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emf" ContentType="image/x-emf"/>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4.xml" ContentType="application/vnd.openxmlformats-officedocument.drawing+xml"/>
  <Override PartName="/xl/comments6.xml" ContentType="application/vnd.openxmlformats-officedocument.spreadsheetml.comment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xl/comments4.xml" ContentType="application/vnd.openxmlformats-officedocument.spreadsheetml.comments+xml"/>
  <Override PartName="/xl/comments5.xml" ContentType="application/vnd.openxmlformats-officedocument.spreadsheetml.comments+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2.xml" ContentType="application/vnd.openxmlformats-officedocument.spreadsheetml.pivotCacheDefinition+xml"/>
  <Override PartName="/xl/drawings/drawing1.xml" ContentType="application/vnd.openxmlformats-officedocument.drawing+xml"/>
  <Override PartName="/xl/activeX/activeX1.xml" ContentType="application/vnd.ms-office.activeX+xml"/>
  <Override PartName="/xl/comments2.xml" ContentType="application/vnd.openxmlformats-officedocument.spreadsheetml.comments+xml"/>
  <Override PartName="/xl/comments3.xml" ContentType="application/vnd.openxmlformats-officedocument.spreadsheetml.comments+xml"/>
  <Override PartName="/xl/worksheets/sheet1.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Default Extension="vml" ContentType="application/vnd.openxmlformats-officedocument.vmlDrawing"/>
  <Default Extension="gif" ContentType="image/gif"/>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xl/pivotCache/pivotCacheRecords1.xml" ContentType="application/vnd.openxmlformats-officedocument.spreadsheetml.pivotCacheRecords+xml"/>
  <Override PartName="/xl/pivotCache/pivotCacheRecords2.xml" ContentType="application/vnd.openxmlformats-officedocument.spreadsheetml.pivotCacheRecord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hidePivotFieldList="1" defaultThemeVersion="124226"/>
  <bookViews>
    <workbookView xWindow="480" yWindow="105" windowWidth="12780" windowHeight="8835" tabRatio="886" firstSheet="1" activeTab="1"/>
  </bookViews>
  <sheets>
    <sheet name="Page de Garde" sheetId="12" state="hidden" r:id="rId1"/>
    <sheet name="Base Travaux" sheetId="19" r:id="rId2"/>
    <sheet name="Recap des travaux" sheetId="20" r:id="rId3"/>
    <sheet name="Base mag" sheetId="17" state="hidden" r:id="rId4"/>
    <sheet name="Base entreprise" sheetId="18" state="hidden" r:id="rId5"/>
    <sheet name="Agelec" sheetId="3" state="hidden" r:id="rId6"/>
    <sheet name="NC2E" sheetId="7" state="hidden" r:id="rId7"/>
    <sheet name="MCE" sheetId="8" state="hidden" r:id="rId8"/>
    <sheet name="Tecelec" sheetId="9" state="hidden" r:id="rId9"/>
    <sheet name="Repco" sheetId="10" state="hidden" r:id="rId10"/>
    <sheet name="CMN" sheetId="11" state="hidden" r:id="rId11"/>
  </sheets>
  <externalReferences>
    <externalReference r:id="rId12"/>
  </externalReferences>
  <definedNames>
    <definedName name="_xlnm._FilterDatabase" localSheetId="1" hidden="1">'Base Travaux'!$C$9:$K$2531</definedName>
    <definedName name="Année">#REF!</definedName>
    <definedName name="Date_jour">#REF!</definedName>
    <definedName name="demandeur">'Base mag'!$Z$3:$Z$7</definedName>
    <definedName name="Jour">#REF!</definedName>
    <definedName name="l0">'[1]Base Travaux'!$X$50:$X$54</definedName>
    <definedName name="liste">'Base Travaux'!$T$51:$T$54</definedName>
    <definedName name="liste1">'Base Travaux'!$T$50:$T$54</definedName>
    <definedName name="liste2">'Base Travaux'!$T$70:$T$71</definedName>
    <definedName name="liste3">'Base Travaux'!$T$74:$T$78</definedName>
    <definedName name="Lots">#REF!</definedName>
    <definedName name="Mois">#REF!</definedName>
    <definedName name="NB_Jours">#REF!</definedName>
    <definedName name="Nom_Mois">#REF!</definedName>
    <definedName name="Num_Mois">#REF!</definedName>
    <definedName name="plage1">'Base entreprise'!$A$3:$A$11</definedName>
    <definedName name="plage2">'Base entreprise'!$B$3:$B$11</definedName>
    <definedName name="plage3">'Base entreprise'!$C$3:$C$11</definedName>
    <definedName name="Table_Mois">#REF!</definedName>
    <definedName name="_xlnm.Print_Area" localSheetId="5">Agelec!$A$2:$H$132</definedName>
    <definedName name="_xlnm.Print_Area" localSheetId="3">'Base mag'!$A$1:$S$73</definedName>
    <definedName name="_xlnm.Print_Area" localSheetId="1">'Base Travaux'!$C$1:$K$406</definedName>
    <definedName name="_xlnm.Print_Area" localSheetId="10">CMN!$B$1:$I$74</definedName>
    <definedName name="_xlnm.Print_Area" localSheetId="7">MCE!$B$1:$I$75</definedName>
    <definedName name="_xlnm.Print_Area" localSheetId="6">NC2E!$B$1:$I$74</definedName>
    <definedName name="_xlnm.Print_Area" localSheetId="9">Repco!$B$1:$I$75</definedName>
    <definedName name="_xlnm.Print_Area" localSheetId="8">Tecelec!$B$1:$I$74</definedName>
  </definedNames>
  <calcPr calcId="125725"/>
  <pivotCaches>
    <pivotCache cacheId="0" r:id="rId13"/>
    <pivotCache cacheId="1" r:id="rId14"/>
  </pivotCaches>
</workbook>
</file>

<file path=xl/calcChain.xml><?xml version="1.0" encoding="utf-8"?>
<calcChain xmlns="http://schemas.openxmlformats.org/spreadsheetml/2006/main">
  <c r="B11" i="19"/>
  <c r="B12" s="1"/>
  <c r="B13" s="1"/>
  <c r="B14" s="1"/>
  <c r="B15" s="1"/>
  <c r="B16" s="1"/>
  <c r="B17" s="1"/>
  <c r="B18" s="1"/>
  <c r="B19" s="1"/>
  <c r="B20" s="1"/>
  <c r="B21" s="1"/>
  <c r="B22" s="1"/>
  <c r="B23" s="1"/>
  <c r="B24" s="1"/>
  <c r="B25" s="1"/>
  <c r="B26" s="1"/>
  <c r="B27" s="1"/>
  <c r="B28" s="1"/>
  <c r="B29" s="1"/>
  <c r="B30" s="1"/>
  <c r="B31" s="1"/>
  <c r="B32" s="1"/>
  <c r="B33" s="1"/>
  <c r="B34" s="1"/>
  <c r="B35" s="1"/>
  <c r="B36" s="1"/>
  <c r="B37" s="1"/>
  <c r="B38" s="1"/>
  <c r="B39" s="1"/>
  <c r="B40" s="1"/>
  <c r="B41" s="1"/>
  <c r="B42" s="1"/>
  <c r="B43" s="1"/>
  <c r="B44" s="1"/>
  <c r="B45" s="1"/>
  <c r="B46" s="1"/>
  <c r="B47" s="1"/>
  <c r="B48" s="1"/>
  <c r="B49" s="1"/>
  <c r="D11"/>
  <c r="D12"/>
  <c r="D20"/>
  <c r="D21"/>
  <c r="D22"/>
  <c r="D23"/>
  <c r="D24"/>
  <c r="D25"/>
  <c r="D27"/>
  <c r="D28"/>
  <c r="D30"/>
  <c r="D31"/>
  <c r="D32"/>
  <c r="D33"/>
  <c r="D34"/>
  <c r="D35"/>
  <c r="D37"/>
  <c r="D38"/>
  <c r="D39"/>
  <c r="D40"/>
  <c r="D41"/>
  <c r="D42"/>
  <c r="D43"/>
  <c r="D44"/>
  <c r="D45"/>
  <c r="F19"/>
  <c r="D19"/>
  <c r="D26"/>
  <c r="D17"/>
  <c r="D18"/>
  <c r="D36"/>
  <c r="F36"/>
  <c r="F37"/>
  <c r="F38"/>
  <c r="F39"/>
  <c r="F40"/>
  <c r="F41"/>
  <c r="F42"/>
  <c r="F43"/>
  <c r="F44"/>
  <c r="F45"/>
  <c r="D10" l="1"/>
  <c r="D13"/>
  <c r="D15"/>
  <c r="D16"/>
  <c r="D29"/>
  <c r="D46"/>
  <c r="D47"/>
  <c r="D49"/>
  <c r="F10"/>
  <c r="F11"/>
  <c r="F12"/>
  <c r="F13"/>
  <c r="F764"/>
  <c r="F765"/>
  <c r="F766"/>
  <c r="F767"/>
  <c r="F768"/>
  <c r="F769"/>
  <c r="F770"/>
  <c r="F771"/>
  <c r="F772"/>
  <c r="F773"/>
  <c r="F774"/>
  <c r="F775"/>
  <c r="F776"/>
  <c r="F777"/>
  <c r="F778"/>
  <c r="F779"/>
  <c r="F780"/>
  <c r="F781"/>
  <c r="F782"/>
  <c r="F783"/>
  <c r="F784"/>
  <c r="F785"/>
  <c r="F786"/>
  <c r="F787"/>
  <c r="F788"/>
  <c r="F789"/>
  <c r="F790"/>
  <c r="F791"/>
  <c r="F792"/>
  <c r="F793"/>
  <c r="F794"/>
  <c r="F795"/>
  <c r="F796"/>
  <c r="F797"/>
  <c r="F798"/>
  <c r="F799"/>
  <c r="F800"/>
  <c r="F801"/>
  <c r="F802"/>
  <c r="F803"/>
  <c r="F804"/>
  <c r="F805"/>
  <c r="F806"/>
  <c r="F807"/>
  <c r="F808"/>
  <c r="F809"/>
  <c r="F810"/>
  <c r="F811"/>
  <c r="F812"/>
  <c r="F813"/>
  <c r="F814"/>
  <c r="F815"/>
  <c r="F816"/>
  <c r="F817"/>
  <c r="F818"/>
  <c r="F819"/>
  <c r="F820"/>
  <c r="F821"/>
  <c r="F822"/>
  <c r="F823"/>
  <c r="F824"/>
  <c r="F825"/>
  <c r="F826"/>
  <c r="F827"/>
  <c r="F828"/>
  <c r="F829"/>
  <c r="F830"/>
  <c r="F831"/>
  <c r="F832"/>
  <c r="F833"/>
  <c r="F834"/>
  <c r="F835"/>
  <c r="F836"/>
  <c r="F837"/>
  <c r="F838"/>
  <c r="F839"/>
  <c r="F840"/>
  <c r="F841"/>
  <c r="F842"/>
  <c r="F843"/>
  <c r="F844"/>
  <c r="F845"/>
  <c r="F846"/>
  <c r="F847"/>
  <c r="F848"/>
  <c r="F849"/>
  <c r="F850"/>
  <c r="F851"/>
  <c r="F852"/>
  <c r="F853"/>
  <c r="F854"/>
  <c r="F855"/>
  <c r="F856"/>
  <c r="F857"/>
  <c r="F858"/>
  <c r="F859"/>
  <c r="F860"/>
  <c r="F861"/>
  <c r="F862"/>
  <c r="F863"/>
  <c r="F864"/>
  <c r="F865"/>
  <c r="F866"/>
  <c r="F867"/>
  <c r="F868"/>
  <c r="F869"/>
  <c r="F870"/>
  <c r="F871"/>
  <c r="F872"/>
  <c r="F873"/>
  <c r="F874"/>
  <c r="F875"/>
  <c r="F876"/>
  <c r="F877"/>
  <c r="F878"/>
  <c r="F879"/>
  <c r="F880"/>
  <c r="F881"/>
  <c r="F882"/>
  <c r="F883"/>
  <c r="F884"/>
  <c r="F885"/>
  <c r="F886"/>
  <c r="F887"/>
  <c r="F888"/>
  <c r="F889"/>
  <c r="F890"/>
  <c r="F891"/>
  <c r="F892"/>
  <c r="F893"/>
  <c r="F894"/>
  <c r="F895"/>
  <c r="F896"/>
  <c r="F897"/>
  <c r="F898"/>
  <c r="F899"/>
  <c r="F900"/>
  <c r="F901"/>
  <c r="F902"/>
  <c r="F903"/>
  <c r="F904"/>
  <c r="F905"/>
  <c r="F906"/>
  <c r="F907"/>
  <c r="F908"/>
  <c r="F909"/>
  <c r="F910"/>
  <c r="F911"/>
  <c r="F912"/>
  <c r="F913"/>
  <c r="F914"/>
  <c r="F915"/>
  <c r="F916"/>
  <c r="F917"/>
  <c r="F918"/>
  <c r="F919"/>
  <c r="F920"/>
  <c r="F921"/>
  <c r="F922"/>
  <c r="F923"/>
  <c r="F924"/>
  <c r="F925"/>
  <c r="F926"/>
  <c r="F927"/>
  <c r="F928"/>
  <c r="F929"/>
  <c r="F930"/>
  <c r="F931"/>
  <c r="F932"/>
  <c r="F933"/>
  <c r="F934"/>
  <c r="F935"/>
  <c r="F936"/>
  <c r="F937"/>
  <c r="F938"/>
  <c r="F939"/>
  <c r="F940"/>
  <c r="F941"/>
  <c r="F942"/>
  <c r="F943"/>
  <c r="F944"/>
  <c r="F945"/>
  <c r="F946"/>
  <c r="F947"/>
  <c r="F948"/>
  <c r="F949"/>
  <c r="F950"/>
  <c r="F951"/>
  <c r="F952"/>
  <c r="F953"/>
  <c r="F954"/>
  <c r="F955"/>
  <c r="F956"/>
  <c r="F957"/>
  <c r="F958"/>
  <c r="F959"/>
  <c r="F960"/>
  <c r="F961"/>
  <c r="F962"/>
  <c r="F963"/>
  <c r="F964"/>
  <c r="F965"/>
  <c r="F966"/>
  <c r="F967"/>
  <c r="F968"/>
  <c r="F969"/>
  <c r="F970"/>
  <c r="F971"/>
  <c r="F972"/>
  <c r="F973"/>
  <c r="F974"/>
  <c r="F975"/>
  <c r="F976"/>
  <c r="F977"/>
  <c r="F978"/>
  <c r="F979"/>
  <c r="F980"/>
  <c r="F981"/>
  <c r="F982"/>
  <c r="F983"/>
  <c r="F984"/>
  <c r="F985"/>
  <c r="F986"/>
  <c r="F987"/>
  <c r="F988"/>
  <c r="F989"/>
  <c r="F990"/>
  <c r="F991"/>
  <c r="F992"/>
  <c r="F993"/>
  <c r="F994"/>
  <c r="F995"/>
  <c r="F996"/>
  <c r="F997"/>
  <c r="F998"/>
  <c r="F999"/>
  <c r="F1000"/>
  <c r="F1001"/>
  <c r="F1002"/>
  <c r="F1003"/>
  <c r="F1004"/>
  <c r="F1005"/>
  <c r="F1006"/>
  <c r="F1007"/>
  <c r="F1008"/>
  <c r="F1009"/>
  <c r="F1010"/>
  <c r="F1011"/>
  <c r="F1012"/>
  <c r="F1013"/>
  <c r="F1014"/>
  <c r="F1015"/>
  <c r="F1016"/>
  <c r="F1017"/>
  <c r="F1018"/>
  <c r="F1019"/>
  <c r="F1020"/>
  <c r="F1021"/>
  <c r="F1022"/>
  <c r="F1023"/>
  <c r="F1024"/>
  <c r="F1025"/>
  <c r="F1026"/>
  <c r="F1027"/>
  <c r="F1028"/>
  <c r="F1029"/>
  <c r="F1030"/>
  <c r="F1031"/>
  <c r="F1032"/>
  <c r="F1033"/>
  <c r="F1034"/>
  <c r="F1035"/>
  <c r="F1036"/>
  <c r="F1037"/>
  <c r="F1038"/>
  <c r="F1039"/>
  <c r="F1040"/>
  <c r="F1041"/>
  <c r="F1042"/>
  <c r="F1043"/>
  <c r="F1044"/>
  <c r="F1045"/>
  <c r="F1046"/>
  <c r="F1047"/>
  <c r="F1048"/>
  <c r="F1049"/>
  <c r="F1050"/>
  <c r="F1051"/>
  <c r="F1052"/>
  <c r="F1053"/>
  <c r="F1054"/>
  <c r="F1055"/>
  <c r="F1056"/>
  <c r="F1057"/>
  <c r="F1058"/>
  <c r="F1059"/>
  <c r="F1060"/>
  <c r="F1061"/>
  <c r="F1062"/>
  <c r="F1063"/>
  <c r="F1064"/>
  <c r="F1065"/>
  <c r="F1066"/>
  <c r="F1067"/>
  <c r="F1068"/>
  <c r="F1069"/>
  <c r="F1070"/>
  <c r="F1071"/>
  <c r="F1072"/>
  <c r="F1073"/>
  <c r="F1074"/>
  <c r="F1075"/>
  <c r="F1076"/>
  <c r="F1077"/>
  <c r="F1078"/>
  <c r="F1079"/>
  <c r="F1080"/>
  <c r="F1081"/>
  <c r="F1082"/>
  <c r="F1083"/>
  <c r="F1084"/>
  <c r="F1085"/>
  <c r="F1086"/>
  <c r="F1087"/>
  <c r="F1088"/>
  <c r="F1089"/>
  <c r="F1090"/>
  <c r="F1091"/>
  <c r="F1092"/>
  <c r="F1093"/>
  <c r="F1094"/>
  <c r="F1095"/>
  <c r="F1096"/>
  <c r="F1097"/>
  <c r="F1098"/>
  <c r="F1099"/>
  <c r="F1100"/>
  <c r="F1101"/>
  <c r="F1102"/>
  <c r="F1103"/>
  <c r="F1104"/>
  <c r="F1105"/>
  <c r="F1106"/>
  <c r="F1107"/>
  <c r="F1108"/>
  <c r="F1109"/>
  <c r="F1110"/>
  <c r="F1111"/>
  <c r="F1112"/>
  <c r="F1113"/>
  <c r="F1114"/>
  <c r="F1115"/>
  <c r="F1116"/>
  <c r="F1117"/>
  <c r="F1118"/>
  <c r="F1119"/>
  <c r="F1120"/>
  <c r="F1121"/>
  <c r="F1122"/>
  <c r="F1123"/>
  <c r="F1124"/>
  <c r="F1125"/>
  <c r="F1126"/>
  <c r="F1127"/>
  <c r="F1128"/>
  <c r="F1129"/>
  <c r="F1130"/>
  <c r="F1131"/>
  <c r="F1132"/>
  <c r="F1133"/>
  <c r="F1134"/>
  <c r="F1135"/>
  <c r="F1136"/>
  <c r="F1137"/>
  <c r="F1138"/>
  <c r="F1139"/>
  <c r="F1140"/>
  <c r="F1141"/>
  <c r="F1142"/>
  <c r="F1143"/>
  <c r="F1144"/>
  <c r="F1145"/>
  <c r="F1146"/>
  <c r="F1147"/>
  <c r="F1148"/>
  <c r="F1149"/>
  <c r="F1150"/>
  <c r="F1151"/>
  <c r="F1152"/>
  <c r="F1153"/>
  <c r="F1154"/>
  <c r="F1155"/>
  <c r="F1156"/>
  <c r="F1157"/>
  <c r="F1158"/>
  <c r="F1159"/>
  <c r="F1160"/>
  <c r="F1161"/>
  <c r="F1162"/>
  <c r="F1163"/>
  <c r="F1164"/>
  <c r="F1165"/>
  <c r="F1166"/>
  <c r="F1167"/>
  <c r="F1168"/>
  <c r="F1169"/>
  <c r="F1170"/>
  <c r="F1171"/>
  <c r="F1172"/>
  <c r="F1173"/>
  <c r="F1174"/>
  <c r="F1175"/>
  <c r="F1176"/>
  <c r="F1177"/>
  <c r="F1178"/>
  <c r="F1179"/>
  <c r="F1180"/>
  <c r="F1181"/>
  <c r="F1182"/>
  <c r="F1183"/>
  <c r="F1184"/>
  <c r="F1185"/>
  <c r="F1186"/>
  <c r="F1187"/>
  <c r="F1188"/>
  <c r="F1189"/>
  <c r="F1190"/>
  <c r="F1191"/>
  <c r="F1192"/>
  <c r="F1193"/>
  <c r="F1194"/>
  <c r="F1195"/>
  <c r="F1196"/>
  <c r="F1197"/>
  <c r="F1198"/>
  <c r="F1199"/>
  <c r="F1200"/>
  <c r="F1201"/>
  <c r="F1202"/>
  <c r="F1203"/>
  <c r="F1204"/>
  <c r="F1205"/>
  <c r="F1206"/>
  <c r="F1207"/>
  <c r="F1208"/>
  <c r="F1209"/>
  <c r="F1210"/>
  <c r="F1211"/>
  <c r="F1212"/>
  <c r="F1213"/>
  <c r="F1214"/>
  <c r="F1215"/>
  <c r="F1216"/>
  <c r="F1217"/>
  <c r="F1218"/>
  <c r="F1219"/>
  <c r="F1220"/>
  <c r="F1221"/>
  <c r="F1222"/>
  <c r="F1223"/>
  <c r="F1224"/>
  <c r="F1225"/>
  <c r="F1226"/>
  <c r="F1227"/>
  <c r="F1228"/>
  <c r="F1229"/>
  <c r="F1230"/>
  <c r="F1231"/>
  <c r="F1232"/>
  <c r="F1233"/>
  <c r="F1234"/>
  <c r="F1235"/>
  <c r="F1236"/>
  <c r="F1237"/>
  <c r="F1238"/>
  <c r="F1239"/>
  <c r="F1240"/>
  <c r="F1241"/>
  <c r="F1242"/>
  <c r="F1243"/>
  <c r="F1244"/>
  <c r="F1245"/>
  <c r="F1246"/>
  <c r="F1247"/>
  <c r="F1248"/>
  <c r="F1249"/>
  <c r="F1250"/>
  <c r="F1251"/>
  <c r="F1252"/>
  <c r="F1253"/>
  <c r="F1254"/>
  <c r="F1255"/>
  <c r="F1256"/>
  <c r="F1257"/>
  <c r="F1258"/>
  <c r="F1259"/>
  <c r="F1260"/>
  <c r="F1261"/>
  <c r="F1262"/>
  <c r="F1263"/>
  <c r="F1264"/>
  <c r="F1265"/>
  <c r="F1266"/>
  <c r="F1267"/>
  <c r="F1268"/>
  <c r="F1269"/>
  <c r="F1270"/>
  <c r="F1271"/>
  <c r="F1272"/>
  <c r="F1273"/>
  <c r="F1274"/>
  <c r="F1275"/>
  <c r="F1276"/>
  <c r="F1277"/>
  <c r="F1278"/>
  <c r="F1279"/>
  <c r="F1280"/>
  <c r="F1281"/>
  <c r="F1282"/>
  <c r="F1283"/>
  <c r="F1284"/>
  <c r="F1285"/>
  <c r="F1286"/>
  <c r="F1287"/>
  <c r="F1288"/>
  <c r="F1289"/>
  <c r="F1290"/>
  <c r="F1291"/>
  <c r="F1292"/>
  <c r="F1293"/>
  <c r="F1294"/>
  <c r="F1295"/>
  <c r="F1296"/>
  <c r="F1297"/>
  <c r="F1298"/>
  <c r="F1299"/>
  <c r="F1300"/>
  <c r="F1301"/>
  <c r="F1302"/>
  <c r="F1303"/>
  <c r="F1304"/>
  <c r="F1305"/>
  <c r="F1306"/>
  <c r="F1307"/>
  <c r="F1308"/>
  <c r="F1309"/>
  <c r="F1310"/>
  <c r="F1311"/>
  <c r="F1312"/>
  <c r="F1313"/>
  <c r="F1314"/>
  <c r="F1315"/>
  <c r="F1316"/>
  <c r="F1317"/>
  <c r="F1318"/>
  <c r="F1319"/>
  <c r="F1320"/>
  <c r="F1321"/>
  <c r="F1322"/>
  <c r="F1323"/>
  <c r="F1324"/>
  <c r="F1325"/>
  <c r="F1326"/>
  <c r="F1327"/>
  <c r="F1328"/>
  <c r="F1329"/>
  <c r="F1330"/>
  <c r="F1331"/>
  <c r="F1332"/>
  <c r="F1333"/>
  <c r="F1334"/>
  <c r="F1335"/>
  <c r="F1336"/>
  <c r="F1337"/>
  <c r="F1338"/>
  <c r="F1339"/>
  <c r="F1340"/>
  <c r="F1341"/>
  <c r="F1342"/>
  <c r="F1343"/>
  <c r="F1344"/>
  <c r="F1345"/>
  <c r="F1346"/>
  <c r="F1347"/>
  <c r="F1348"/>
  <c r="F1349"/>
  <c r="F1350"/>
  <c r="F1351"/>
  <c r="F1352"/>
  <c r="F1353"/>
  <c r="F1354"/>
  <c r="F1355"/>
  <c r="F1356"/>
  <c r="F1357"/>
  <c r="F1358"/>
  <c r="F1359"/>
  <c r="F1360"/>
  <c r="F1361"/>
  <c r="F1362"/>
  <c r="F1363"/>
  <c r="F1364"/>
  <c r="F1365"/>
  <c r="F1366"/>
  <c r="F1367"/>
  <c r="F1368"/>
  <c r="F1369"/>
  <c r="F1370"/>
  <c r="F1371"/>
  <c r="F1372"/>
  <c r="F1373"/>
  <c r="F1374"/>
  <c r="F1375"/>
  <c r="F1376"/>
  <c r="F1377"/>
  <c r="F1378"/>
  <c r="F1379"/>
  <c r="F1380"/>
  <c r="F1381"/>
  <c r="F1382"/>
  <c r="F1383"/>
  <c r="F1384"/>
  <c r="F1385"/>
  <c r="F1386"/>
  <c r="F1387"/>
  <c r="F1388"/>
  <c r="F1389"/>
  <c r="F1390"/>
  <c r="F1391"/>
  <c r="F1392"/>
  <c r="F1393"/>
  <c r="F1394"/>
  <c r="F1395"/>
  <c r="F1396"/>
  <c r="F1397"/>
  <c r="F1398"/>
  <c r="F1399"/>
  <c r="F1400"/>
  <c r="F1401"/>
  <c r="F1402"/>
  <c r="F1403"/>
  <c r="F1404"/>
  <c r="F1405"/>
  <c r="F1406"/>
  <c r="F1407"/>
  <c r="F1408"/>
  <c r="F1409"/>
  <c r="F1410"/>
  <c r="F1411"/>
  <c r="F1412"/>
  <c r="F1413"/>
  <c r="F1414"/>
  <c r="F1415"/>
  <c r="F1416"/>
  <c r="F1417"/>
  <c r="F1418"/>
  <c r="F1419"/>
  <c r="F1420"/>
  <c r="F1421"/>
  <c r="F1422"/>
  <c r="F1423"/>
  <c r="F1424"/>
  <c r="F1425"/>
  <c r="F1426"/>
  <c r="F1427"/>
  <c r="F1428"/>
  <c r="F1429"/>
  <c r="F1430"/>
  <c r="F1431"/>
  <c r="F1432"/>
  <c r="F1433"/>
  <c r="F1434"/>
  <c r="F1435"/>
  <c r="F1436"/>
  <c r="F1437"/>
  <c r="F1438"/>
  <c r="F1439"/>
  <c r="F1440"/>
  <c r="F1441"/>
  <c r="F1442"/>
  <c r="F1443"/>
  <c r="F1444"/>
  <c r="F1445"/>
  <c r="F1446"/>
  <c r="F1447"/>
  <c r="F1448"/>
  <c r="F1449"/>
  <c r="F1450"/>
  <c r="F1451"/>
  <c r="F1452"/>
  <c r="F1453"/>
  <c r="F1454"/>
  <c r="F1455"/>
  <c r="F1456"/>
  <c r="F1457"/>
  <c r="F1458"/>
  <c r="F1459"/>
  <c r="F1460"/>
  <c r="F1461"/>
  <c r="F1462"/>
  <c r="F1463"/>
  <c r="F1464"/>
  <c r="F1465"/>
  <c r="F1466"/>
  <c r="F1467"/>
  <c r="F1468"/>
  <c r="F1469"/>
  <c r="F1470"/>
  <c r="F1471"/>
  <c r="F1472"/>
  <c r="F1473"/>
  <c r="F1474"/>
  <c r="F1475"/>
  <c r="F1476"/>
  <c r="F1477"/>
  <c r="F1478"/>
  <c r="F1479"/>
  <c r="F1480"/>
  <c r="F1481"/>
  <c r="F1482"/>
  <c r="F1483"/>
  <c r="F1484"/>
  <c r="F1485"/>
  <c r="F1486"/>
  <c r="F1487"/>
  <c r="F1488"/>
  <c r="F1489"/>
  <c r="F1490"/>
  <c r="F1491"/>
  <c r="F1492"/>
  <c r="F1493"/>
  <c r="F1494"/>
  <c r="F1495"/>
  <c r="F1496"/>
  <c r="F1497"/>
  <c r="F1498"/>
  <c r="F1499"/>
  <c r="F1500"/>
  <c r="F1501"/>
  <c r="F1502"/>
  <c r="F1503"/>
  <c r="F1504"/>
  <c r="F1505"/>
  <c r="F1506"/>
  <c r="F1507"/>
  <c r="F1508"/>
  <c r="F1509"/>
  <c r="F1510"/>
  <c r="F1511"/>
  <c r="F1512"/>
  <c r="F1513"/>
  <c r="F1514"/>
  <c r="F1515"/>
  <c r="F1516"/>
  <c r="F1517"/>
  <c r="F1518"/>
  <c r="F1519"/>
  <c r="F1520"/>
  <c r="F1521"/>
  <c r="F1522"/>
  <c r="F1523"/>
  <c r="F1524"/>
  <c r="F1525"/>
  <c r="F1526"/>
  <c r="F1527"/>
  <c r="F1528"/>
  <c r="F1529"/>
  <c r="F1530"/>
  <c r="F1531"/>
  <c r="F1532"/>
  <c r="F1533"/>
  <c r="F1534"/>
  <c r="F1535"/>
  <c r="F1536"/>
  <c r="F1537"/>
  <c r="F1538"/>
  <c r="F1539"/>
  <c r="F1540"/>
  <c r="F1541"/>
  <c r="F1542"/>
  <c r="F1543"/>
  <c r="F1544"/>
  <c r="F1545"/>
  <c r="F1546"/>
  <c r="F1547"/>
  <c r="F1548"/>
  <c r="F1549"/>
  <c r="F1550"/>
  <c r="F1551"/>
  <c r="F1552"/>
  <c r="F1553"/>
  <c r="F1554"/>
  <c r="F1555"/>
  <c r="F1556"/>
  <c r="F1557"/>
  <c r="F1558"/>
  <c r="F1559"/>
  <c r="F1560"/>
  <c r="F1561"/>
  <c r="F1562"/>
  <c r="F1563"/>
  <c r="F1564"/>
  <c r="F1565"/>
  <c r="F1566"/>
  <c r="F1567"/>
  <c r="F1568"/>
  <c r="F1569"/>
  <c r="F1570"/>
  <c r="F1571"/>
  <c r="F1572"/>
  <c r="F1573"/>
  <c r="F1574"/>
  <c r="F1575"/>
  <c r="F1576"/>
  <c r="F1577"/>
  <c r="F1578"/>
  <c r="F1579"/>
  <c r="F1580"/>
  <c r="F1581"/>
  <c r="F1582"/>
  <c r="F1583"/>
  <c r="F1584"/>
  <c r="F1585"/>
  <c r="F1586"/>
  <c r="F1587"/>
  <c r="F1588"/>
  <c r="F1589"/>
  <c r="F1590"/>
  <c r="F1591"/>
  <c r="F1592"/>
  <c r="F1593"/>
  <c r="F1594"/>
  <c r="F1595"/>
  <c r="F1596"/>
  <c r="F1597"/>
  <c r="F1598"/>
  <c r="F1599"/>
  <c r="F1600"/>
  <c r="F1601"/>
  <c r="F1602"/>
  <c r="F1603"/>
  <c r="F1604"/>
  <c r="F1605"/>
  <c r="F1606"/>
  <c r="F1607"/>
  <c r="F1608"/>
  <c r="F1609"/>
  <c r="F1610"/>
  <c r="F1611"/>
  <c r="F1612"/>
  <c r="F1613"/>
  <c r="F1614"/>
  <c r="F1615"/>
  <c r="F1616"/>
  <c r="F1617"/>
  <c r="F1618"/>
  <c r="F1619"/>
  <c r="F1620"/>
  <c r="F1621"/>
  <c r="F1622"/>
  <c r="F1623"/>
  <c r="F1624"/>
  <c r="F1625"/>
  <c r="F1626"/>
  <c r="F1627"/>
  <c r="F1628"/>
  <c r="F1629"/>
  <c r="F1630"/>
  <c r="F1631"/>
  <c r="F1632"/>
  <c r="F1633"/>
  <c r="F1634"/>
  <c r="F1635"/>
  <c r="F1636"/>
  <c r="F1637"/>
  <c r="F1638"/>
  <c r="F1639"/>
  <c r="F1640"/>
  <c r="F1641"/>
  <c r="F1642"/>
  <c r="F1643"/>
  <c r="F1644"/>
  <c r="F1645"/>
  <c r="F1646"/>
  <c r="F1647"/>
  <c r="F1648"/>
  <c r="F1649"/>
  <c r="F1650"/>
  <c r="F1651"/>
  <c r="F1652"/>
  <c r="F1653"/>
  <c r="F1654"/>
  <c r="F1655"/>
  <c r="F1656"/>
  <c r="F1657"/>
  <c r="F1658"/>
  <c r="F1659"/>
  <c r="F1660"/>
  <c r="F1661"/>
  <c r="F1662"/>
  <c r="F1663"/>
  <c r="F1664"/>
  <c r="F1665"/>
  <c r="F1666"/>
  <c r="F1667"/>
  <c r="F1668"/>
  <c r="F1669"/>
  <c r="F1670"/>
  <c r="F1671"/>
  <c r="F1672"/>
  <c r="F1673"/>
  <c r="F1674"/>
  <c r="F1675"/>
  <c r="F1676"/>
  <c r="F1677"/>
  <c r="F1678"/>
  <c r="F1679"/>
  <c r="F1680"/>
  <c r="F1681"/>
  <c r="F1682"/>
  <c r="F1683"/>
  <c r="F1684"/>
  <c r="F1685"/>
  <c r="F1686"/>
  <c r="F1687"/>
  <c r="F1688"/>
  <c r="F1689"/>
  <c r="F1690"/>
  <c r="F1691"/>
  <c r="F1692"/>
  <c r="F1693"/>
  <c r="F1694"/>
  <c r="F1695"/>
  <c r="F1696"/>
  <c r="F1697"/>
  <c r="F1698"/>
  <c r="F1699"/>
  <c r="F1700"/>
  <c r="F1701"/>
  <c r="F1702"/>
  <c r="F1703"/>
  <c r="F1704"/>
  <c r="F1705"/>
  <c r="F1706"/>
  <c r="F1707"/>
  <c r="F1708"/>
  <c r="F1709"/>
  <c r="F1710"/>
  <c r="F1711"/>
  <c r="F1712"/>
  <c r="F1713"/>
  <c r="F1714"/>
  <c r="F1715"/>
  <c r="F1716"/>
  <c r="F1717"/>
  <c r="F1718"/>
  <c r="F1719"/>
  <c r="F1720"/>
  <c r="F1721"/>
  <c r="F1722"/>
  <c r="F1723"/>
  <c r="F1724"/>
  <c r="F1725"/>
  <c r="F1726"/>
  <c r="F1727"/>
  <c r="F1728"/>
  <c r="F1729"/>
  <c r="F1730"/>
  <c r="F1731"/>
  <c r="F1732"/>
  <c r="F1733"/>
  <c r="F1734"/>
  <c r="F1735"/>
  <c r="F1736"/>
  <c r="F1737"/>
  <c r="F1738"/>
  <c r="F1739"/>
  <c r="F1740"/>
  <c r="F1741"/>
  <c r="F1742"/>
  <c r="F1743"/>
  <c r="F1744"/>
  <c r="F1745"/>
  <c r="F1746"/>
  <c r="F1747"/>
  <c r="F1748"/>
  <c r="F1749"/>
  <c r="F1750"/>
  <c r="F1751"/>
  <c r="F1752"/>
  <c r="F1753"/>
  <c r="F1754"/>
  <c r="F1755"/>
  <c r="F1756"/>
  <c r="F1757"/>
  <c r="F1758"/>
  <c r="F1759"/>
  <c r="F1760"/>
  <c r="F1761"/>
  <c r="F1762"/>
  <c r="F1763"/>
  <c r="F1764"/>
  <c r="F1765"/>
  <c r="F1766"/>
  <c r="F1767"/>
  <c r="F1768"/>
  <c r="F1769"/>
  <c r="F1770"/>
  <c r="F1771"/>
  <c r="F1772"/>
  <c r="F1773"/>
  <c r="F1774"/>
  <c r="F1775"/>
  <c r="F1776"/>
  <c r="F1777"/>
  <c r="F1778"/>
  <c r="F1779"/>
  <c r="F1780"/>
  <c r="F1781"/>
  <c r="F1782"/>
  <c r="F1783"/>
  <c r="F1784"/>
  <c r="F1785"/>
  <c r="F1786"/>
  <c r="F1787"/>
  <c r="F1788"/>
  <c r="F1789"/>
  <c r="F1790"/>
  <c r="F1791"/>
  <c r="F1792"/>
  <c r="F1793"/>
  <c r="F1794"/>
  <c r="F1795"/>
  <c r="F1796"/>
  <c r="F1797"/>
  <c r="F1798"/>
  <c r="F1799"/>
  <c r="F1800"/>
  <c r="F1801"/>
  <c r="F1802"/>
  <c r="F1803"/>
  <c r="F1804"/>
  <c r="F1805"/>
  <c r="F1806"/>
  <c r="F1807"/>
  <c r="F1808"/>
  <c r="F1809"/>
  <c r="F1810"/>
  <c r="F1811"/>
  <c r="F1812"/>
  <c r="F1813"/>
  <c r="F1814"/>
  <c r="F1815"/>
  <c r="F1816"/>
  <c r="F1817"/>
  <c r="F1818"/>
  <c r="F1819"/>
  <c r="F1820"/>
  <c r="F1821"/>
  <c r="F1822"/>
  <c r="F1823"/>
  <c r="F1824"/>
  <c r="F1825"/>
  <c r="F1826"/>
  <c r="F1827"/>
  <c r="F1828"/>
  <c r="F1829"/>
  <c r="F1830"/>
  <c r="F1831"/>
  <c r="F1832"/>
  <c r="F1833"/>
  <c r="F1834"/>
  <c r="F1835"/>
  <c r="F1836"/>
  <c r="F1837"/>
  <c r="F1838"/>
  <c r="F1839"/>
  <c r="F1840"/>
  <c r="F1841"/>
  <c r="F1842"/>
  <c r="F1843"/>
  <c r="F1844"/>
  <c r="F1845"/>
  <c r="F1846"/>
  <c r="F1847"/>
  <c r="F1848"/>
  <c r="F1849"/>
  <c r="F1850"/>
  <c r="F1851"/>
  <c r="F1852"/>
  <c r="F1853"/>
  <c r="F1854"/>
  <c r="F1855"/>
  <c r="F1856"/>
  <c r="F1857"/>
  <c r="F1858"/>
  <c r="F1859"/>
  <c r="F1860"/>
  <c r="F1861"/>
  <c r="F1862"/>
  <c r="F1863"/>
  <c r="F1864"/>
  <c r="F1865"/>
  <c r="F1866"/>
  <c r="F1867"/>
  <c r="F1868"/>
  <c r="F1869"/>
  <c r="F1870"/>
  <c r="F1871"/>
  <c r="F1872"/>
  <c r="F1873"/>
  <c r="F1874"/>
  <c r="F1875"/>
  <c r="F1876"/>
  <c r="F1877"/>
  <c r="F1878"/>
  <c r="F1879"/>
  <c r="F1880"/>
  <c r="F1881"/>
  <c r="F1882"/>
  <c r="F1883"/>
  <c r="F1884"/>
  <c r="F1885"/>
  <c r="F1886"/>
  <c r="F1887"/>
  <c r="F1888"/>
  <c r="F1889"/>
  <c r="F1890"/>
  <c r="F1891"/>
  <c r="F1892"/>
  <c r="F1893"/>
  <c r="F1894"/>
  <c r="F1895"/>
  <c r="F1896"/>
  <c r="F1897"/>
  <c r="F1898"/>
  <c r="F1899"/>
  <c r="F1900"/>
  <c r="F1901"/>
  <c r="F1902"/>
  <c r="F1903"/>
  <c r="F1904"/>
  <c r="F1905"/>
  <c r="F1906"/>
  <c r="F1907"/>
  <c r="F1908"/>
  <c r="F1909"/>
  <c r="F1910"/>
  <c r="F1911"/>
  <c r="F1912"/>
  <c r="F1913"/>
  <c r="F1914"/>
  <c r="F1915"/>
  <c r="F1916"/>
  <c r="F1917"/>
  <c r="F1918"/>
  <c r="F1919"/>
  <c r="F1920"/>
  <c r="F1921"/>
  <c r="F1922"/>
  <c r="F1923"/>
  <c r="F1924"/>
  <c r="F1925"/>
  <c r="F1926"/>
  <c r="F1927"/>
  <c r="F1928"/>
  <c r="F1929"/>
  <c r="F1930"/>
  <c r="F1931"/>
  <c r="F1932"/>
  <c r="F1933"/>
  <c r="F1934"/>
  <c r="F1935"/>
  <c r="F1936"/>
  <c r="F1937"/>
  <c r="F1938"/>
  <c r="F1939"/>
  <c r="F1940"/>
  <c r="F1941"/>
  <c r="F1942"/>
  <c r="F1943"/>
  <c r="F1944"/>
  <c r="F1945"/>
  <c r="F1946"/>
  <c r="F1947"/>
  <c r="F1948"/>
  <c r="F1949"/>
  <c r="F1950"/>
  <c r="F1951"/>
  <c r="F1952"/>
  <c r="F1953"/>
  <c r="F1954"/>
  <c r="F1955"/>
  <c r="F1956"/>
  <c r="F1957"/>
  <c r="F1958"/>
  <c r="F1959"/>
  <c r="F1960"/>
  <c r="F1961"/>
  <c r="F1962"/>
  <c r="F1963"/>
  <c r="F1964"/>
  <c r="F1965"/>
  <c r="F1966"/>
  <c r="F1967"/>
  <c r="F1968"/>
  <c r="F1969"/>
  <c r="F1970"/>
  <c r="F1971"/>
  <c r="F1972"/>
  <c r="F1973"/>
  <c r="F1974"/>
  <c r="F1975"/>
  <c r="F1976"/>
  <c r="F1977"/>
  <c r="F1978"/>
  <c r="F1979"/>
  <c r="F1980"/>
  <c r="F1981"/>
  <c r="F1982"/>
  <c r="F1983"/>
  <c r="F1984"/>
  <c r="F1985"/>
  <c r="F1986"/>
  <c r="F1987"/>
  <c r="F1988"/>
  <c r="F1989"/>
  <c r="F1990"/>
  <c r="F1991"/>
  <c r="F1992"/>
  <c r="F1993"/>
  <c r="F1994"/>
  <c r="F1995"/>
  <c r="F1996"/>
  <c r="F1997"/>
  <c r="F1998"/>
  <c r="F1999"/>
  <c r="F2000"/>
  <c r="F2001"/>
  <c r="F2002"/>
  <c r="F2003"/>
  <c r="F2004"/>
  <c r="F2005"/>
  <c r="F2006"/>
  <c r="F2007"/>
  <c r="F2008"/>
  <c r="F2009"/>
  <c r="F2010"/>
  <c r="F2011"/>
  <c r="F2012"/>
  <c r="F2013"/>
  <c r="F2014"/>
  <c r="F2015"/>
  <c r="F2016"/>
  <c r="F2017"/>
  <c r="F2018"/>
  <c r="F2019"/>
  <c r="F2020"/>
  <c r="F2021"/>
  <c r="F2022"/>
  <c r="F2023"/>
  <c r="F2024"/>
  <c r="F2025"/>
  <c r="F2026"/>
  <c r="F2027"/>
  <c r="F2028"/>
  <c r="F2029"/>
  <c r="F2030"/>
  <c r="F2031"/>
  <c r="F2032"/>
  <c r="F2033"/>
  <c r="F2034"/>
  <c r="F2035"/>
  <c r="F2036"/>
  <c r="F2037"/>
  <c r="F2038"/>
  <c r="F2039"/>
  <c r="F2040"/>
  <c r="F2041"/>
  <c r="F2042"/>
  <c r="F2043"/>
  <c r="F2044"/>
  <c r="F2045"/>
  <c r="F2046"/>
  <c r="F2047"/>
  <c r="F2048"/>
  <c r="F2049"/>
  <c r="F2050"/>
  <c r="F2051"/>
  <c r="F2052"/>
  <c r="F2053"/>
  <c r="F2054"/>
  <c r="F2055"/>
  <c r="F2056"/>
  <c r="F2057"/>
  <c r="F2058"/>
  <c r="F2059"/>
  <c r="F2060"/>
  <c r="F2061"/>
  <c r="F2062"/>
  <c r="F2063"/>
  <c r="F2064"/>
  <c r="F2065"/>
  <c r="F2066"/>
  <c r="F2067"/>
  <c r="F2068"/>
  <c r="F2069"/>
  <c r="F2070"/>
  <c r="F2071"/>
  <c r="F2072"/>
  <c r="F2073"/>
  <c r="F2074"/>
  <c r="F2075"/>
  <c r="F2076"/>
  <c r="F2077"/>
  <c r="F2078"/>
  <c r="F2079"/>
  <c r="F2080"/>
  <c r="F2081"/>
  <c r="F2082"/>
  <c r="F2083"/>
  <c r="F2084"/>
  <c r="F2085"/>
  <c r="F2086"/>
  <c r="F2087"/>
  <c r="F2088"/>
  <c r="F2089"/>
  <c r="F2090"/>
  <c r="F2091"/>
  <c r="F2092"/>
  <c r="F2093"/>
  <c r="F2094"/>
  <c r="F2095"/>
  <c r="F2096"/>
  <c r="F2097"/>
  <c r="F2098"/>
  <c r="F2099"/>
  <c r="F2100"/>
  <c r="F2101"/>
  <c r="F2102"/>
  <c r="F2103"/>
  <c r="F2104"/>
  <c r="F2105"/>
  <c r="F2106"/>
  <c r="F2107"/>
  <c r="F2108"/>
  <c r="F2109"/>
  <c r="F2110"/>
  <c r="F2111"/>
  <c r="F2112"/>
  <c r="F2113"/>
  <c r="F2114"/>
  <c r="F2115"/>
  <c r="F2116"/>
  <c r="F2117"/>
  <c r="F2118"/>
  <c r="F2119"/>
  <c r="F2120"/>
  <c r="F2121"/>
  <c r="F2122"/>
  <c r="F2123"/>
  <c r="F2124"/>
  <c r="F2125"/>
  <c r="F2126"/>
  <c r="F2127"/>
  <c r="F2128"/>
  <c r="F2129"/>
  <c r="F2130"/>
  <c r="F2131"/>
  <c r="F2132"/>
  <c r="F2133"/>
  <c r="F2134"/>
  <c r="F2135"/>
  <c r="F2136"/>
  <c r="F2137"/>
  <c r="F2138"/>
  <c r="F2139"/>
  <c r="F2140"/>
  <c r="F2141"/>
  <c r="F2142"/>
  <c r="F2143"/>
  <c r="F2144"/>
  <c r="F2145"/>
  <c r="F2146"/>
  <c r="F2147"/>
  <c r="F2148"/>
  <c r="F2149"/>
  <c r="F2150"/>
  <c r="F2151"/>
  <c r="F2152"/>
  <c r="F2153"/>
  <c r="F2154"/>
  <c r="F2155"/>
  <c r="F2156"/>
  <c r="F2157"/>
  <c r="F2158"/>
  <c r="F2159"/>
  <c r="F2160"/>
  <c r="F2161"/>
  <c r="F2162"/>
  <c r="F2163"/>
  <c r="F2164"/>
  <c r="F2165"/>
  <c r="F2166"/>
  <c r="F2167"/>
  <c r="F2168"/>
  <c r="F2169"/>
  <c r="F2170"/>
  <c r="F2171"/>
  <c r="F2172"/>
  <c r="F2173"/>
  <c r="F2174"/>
  <c r="F2175"/>
  <c r="F2176"/>
  <c r="F2177"/>
  <c r="F2178"/>
  <c r="F2179"/>
  <c r="F2180"/>
  <c r="F2181"/>
  <c r="F2182"/>
  <c r="F2183"/>
  <c r="F2184"/>
  <c r="F2185"/>
  <c r="F2186"/>
  <c r="F2187"/>
  <c r="F2188"/>
  <c r="F2189"/>
  <c r="F2190"/>
  <c r="F2191"/>
  <c r="F2192"/>
  <c r="F2193"/>
  <c r="F2194"/>
  <c r="F2195"/>
  <c r="F2196"/>
  <c r="F2197"/>
  <c r="F2198"/>
  <c r="F2199"/>
  <c r="F2200"/>
  <c r="F2201"/>
  <c r="F2202"/>
  <c r="F2203"/>
  <c r="F2204"/>
  <c r="F2205"/>
  <c r="F2206"/>
  <c r="F2207"/>
  <c r="F2208"/>
  <c r="F2209"/>
  <c r="F2210"/>
  <c r="F2211"/>
  <c r="F2212"/>
  <c r="F2213"/>
  <c r="F2214"/>
  <c r="F2215"/>
  <c r="F2216"/>
  <c r="F2217"/>
  <c r="F2218"/>
  <c r="F2219"/>
  <c r="F2220"/>
  <c r="F2221"/>
  <c r="F2222"/>
  <c r="F2223"/>
  <c r="F2224"/>
  <c r="F2225"/>
  <c r="F2226"/>
  <c r="F2227"/>
  <c r="F2228"/>
  <c r="F2229"/>
  <c r="F2230"/>
  <c r="F2231"/>
  <c r="F2232"/>
  <c r="F2233"/>
  <c r="F2234"/>
  <c r="F2235"/>
  <c r="F2236"/>
  <c r="F2237"/>
  <c r="F2238"/>
  <c r="F2239"/>
  <c r="F2240"/>
  <c r="F2241"/>
  <c r="F2242"/>
  <c r="F2243"/>
  <c r="F2244"/>
  <c r="F2245"/>
  <c r="F2246"/>
  <c r="F2247"/>
  <c r="F2248"/>
  <c r="F2249"/>
  <c r="F2250"/>
  <c r="F2251"/>
  <c r="F2252"/>
  <c r="F2253"/>
  <c r="F2254"/>
  <c r="F2255"/>
  <c r="F2256"/>
  <c r="F2257"/>
  <c r="F2258"/>
  <c r="F2259"/>
  <c r="F2260"/>
  <c r="F2261"/>
  <c r="F2262"/>
  <c r="F2263"/>
  <c r="F2264"/>
  <c r="F2265"/>
  <c r="F2266"/>
  <c r="F2267"/>
  <c r="F2268"/>
  <c r="F2269"/>
  <c r="F2270"/>
  <c r="F2271"/>
  <c r="F2272"/>
  <c r="F2273"/>
  <c r="F2274"/>
  <c r="F2275"/>
  <c r="F2276"/>
  <c r="F2277"/>
  <c r="F2278"/>
  <c r="F2279"/>
  <c r="F2280"/>
  <c r="F2281"/>
  <c r="F2282"/>
  <c r="F2283"/>
  <c r="F2284"/>
  <c r="F2285"/>
  <c r="F2286"/>
  <c r="F2287"/>
  <c r="F2288"/>
  <c r="F2289"/>
  <c r="F2290"/>
  <c r="F2291"/>
  <c r="F2292"/>
  <c r="F2293"/>
  <c r="F2294"/>
  <c r="F2295"/>
  <c r="F2296"/>
  <c r="F2297"/>
  <c r="F2298"/>
  <c r="F2299"/>
  <c r="F2300"/>
  <c r="F2301"/>
  <c r="F2302"/>
  <c r="F2303"/>
  <c r="F2304"/>
  <c r="F2305"/>
  <c r="F2306"/>
  <c r="F2307"/>
  <c r="F2308"/>
  <c r="F2309"/>
  <c r="F2310"/>
  <c r="F2311"/>
  <c r="F2312"/>
  <c r="F2313"/>
  <c r="F2314"/>
  <c r="F2315"/>
  <c r="F2316"/>
  <c r="F2317"/>
  <c r="F2318"/>
  <c r="F2319"/>
  <c r="F2320"/>
  <c r="F2321"/>
  <c r="F2322"/>
  <c r="F2323"/>
  <c r="F2324"/>
  <c r="F2325"/>
  <c r="F2326"/>
  <c r="F2327"/>
  <c r="F2328"/>
  <c r="F2329"/>
  <c r="F2330"/>
  <c r="F2331"/>
  <c r="F2332"/>
  <c r="F2333"/>
  <c r="F2334"/>
  <c r="F2335"/>
  <c r="F2336"/>
  <c r="F2337"/>
  <c r="F2338"/>
  <c r="F2339"/>
  <c r="F2340"/>
  <c r="F2341"/>
  <c r="F2342"/>
  <c r="F2343"/>
  <c r="F2344"/>
  <c r="F2345"/>
  <c r="F2346"/>
  <c r="F2347"/>
  <c r="F2348"/>
  <c r="F2349"/>
  <c r="F2350"/>
  <c r="F2351"/>
  <c r="F2352"/>
  <c r="F2353"/>
  <c r="F2354"/>
  <c r="F2355"/>
  <c r="F2356"/>
  <c r="F2357"/>
  <c r="F2358"/>
  <c r="F2359"/>
  <c r="F2360"/>
  <c r="F2361"/>
  <c r="F2362"/>
  <c r="F2363"/>
  <c r="F2364"/>
  <c r="F2365"/>
  <c r="F2366"/>
  <c r="F2367"/>
  <c r="F2368"/>
  <c r="F2369"/>
  <c r="F2370"/>
  <c r="F2371"/>
  <c r="F2372"/>
  <c r="F2373"/>
  <c r="F2374"/>
  <c r="F2375"/>
  <c r="F2376"/>
  <c r="F2377"/>
  <c r="F2378"/>
  <c r="F2379"/>
  <c r="F2380"/>
  <c r="F2381"/>
  <c r="F2382"/>
  <c r="F2383"/>
  <c r="F2384"/>
  <c r="F2385"/>
  <c r="F2386"/>
  <c r="F2387"/>
  <c r="F2388"/>
  <c r="F2389"/>
  <c r="F2390"/>
  <c r="F2391"/>
  <c r="F2392"/>
  <c r="F2393"/>
  <c r="F2394"/>
  <c r="F2395"/>
  <c r="F2396"/>
  <c r="F2397"/>
  <c r="F2398"/>
  <c r="F2399"/>
  <c r="F2400"/>
  <c r="F2401"/>
  <c r="F2402"/>
  <c r="F2403"/>
  <c r="F2404"/>
  <c r="F2405"/>
  <c r="F2406"/>
  <c r="F2407"/>
  <c r="F2408"/>
  <c r="F2409"/>
  <c r="F2410"/>
  <c r="F2411"/>
  <c r="F2412"/>
  <c r="F2413"/>
  <c r="F2414"/>
  <c r="F2415"/>
  <c r="F2416"/>
  <c r="F2417"/>
  <c r="F2418"/>
  <c r="F2419"/>
  <c r="F2420"/>
  <c r="F2421"/>
  <c r="F2422"/>
  <c r="F2423"/>
  <c r="F2424"/>
  <c r="F2425"/>
  <c r="F2426"/>
  <c r="F2427"/>
  <c r="F2428"/>
  <c r="F2429"/>
  <c r="F2430"/>
  <c r="F2431"/>
  <c r="F2432"/>
  <c r="F2433"/>
  <c r="F2434"/>
  <c r="F2435"/>
  <c r="F2436"/>
  <c r="F2437"/>
  <c r="F2438"/>
  <c r="F2439"/>
  <c r="F2440"/>
  <c r="F2441"/>
  <c r="F2442"/>
  <c r="F2443"/>
  <c r="F2444"/>
  <c r="F2445"/>
  <c r="F2446"/>
  <c r="F2447"/>
  <c r="F2448"/>
  <c r="F2449"/>
  <c r="F2450"/>
  <c r="F2451"/>
  <c r="F2452"/>
  <c r="F2453"/>
  <c r="F2454"/>
  <c r="F2455"/>
  <c r="F2456"/>
  <c r="F2457"/>
  <c r="F2458"/>
  <c r="F2459"/>
  <c r="F2460"/>
  <c r="F2461"/>
  <c r="F2462"/>
  <c r="F2463"/>
  <c r="F2464"/>
  <c r="F2465"/>
  <c r="F2466"/>
  <c r="F2467"/>
  <c r="F2468"/>
  <c r="F2469"/>
  <c r="F2470"/>
  <c r="F2471"/>
  <c r="F2472"/>
  <c r="F2473"/>
  <c r="F2474"/>
  <c r="F2475"/>
  <c r="F2476"/>
  <c r="F2477"/>
  <c r="F2478"/>
  <c r="F2479"/>
  <c r="F2480"/>
  <c r="F2481"/>
  <c r="F2482"/>
  <c r="F2483"/>
  <c r="F2484"/>
  <c r="F2485"/>
  <c r="F2486"/>
  <c r="F2487"/>
  <c r="F2488"/>
  <c r="F2489"/>
  <c r="F2490"/>
  <c r="F2491"/>
  <c r="F2492"/>
  <c r="F2493"/>
  <c r="F2494"/>
  <c r="F2495"/>
  <c r="F2496"/>
  <c r="F2497"/>
  <c r="F2498"/>
  <c r="F2499"/>
  <c r="F2500"/>
  <c r="F2501"/>
  <c r="F2502"/>
  <c r="F2503"/>
  <c r="F2504"/>
  <c r="F2505"/>
  <c r="F2506"/>
  <c r="F2507"/>
  <c r="F2508"/>
  <c r="F2509"/>
  <c r="F2510"/>
  <c r="F2511"/>
  <c r="F2512"/>
  <c r="F2513"/>
  <c r="F2514"/>
  <c r="F2515"/>
  <c r="F2516"/>
  <c r="F2517"/>
  <c r="F2518"/>
  <c r="F2519"/>
  <c r="F2520"/>
  <c r="F2521"/>
  <c r="F2522"/>
  <c r="F2523"/>
  <c r="F2524"/>
  <c r="F2525"/>
  <c r="F2526"/>
  <c r="F2527"/>
  <c r="F2528"/>
  <c r="F2529"/>
  <c r="F2530"/>
  <c r="F2531"/>
  <c r="F14" l="1"/>
  <c r="F15"/>
  <c r="F16"/>
  <c r="F26"/>
  <c r="F29"/>
  <c r="F46"/>
  <c r="F47"/>
  <c r="F48"/>
  <c r="F49"/>
  <c r="R3" i="17"/>
  <c r="R4"/>
  <c r="R5"/>
  <c r="R6"/>
  <c r="R7"/>
  <c r="R8"/>
  <c r="R9"/>
  <c r="R10"/>
  <c r="R11"/>
  <c r="R12"/>
  <c r="R13"/>
  <c r="R14"/>
  <c r="R15"/>
  <c r="R16"/>
  <c r="R17"/>
  <c r="R18"/>
  <c r="R19"/>
  <c r="R20"/>
  <c r="R21"/>
  <c r="R22"/>
  <c r="R23"/>
  <c r="R24"/>
  <c r="R25"/>
  <c r="R26"/>
  <c r="R27"/>
  <c r="R28"/>
  <c r="R29"/>
  <c r="R30"/>
  <c r="R31"/>
  <c r="R32"/>
  <c r="R33"/>
  <c r="R34"/>
  <c r="R35"/>
  <c r="R36"/>
  <c r="R37"/>
  <c r="R38"/>
  <c r="R39"/>
  <c r="R40"/>
  <c r="R41"/>
  <c r="R42"/>
  <c r="R43"/>
  <c r="R44"/>
  <c r="R45"/>
  <c r="R46"/>
  <c r="R47"/>
  <c r="R48"/>
  <c r="R49"/>
  <c r="R50"/>
  <c r="R51"/>
  <c r="R52"/>
  <c r="R53"/>
  <c r="R54"/>
  <c r="R55"/>
  <c r="R56"/>
  <c r="R57"/>
  <c r="R2"/>
  <c r="Q2" l="1"/>
  <c r="P2"/>
  <c r="O2"/>
  <c r="N2"/>
  <c r="M2"/>
  <c r="L2"/>
  <c r="K2"/>
  <c r="P3"/>
  <c r="J2"/>
  <c r="I3"/>
  <c r="J3"/>
  <c r="K3"/>
  <c r="L3"/>
  <c r="M3"/>
  <c r="N3"/>
  <c r="O3"/>
  <c r="Q3"/>
  <c r="I4"/>
  <c r="J4"/>
  <c r="K4"/>
  <c r="L4"/>
  <c r="M4"/>
  <c r="N4"/>
  <c r="O4"/>
  <c r="P4"/>
  <c r="Q4"/>
  <c r="I5"/>
  <c r="J5"/>
  <c r="K5"/>
  <c r="L5"/>
  <c r="M5"/>
  <c r="N5"/>
  <c r="O5"/>
  <c r="P5"/>
  <c r="Q5"/>
  <c r="I6"/>
  <c r="J6"/>
  <c r="K6"/>
  <c r="L6"/>
  <c r="M6"/>
  <c r="N6"/>
  <c r="O6"/>
  <c r="P6"/>
  <c r="Q6"/>
  <c r="I7"/>
  <c r="J7"/>
  <c r="K7"/>
  <c r="L7"/>
  <c r="M7"/>
  <c r="N7"/>
  <c r="O7"/>
  <c r="P7"/>
  <c r="Q7"/>
  <c r="I8"/>
  <c r="J8"/>
  <c r="K8"/>
  <c r="L8"/>
  <c r="M8"/>
  <c r="N8"/>
  <c r="O8"/>
  <c r="P8"/>
  <c r="Q8"/>
  <c r="I9"/>
  <c r="J9"/>
  <c r="K9"/>
  <c r="L9"/>
  <c r="M9"/>
  <c r="N9"/>
  <c r="O9"/>
  <c r="P9"/>
  <c r="Q9"/>
  <c r="I10"/>
  <c r="J10"/>
  <c r="K10"/>
  <c r="L10"/>
  <c r="M10"/>
  <c r="N10"/>
  <c r="O10"/>
  <c r="P10"/>
  <c r="Q10"/>
  <c r="I11"/>
  <c r="J11"/>
  <c r="K11"/>
  <c r="L11"/>
  <c r="M11"/>
  <c r="N11"/>
  <c r="O11"/>
  <c r="P11"/>
  <c r="Q11"/>
  <c r="I12"/>
  <c r="J12"/>
  <c r="K12"/>
  <c r="L12"/>
  <c r="M12"/>
  <c r="N12"/>
  <c r="O12"/>
  <c r="P12"/>
  <c r="Q12"/>
  <c r="I13"/>
  <c r="J13"/>
  <c r="K13"/>
  <c r="L13"/>
  <c r="M13"/>
  <c r="N13"/>
  <c r="O13"/>
  <c r="P13"/>
  <c r="Q13"/>
  <c r="I14"/>
  <c r="J14"/>
  <c r="K14"/>
  <c r="L14"/>
  <c r="M14"/>
  <c r="N14"/>
  <c r="O14"/>
  <c r="P14"/>
  <c r="Q14"/>
  <c r="I15"/>
  <c r="J15"/>
  <c r="K15"/>
  <c r="L15"/>
  <c r="M15"/>
  <c r="N15"/>
  <c r="O15"/>
  <c r="P15"/>
  <c r="Q15"/>
  <c r="I16"/>
  <c r="J16"/>
  <c r="K16"/>
  <c r="L16"/>
  <c r="M16"/>
  <c r="N16"/>
  <c r="O16"/>
  <c r="P16"/>
  <c r="Q16"/>
  <c r="I17"/>
  <c r="J17"/>
  <c r="K17"/>
  <c r="L17"/>
  <c r="M17"/>
  <c r="N17"/>
  <c r="O17"/>
  <c r="P17"/>
  <c r="Q17"/>
  <c r="I18"/>
  <c r="J18"/>
  <c r="K18"/>
  <c r="L18"/>
  <c r="M18"/>
  <c r="N18"/>
  <c r="O18"/>
  <c r="P18"/>
  <c r="Q18"/>
  <c r="I19"/>
  <c r="J19"/>
  <c r="K19"/>
  <c r="L19"/>
  <c r="M19"/>
  <c r="N19"/>
  <c r="O19"/>
  <c r="P19"/>
  <c r="Q19"/>
  <c r="I20"/>
  <c r="J20"/>
  <c r="K20"/>
  <c r="L20"/>
  <c r="M20"/>
  <c r="N20"/>
  <c r="O20"/>
  <c r="P20"/>
  <c r="Q20"/>
  <c r="I21"/>
  <c r="J21"/>
  <c r="K21"/>
  <c r="L21"/>
  <c r="M21"/>
  <c r="N21"/>
  <c r="O21"/>
  <c r="P21"/>
  <c r="Q21"/>
  <c r="I22"/>
  <c r="J22"/>
  <c r="K22"/>
  <c r="L22"/>
  <c r="M22"/>
  <c r="N22"/>
  <c r="O22"/>
  <c r="P22"/>
  <c r="Q22"/>
  <c r="I23"/>
  <c r="J23"/>
  <c r="K23"/>
  <c r="L23"/>
  <c r="M23"/>
  <c r="N23"/>
  <c r="O23"/>
  <c r="P23"/>
  <c r="Q23"/>
  <c r="I24"/>
  <c r="J24"/>
  <c r="K24"/>
  <c r="L24"/>
  <c r="M24"/>
  <c r="N24"/>
  <c r="O24"/>
  <c r="P24"/>
  <c r="Q24"/>
  <c r="I25"/>
  <c r="J25"/>
  <c r="K25"/>
  <c r="L25"/>
  <c r="M25"/>
  <c r="N25"/>
  <c r="O25"/>
  <c r="P25"/>
  <c r="Q25"/>
  <c r="I26"/>
  <c r="J26"/>
  <c r="K26"/>
  <c r="L26"/>
  <c r="M26"/>
  <c r="N26"/>
  <c r="O26"/>
  <c r="P26"/>
  <c r="Q26"/>
  <c r="I27"/>
  <c r="J27"/>
  <c r="K27"/>
  <c r="L27"/>
  <c r="M27"/>
  <c r="N27"/>
  <c r="O27"/>
  <c r="P27"/>
  <c r="Q27"/>
  <c r="I28"/>
  <c r="J28"/>
  <c r="K28"/>
  <c r="L28"/>
  <c r="M28"/>
  <c r="N28"/>
  <c r="O28"/>
  <c r="P28"/>
  <c r="Q28"/>
  <c r="I29"/>
  <c r="J29"/>
  <c r="K29"/>
  <c r="L29"/>
  <c r="M29"/>
  <c r="N29"/>
  <c r="O29"/>
  <c r="P29"/>
  <c r="Q29"/>
  <c r="I30"/>
  <c r="J30"/>
  <c r="K30"/>
  <c r="L30"/>
  <c r="M30"/>
  <c r="N30"/>
  <c r="O30"/>
  <c r="P30"/>
  <c r="Q30"/>
  <c r="I31"/>
  <c r="J31"/>
  <c r="K31"/>
  <c r="L31"/>
  <c r="M31"/>
  <c r="N31"/>
  <c r="O31"/>
  <c r="P31"/>
  <c r="Q31"/>
  <c r="I32"/>
  <c r="J32"/>
  <c r="K32"/>
  <c r="L32"/>
  <c r="M32"/>
  <c r="N32"/>
  <c r="O32"/>
  <c r="P32"/>
  <c r="Q32"/>
  <c r="I33"/>
  <c r="J33"/>
  <c r="K33"/>
  <c r="L33"/>
  <c r="M33"/>
  <c r="N33"/>
  <c r="O33"/>
  <c r="P33"/>
  <c r="Q33"/>
  <c r="I34"/>
  <c r="J34"/>
  <c r="K34"/>
  <c r="L34"/>
  <c r="M34"/>
  <c r="N34"/>
  <c r="O34"/>
  <c r="P34"/>
  <c r="Q34"/>
  <c r="I35"/>
  <c r="J35"/>
  <c r="K35"/>
  <c r="L35"/>
  <c r="M35"/>
  <c r="N35"/>
  <c r="O35"/>
  <c r="P35"/>
  <c r="Q35"/>
  <c r="I36"/>
  <c r="J36"/>
  <c r="K36"/>
  <c r="L36"/>
  <c r="M36"/>
  <c r="N36"/>
  <c r="O36"/>
  <c r="P36"/>
  <c r="Q36"/>
  <c r="I37"/>
  <c r="J37"/>
  <c r="K37"/>
  <c r="L37"/>
  <c r="M37"/>
  <c r="N37"/>
  <c r="O37"/>
  <c r="P37"/>
  <c r="Q37"/>
  <c r="I38"/>
  <c r="J38"/>
  <c r="K38"/>
  <c r="L38"/>
  <c r="M38"/>
  <c r="N38"/>
  <c r="O38"/>
  <c r="P38"/>
  <c r="Q38"/>
  <c r="I39"/>
  <c r="J39"/>
  <c r="K39"/>
  <c r="L39"/>
  <c r="M39"/>
  <c r="N39"/>
  <c r="O39"/>
  <c r="P39"/>
  <c r="Q39"/>
  <c r="I40"/>
  <c r="J40"/>
  <c r="K40"/>
  <c r="L40"/>
  <c r="M40"/>
  <c r="N40"/>
  <c r="O40"/>
  <c r="P40"/>
  <c r="Q40"/>
  <c r="I41"/>
  <c r="J41"/>
  <c r="K41"/>
  <c r="L41"/>
  <c r="M41"/>
  <c r="N41"/>
  <c r="O41"/>
  <c r="P41"/>
  <c r="Q41"/>
  <c r="I42"/>
  <c r="J42"/>
  <c r="K42"/>
  <c r="L42"/>
  <c r="M42"/>
  <c r="N42"/>
  <c r="O42"/>
  <c r="P42"/>
  <c r="Q42"/>
  <c r="I43"/>
  <c r="J43"/>
  <c r="K43"/>
  <c r="L43"/>
  <c r="M43"/>
  <c r="N43"/>
  <c r="O43"/>
  <c r="P43"/>
  <c r="Q43"/>
  <c r="I44"/>
  <c r="J44"/>
  <c r="K44"/>
  <c r="L44"/>
  <c r="M44"/>
  <c r="N44"/>
  <c r="O44"/>
  <c r="P44"/>
  <c r="Q44"/>
  <c r="I45"/>
  <c r="J45"/>
  <c r="K45"/>
  <c r="L45"/>
  <c r="M45"/>
  <c r="N45"/>
  <c r="O45"/>
  <c r="P45"/>
  <c r="Q45"/>
  <c r="I46"/>
  <c r="J46"/>
  <c r="K46"/>
  <c r="L46"/>
  <c r="M46"/>
  <c r="N46"/>
  <c r="O46"/>
  <c r="P46"/>
  <c r="Q46"/>
  <c r="I47"/>
  <c r="J47"/>
  <c r="K47"/>
  <c r="L47"/>
  <c r="M47"/>
  <c r="N47"/>
  <c r="O47"/>
  <c r="P47"/>
  <c r="Q47"/>
  <c r="I48"/>
  <c r="J48"/>
  <c r="K48"/>
  <c r="L48"/>
  <c r="M48"/>
  <c r="N48"/>
  <c r="O48"/>
  <c r="P48"/>
  <c r="Q48"/>
  <c r="I49"/>
  <c r="J49"/>
  <c r="K49"/>
  <c r="L49"/>
  <c r="M49"/>
  <c r="N49"/>
  <c r="O49"/>
  <c r="P49"/>
  <c r="Q49"/>
  <c r="I50"/>
  <c r="J50"/>
  <c r="K50"/>
  <c r="L50"/>
  <c r="M50"/>
  <c r="N50"/>
  <c r="O50"/>
  <c r="P50"/>
  <c r="Q50"/>
  <c r="I51"/>
  <c r="J51"/>
  <c r="K51"/>
  <c r="L51"/>
  <c r="M51"/>
  <c r="N51"/>
  <c r="O51"/>
  <c r="P51"/>
  <c r="Q51"/>
  <c r="I52"/>
  <c r="J52"/>
  <c r="K52"/>
  <c r="L52"/>
  <c r="M52"/>
  <c r="N52"/>
  <c r="O52"/>
  <c r="P52"/>
  <c r="Q52"/>
  <c r="I53"/>
  <c r="J53"/>
  <c r="K53"/>
  <c r="L53"/>
  <c r="M53"/>
  <c r="N53"/>
  <c r="O53"/>
  <c r="P53"/>
  <c r="Q53"/>
  <c r="I54"/>
  <c r="J54"/>
  <c r="K54"/>
  <c r="L54"/>
  <c r="M54"/>
  <c r="N54"/>
  <c r="O54"/>
  <c r="P54"/>
  <c r="Q54"/>
  <c r="I55"/>
  <c r="J55"/>
  <c r="K55"/>
  <c r="L55"/>
  <c r="M55"/>
  <c r="N55"/>
  <c r="O55"/>
  <c r="P55"/>
  <c r="Q55"/>
  <c r="I56"/>
  <c r="J56"/>
  <c r="K56"/>
  <c r="L56"/>
  <c r="M56"/>
  <c r="N56"/>
  <c r="O56"/>
  <c r="P56"/>
  <c r="Q56"/>
  <c r="I57"/>
  <c r="J57"/>
  <c r="K57"/>
  <c r="L57"/>
  <c r="M57"/>
  <c r="N57"/>
  <c r="O57"/>
  <c r="P57"/>
  <c r="Q57"/>
  <c r="I2"/>
  <c r="H3"/>
  <c r="H4"/>
  <c r="H5"/>
  <c r="H6"/>
  <c r="H7"/>
  <c r="H8"/>
  <c r="H9"/>
  <c r="H10"/>
  <c r="H11"/>
  <c r="H12"/>
  <c r="H13"/>
  <c r="H14"/>
  <c r="H15"/>
  <c r="H16"/>
  <c r="H17"/>
  <c r="H18"/>
  <c r="H19"/>
  <c r="H20"/>
  <c r="H21"/>
  <c r="H22"/>
  <c r="H23"/>
  <c r="H24"/>
  <c r="H25"/>
  <c r="H26"/>
  <c r="H27"/>
  <c r="H28"/>
  <c r="H29"/>
  <c r="H30"/>
  <c r="H31"/>
  <c r="H32"/>
  <c r="H33"/>
  <c r="H34"/>
  <c r="H35"/>
  <c r="H36"/>
  <c r="H37"/>
  <c r="H38"/>
  <c r="H39"/>
  <c r="H40"/>
  <c r="H41"/>
  <c r="H42"/>
  <c r="H43"/>
  <c r="H44"/>
  <c r="H45"/>
  <c r="H46"/>
  <c r="H47"/>
  <c r="H48"/>
  <c r="H49"/>
  <c r="H50"/>
  <c r="H51"/>
  <c r="H52"/>
  <c r="H53"/>
  <c r="H54"/>
  <c r="H55"/>
  <c r="H56"/>
  <c r="H57"/>
  <c r="H2"/>
  <c r="A67" i="11" l="1"/>
  <c r="A67" i="10"/>
  <c r="A67" i="9"/>
  <c r="A67" i="8"/>
  <c r="A67" i="7"/>
</calcChain>
</file>

<file path=xl/comments1.xml><?xml version="1.0" encoding="utf-8"?>
<comments xmlns="http://schemas.openxmlformats.org/spreadsheetml/2006/main">
  <authors>
    <author>mforesti</author>
  </authors>
  <commentList>
    <comment ref="B23" authorId="0">
      <text>
        <r>
          <rPr>
            <b/>
            <sz val="8"/>
            <color indexed="81"/>
            <rFont val="Tahoma"/>
            <family val="2"/>
          </rPr>
          <t>mforesti:</t>
        </r>
        <r>
          <rPr>
            <sz val="8"/>
            <color indexed="81"/>
            <rFont val="Tahoma"/>
            <family val="2"/>
          </rPr>
          <t xml:space="preserve">
ouverture le 09 02 2011</t>
        </r>
      </text>
    </comment>
  </commentList>
</comments>
</file>

<file path=xl/comments2.xml><?xml version="1.0" encoding="utf-8"?>
<comments xmlns="http://schemas.openxmlformats.org/spreadsheetml/2006/main">
  <authors>
    <author>mforesti</author>
  </authors>
  <commentList>
    <comment ref="C62" authorId="0">
      <text>
        <r>
          <rPr>
            <b/>
            <sz val="8"/>
            <color indexed="81"/>
            <rFont val="Tahoma"/>
            <family val="2"/>
          </rPr>
          <t>mforesti:</t>
        </r>
        <r>
          <rPr>
            <sz val="8"/>
            <color indexed="81"/>
            <rFont val="Tahoma"/>
            <family val="2"/>
          </rPr>
          <t xml:space="preserve">
ouverture le 09 02 2011</t>
        </r>
      </text>
    </comment>
  </commentList>
</comments>
</file>

<file path=xl/comments3.xml><?xml version="1.0" encoding="utf-8"?>
<comments xmlns="http://schemas.openxmlformats.org/spreadsheetml/2006/main">
  <authors>
    <author>mforesti</author>
  </authors>
  <commentList>
    <comment ref="C62" authorId="0">
      <text>
        <r>
          <rPr>
            <b/>
            <sz val="8"/>
            <color indexed="81"/>
            <rFont val="Tahoma"/>
            <family val="2"/>
          </rPr>
          <t>mforesti:</t>
        </r>
        <r>
          <rPr>
            <sz val="8"/>
            <color indexed="81"/>
            <rFont val="Tahoma"/>
            <family val="2"/>
          </rPr>
          <t xml:space="preserve">
ouverture le 09 02 2011</t>
        </r>
      </text>
    </comment>
  </commentList>
</comments>
</file>

<file path=xl/comments4.xml><?xml version="1.0" encoding="utf-8"?>
<comments xmlns="http://schemas.openxmlformats.org/spreadsheetml/2006/main">
  <authors>
    <author>mforesti</author>
  </authors>
  <commentList>
    <comment ref="C62" authorId="0">
      <text>
        <r>
          <rPr>
            <b/>
            <sz val="8"/>
            <color indexed="81"/>
            <rFont val="Tahoma"/>
            <family val="2"/>
          </rPr>
          <t>mforesti:</t>
        </r>
        <r>
          <rPr>
            <sz val="8"/>
            <color indexed="81"/>
            <rFont val="Tahoma"/>
            <family val="2"/>
          </rPr>
          <t xml:space="preserve">
ouverture le 09 02 2011</t>
        </r>
      </text>
    </comment>
  </commentList>
</comments>
</file>

<file path=xl/comments5.xml><?xml version="1.0" encoding="utf-8"?>
<comments xmlns="http://schemas.openxmlformats.org/spreadsheetml/2006/main">
  <authors>
    <author>mforesti</author>
  </authors>
  <commentList>
    <comment ref="C62" authorId="0">
      <text>
        <r>
          <rPr>
            <b/>
            <sz val="8"/>
            <color indexed="81"/>
            <rFont val="Tahoma"/>
            <family val="2"/>
          </rPr>
          <t>mforesti:</t>
        </r>
        <r>
          <rPr>
            <sz val="8"/>
            <color indexed="81"/>
            <rFont val="Tahoma"/>
            <family val="2"/>
          </rPr>
          <t xml:space="preserve">
ouverture le 09 02 2011</t>
        </r>
      </text>
    </comment>
  </commentList>
</comments>
</file>

<file path=xl/comments6.xml><?xml version="1.0" encoding="utf-8"?>
<comments xmlns="http://schemas.openxmlformats.org/spreadsheetml/2006/main">
  <authors>
    <author>mforesti</author>
  </authors>
  <commentList>
    <comment ref="C62" authorId="0">
      <text>
        <r>
          <rPr>
            <b/>
            <sz val="8"/>
            <color indexed="81"/>
            <rFont val="Tahoma"/>
            <family val="2"/>
          </rPr>
          <t>mforesti:</t>
        </r>
        <r>
          <rPr>
            <sz val="8"/>
            <color indexed="81"/>
            <rFont val="Tahoma"/>
            <family val="2"/>
          </rPr>
          <t xml:space="preserve">
ouverture le 09 02 2011</t>
        </r>
      </text>
    </comment>
  </commentList>
</comments>
</file>

<file path=xl/sharedStrings.xml><?xml version="1.0" encoding="utf-8"?>
<sst xmlns="http://schemas.openxmlformats.org/spreadsheetml/2006/main" count="4156" uniqueCount="510">
  <si>
    <t>N°</t>
  </si>
  <si>
    <t>Code Postal</t>
  </si>
  <si>
    <t>N° Tel</t>
  </si>
  <si>
    <t>Adresse</t>
  </si>
  <si>
    <t>Nom</t>
  </si>
  <si>
    <t>MAGASINS DR MEAUX  (DR 19)</t>
  </si>
  <si>
    <t>ROMILLY sur S.</t>
  </si>
  <si>
    <t>03.25.39.65.26</t>
  </si>
  <si>
    <t>FISMES</t>
  </si>
  <si>
    <t>52,  rte de Soissons</t>
  </si>
  <si>
    <t>03.26.83.67.39</t>
  </si>
  <si>
    <t>MONTFERMEIL</t>
  </si>
  <si>
    <t>1 Rue des Perriers</t>
  </si>
  <si>
    <t>01.45.09.83.48</t>
  </si>
  <si>
    <t>SEVRAN</t>
  </si>
  <si>
    <t>LA FERTE / JOUARRE</t>
  </si>
  <si>
    <t>Avenue Franklin Roosevelt</t>
  </si>
  <si>
    <t>01.60.22.95.91</t>
  </si>
  <si>
    <t>COULOMMIERS</t>
  </si>
  <si>
    <t>Bld de la Marne</t>
  </si>
  <si>
    <t>01.64.03.11.86</t>
  </si>
  <si>
    <t>PARIS Metra</t>
  </si>
  <si>
    <t>42 Rue Olivier Métra</t>
  </si>
  <si>
    <t>01.43.66.17.20</t>
  </si>
  <si>
    <t>MEAUX Foch</t>
  </si>
  <si>
    <t>46 Avenue du Mal Foch</t>
  </si>
  <si>
    <t>01.60.24.69.92</t>
  </si>
  <si>
    <t>LIVRY GARGAN</t>
  </si>
  <si>
    <t>Bld Jean Moulin</t>
  </si>
  <si>
    <t>BOUSSY</t>
  </si>
  <si>
    <t>Avenue du Val d'Yerres- Zac du Clos d'Auchin</t>
  </si>
  <si>
    <t>01.69.00.95.20</t>
  </si>
  <si>
    <t>OZOIR</t>
  </si>
  <si>
    <t>Avenue du Gal Leclerc</t>
  </si>
  <si>
    <t>01.60.02.82.87</t>
  </si>
  <si>
    <t>SUCY EN BRIE</t>
  </si>
  <si>
    <t>Rue des Amériques - Zac du petit Marais</t>
  </si>
  <si>
    <t>CHAMPIGNY/MARNE  Nati(1)</t>
  </si>
  <si>
    <t>Rue de Bernau - Zac des Nations</t>
  </si>
  <si>
    <t>01.41.77.99.58</t>
  </si>
  <si>
    <t>VILLIERS/MARNE  Sancho</t>
  </si>
  <si>
    <t>Angle Bd de Friedberg - Bd des Prunais</t>
  </si>
  <si>
    <t>01.49.41.56.48</t>
  </si>
  <si>
    <t>PROVINS</t>
  </si>
  <si>
    <t>MONTREUIL B. Ros</t>
  </si>
  <si>
    <t>LES LILAS</t>
  </si>
  <si>
    <t>CHENNEVIERES</t>
  </si>
  <si>
    <t>RN 4 - Avenue du 8 Mai 1945</t>
  </si>
  <si>
    <t>01.49.83.73.02</t>
  </si>
  <si>
    <t>284 Rue de Rosny</t>
  </si>
  <si>
    <t>01.48.94.10.85</t>
  </si>
  <si>
    <t>Bd du Gal Leclerc</t>
  </si>
  <si>
    <t>01.43.62.87.21</t>
  </si>
  <si>
    <t>MEAUX Mareuil</t>
  </si>
  <si>
    <t>01.60.38.06.26</t>
  </si>
  <si>
    <t>PARIS Pyrenées</t>
  </si>
  <si>
    <t>73 Rue des Pyrénées</t>
  </si>
  <si>
    <t>COMBS LA VILLE</t>
  </si>
  <si>
    <t>Rue Pablo Picasso</t>
  </si>
  <si>
    <t>01.60.60.70.12</t>
  </si>
  <si>
    <t>PARIS Chemin Vert</t>
  </si>
  <si>
    <t>130 Rue du Chemin Vert</t>
  </si>
  <si>
    <t>PONTAULT COMBAULT</t>
  </si>
  <si>
    <t>Rue des Chardonnerêts - ZAC du Parc</t>
  </si>
  <si>
    <t>01.60.29.05.85</t>
  </si>
  <si>
    <t>BRIE COMTE ROBERT</t>
  </si>
  <si>
    <t>Rue Galilée et Rue Gustave Eiffel</t>
  </si>
  <si>
    <t>01.60.62.26.51</t>
  </si>
  <si>
    <t>MONTREUIL 2</t>
  </si>
  <si>
    <t>2 Avenue P. Brossolette</t>
  </si>
  <si>
    <t>01.48.12.67.63</t>
  </si>
  <si>
    <t>COULOMMIERS Varenne</t>
  </si>
  <si>
    <t>25/29 Rue de Varennes</t>
  </si>
  <si>
    <t>01.64.03.37.65</t>
  </si>
  <si>
    <t>PARIS ST MAUR</t>
  </si>
  <si>
    <t>83 Rue ST MAUR</t>
  </si>
  <si>
    <t>01.55.28.35.47</t>
  </si>
  <si>
    <t>LA FERTE GAUCHER</t>
  </si>
  <si>
    <t>MEAUX Victoire</t>
  </si>
  <si>
    <t>01.60.25.25.01</t>
  </si>
  <si>
    <t>MONTMIRAIL</t>
  </si>
  <si>
    <t>SAPONAY</t>
  </si>
  <si>
    <t>CHAMPS/MARNE</t>
  </si>
  <si>
    <t>Lieu dit "le Parchet" RD N° 2</t>
  </si>
  <si>
    <t>03.23.69.36.36</t>
  </si>
  <si>
    <t>ZI Le Mordant, Rue de la Guinotterie</t>
  </si>
  <si>
    <t>03.26.80.31.14</t>
  </si>
  <si>
    <t>ZAC Champs Nosiel Rue cour des 2 Parcs</t>
  </si>
  <si>
    <t>01.60.95.00.60</t>
  </si>
  <si>
    <t>ZAE Le Petit Taillis Rte de Provins</t>
  </si>
  <si>
    <t>13 Avenue de la Voulzie</t>
  </si>
  <si>
    <t>01.60.58.00.07</t>
  </si>
  <si>
    <t>Ville  /  Localité</t>
  </si>
  <si>
    <t>ROMILLY SUR SEINE</t>
  </si>
  <si>
    <t>PARIS</t>
  </si>
  <si>
    <t>MEAUX</t>
  </si>
  <si>
    <t>BOUSSY ST ANTOINE</t>
  </si>
  <si>
    <t>OZOIR LA FERRIERE</t>
  </si>
  <si>
    <t>CHAMPIGNY / MARNE</t>
  </si>
  <si>
    <t>VILLIERS / MARNE</t>
  </si>
  <si>
    <t>MONTREUIL / BOIS</t>
  </si>
  <si>
    <t>ST THIBAULT DES VIGNES</t>
  </si>
  <si>
    <t>NOGENT SUR SEINE</t>
  </si>
  <si>
    <t>CHAMPS SUR MARNE</t>
  </si>
  <si>
    <t>01.43.02.71.58</t>
  </si>
  <si>
    <t>01.43.55.21.45</t>
  </si>
  <si>
    <t>PARIS  (CHEMIN VERT)</t>
  </si>
  <si>
    <t>VILLEPINTE</t>
  </si>
  <si>
    <t xml:space="preserve">Route de tremblay, Rue Jean Balma </t>
  </si>
  <si>
    <t>BONNEUIL</t>
  </si>
  <si>
    <t>Rond Point Henri Dunant</t>
  </si>
  <si>
    <t>01.43.10.00.00</t>
  </si>
  <si>
    <t>Avenue Pierre Brossolette</t>
  </si>
  <si>
    <t>Rue Jean Serva</t>
  </si>
  <si>
    <t>225/227 Ave de de la Victoire</t>
  </si>
  <si>
    <t>MAREUIL LES MEAUX</t>
  </si>
  <si>
    <t>01.64.20.51.00</t>
  </si>
  <si>
    <t>.02130</t>
  </si>
  <si>
    <t>LIDL</t>
  </si>
  <si>
    <t>01.56.73.19.86</t>
  </si>
  <si>
    <t>SENS</t>
  </si>
  <si>
    <t>MIGENNES</t>
  </si>
  <si>
    <t xml:space="preserve">Rue Olympe de Gouges </t>
  </si>
  <si>
    <t>JOIGNY</t>
  </si>
  <si>
    <t xml:space="preserve">Rue des Entrepreneurs </t>
  </si>
  <si>
    <t>AUXERRE PAPIN</t>
  </si>
  <si>
    <t>5 rue Denis Papin</t>
  </si>
  <si>
    <t>AUXERRE</t>
  </si>
  <si>
    <t>03 86 49 02 02</t>
  </si>
  <si>
    <t>TOUCY</t>
  </si>
  <si>
    <t xml:space="preserve">740 av du Général de Gaulle </t>
  </si>
  <si>
    <t>SENS 2</t>
  </si>
  <si>
    <t>152 avenue de Sénigailla</t>
  </si>
  <si>
    <t>TONNERRE</t>
  </si>
  <si>
    <t>12 rue du Cottage</t>
  </si>
  <si>
    <t>03 86 82 67 95</t>
  </si>
  <si>
    <t>03 86 83 02 48</t>
  </si>
  <si>
    <t>01.56.73.14.57</t>
  </si>
  <si>
    <t>ROSNY SOUS BOIS</t>
  </si>
  <si>
    <t>95/99 Bld Alsace Lorraine</t>
  </si>
  <si>
    <t>01 48 12 24 40</t>
  </si>
  <si>
    <t>DORMANS</t>
  </si>
  <si>
    <t>24-26 rue du Dr Moret RN 3</t>
  </si>
  <si>
    <t>LOGNES</t>
  </si>
  <si>
    <t>5 allée des Palombes</t>
  </si>
  <si>
    <t>VILLEPARISIS</t>
  </si>
  <si>
    <t>RD 105 Route de Villevaudé</t>
  </si>
  <si>
    <t>BAGNOLET</t>
  </si>
  <si>
    <t>193 avenue Gambetta</t>
  </si>
  <si>
    <t>01 41 58 12 17</t>
  </si>
  <si>
    <t>SAINT THIBAULT DES VIGNES</t>
  </si>
  <si>
    <t>avenue de la Courtillière rue de la Noue guimante</t>
  </si>
  <si>
    <t>ZI Fontaine Baron angle rue fontaine baron rue du port au charbon</t>
  </si>
  <si>
    <t>03 25 25 02 03</t>
  </si>
  <si>
    <t>CHÂTEAU THIERRY</t>
  </si>
  <si>
    <t>37 rue de la Prairie</t>
  </si>
  <si>
    <t>03 23 82 56 41</t>
  </si>
  <si>
    <t>03 86 44 23 44</t>
  </si>
  <si>
    <t>01 64 67 60 19</t>
  </si>
  <si>
    <t>01 60 95 17 81</t>
  </si>
  <si>
    <t>01 64 76 07 72</t>
  </si>
  <si>
    <t>03 26 51 36 03</t>
  </si>
  <si>
    <t>SAINT CLEMENT</t>
  </si>
  <si>
    <t>2 rue de la Gaillarde angle rue de Paris</t>
  </si>
  <si>
    <t>03 86 87 34 53</t>
  </si>
  <si>
    <t>CHENNEVIERES Champlain</t>
  </si>
  <si>
    <t>Ave Champlain CC de Pince vent ZAC de l'hyppodrome</t>
  </si>
  <si>
    <t>CHENNEVIERES sur MARNE</t>
  </si>
  <si>
    <t>01 58 08 80 60</t>
  </si>
  <si>
    <t>01.43.67.79.89</t>
  </si>
  <si>
    <t>SERVON</t>
  </si>
  <si>
    <t>99 rue des Roses</t>
  </si>
  <si>
    <t>01 60 62 40 41</t>
  </si>
  <si>
    <t>MONETEAU</t>
  </si>
  <si>
    <t>Rue de Londres Parc activité des Macherins</t>
  </si>
  <si>
    <t>03 86 47 06 07</t>
  </si>
  <si>
    <t>MONTEREAU</t>
  </si>
  <si>
    <t>1 rue d'enfer</t>
  </si>
  <si>
    <t>01 64 70 28 29</t>
  </si>
  <si>
    <t>ECUELLES</t>
  </si>
  <si>
    <t>22  avenue de Sens</t>
  </si>
  <si>
    <t>01 60 70 57 67</t>
  </si>
  <si>
    <t>CANNES ECLUSE</t>
  </si>
  <si>
    <t>Rue Claude</t>
  </si>
  <si>
    <t>01 60 70 48 48</t>
  </si>
  <si>
    <t>SAMOREAU</t>
  </si>
  <si>
    <t>RD 210 ZA des brulis</t>
  </si>
  <si>
    <t>01 64 22 01 22</t>
  </si>
  <si>
    <t>NANGIS</t>
  </si>
  <si>
    <t>3 Avenue du Général de Gaulle</t>
  </si>
  <si>
    <t>01 64 00 13 14</t>
  </si>
  <si>
    <t>NEUILLY SUR MARNE</t>
  </si>
  <si>
    <t>17/25 avenue Robert Schuman</t>
  </si>
  <si>
    <t>01 49 89 00 32</t>
  </si>
  <si>
    <t>01.49.36.12.13</t>
  </si>
  <si>
    <t>CLAYE SOUILLY</t>
  </si>
  <si>
    <t>CHANTELOUP EN BRIE</t>
  </si>
  <si>
    <t>17 rue Alexandre Chatrian</t>
  </si>
  <si>
    <t>01 60 35 31 78</t>
  </si>
  <si>
    <t>C.C Clos du chêne ZAC du chêne Saint fiacre</t>
  </si>
  <si>
    <t>01 60 21 40 43</t>
  </si>
  <si>
    <t>VILLENEUVE</t>
  </si>
  <si>
    <t>rue Saint Nicolas</t>
  </si>
  <si>
    <t>VILLENEUVE sur YONNE</t>
  </si>
  <si>
    <t>03 86 87 63 23</t>
  </si>
  <si>
    <t>41 Rue Becquerel</t>
  </si>
  <si>
    <t>PARIS compans</t>
  </si>
  <si>
    <t>2/12 rue de bellevue et b72 rue compans</t>
  </si>
  <si>
    <t>01 53 38 42 03</t>
  </si>
  <si>
    <t>BONNEUIL SUR MARNE</t>
  </si>
  <si>
    <t>FONTENAY</t>
  </si>
  <si>
    <t>4 rue Roger Salengro</t>
  </si>
  <si>
    <t>FONTENAY SOUS BOIS</t>
  </si>
  <si>
    <t>01 48 76 44 21</t>
  </si>
  <si>
    <t>au 04/04/2012</t>
  </si>
  <si>
    <t>Entreprises</t>
  </si>
  <si>
    <t>Secteurs</t>
  </si>
  <si>
    <t>Interventions</t>
  </si>
  <si>
    <t>77,93,94</t>
  </si>
  <si>
    <t>AGELEC</t>
  </si>
  <si>
    <t>MCE</t>
  </si>
  <si>
    <t>NC2E</t>
  </si>
  <si>
    <t>TECELEC</t>
  </si>
  <si>
    <t>REPCO</t>
  </si>
  <si>
    <t>CMN</t>
  </si>
  <si>
    <t>02,75,77,91,93,94</t>
  </si>
  <si>
    <t>10,77,89,93,94</t>
  </si>
  <si>
    <t>02,77,89,94</t>
  </si>
  <si>
    <t>51,77,93</t>
  </si>
  <si>
    <t>S51</t>
  </si>
  <si>
    <t>reception maximum</t>
  </si>
  <si>
    <t>Mise en place Horloge atomique + tempo sur 2/3</t>
  </si>
  <si>
    <t>Direction Régionale</t>
  </si>
  <si>
    <t>Répartitions &amp; Planning Entreprises</t>
  </si>
  <si>
    <t>Version</t>
  </si>
  <si>
    <t>OLIVEIRA</t>
  </si>
  <si>
    <t>BATICONCEPT</t>
  </si>
  <si>
    <t>CARREIRA FRERES</t>
  </si>
  <si>
    <t>Maçonnerie</t>
  </si>
  <si>
    <t>Electricité</t>
  </si>
  <si>
    <t>Réception Travaux</t>
  </si>
  <si>
    <t xml:space="preserve">Date de demande </t>
  </si>
  <si>
    <t>Mission :</t>
  </si>
  <si>
    <t>Entreprise</t>
  </si>
  <si>
    <t xml:space="preserve">Val de Marne </t>
  </si>
  <si>
    <t>Aube</t>
  </si>
  <si>
    <t>Marne</t>
  </si>
  <si>
    <t>Seine et Marne</t>
  </si>
  <si>
    <t>Yonne</t>
  </si>
  <si>
    <t>Essonne</t>
  </si>
  <si>
    <t>Dépatement</t>
  </si>
  <si>
    <t>Code</t>
  </si>
  <si>
    <t>Ville</t>
  </si>
  <si>
    <t>adresse</t>
  </si>
  <si>
    <t>Code postal</t>
  </si>
  <si>
    <t>Etanchéité</t>
  </si>
  <si>
    <t>Couverture</t>
  </si>
  <si>
    <t>Charpente</t>
  </si>
  <si>
    <t>Plomberie</t>
  </si>
  <si>
    <t>VRD</t>
  </si>
  <si>
    <t>Serrurerie</t>
  </si>
  <si>
    <t>Menuiserie ext</t>
  </si>
  <si>
    <t>Menuiserie inté</t>
  </si>
  <si>
    <t>Aisne</t>
  </si>
  <si>
    <t>Cod Post</t>
  </si>
  <si>
    <t>Code départ</t>
  </si>
  <si>
    <t>Téléphone</t>
  </si>
  <si>
    <t>Total général</t>
  </si>
  <si>
    <t>Agelec</t>
  </si>
  <si>
    <t>N° Mag</t>
  </si>
  <si>
    <t>Nom mag</t>
  </si>
  <si>
    <t>Travaux à réaliser</t>
  </si>
  <si>
    <t xml:space="preserve">Lot </t>
  </si>
  <si>
    <t>Numéro de colonne</t>
  </si>
  <si>
    <t>Peinture</t>
  </si>
  <si>
    <t>Statut</t>
  </si>
  <si>
    <t>Statut :</t>
  </si>
  <si>
    <t>En cours</t>
  </si>
  <si>
    <t>A réaliser</t>
  </si>
  <si>
    <t>Terminer</t>
  </si>
  <si>
    <t xml:space="preserve">Récapitulatif des chantiers en cours </t>
  </si>
  <si>
    <t>sdf</t>
  </si>
  <si>
    <t>lol</t>
  </si>
  <si>
    <r>
      <t>MAJ</t>
    </r>
    <r>
      <rPr>
        <i/>
        <sz val="8"/>
        <rFont val="Arial"/>
        <family val="2"/>
      </rPr>
      <t xml:space="preserve"> (01/01/12)</t>
    </r>
  </si>
  <si>
    <t>Répartitions &amp; Planning Interventions</t>
  </si>
  <si>
    <t>Terminé</t>
  </si>
  <si>
    <t>bougues</t>
  </si>
  <si>
    <r>
      <t>Travaux à réaliser</t>
    </r>
    <r>
      <rPr>
        <i/>
        <sz val="11"/>
        <rFont val="Arial"/>
        <family val="2"/>
      </rPr>
      <t xml:space="preserve"> </t>
    </r>
    <r>
      <rPr>
        <i/>
        <sz val="10"/>
        <rFont val="Arial"/>
        <family val="2"/>
      </rPr>
      <t>(Claire, concis &amp; en majuscule)</t>
    </r>
  </si>
  <si>
    <t>(vide)</t>
  </si>
  <si>
    <t>T</t>
  </si>
  <si>
    <t>PRINGY</t>
  </si>
  <si>
    <t xml:space="preserve">100 avenue de Fontainebleau - RN7 </t>
  </si>
  <si>
    <t>VILLEJUIF</t>
  </si>
  <si>
    <t xml:space="preserve">ZAC de l'épi d'or - Rue de Chevilly </t>
  </si>
  <si>
    <t>VILLENEUVE ST GEORGES 1</t>
  </si>
  <si>
    <t xml:space="preserve">ZAC du Val St Georges - Rue Marie Laurencin </t>
  </si>
  <si>
    <t>VILLENEUVE ST G.</t>
  </si>
  <si>
    <t>DAMMARIE LES LYS</t>
  </si>
  <si>
    <t>536 rue des frères Thibault</t>
  </si>
  <si>
    <t>EVRY</t>
  </si>
  <si>
    <t xml:space="preserve">RN7 - Rue Descartes - ZAC du chantier du coq </t>
  </si>
  <si>
    <t>ST PIERRE DU PERRAY</t>
  </si>
  <si>
    <t xml:space="preserve">ZAC du Trou Grillon </t>
  </si>
  <si>
    <t>VILLENEUVE LE ROI</t>
  </si>
  <si>
    <t>19 Rue Georges Hervier</t>
  </si>
  <si>
    <t>VITRY 2</t>
  </si>
  <si>
    <t xml:space="preserve">132/162 rue Julien Grimaud </t>
  </si>
  <si>
    <t>VITRY S/ SEINE</t>
  </si>
  <si>
    <t>CRETEIL</t>
  </si>
  <si>
    <t>VITRY SUR SEINE 3</t>
  </si>
  <si>
    <t>101 à 103 av. Rouget de Lisle</t>
  </si>
  <si>
    <t>VITRY/SEINE</t>
  </si>
  <si>
    <t>ATHIS MONS</t>
  </si>
  <si>
    <t xml:space="preserve">Angle Av. Foucher de Careil et Rue Hamel </t>
  </si>
  <si>
    <t>DRAVEIL</t>
  </si>
  <si>
    <t xml:space="preserve">50 rue W. Rousseau </t>
  </si>
  <si>
    <t>SAVIGNY LE TEMPLE</t>
  </si>
  <si>
    <t xml:space="preserve">9 rue Cobalt </t>
  </si>
  <si>
    <t>RIS ORANGIS</t>
  </si>
  <si>
    <t>1/3 av. Paul Langevin</t>
  </si>
  <si>
    <t>VILLENEUVE ST GEORGES 2</t>
  </si>
  <si>
    <t>166 rue de Paris - 3 rue de Diderot</t>
  </si>
  <si>
    <t>VILLENEUVE ST GEORGES</t>
  </si>
  <si>
    <t>MONTGERON</t>
  </si>
  <si>
    <t>Avenue du Général de Gaulle</t>
  </si>
  <si>
    <t>MORSANG SUR ORGE</t>
  </si>
  <si>
    <t>6 rue Jean Pierre Thimbault</t>
  </si>
  <si>
    <t>MELUN</t>
  </si>
  <si>
    <t>49-51 avenue Thiers</t>
  </si>
  <si>
    <t>CHOISY LE ROI</t>
  </si>
  <si>
    <t>130 rue d'Alfortville</t>
  </si>
  <si>
    <t>ST GERMAIN LES CORBEIL</t>
  </si>
  <si>
    <t>2 av de la Pointe Ringale</t>
  </si>
  <si>
    <t>VERT ST DENIS</t>
  </si>
  <si>
    <t>80 Route Départementale 306B</t>
  </si>
  <si>
    <t>VILLABE</t>
  </si>
  <si>
    <t>7 Avenue des Courtes Epluches</t>
  </si>
  <si>
    <t>CRETEIL TASSIGNY 2</t>
  </si>
  <si>
    <t>5/9 Avenue du Mal de Lattre de Tassigny</t>
  </si>
  <si>
    <t>MORANGIS</t>
  </si>
  <si>
    <t>79/81 Avenue Charles de Gaulle</t>
  </si>
  <si>
    <t>²</t>
  </si>
  <si>
    <t>Demandeur</t>
  </si>
  <si>
    <t>M. Cuvillier</t>
  </si>
  <si>
    <t>M. Masson</t>
  </si>
  <si>
    <t>M. Canard</t>
  </si>
  <si>
    <t>M. Mocquant</t>
  </si>
  <si>
    <t>M. Monotolli</t>
  </si>
  <si>
    <t>Format demande</t>
  </si>
  <si>
    <t xml:space="preserve">Mail </t>
  </si>
  <si>
    <t>MIV</t>
  </si>
  <si>
    <t>M. Ferreira</t>
  </si>
  <si>
    <t xml:space="preserve">Transféré à </t>
  </si>
  <si>
    <t xml:space="preserve">Réalisé le </t>
  </si>
  <si>
    <t>Date de demande</t>
  </si>
  <si>
    <t>(Tous)</t>
  </si>
  <si>
    <t>Total (vide)</t>
  </si>
  <si>
    <t>Total A réaliser</t>
  </si>
  <si>
    <t>MONTER LE MAT (Photo)</t>
  </si>
  <si>
    <t>MUR CADDIE A CARRELER (Photo)</t>
  </si>
  <si>
    <t>REFAIRE ECLAIRAGE DU MAGASIN (Photo)</t>
  </si>
  <si>
    <t>A TOLER (Photo)</t>
  </si>
  <si>
    <t>IL FAUT REPRENDRE LE SUPPORT DES AEROTHERMES-PK 4 SOLUTIONS PROPRES? (Photo)</t>
  </si>
  <si>
    <t>VITROPHANIE A REPOSER (Photo)</t>
  </si>
  <si>
    <t>MAT ENSEIGNE NE FONCTIONNE PAS (Photo)</t>
  </si>
  <si>
    <t>MUR A CARRELER (Photo)</t>
  </si>
  <si>
    <t>02/20/13</t>
  </si>
  <si>
    <t>MAGASIN A FERMER. STOPPER TOUS TRAVAUX LOURDS</t>
  </si>
  <si>
    <t>ENLEVER LES RACKS ET REPARER LE FX PLAFOND ( 3 photos tres dangereux! )</t>
  </si>
  <si>
    <t>RI</t>
  </si>
  <si>
    <t>attente echantillon</t>
  </si>
  <si>
    <t>Saint Pierre</t>
  </si>
  <si>
    <t>espace vert reprendre</t>
  </si>
  <si>
    <t xml:space="preserve">peinture, faience etc </t>
  </si>
  <si>
    <t>commande sucette non food</t>
  </si>
  <si>
    <t>commande mur bleu</t>
  </si>
  <si>
    <t>Total En cours</t>
  </si>
  <si>
    <t>Total Terminé</t>
  </si>
  <si>
    <t>METTRE SUCETTE NF DANS LE BON SENS
REPRENDRE ESPACES VERTS
MUR QUAI A REPEINDRE</t>
  </si>
  <si>
    <t>prévu pour le 14/05/2013</t>
  </si>
  <si>
    <t>METTRE PANNEAUX 4/3</t>
  </si>
  <si>
    <t>PIED D'ARBRE</t>
  </si>
  <si>
    <t>REFAIRE LES HAIES</t>
  </si>
  <si>
    <t>PASSER AU PARC A CADDIES ALLEMAND</t>
  </si>
  <si>
    <t>REFAIRE PEINTURE DU QUAI</t>
  </si>
  <si>
    <t>PAVE ESPACE VERT</t>
  </si>
  <si>
    <t>HORAIRES SUCETTE NF</t>
  </si>
  <si>
    <t>REPEINDRE SV</t>
  </si>
  <si>
    <t>FAIENCE BAIE VITREE</t>
  </si>
  <si>
    <t>ALARME PORTE HS BAIE VITREE</t>
  </si>
  <si>
    <t>DALLE FX PLAFON RESERVE</t>
  </si>
  <si>
    <t>PARC ETANCHE EN RESERVE</t>
  </si>
  <si>
    <t>MACONNERIE RESERVE</t>
  </si>
  <si>
    <t>PANNEAUX 4/3</t>
  </si>
  <si>
    <t>PEINTURE ET NETTOYAGE BARDAGE</t>
  </si>
  <si>
    <t xml:space="preserve"> CLIPS ANTI SOULEVEMENT DALLE SAS</t>
  </si>
  <si>
    <t>RAJOUTER RAMPES SAS D EAU</t>
  </si>
  <si>
    <t>DEVIS POUR RAMPE RIDI</t>
  </si>
  <si>
    <t>RADAR BESAM PORTE SOUPLE</t>
  </si>
  <si>
    <t xml:space="preserve">ALLEE 4 A FAIENCE </t>
  </si>
  <si>
    <t>GABARIT DE HAUTEUR A INSTALLER</t>
  </si>
  <si>
    <t>GRILLAGE + PROTECTION</t>
  </si>
  <si>
    <t>PARKING+ASCENCEUR+ECLAIRAGE+PEINTURE</t>
  </si>
  <si>
    <t>LOCAL POUBELLE 3 CONTENAIRE</t>
  </si>
  <si>
    <t>ENSEIGNE ETEINTE</t>
  </si>
  <si>
    <t>CHANGER LA FLECHE DIR. (Photo)</t>
  </si>
  <si>
    <t>BORNE PARKING A REFIXER (Photo)</t>
  </si>
  <si>
    <t>Cloture a reprendre sur tout le mag</t>
  </si>
  <si>
    <t>Devis valide, les panneaux de clôture sont en commandes.</t>
  </si>
  <si>
    <t>parc a caddie a décaper (Photo)</t>
  </si>
  <si>
    <t xml:space="preserve">Dans un mois ce magasin sera reimplante.
Au vu de sa surface et de sa configuration merci de prévoir l'installation du système proxi...pour bloquer les tire palettes en réserve.
M monottoli passer a 1 tire palette et 1 gerbeur.
Commander 2 manuels grand fourche.
</t>
  </si>
  <si>
    <t>Intervention prévue ce jour le 08/04</t>
  </si>
  <si>
    <t>presvu  S17-18</t>
  </si>
  <si>
    <t>Oliveira Renovation</t>
  </si>
  <si>
    <t>Creteil</t>
  </si>
  <si>
    <t>TOUS LES MAGASINS</t>
  </si>
  <si>
    <t>Merci de signaler aux rv et a moi même tous les matins les magasins n'ayant pas mis l'alarme la veille.</t>
  </si>
  <si>
    <t xml:space="preserve">Suite à la demande de Mr MASSON de la DR 19; je vous prie de bien vouloir trouver en pièce jointe le tableau des diverses tâches.
Merci  de bien vouloir remplir la colonne "date d'intervention" et de me le retourner au plus vite.
</t>
  </si>
  <si>
    <t>Cloture à redresser (Photo)</t>
  </si>
  <si>
    <t xml:space="preserve">Suite à une visite de l'inspection du travail sur le mag d'Evry, il nous faut :
- Poser des protections pour permettre d'avoir accès librement et facilement aux extincteurs. En effet, diverses choses sont régulièrement stockées devant.
- Transmettre la dernière verif des extincteurs. la dernière réellement effectuée date de mars 2012.
- Mettre des protections pour permettre de garder l'IS de la réserve toujours dégagée de tout encombrement.
- Transmettre dernier rapport de visite periodique de la presse à Balles. Une visite est obligatoire tous les 3 mois.
- Remplacer la lunette des wc cassée, et faire vider les wc de tout encombrement.
Merci de transmettre dans les meilleurs délais ces réponses à Mme Caroline FAURE, la responsable administratif de la DR de Meaux.
</t>
  </si>
  <si>
    <t>Faire installer une chambre froide de quai 3 ou 4 pal sur ce magasin.</t>
  </si>
  <si>
    <t>Date de pose du caisson pain?</t>
  </si>
  <si>
    <t>Transféré le jour même à omdj78@live.fr; Francois-Xavier Veaulin; Soline Doniguian; Rebecca Lalung; Axel Brachet</t>
  </si>
  <si>
    <t>rajouter une rampe de néon au niveau du sas eau</t>
  </si>
  <si>
    <t>Portail trou a réparer</t>
  </si>
  <si>
    <t>Repeindre le magasin</t>
  </si>
  <si>
    <t>Syphon a reprendre</t>
  </si>
  <si>
    <t>Manque horaires sucette</t>
  </si>
  <si>
    <t>Parking mettre portail ou poutre.</t>
  </si>
  <si>
    <t xml:space="preserve">Panneau 4 par 3 a monter </t>
  </si>
  <si>
    <t xml:space="preserve">Modification coccinelle sur le tracet du zebra
</t>
  </si>
  <si>
    <t>MAISON ALFORT</t>
  </si>
  <si>
    <t>Groom porte hs</t>
  </si>
  <si>
    <t>Mur autour porte reserve a faiencer.</t>
  </si>
  <si>
    <t xml:space="preserve">Fuite d'eau dans reserve.
</t>
  </si>
  <si>
    <t>Auditer les ascenseurs</t>
  </si>
  <si>
    <t>Auditer l'éclairage</t>
  </si>
  <si>
    <t>Auditer la sécurité</t>
  </si>
  <si>
    <t>Prévoir peinture.</t>
  </si>
  <si>
    <t>Prévoir rideau costaud pour fermeture parking.</t>
  </si>
  <si>
    <t>Voir pour poser portail d'urgence sur le parking haut.</t>
  </si>
  <si>
    <t>Remettre en route rapidement le parking souterrain.</t>
  </si>
  <si>
    <t>CHANGEMENT DE DALLES</t>
  </si>
  <si>
    <t>Commande n° FR 19-1220003300</t>
  </si>
  <si>
    <t>Commandes n° 19-1320014917 + 18. Livraison prévue le 17/04</t>
  </si>
  <si>
    <t>Charlotte</t>
  </si>
  <si>
    <t>Commande n° 19-1320032244. Livraison prévue le 29/04</t>
  </si>
  <si>
    <t>Installer 4 par 3(Photo)</t>
  </si>
  <si>
    <t>refaire au propre espaces verts devant le magasin (Photo)</t>
  </si>
  <si>
    <t>Loyers panneau pub (Photo)</t>
  </si>
  <si>
    <t>Repeindre place handicapée (Photo)</t>
  </si>
  <si>
    <t>Déplacer parc a caddies (Photo)</t>
  </si>
  <si>
    <t>Refaire les dalles. (Photo)</t>
  </si>
  <si>
    <t xml:space="preserve">Installer 4 par 3 </t>
  </si>
  <si>
    <t>refaire au propre espaces verts devant le magasin.</t>
  </si>
  <si>
    <t>Je perds une centaine de caddies/mois soit env 12000 euros.  Je souhaite faire installer des clotures type 1061 montreuil1 + systeme gatekeeper, cela devrait faire baisser un peu le flux client mais augmenter fortement le panier moyen. Est il possible de le chiffrer! (Photo)</t>
  </si>
  <si>
    <t>Installer 4 par 3</t>
  </si>
  <si>
    <t>Début planning installation panneaux 4/3 lundi,</t>
  </si>
  <si>
    <t xml:space="preserve"> devis reprise espace vert, reçu et valide, date d'intervention prévu la semaine prochaine .</t>
  </si>
  <si>
    <t>Repeindre mur rouge ( changer couleur ) du mur ascenseur et cage escalier ( gris clair ). (Photo)</t>
  </si>
  <si>
    <t xml:space="preserve">rajouter rampe de neon cage ascenseur haut. </t>
  </si>
  <si>
    <t>Toilettes  bouchees c chaud ilfaut envoyer un camion. Apparement c un probleme qui est recurrent, ils ont l habitude d avoir le camion pour deboucher les canalisations tous les 3 mois!</t>
  </si>
  <si>
    <t>Installer un systeme pour fermeture parking.</t>
  </si>
  <si>
    <t xml:space="preserve">Espaces verts a reprendre en arriere caisse  (Photo)
</t>
  </si>
  <si>
    <t>Plot a redresser.  (Photo)</t>
  </si>
  <si>
    <t>merci de prévoir l'installation d'une grille chambre froide de quai de 6 palettes.
Prévoir la livraison de 30 palettes dans le sas.</t>
  </si>
  <si>
    <t xml:space="preserve"> mettre protections (Photo) </t>
  </si>
  <si>
    <t>Mur à repeindre (Photo)</t>
  </si>
  <si>
    <t xml:space="preserve">Mur magasin en tole à réparer </t>
  </si>
  <si>
    <t>Tole au dessus de l'entrée à voir (Photo)</t>
  </si>
  <si>
    <t xml:space="preserve">Borne de defense a repeindre (Photo) </t>
  </si>
  <si>
    <t>Mettre tapis d'entrée intégré (Photo)</t>
  </si>
  <si>
    <t>reprendre toutes les protection reserve ainsi que les protection de livraison exterieure jaune et noire</t>
  </si>
  <si>
    <t>changer les protections bleues entree reserve,</t>
  </si>
  <si>
    <t>porte local poubelle morte a changer deja demande</t>
  </si>
  <si>
    <t>mettre barre seuil anti rongeurs issue de secours reserve</t>
  </si>
  <si>
    <t xml:space="preserve">rideau de quai ne descends pas jusqu en bas! </t>
  </si>
  <si>
    <t>Peut on mettre du melamine autour des 2 chambres +et -</t>
  </si>
  <si>
    <t>protection frais a enlever</t>
  </si>
  <si>
    <t>carrelage a refaire derriere!</t>
  </si>
  <si>
    <t>Vitre tjrs pas reparee
Merci de me tenir informe ainsi que M defretin.</t>
  </si>
  <si>
    <t>Remettre la salle de repos de morangis au nouveau concept au noveau mobilier svp.</t>
  </si>
  <si>
    <t>réparer carrelage porte réception.</t>
  </si>
  <si>
    <t>reboucher trou carrelage</t>
  </si>
  <si>
    <t>MANQUE BANNIERE PAIN SUR ENSEIGNE (Photo)</t>
  </si>
  <si>
    <t>Materiel dispo en mag. Pour quoi faire ?</t>
  </si>
  <si>
    <t>MAKLOUF</t>
  </si>
  <si>
    <t>S17</t>
  </si>
  <si>
    <t>ATTENTE V2</t>
  </si>
  <si>
    <t>NON VERIFIE</t>
  </si>
  <si>
    <t>BATI CONCEPT</t>
  </si>
  <si>
    <t>CLARO</t>
  </si>
  <si>
    <t>PREVU LE 18/04/2013</t>
  </si>
  <si>
    <t>PREVU LE 19/04/2013</t>
  </si>
  <si>
    <t>ATTENTE PLAN VISIO</t>
  </si>
  <si>
    <t>BESAM</t>
  </si>
  <si>
    <t>DEMANDE D INTER</t>
  </si>
  <si>
    <t>PREVU LE 22/04/2013</t>
  </si>
  <si>
    <t>RVI</t>
  </si>
  <si>
    <t>RODRIGUES</t>
  </si>
  <si>
    <t>PREVUE LE 19*/04/2013</t>
  </si>
  <si>
    <t>ROJDA</t>
  </si>
  <si>
    <t>DEVIS VALIDE INTER S+1</t>
  </si>
  <si>
    <t xml:space="preserve">TRAVAUX EN COURS </t>
  </si>
  <si>
    <t>PEINTURE LE 19/04/2013</t>
  </si>
  <si>
    <t>VENDREDI 19/04/2013</t>
  </si>
  <si>
    <t>THM</t>
  </si>
  <si>
    <t>Montant</t>
  </si>
  <si>
    <t>N°'inter</t>
  </si>
  <si>
    <t>Date de RPS</t>
  </si>
</sst>
</file>

<file path=xl/styles.xml><?xml version="1.0" encoding="utf-8"?>
<styleSheet xmlns="http://schemas.openxmlformats.org/spreadsheetml/2006/main">
  <numFmts count="4">
    <numFmt numFmtId="164" formatCode="0#&quot; &quot;##&quot; &quot;##&quot; &quot;##&quot; &quot;##"/>
    <numFmt numFmtId="165" formatCode="dd/mm/yy;@"/>
    <numFmt numFmtId="166" formatCode="00000"/>
    <numFmt numFmtId="167" formatCode="#,##0.00\ _€"/>
  </numFmts>
  <fonts count="41">
    <font>
      <sz val="10"/>
      <name val="Arial"/>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8"/>
      <name val="Arial"/>
      <family val="2"/>
    </font>
    <font>
      <sz val="11"/>
      <name val="Arial"/>
      <family val="2"/>
    </font>
    <font>
      <sz val="10"/>
      <name val="Arial"/>
      <family val="2"/>
    </font>
    <font>
      <sz val="12"/>
      <name val="Arial"/>
      <family val="2"/>
    </font>
    <font>
      <sz val="20"/>
      <name val="Arial"/>
      <family val="2"/>
    </font>
    <font>
      <sz val="14"/>
      <name val="Arial"/>
      <family val="2"/>
    </font>
    <font>
      <i/>
      <sz val="11"/>
      <name val="Arial"/>
      <family val="2"/>
    </font>
    <font>
      <sz val="11"/>
      <name val="Arial"/>
      <family val="2"/>
    </font>
    <font>
      <sz val="8"/>
      <color indexed="81"/>
      <name val="Tahoma"/>
      <family val="2"/>
    </font>
    <font>
      <b/>
      <sz val="8"/>
      <color indexed="81"/>
      <name val="Tahoma"/>
      <family val="2"/>
    </font>
    <font>
      <b/>
      <sz val="10"/>
      <name val="Arial"/>
      <family val="2"/>
    </font>
    <font>
      <sz val="14"/>
      <color rgb="FFFF0000"/>
      <name val="Arial"/>
      <family val="2"/>
    </font>
    <font>
      <b/>
      <sz val="16"/>
      <name val="Arial"/>
      <family val="2"/>
    </font>
    <font>
      <b/>
      <i/>
      <sz val="8"/>
      <name val="Arial"/>
      <family val="2"/>
    </font>
    <font>
      <i/>
      <sz val="8"/>
      <name val="Arial"/>
      <family val="2"/>
    </font>
    <font>
      <b/>
      <sz val="14"/>
      <name val="Arial"/>
      <family val="2"/>
    </font>
    <font>
      <b/>
      <sz val="12"/>
      <color rgb="FFFF0000"/>
      <name val="Arial"/>
      <family val="2"/>
    </font>
    <font>
      <i/>
      <sz val="12"/>
      <name val="Arial"/>
      <family val="2"/>
    </font>
    <font>
      <b/>
      <sz val="11"/>
      <color rgb="FFFF0000"/>
      <name val="Arial"/>
      <family val="2"/>
    </font>
    <font>
      <sz val="24"/>
      <name val="Arial"/>
      <family val="2"/>
    </font>
    <font>
      <b/>
      <sz val="11"/>
      <color indexed="15"/>
      <name val="Arial"/>
      <family val="2"/>
    </font>
    <font>
      <sz val="11"/>
      <color rgb="FFFF0000"/>
      <name val="Arial"/>
      <family val="2"/>
    </font>
    <font>
      <sz val="11"/>
      <name val="Calibri"/>
      <family val="2"/>
    </font>
    <font>
      <i/>
      <sz val="10"/>
      <name val="Arial"/>
      <family val="2"/>
    </font>
    <font>
      <b/>
      <sz val="16"/>
      <name val="Calibri"/>
      <family val="2"/>
      <scheme val="minor"/>
    </font>
    <font>
      <sz val="12"/>
      <name val="Calibri"/>
      <family val="2"/>
      <scheme val="minor"/>
    </font>
    <font>
      <sz val="11"/>
      <color theme="0"/>
      <name val="Arial"/>
      <family val="2"/>
    </font>
    <font>
      <sz val="12"/>
      <color theme="0"/>
      <name val="Arial"/>
      <family val="2"/>
    </font>
  </fonts>
  <fills count="22">
    <fill>
      <patternFill patternType="none"/>
    </fill>
    <fill>
      <patternFill patternType="gray125"/>
    </fill>
    <fill>
      <patternFill patternType="solid">
        <fgColor rgb="FF92D050"/>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6" tint="0.59999389629810485"/>
        <bgColor indexed="64"/>
      </patternFill>
    </fill>
    <fill>
      <patternFill patternType="solid">
        <fgColor theme="9" tint="0.39997558519241921"/>
        <bgColor indexed="64"/>
      </patternFill>
    </fill>
    <fill>
      <patternFill patternType="solid">
        <fgColor rgb="FFFFC000"/>
        <bgColor indexed="64"/>
      </patternFill>
    </fill>
    <fill>
      <patternFill patternType="solid">
        <fgColor theme="0" tint="-0.249977111117893"/>
        <bgColor indexed="64"/>
      </patternFill>
    </fill>
    <fill>
      <patternFill patternType="solid">
        <fgColor rgb="FFE49F80"/>
        <bgColor indexed="64"/>
      </patternFill>
    </fill>
    <fill>
      <patternFill patternType="solid">
        <fgColor theme="0" tint="-0.14999847407452621"/>
        <bgColor indexed="64"/>
      </patternFill>
    </fill>
    <fill>
      <patternFill patternType="solid">
        <fgColor theme="3" tint="0.79998168889431442"/>
        <bgColor indexed="64"/>
      </patternFill>
    </fill>
    <fill>
      <patternFill patternType="solid">
        <fgColor theme="7" tint="0.39997558519241921"/>
        <bgColor indexed="64"/>
      </patternFill>
    </fill>
    <fill>
      <patternFill patternType="solid">
        <fgColor rgb="FFFFFF00"/>
        <bgColor indexed="64"/>
      </patternFill>
    </fill>
    <fill>
      <patternFill patternType="solid">
        <fgColor theme="8" tint="0.59999389629810485"/>
        <bgColor indexed="64"/>
      </patternFill>
    </fill>
    <fill>
      <patternFill patternType="solid">
        <fgColor theme="9" tint="0.59999389629810485"/>
        <bgColor indexed="64"/>
      </patternFill>
    </fill>
    <fill>
      <patternFill patternType="solid">
        <fgColor theme="8" tint="0.39997558519241921"/>
        <bgColor indexed="64"/>
      </patternFill>
    </fill>
    <fill>
      <patternFill patternType="solid">
        <fgColor theme="7" tint="0.79998168889431442"/>
        <bgColor indexed="64"/>
      </patternFill>
    </fill>
    <fill>
      <patternFill patternType="solid">
        <fgColor rgb="FFCCC0DA"/>
        <bgColor indexed="64"/>
      </patternFill>
    </fill>
    <fill>
      <patternFill patternType="solid">
        <fgColor rgb="FFE6B9B8"/>
        <bgColor indexed="64"/>
      </patternFill>
    </fill>
    <fill>
      <patternFill patternType="solid">
        <fgColor theme="2" tint="-9.9978637043366805E-2"/>
        <bgColor indexed="64"/>
      </patternFill>
    </fill>
    <fill>
      <patternFill patternType="solid">
        <fgColor theme="0"/>
        <bgColor indexed="64"/>
      </patternFill>
    </fill>
  </fills>
  <borders count="4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right/>
      <top/>
      <bottom style="double">
        <color indexed="64"/>
      </bottom>
      <diagonal/>
    </border>
    <border>
      <left style="double">
        <color indexed="64"/>
      </left>
      <right/>
      <top style="double">
        <color indexed="64"/>
      </top>
      <bottom/>
      <diagonal/>
    </border>
    <border>
      <left/>
      <right/>
      <top style="double">
        <color indexed="64"/>
      </top>
      <bottom/>
      <diagonal/>
    </border>
    <border>
      <left/>
      <right style="double">
        <color indexed="64"/>
      </right>
      <top style="double">
        <color indexed="64"/>
      </top>
      <bottom/>
      <diagonal/>
    </border>
    <border>
      <left style="double">
        <color indexed="64"/>
      </left>
      <right/>
      <top/>
      <bottom/>
      <diagonal/>
    </border>
    <border>
      <left/>
      <right style="double">
        <color indexed="64"/>
      </right>
      <top/>
      <bottom/>
      <diagonal/>
    </border>
    <border>
      <left style="double">
        <color indexed="64"/>
      </left>
      <right/>
      <top/>
      <bottom style="double">
        <color indexed="64"/>
      </bottom>
      <diagonal/>
    </border>
    <border>
      <left/>
      <right style="double">
        <color indexed="64"/>
      </right>
      <top/>
      <bottom style="double">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diagonal/>
    </border>
    <border>
      <left style="medium">
        <color indexed="64"/>
      </left>
      <right/>
      <top/>
      <bottom style="medium">
        <color indexed="64"/>
      </bottom>
      <diagonal/>
    </border>
    <border>
      <left/>
      <right/>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right style="medium">
        <color indexed="64"/>
      </right>
      <top/>
      <bottom style="medium">
        <color indexed="64"/>
      </bottom>
      <diagonal/>
    </border>
    <border>
      <left style="medium">
        <color indexed="64"/>
      </left>
      <right/>
      <top/>
      <bottom/>
      <diagonal/>
    </border>
    <border>
      <left style="medium">
        <color indexed="64"/>
      </left>
      <right/>
      <top/>
      <bottom style="double">
        <color indexed="64"/>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style="double">
        <color indexed="64"/>
      </top>
      <bottom/>
      <diagonal/>
    </border>
    <border>
      <left/>
      <right style="thin">
        <color auto="1"/>
      </right>
      <top/>
      <bottom style="double">
        <color indexed="64"/>
      </bottom>
      <diagonal/>
    </border>
    <border>
      <left style="medium">
        <color indexed="64"/>
      </left>
      <right style="medium">
        <color indexed="64"/>
      </right>
      <top/>
      <bottom style="thin">
        <color auto="1"/>
      </bottom>
      <diagonal/>
    </border>
    <border>
      <left style="medium">
        <color indexed="64"/>
      </left>
      <right style="medium">
        <color indexed="64"/>
      </right>
      <top style="thin">
        <color auto="1"/>
      </top>
      <bottom style="thin">
        <color auto="1"/>
      </bottom>
      <diagonal/>
    </border>
    <border>
      <left style="medium">
        <color indexed="64"/>
      </left>
      <right/>
      <top/>
      <bottom style="thin">
        <color auto="1"/>
      </bottom>
      <diagonal/>
    </border>
    <border>
      <left style="medium">
        <color indexed="64"/>
      </left>
      <right/>
      <top style="thin">
        <color auto="1"/>
      </top>
      <bottom style="thin">
        <color auto="1"/>
      </bottom>
      <diagonal/>
    </border>
    <border>
      <left/>
      <right/>
      <top style="medium">
        <color indexed="64"/>
      </top>
      <bottom style="medium">
        <color indexed="64"/>
      </bottom>
      <diagonal/>
    </border>
    <border>
      <left/>
      <right/>
      <top style="thin">
        <color indexed="64"/>
      </top>
      <bottom style="thin">
        <color indexed="64"/>
      </bottom>
      <diagonal/>
    </border>
    <border>
      <left style="thin">
        <color auto="1"/>
      </left>
      <right style="thin">
        <color auto="1"/>
      </right>
      <top/>
      <bottom style="thin">
        <color auto="1"/>
      </bottom>
      <diagonal/>
    </border>
    <border>
      <left/>
      <right style="medium">
        <color indexed="64"/>
      </right>
      <top style="thin">
        <color auto="1"/>
      </top>
      <bottom style="thin">
        <color auto="1"/>
      </bottom>
      <diagonal/>
    </border>
    <border>
      <left style="medium">
        <color indexed="64"/>
      </left>
      <right style="medium">
        <color indexed="64"/>
      </right>
      <top style="thin">
        <color indexed="64"/>
      </top>
      <bottom style="medium">
        <color indexed="64"/>
      </bottom>
      <diagonal/>
    </border>
    <border>
      <left/>
      <right style="thin">
        <color auto="1"/>
      </right>
      <top style="thin">
        <color auto="1"/>
      </top>
      <bottom/>
      <diagonal/>
    </border>
    <border>
      <left/>
      <right style="thin">
        <color indexed="64"/>
      </right>
      <top/>
      <bottom/>
      <diagonal/>
    </border>
    <border>
      <left/>
      <right style="thin">
        <color auto="1"/>
      </right>
      <top/>
      <bottom style="thin">
        <color auto="1"/>
      </bottom>
      <diagonal/>
    </border>
    <border>
      <left style="medium">
        <color indexed="64"/>
      </left>
      <right/>
      <top style="thin">
        <color auto="1"/>
      </top>
      <bottom/>
      <diagonal/>
    </border>
    <border>
      <left/>
      <right/>
      <top style="thin">
        <color auto="1"/>
      </top>
      <bottom/>
      <diagonal/>
    </border>
    <border>
      <left/>
      <right/>
      <top/>
      <bottom style="thin">
        <color auto="1"/>
      </bottom>
      <diagonal/>
    </border>
    <border>
      <left/>
      <right style="medium">
        <color indexed="64"/>
      </right>
      <top/>
      <bottom/>
      <diagonal/>
    </border>
  </borders>
  <cellStyleXfs count="3">
    <xf numFmtId="0" fontId="0" fillId="0" borderId="0"/>
    <xf numFmtId="0" fontId="12" fillId="0" borderId="0"/>
    <xf numFmtId="0" fontId="11" fillId="0" borderId="0"/>
  </cellStyleXfs>
  <cellXfs count="354">
    <xf numFmtId="0" fontId="0" fillId="0" borderId="0" xfId="0"/>
    <xf numFmtId="0" fontId="15" fillId="0" borderId="0" xfId="0" applyFont="1"/>
    <xf numFmtId="0" fontId="16" fillId="0" borderId="1" xfId="0" applyFont="1" applyBorder="1" applyAlignment="1">
      <alignment horizontal="center"/>
    </xf>
    <xf numFmtId="0" fontId="16" fillId="0" borderId="1" xfId="0" applyFont="1" applyBorder="1"/>
    <xf numFmtId="0" fontId="17" fillId="0" borderId="1" xfId="0" applyFont="1" applyBorder="1" applyAlignment="1">
      <alignment horizontal="center"/>
    </xf>
    <xf numFmtId="0" fontId="16" fillId="0" borderId="0" xfId="0" applyFont="1"/>
    <xf numFmtId="0" fontId="19" fillId="0" borderId="1" xfId="0" applyFont="1" applyBorder="1" applyAlignment="1">
      <alignment horizontal="center"/>
    </xf>
    <xf numFmtId="0" fontId="20" fillId="0" borderId="1" xfId="0" applyFont="1" applyBorder="1" applyAlignment="1">
      <alignment horizontal="center"/>
    </xf>
    <xf numFmtId="0" fontId="20" fillId="0" borderId="1" xfId="0" applyFont="1" applyBorder="1"/>
    <xf numFmtId="0" fontId="20" fillId="0" borderId="1" xfId="0" applyFont="1" applyFill="1" applyBorder="1"/>
    <xf numFmtId="0" fontId="20" fillId="0" borderId="2" xfId="0" applyFont="1" applyBorder="1"/>
    <xf numFmtId="0" fontId="20" fillId="0" borderId="2" xfId="0" applyFont="1" applyBorder="1" applyAlignment="1">
      <alignment horizontal="center"/>
    </xf>
    <xf numFmtId="0" fontId="20" fillId="0" borderId="1" xfId="0" applyFont="1" applyFill="1" applyBorder="1" applyAlignment="1">
      <alignment horizontal="center"/>
    </xf>
    <xf numFmtId="0" fontId="20" fillId="0" borderId="1" xfId="0" applyNumberFormat="1" applyFont="1" applyBorder="1" applyAlignment="1">
      <alignment horizontal="center"/>
    </xf>
    <xf numFmtId="0" fontId="20" fillId="0" borderId="0" xfId="0" applyFont="1"/>
    <xf numFmtId="0" fontId="20" fillId="0" borderId="1" xfId="0" applyFont="1" applyFill="1" applyBorder="1" applyAlignment="1" applyProtection="1">
      <alignment horizontal="left"/>
    </xf>
    <xf numFmtId="164" fontId="20" fillId="0" borderId="1" xfId="0" applyNumberFormat="1" applyFont="1" applyFill="1" applyBorder="1" applyAlignment="1" applyProtection="1">
      <alignment horizontal="center"/>
    </xf>
    <xf numFmtId="0" fontId="16" fillId="0" borderId="0" xfId="0" applyFont="1" applyFill="1" applyBorder="1"/>
    <xf numFmtId="0" fontId="20" fillId="0" borderId="1" xfId="0" applyFont="1" applyFill="1" applyBorder="1" applyAlignment="1" applyProtection="1">
      <alignment horizontal="center"/>
    </xf>
    <xf numFmtId="0" fontId="14" fillId="0" borderId="1" xfId="0" applyFont="1" applyBorder="1"/>
    <xf numFmtId="0" fontId="14" fillId="0" borderId="1" xfId="0" applyFont="1" applyFill="1" applyBorder="1"/>
    <xf numFmtId="0" fontId="14" fillId="0" borderId="1" xfId="0" applyFont="1" applyFill="1" applyBorder="1" applyAlignment="1" applyProtection="1">
      <alignment horizontal="left"/>
    </xf>
    <xf numFmtId="0" fontId="14" fillId="0" borderId="1" xfId="0" applyFont="1" applyFill="1" applyBorder="1" applyAlignment="1">
      <alignment horizontal="center"/>
    </xf>
    <xf numFmtId="0" fontId="15" fillId="0" borderId="0" xfId="0" applyFont="1" applyAlignment="1">
      <alignment horizontal="center"/>
    </xf>
    <xf numFmtId="0" fontId="23" fillId="0" borderId="0" xfId="0" applyFont="1" applyAlignment="1">
      <alignment vertical="center"/>
    </xf>
    <xf numFmtId="0" fontId="16" fillId="0" borderId="0" xfId="0" applyFont="1" applyAlignment="1">
      <alignment horizontal="center"/>
    </xf>
    <xf numFmtId="0" fontId="16" fillId="0" borderId="6" xfId="0" applyFont="1" applyBorder="1" applyAlignment="1">
      <alignment horizontal="center"/>
    </xf>
    <xf numFmtId="0" fontId="18" fillId="0" borderId="0" xfId="0" applyFont="1" applyBorder="1" applyAlignment="1">
      <alignment horizontal="right"/>
    </xf>
    <xf numFmtId="0" fontId="20" fillId="0" borderId="0" xfId="0" applyFont="1" applyFill="1" applyBorder="1" applyAlignment="1">
      <alignment horizontal="center"/>
    </xf>
    <xf numFmtId="0" fontId="14" fillId="0" borderId="0" xfId="0" applyFont="1" applyFill="1" applyBorder="1" applyAlignment="1">
      <alignment horizontal="center"/>
    </xf>
    <xf numFmtId="0" fontId="16" fillId="0" borderId="0" xfId="0" applyFont="1" applyFill="1" applyAlignment="1">
      <alignment horizontal="center"/>
    </xf>
    <xf numFmtId="0" fontId="16" fillId="3" borderId="0" xfId="0" applyFont="1" applyFill="1"/>
    <xf numFmtId="0" fontId="16" fillId="4" borderId="0" xfId="0" applyFont="1" applyFill="1"/>
    <xf numFmtId="0" fontId="16" fillId="5" borderId="0" xfId="0" applyFont="1" applyFill="1"/>
    <xf numFmtId="0" fontId="16" fillId="6" borderId="0" xfId="0" applyFont="1" applyFill="1"/>
    <xf numFmtId="0" fontId="16" fillId="7" borderId="0" xfId="0" applyFont="1" applyFill="1"/>
    <xf numFmtId="0" fontId="16" fillId="2" borderId="0" xfId="0" applyFont="1" applyFill="1"/>
    <xf numFmtId="0" fontId="16" fillId="0" borderId="0" xfId="0" applyFont="1" applyFill="1"/>
    <xf numFmtId="0" fontId="16" fillId="0" borderId="0" xfId="0" applyFont="1" applyBorder="1" applyAlignment="1">
      <alignment horizontal="center"/>
    </xf>
    <xf numFmtId="0" fontId="15" fillId="0" borderId="0" xfId="0" applyFont="1" applyBorder="1"/>
    <xf numFmtId="0" fontId="14" fillId="0" borderId="1" xfId="0" applyFont="1" applyBorder="1" applyAlignment="1">
      <alignment horizontal="center"/>
    </xf>
    <xf numFmtId="0" fontId="16" fillId="3" borderId="1" xfId="0" applyFont="1" applyFill="1" applyBorder="1"/>
    <xf numFmtId="0" fontId="16" fillId="4" borderId="1" xfId="0" applyFont="1" applyFill="1" applyBorder="1"/>
    <xf numFmtId="0" fontId="16" fillId="5" borderId="1" xfId="0" applyFont="1" applyFill="1" applyBorder="1"/>
    <xf numFmtId="0" fontId="16" fillId="6" borderId="1" xfId="0" applyFont="1" applyFill="1" applyBorder="1"/>
    <xf numFmtId="0" fontId="16" fillId="2" borderId="1" xfId="0" applyFont="1" applyFill="1" applyBorder="1"/>
    <xf numFmtId="0" fontId="16" fillId="7" borderId="1" xfId="0" applyFont="1" applyFill="1" applyBorder="1"/>
    <xf numFmtId="0" fontId="0" fillId="8" borderId="0" xfId="0" applyFill="1"/>
    <xf numFmtId="0" fontId="0" fillId="8" borderId="0" xfId="0" applyFill="1" applyBorder="1"/>
    <xf numFmtId="0" fontId="0" fillId="8" borderId="7" xfId="0" applyFill="1" applyBorder="1"/>
    <xf numFmtId="0" fontId="0" fillId="8" borderId="8" xfId="0" applyFill="1" applyBorder="1"/>
    <xf numFmtId="0" fontId="0" fillId="8" borderId="9" xfId="0" applyFill="1" applyBorder="1"/>
    <xf numFmtId="0" fontId="0" fillId="8" borderId="10" xfId="0" applyFill="1" applyBorder="1"/>
    <xf numFmtId="0" fontId="0" fillId="8" borderId="11" xfId="0" applyFill="1" applyBorder="1"/>
    <xf numFmtId="0" fontId="0" fillId="8" borderId="12" xfId="0" applyFill="1" applyBorder="1"/>
    <xf numFmtId="0" fontId="0" fillId="8" borderId="6" xfId="0" applyFill="1" applyBorder="1"/>
    <xf numFmtId="0" fontId="0" fillId="8" borderId="13" xfId="0" applyFill="1" applyBorder="1"/>
    <xf numFmtId="0" fontId="23" fillId="8" borderId="0" xfId="0" applyFont="1" applyFill="1" applyBorder="1" applyAlignment="1"/>
    <xf numFmtId="0" fontId="23" fillId="9" borderId="6" xfId="0" applyFont="1" applyFill="1" applyBorder="1" applyAlignment="1">
      <alignment horizontal="center"/>
    </xf>
    <xf numFmtId="165" fontId="23" fillId="9" borderId="6" xfId="0" applyNumberFormat="1" applyFont="1" applyFill="1" applyBorder="1" applyAlignment="1">
      <alignment horizontal="center"/>
    </xf>
    <xf numFmtId="0" fontId="15" fillId="0" borderId="0" xfId="0" applyFont="1" applyAlignment="1">
      <alignment horizontal="center" vertical="center"/>
    </xf>
    <xf numFmtId="0" fontId="19" fillId="0" borderId="1" xfId="0" applyFont="1" applyBorder="1" applyAlignment="1">
      <alignment horizontal="center" vertical="center"/>
    </xf>
    <xf numFmtId="0" fontId="19" fillId="0" borderId="1" xfId="0" applyFont="1" applyBorder="1" applyAlignment="1">
      <alignment horizontal="center" vertical="center" wrapText="1"/>
    </xf>
    <xf numFmtId="0" fontId="15" fillId="0" borderId="0" xfId="0" applyFont="1" applyFill="1"/>
    <xf numFmtId="0" fontId="25" fillId="0" borderId="0" xfId="0" applyFont="1" applyFill="1" applyBorder="1" applyAlignment="1">
      <alignment vertical="center"/>
    </xf>
    <xf numFmtId="0" fontId="15" fillId="0" borderId="0" xfId="0" applyFont="1" applyFill="1" applyBorder="1"/>
    <xf numFmtId="0" fontId="24" fillId="0" borderId="0" xfId="0" applyFont="1" applyBorder="1" applyAlignment="1">
      <alignment horizontal="center" vertical="center"/>
    </xf>
    <xf numFmtId="0" fontId="16" fillId="0" borderId="0" xfId="0" applyFont="1" applyBorder="1" applyAlignment="1">
      <alignment horizontal="center" vertical="center"/>
    </xf>
    <xf numFmtId="0" fontId="16" fillId="0" borderId="0" xfId="0" applyFont="1" applyFill="1" applyBorder="1" applyAlignment="1">
      <alignment vertical="center"/>
    </xf>
    <xf numFmtId="0" fontId="15" fillId="0" borderId="0" xfId="0" applyFont="1" applyFill="1" applyBorder="1" applyAlignment="1">
      <alignment vertical="center"/>
    </xf>
    <xf numFmtId="0" fontId="16" fillId="0" borderId="0" xfId="0" applyFont="1" applyFill="1" applyBorder="1" applyAlignment="1">
      <alignment horizontal="center" vertical="center"/>
    </xf>
    <xf numFmtId="0" fontId="29" fillId="0" borderId="0" xfId="0" applyFont="1" applyFill="1" applyBorder="1" applyAlignment="1">
      <alignment vertical="center"/>
    </xf>
    <xf numFmtId="0" fontId="30" fillId="0" borderId="1" xfId="0" applyFont="1" applyFill="1" applyBorder="1" applyAlignment="1">
      <alignment horizontal="center" vertical="center"/>
    </xf>
    <xf numFmtId="0" fontId="15" fillId="0" borderId="0" xfId="0" applyFont="1" applyAlignment="1">
      <alignment vertical="center"/>
    </xf>
    <xf numFmtId="0" fontId="14" fillId="12" borderId="22" xfId="0" applyFont="1" applyFill="1" applyBorder="1" applyAlignment="1">
      <alignment horizontal="center" vertical="center"/>
    </xf>
    <xf numFmtId="0" fontId="14" fillId="12" borderId="0" xfId="0" applyFont="1" applyFill="1" applyBorder="1" applyAlignment="1">
      <alignment vertical="center"/>
    </xf>
    <xf numFmtId="0" fontId="14" fillId="0" borderId="0" xfId="0" applyFont="1" applyBorder="1" applyAlignment="1">
      <alignment horizontal="center" vertical="center"/>
    </xf>
    <xf numFmtId="0" fontId="16" fillId="0" borderId="0" xfId="0" applyFont="1" applyAlignment="1">
      <alignment vertical="center"/>
    </xf>
    <xf numFmtId="0" fontId="14" fillId="12" borderId="23" xfId="0" applyFont="1" applyFill="1" applyBorder="1" applyAlignment="1">
      <alignment horizontal="center" vertical="center"/>
    </xf>
    <xf numFmtId="0" fontId="14" fillId="12" borderId="6" xfId="0" applyFont="1" applyFill="1" applyBorder="1" applyAlignment="1">
      <alignment vertical="center"/>
    </xf>
    <xf numFmtId="0" fontId="14" fillId="14" borderId="22" xfId="0" applyFont="1" applyFill="1" applyBorder="1" applyAlignment="1">
      <alignment horizontal="center" vertical="center"/>
    </xf>
    <xf numFmtId="0" fontId="14" fillId="14" borderId="0" xfId="0" applyFont="1" applyFill="1" applyBorder="1" applyAlignment="1">
      <alignment vertical="center"/>
    </xf>
    <xf numFmtId="0" fontId="14" fillId="14" borderId="23" xfId="0" applyFont="1" applyFill="1" applyBorder="1" applyAlignment="1" applyProtection="1">
      <alignment horizontal="center" vertical="center"/>
    </xf>
    <xf numFmtId="0" fontId="14" fillId="14" borderId="6" xfId="0" applyFont="1" applyFill="1" applyBorder="1" applyAlignment="1">
      <alignment vertical="center"/>
    </xf>
    <xf numFmtId="0" fontId="14" fillId="14" borderId="6" xfId="0" applyFont="1" applyFill="1" applyBorder="1" applyAlignment="1" applyProtection="1">
      <alignment horizontal="left" vertical="center"/>
    </xf>
    <xf numFmtId="0" fontId="14" fillId="13" borderId="22" xfId="0" applyFont="1" applyFill="1" applyBorder="1" applyAlignment="1">
      <alignment horizontal="center" vertical="center"/>
    </xf>
    <xf numFmtId="0" fontId="14" fillId="13" borderId="0" xfId="0" applyFont="1" applyFill="1" applyBorder="1" applyAlignment="1">
      <alignment vertical="center"/>
    </xf>
    <xf numFmtId="0" fontId="14" fillId="13" borderId="23" xfId="0" applyFont="1" applyFill="1" applyBorder="1" applyAlignment="1" applyProtection="1">
      <alignment horizontal="center" vertical="center"/>
    </xf>
    <xf numFmtId="0" fontId="14" fillId="13" borderId="6" xfId="0" applyFont="1" applyFill="1" applyBorder="1" applyAlignment="1">
      <alignment vertical="center"/>
    </xf>
    <xf numFmtId="0" fontId="14" fillId="13" borderId="6" xfId="0" applyFont="1" applyFill="1" applyBorder="1" applyAlignment="1" applyProtection="1">
      <alignment horizontal="left" vertical="center"/>
    </xf>
    <xf numFmtId="0" fontId="14" fillId="2" borderId="22" xfId="0" applyFont="1" applyFill="1" applyBorder="1" applyAlignment="1">
      <alignment horizontal="center" vertical="center"/>
    </xf>
    <xf numFmtId="0" fontId="14" fillId="2" borderId="0" xfId="0" applyFont="1" applyFill="1" applyBorder="1" applyAlignment="1">
      <alignment vertical="center"/>
    </xf>
    <xf numFmtId="0" fontId="14" fillId="2" borderId="22" xfId="0" applyFont="1" applyFill="1" applyBorder="1" applyAlignment="1" applyProtection="1">
      <alignment horizontal="center" vertical="center"/>
    </xf>
    <xf numFmtId="0" fontId="14" fillId="2" borderId="0" xfId="0" applyFont="1" applyFill="1" applyBorder="1" applyAlignment="1" applyProtection="1">
      <alignment horizontal="left" vertical="center"/>
    </xf>
    <xf numFmtId="0" fontId="14" fillId="2" borderId="23" xfId="0" applyFont="1" applyFill="1" applyBorder="1" applyAlignment="1" applyProtection="1">
      <alignment horizontal="center" vertical="center"/>
    </xf>
    <xf numFmtId="0" fontId="14" fillId="2" borderId="6" xfId="0" applyFont="1" applyFill="1" applyBorder="1" applyAlignment="1">
      <alignment vertical="center"/>
    </xf>
    <xf numFmtId="0" fontId="14" fillId="2" borderId="6" xfId="0" applyFont="1" applyFill="1" applyBorder="1" applyAlignment="1" applyProtection="1">
      <alignment horizontal="left" vertical="center"/>
    </xf>
    <xf numFmtId="0" fontId="14" fillId="7" borderId="22" xfId="0" applyFont="1" applyFill="1" applyBorder="1" applyAlignment="1">
      <alignment horizontal="center" vertical="center"/>
    </xf>
    <xf numFmtId="0" fontId="14" fillId="7" borderId="0" xfId="0" applyFont="1" applyFill="1" applyBorder="1" applyAlignment="1">
      <alignment vertical="center"/>
    </xf>
    <xf numFmtId="0" fontId="14" fillId="7" borderId="0" xfId="0" applyFont="1" applyFill="1" applyBorder="1" applyAlignment="1" applyProtection="1">
      <alignment horizontal="left" vertical="center"/>
    </xf>
    <xf numFmtId="0" fontId="14" fillId="7" borderId="22" xfId="0" applyFont="1" applyFill="1" applyBorder="1" applyAlignment="1" applyProtection="1">
      <alignment horizontal="center" vertical="center"/>
    </xf>
    <xf numFmtId="0" fontId="14" fillId="7" borderId="23" xfId="0" applyFont="1" applyFill="1" applyBorder="1" applyAlignment="1" applyProtection="1">
      <alignment horizontal="center" vertical="center"/>
    </xf>
    <xf numFmtId="0" fontId="14" fillId="7" borderId="6" xfId="0" applyFont="1" applyFill="1" applyBorder="1" applyAlignment="1">
      <alignment vertical="center"/>
    </xf>
    <xf numFmtId="0" fontId="14" fillId="7" borderId="6" xfId="0" applyFont="1" applyFill="1" applyBorder="1" applyAlignment="1" applyProtection="1">
      <alignment horizontal="left" vertical="center"/>
    </xf>
    <xf numFmtId="0" fontId="14" fillId="11" borderId="23" xfId="0" applyFont="1" applyFill="1" applyBorder="1" applyAlignment="1">
      <alignment horizontal="center" vertical="center"/>
    </xf>
    <xf numFmtId="0" fontId="14" fillId="11" borderId="6" xfId="0" applyFont="1" applyFill="1" applyBorder="1" applyAlignment="1">
      <alignment vertical="center"/>
    </xf>
    <xf numFmtId="0" fontId="14" fillId="0" borderId="0" xfId="0" applyFont="1" applyAlignment="1">
      <alignment horizontal="center" vertical="center"/>
    </xf>
    <xf numFmtId="0" fontId="14" fillId="10" borderId="22" xfId="0" applyFont="1" applyFill="1" applyBorder="1" applyAlignment="1" applyProtection="1">
      <alignment horizontal="center" vertical="center"/>
    </xf>
    <xf numFmtId="0" fontId="14" fillId="10" borderId="0" xfId="0" applyFont="1" applyFill="1" applyBorder="1" applyAlignment="1">
      <alignment vertical="center"/>
    </xf>
    <xf numFmtId="0" fontId="14" fillId="10" borderId="0" xfId="0" applyFont="1" applyFill="1" applyBorder="1" applyAlignment="1" applyProtection="1">
      <alignment horizontal="left" vertical="center"/>
    </xf>
    <xf numFmtId="0" fontId="14" fillId="10" borderId="22" xfId="0" applyFont="1" applyFill="1" applyBorder="1" applyAlignment="1">
      <alignment horizontal="center" vertical="center"/>
    </xf>
    <xf numFmtId="166" fontId="15" fillId="0" borderId="0" xfId="0" applyNumberFormat="1" applyFont="1" applyAlignment="1">
      <alignment vertical="center"/>
    </xf>
    <xf numFmtId="0" fontId="0" fillId="0" borderId="0" xfId="0" applyAlignment="1">
      <alignment horizontal="center" vertical="center"/>
    </xf>
    <xf numFmtId="0" fontId="15" fillId="15" borderId="0" xfId="0" applyFont="1" applyFill="1" applyAlignment="1">
      <alignment horizontal="center" vertical="center"/>
    </xf>
    <xf numFmtId="0" fontId="31" fillId="15" borderId="19" xfId="0" applyFont="1" applyFill="1" applyBorder="1" applyAlignment="1">
      <alignment vertical="center"/>
    </xf>
    <xf numFmtId="0" fontId="31" fillId="15" borderId="16" xfId="0" applyFont="1" applyFill="1" applyBorder="1" applyAlignment="1">
      <alignment vertical="center"/>
    </xf>
    <xf numFmtId="0" fontId="20" fillId="0" borderId="0" xfId="0" applyFont="1" applyFill="1" applyBorder="1" applyAlignment="1" applyProtection="1">
      <alignment horizontal="center"/>
    </xf>
    <xf numFmtId="0" fontId="14" fillId="0" borderId="0" xfId="0" applyFont="1" applyFill="1" applyBorder="1"/>
    <xf numFmtId="0" fontId="14" fillId="0" borderId="0" xfId="0" applyFont="1" applyFill="1" applyBorder="1" applyAlignment="1" applyProtection="1">
      <alignment horizontal="left"/>
    </xf>
    <xf numFmtId="0" fontId="0" fillId="0" borderId="0" xfId="0" pivotButton="1"/>
    <xf numFmtId="0" fontId="19" fillId="0" borderId="0" xfId="0" applyFont="1" applyBorder="1" applyAlignment="1">
      <alignment horizontal="center" vertical="center"/>
    </xf>
    <xf numFmtId="0" fontId="30" fillId="0" borderId="0" xfId="0" applyFont="1" applyFill="1" applyBorder="1" applyAlignment="1">
      <alignment horizontal="center" vertical="center"/>
    </xf>
    <xf numFmtId="0" fontId="19" fillId="0" borderId="0" xfId="0" applyFont="1" applyBorder="1" applyAlignment="1">
      <alignment horizontal="center" vertical="center" wrapText="1"/>
    </xf>
    <xf numFmtId="166" fontId="0" fillId="0" borderId="0" xfId="0" applyNumberFormat="1"/>
    <xf numFmtId="3" fontId="0" fillId="0" borderId="0" xfId="0" applyNumberFormat="1" applyAlignment="1">
      <alignment horizontal="center" vertical="center"/>
    </xf>
    <xf numFmtId="0" fontId="26" fillId="8" borderId="0" xfId="0" applyFont="1" applyFill="1" applyBorder="1" applyAlignment="1">
      <alignment horizontal="center"/>
    </xf>
    <xf numFmtId="0" fontId="14" fillId="0" borderId="0" xfId="0" applyFont="1" applyFill="1"/>
    <xf numFmtId="0" fontId="14" fillId="0" borderId="0" xfId="0" applyFont="1" applyAlignment="1">
      <alignment wrapText="1"/>
    </xf>
    <xf numFmtId="0" fontId="14" fillId="0" borderId="0" xfId="0" applyFont="1"/>
    <xf numFmtId="0" fontId="14" fillId="0" borderId="0" xfId="0" applyFont="1" applyAlignment="1">
      <alignment vertical="center"/>
    </xf>
    <xf numFmtId="0" fontId="14" fillId="0" borderId="25" xfId="2" applyFont="1" applyFill="1" applyBorder="1" applyAlignment="1">
      <alignment horizontal="center" vertical="center" wrapText="1"/>
    </xf>
    <xf numFmtId="0" fontId="14" fillId="12" borderId="25" xfId="2" applyFont="1" applyFill="1" applyBorder="1" applyAlignment="1">
      <alignment horizontal="center" vertical="center" wrapText="1"/>
    </xf>
    <xf numFmtId="165" fontId="14" fillId="6" borderId="25" xfId="2" applyNumberFormat="1" applyFont="1" applyFill="1" applyBorder="1" applyAlignment="1">
      <alignment horizontal="center" vertical="center" wrapText="1"/>
    </xf>
    <xf numFmtId="0" fontId="14" fillId="16" borderId="25" xfId="2" applyFont="1" applyFill="1" applyBorder="1" applyAlignment="1">
      <alignment horizontal="center" vertical="center" wrapText="1"/>
    </xf>
    <xf numFmtId="0" fontId="14" fillId="16" borderId="26" xfId="2" applyFont="1" applyFill="1" applyBorder="1" applyAlignment="1">
      <alignment horizontal="center" vertical="center"/>
    </xf>
    <xf numFmtId="0" fontId="14" fillId="2" borderId="25" xfId="2" applyFont="1" applyFill="1" applyBorder="1" applyAlignment="1">
      <alignment horizontal="center" vertical="center" wrapText="1"/>
    </xf>
    <xf numFmtId="0" fontId="14" fillId="17" borderId="25" xfId="2" applyFont="1" applyFill="1" applyBorder="1" applyAlignment="1">
      <alignment horizontal="center" vertical="center" wrapText="1"/>
    </xf>
    <xf numFmtId="0" fontId="14" fillId="0" borderId="0" xfId="2" applyFont="1" applyFill="1" applyBorder="1" applyAlignment="1">
      <alignment horizontal="center" vertical="center"/>
    </xf>
    <xf numFmtId="0" fontId="34" fillId="0" borderId="0" xfId="0" applyFont="1" applyFill="1" applyBorder="1"/>
    <xf numFmtId="0" fontId="15" fillId="18" borderId="25" xfId="0" applyFont="1" applyFill="1" applyBorder="1" applyAlignment="1">
      <alignment horizontal="center"/>
    </xf>
    <xf numFmtId="0" fontId="15" fillId="18" borderId="15" xfId="0" applyFont="1" applyFill="1" applyBorder="1" applyAlignment="1">
      <alignment horizontal="center"/>
    </xf>
    <xf numFmtId="3" fontId="15" fillId="0" borderId="27" xfId="0" applyNumberFormat="1" applyFont="1" applyBorder="1" applyAlignment="1">
      <alignment horizontal="center"/>
    </xf>
    <xf numFmtId="0" fontId="15" fillId="0" borderId="21" xfId="0" applyFont="1" applyBorder="1" applyAlignment="1">
      <alignment horizontal="center"/>
    </xf>
    <xf numFmtId="0" fontId="16" fillId="19" borderId="21" xfId="0" applyFont="1" applyFill="1" applyBorder="1"/>
    <xf numFmtId="0" fontId="15" fillId="0" borderId="21" xfId="0" applyFont="1" applyBorder="1"/>
    <xf numFmtId="0" fontId="16" fillId="2" borderId="21" xfId="0" applyFont="1" applyFill="1" applyBorder="1"/>
    <xf numFmtId="0" fontId="35" fillId="0" borderId="0" xfId="0" applyFont="1"/>
    <xf numFmtId="0" fontId="15" fillId="0" borderId="0" xfId="0" applyFont="1" applyFill="1" applyBorder="1" applyAlignment="1">
      <alignment horizontal="center" vertical="center"/>
    </xf>
    <xf numFmtId="0" fontId="15" fillId="0" borderId="0" xfId="0" applyFont="1" applyBorder="1" applyAlignment="1">
      <alignment horizontal="center" vertical="center"/>
    </xf>
    <xf numFmtId="0" fontId="32" fillId="0" borderId="0" xfId="0" applyFont="1" applyFill="1" applyAlignment="1">
      <alignment horizontal="center" vertical="center"/>
    </xf>
    <xf numFmtId="14" fontId="0" fillId="0" borderId="0" xfId="0" applyNumberFormat="1"/>
    <xf numFmtId="0" fontId="38" fillId="0" borderId="24" xfId="0" applyFont="1" applyFill="1" applyBorder="1" applyAlignment="1">
      <alignment horizontal="center"/>
    </xf>
    <xf numFmtId="0" fontId="14" fillId="11" borderId="28" xfId="0" applyFont="1" applyFill="1" applyBorder="1" applyAlignment="1">
      <alignment horizontal="center" vertical="center"/>
    </xf>
    <xf numFmtId="0" fontId="14" fillId="11" borderId="8" xfId="0" applyFont="1" applyFill="1" applyBorder="1" applyAlignment="1">
      <alignment vertical="center"/>
    </xf>
    <xf numFmtId="0" fontId="14" fillId="11" borderId="22" xfId="0" applyFont="1" applyFill="1" applyBorder="1" applyAlignment="1">
      <alignment horizontal="center" vertical="center"/>
    </xf>
    <xf numFmtId="0" fontId="14" fillId="11" borderId="0" xfId="0" applyFont="1" applyFill="1" applyBorder="1" applyAlignment="1">
      <alignment vertical="center"/>
    </xf>
    <xf numFmtId="0" fontId="37" fillId="0" borderId="24" xfId="0" applyFont="1" applyFill="1" applyBorder="1"/>
    <xf numFmtId="166" fontId="14" fillId="12" borderId="0" xfId="0" applyNumberFormat="1" applyFont="1" applyFill="1" applyBorder="1" applyAlignment="1">
      <alignment horizontal="center" vertical="center"/>
    </xf>
    <xf numFmtId="166" fontId="14" fillId="14" borderId="0" xfId="0" applyNumberFormat="1" applyFont="1" applyFill="1" applyBorder="1" applyAlignment="1">
      <alignment horizontal="center" vertical="center"/>
    </xf>
    <xf numFmtId="166" fontId="14" fillId="13" borderId="0" xfId="0" applyNumberFormat="1" applyFont="1" applyFill="1" applyBorder="1" applyAlignment="1">
      <alignment horizontal="center" vertical="center"/>
    </xf>
    <xf numFmtId="166" fontId="14" fillId="2" borderId="0" xfId="0" applyNumberFormat="1" applyFont="1" applyFill="1" applyBorder="1" applyAlignment="1">
      <alignment horizontal="center" vertical="center"/>
    </xf>
    <xf numFmtId="166" fontId="14" fillId="2" borderId="0" xfId="0" applyNumberFormat="1" applyFont="1" applyFill="1" applyBorder="1" applyAlignment="1" applyProtection="1">
      <alignment horizontal="center" vertical="center"/>
    </xf>
    <xf numFmtId="166" fontId="14" fillId="7" borderId="0" xfId="0" applyNumberFormat="1" applyFont="1" applyFill="1" applyBorder="1" applyAlignment="1" applyProtection="1">
      <alignment horizontal="center" vertical="center"/>
    </xf>
    <xf numFmtId="166" fontId="14" fillId="11" borderId="0" xfId="0" applyNumberFormat="1" applyFont="1" applyFill="1" applyBorder="1" applyAlignment="1">
      <alignment horizontal="center" vertical="center"/>
    </xf>
    <xf numFmtId="166" fontId="14" fillId="10" borderId="0" xfId="0" applyNumberFormat="1" applyFont="1" applyFill="1" applyBorder="1" applyAlignment="1" applyProtection="1">
      <alignment horizontal="center" vertical="center"/>
    </xf>
    <xf numFmtId="166" fontId="14" fillId="10" borderId="0" xfId="0" applyNumberFormat="1" applyFont="1" applyFill="1" applyBorder="1" applyAlignment="1">
      <alignment horizontal="center" vertical="center"/>
    </xf>
    <xf numFmtId="0" fontId="14" fillId="10" borderId="23" xfId="0" applyFont="1" applyFill="1" applyBorder="1" applyAlignment="1" applyProtection="1">
      <alignment horizontal="center" vertical="center"/>
    </xf>
    <xf numFmtId="0" fontId="14" fillId="10" borderId="6" xfId="0" applyFont="1" applyFill="1" applyBorder="1" applyAlignment="1">
      <alignment vertical="center"/>
    </xf>
    <xf numFmtId="0" fontId="14" fillId="10" borderId="6" xfId="0" applyFont="1" applyFill="1" applyBorder="1" applyAlignment="1" applyProtection="1">
      <alignment horizontal="left" vertical="center"/>
    </xf>
    <xf numFmtId="0" fontId="15" fillId="15" borderId="24" xfId="0" applyFont="1" applyFill="1" applyBorder="1" applyAlignment="1">
      <alignment horizontal="center" vertical="center"/>
    </xf>
    <xf numFmtId="0" fontId="15" fillId="0" borderId="24" xfId="0" applyFont="1" applyBorder="1" applyAlignment="1">
      <alignment horizontal="center" vertical="center"/>
    </xf>
    <xf numFmtId="0" fontId="16" fillId="0" borderId="24" xfId="0" applyFont="1" applyBorder="1" applyAlignment="1">
      <alignment horizontal="center" vertical="center"/>
    </xf>
    <xf numFmtId="166" fontId="14" fillId="12" borderId="6" xfId="0" applyNumberFormat="1" applyFont="1" applyFill="1" applyBorder="1" applyAlignment="1">
      <alignment horizontal="center" vertical="center"/>
    </xf>
    <xf numFmtId="166" fontId="14" fillId="14" borderId="6" xfId="0" applyNumberFormat="1" applyFont="1" applyFill="1" applyBorder="1" applyAlignment="1" applyProtection="1">
      <alignment horizontal="center" vertical="center"/>
    </xf>
    <xf numFmtId="166" fontId="14" fillId="13" borderId="6" xfId="0" applyNumberFormat="1" applyFont="1" applyFill="1" applyBorder="1" applyAlignment="1" applyProtection="1">
      <alignment horizontal="center" vertical="center"/>
    </xf>
    <xf numFmtId="166" fontId="14" fillId="2" borderId="6" xfId="0" applyNumberFormat="1" applyFont="1" applyFill="1" applyBorder="1" applyAlignment="1" applyProtection="1">
      <alignment horizontal="center" vertical="center"/>
    </xf>
    <xf numFmtId="166" fontId="14" fillId="7" borderId="6" xfId="0" applyNumberFormat="1" applyFont="1" applyFill="1" applyBorder="1" applyAlignment="1" applyProtection="1">
      <alignment horizontal="center" vertical="center"/>
    </xf>
    <xf numFmtId="166" fontId="14" fillId="11" borderId="8" xfId="0" applyNumberFormat="1" applyFont="1" applyFill="1" applyBorder="1" applyAlignment="1">
      <alignment horizontal="center" vertical="center"/>
    </xf>
    <xf numFmtId="166" fontId="14" fillId="11" borderId="6" xfId="0" applyNumberFormat="1" applyFont="1" applyFill="1" applyBorder="1" applyAlignment="1">
      <alignment horizontal="center" vertical="center"/>
    </xf>
    <xf numFmtId="0" fontId="15" fillId="0" borderId="24" xfId="0" applyFont="1" applyFill="1" applyBorder="1" applyAlignment="1">
      <alignment horizontal="center" vertical="center"/>
    </xf>
    <xf numFmtId="166" fontId="14" fillId="10" borderId="29" xfId="0" applyNumberFormat="1" applyFont="1" applyFill="1" applyBorder="1" applyAlignment="1" applyProtection="1">
      <alignment horizontal="center" vertical="center"/>
    </xf>
    <xf numFmtId="0" fontId="14" fillId="2" borderId="22" xfId="2" applyFont="1" applyFill="1" applyBorder="1" applyAlignment="1">
      <alignment horizontal="center" vertical="center"/>
    </xf>
    <xf numFmtId="0" fontId="14" fillId="0" borderId="0" xfId="2" applyFont="1" applyFill="1" applyBorder="1" applyAlignment="1">
      <alignment horizontal="center" vertical="center" wrapText="1"/>
    </xf>
    <xf numFmtId="165" fontId="14" fillId="0" borderId="0" xfId="2" applyNumberFormat="1" applyFont="1" applyFill="1" applyBorder="1" applyAlignment="1">
      <alignment horizontal="center" vertical="center" wrapText="1"/>
    </xf>
    <xf numFmtId="0" fontId="14" fillId="0" borderId="22" xfId="0" applyFont="1" applyFill="1" applyBorder="1"/>
    <xf numFmtId="0" fontId="14" fillId="12" borderId="14" xfId="2" applyFont="1" applyFill="1" applyBorder="1" applyAlignment="1">
      <alignment horizontal="center" vertical="center" wrapText="1"/>
    </xf>
    <xf numFmtId="0" fontId="14" fillId="12" borderId="33" xfId="2" applyFont="1" applyFill="1" applyBorder="1" applyAlignment="1">
      <alignment horizontal="center" vertical="center"/>
    </xf>
    <xf numFmtId="0" fontId="14" fillId="12" borderId="22" xfId="2" applyFont="1" applyFill="1" applyBorder="1" applyAlignment="1">
      <alignment horizontal="center" vertical="center"/>
    </xf>
    <xf numFmtId="0" fontId="14" fillId="12" borderId="22" xfId="0" applyFont="1" applyFill="1" applyBorder="1"/>
    <xf numFmtId="0" fontId="14" fillId="9" borderId="22" xfId="0" applyFont="1" applyFill="1" applyBorder="1"/>
    <xf numFmtId="0" fontId="14" fillId="2" borderId="14" xfId="2" applyFont="1" applyFill="1" applyBorder="1" applyAlignment="1">
      <alignment horizontal="center" vertical="center" wrapText="1"/>
    </xf>
    <xf numFmtId="0" fontId="14" fillId="2" borderId="33" xfId="2" applyFont="1" applyFill="1" applyBorder="1" applyAlignment="1">
      <alignment horizontal="center" vertical="center"/>
    </xf>
    <xf numFmtId="0" fontId="14" fillId="0" borderId="22" xfId="0" applyFont="1" applyBorder="1"/>
    <xf numFmtId="0" fontId="14" fillId="17" borderId="34" xfId="2" applyFont="1" applyFill="1" applyBorder="1" applyAlignment="1">
      <alignment horizontal="center" vertical="center" wrapText="1"/>
    </xf>
    <xf numFmtId="0" fontId="14" fillId="17" borderId="35" xfId="0" applyFont="1" applyFill="1" applyBorder="1"/>
    <xf numFmtId="0" fontId="14" fillId="17" borderId="0" xfId="0" applyFont="1" applyFill="1" applyBorder="1"/>
    <xf numFmtId="0" fontId="34" fillId="0" borderId="22" xfId="0" applyFont="1" applyFill="1" applyBorder="1"/>
    <xf numFmtId="0" fontId="34" fillId="17" borderId="22" xfId="2" applyFont="1" applyFill="1" applyBorder="1" applyAlignment="1">
      <alignment horizontal="center" vertical="center"/>
    </xf>
    <xf numFmtId="0" fontId="34" fillId="17" borderId="22" xfId="0" applyFont="1" applyFill="1" applyBorder="1"/>
    <xf numFmtId="0" fontId="34" fillId="0" borderId="22" xfId="0" applyFont="1" applyBorder="1"/>
    <xf numFmtId="165" fontId="10" fillId="6" borderId="31" xfId="2" applyNumberFormat="1" applyFont="1" applyFill="1" applyBorder="1" applyAlignment="1">
      <alignment horizontal="center" vertical="center"/>
    </xf>
    <xf numFmtId="0" fontId="14" fillId="16" borderId="14" xfId="2" applyFont="1" applyFill="1" applyBorder="1" applyAlignment="1">
      <alignment horizontal="center" vertical="center" wrapText="1"/>
    </xf>
    <xf numFmtId="0" fontId="14" fillId="16" borderId="33" xfId="2" applyFont="1" applyFill="1" applyBorder="1" applyAlignment="1">
      <alignment horizontal="center" vertical="center"/>
    </xf>
    <xf numFmtId="0" fontId="14" fillId="16" borderId="22" xfId="2" applyFont="1" applyFill="1" applyBorder="1" applyAlignment="1">
      <alignment horizontal="center" vertical="center"/>
    </xf>
    <xf numFmtId="0" fontId="14" fillId="0" borderId="22" xfId="2" applyFont="1" applyFill="1" applyBorder="1" applyAlignment="1">
      <alignment horizontal="center" vertical="center"/>
    </xf>
    <xf numFmtId="0" fontId="14" fillId="12" borderId="24" xfId="2" applyFont="1" applyFill="1" applyBorder="1" applyAlignment="1">
      <alignment horizontal="center" vertical="center"/>
    </xf>
    <xf numFmtId="0" fontId="14" fillId="16" borderId="24" xfId="2" applyFont="1" applyFill="1" applyBorder="1" applyAlignment="1">
      <alignment horizontal="center" vertical="center"/>
    </xf>
    <xf numFmtId="165" fontId="14" fillId="0" borderId="0" xfId="0" applyNumberFormat="1" applyFont="1" applyFill="1" applyBorder="1" applyAlignment="1">
      <alignment horizontal="center" vertical="center"/>
    </xf>
    <xf numFmtId="165" fontId="14" fillId="6" borderId="22" xfId="0" applyNumberFormat="1" applyFont="1" applyFill="1" applyBorder="1" applyAlignment="1">
      <alignment horizontal="center" vertical="center"/>
    </xf>
    <xf numFmtId="165" fontId="14" fillId="0" borderId="22" xfId="0" applyNumberFormat="1" applyFont="1" applyFill="1" applyBorder="1" applyAlignment="1">
      <alignment horizontal="center" vertical="center"/>
    </xf>
    <xf numFmtId="165" fontId="14" fillId="9" borderId="22" xfId="0" applyNumberFormat="1" applyFont="1" applyFill="1" applyBorder="1" applyAlignment="1">
      <alignment horizontal="center" vertical="center"/>
    </xf>
    <xf numFmtId="0" fontId="14" fillId="12" borderId="35" xfId="2" applyFont="1" applyFill="1" applyBorder="1" applyAlignment="1">
      <alignment horizontal="center" vertical="center"/>
    </xf>
    <xf numFmtId="0" fontId="14" fillId="2" borderId="3" xfId="2" applyFont="1" applyFill="1" applyBorder="1" applyAlignment="1">
      <alignment horizontal="center" vertical="center"/>
    </xf>
    <xf numFmtId="0" fontId="14" fillId="0" borderId="25" xfId="2" applyFont="1" applyFill="1" applyBorder="1" applyAlignment="1">
      <alignment horizontal="left" vertical="center" wrapText="1"/>
    </xf>
    <xf numFmtId="0" fontId="14" fillId="0" borderId="31" xfId="2" applyFont="1" applyFill="1" applyBorder="1" applyAlignment="1">
      <alignment horizontal="left" vertical="center" wrapText="1"/>
    </xf>
    <xf numFmtId="0" fontId="14" fillId="0" borderId="31" xfId="2" applyFont="1" applyFill="1" applyBorder="1" applyAlignment="1">
      <alignment vertical="center" wrapText="1"/>
    </xf>
    <xf numFmtId="0" fontId="14" fillId="0" borderId="31" xfId="0" applyFont="1" applyFill="1" applyBorder="1" applyAlignment="1">
      <alignment horizontal="left" wrapText="1"/>
    </xf>
    <xf numFmtId="0" fontId="14" fillId="17" borderId="3" xfId="0" applyFont="1" applyFill="1" applyBorder="1"/>
    <xf numFmtId="165" fontId="14" fillId="6" borderId="34" xfId="2" applyNumberFormat="1" applyFont="1" applyFill="1" applyBorder="1" applyAlignment="1">
      <alignment horizontal="center" vertical="center" wrapText="1"/>
    </xf>
    <xf numFmtId="0" fontId="34" fillId="17" borderId="30" xfId="2" applyFont="1" applyFill="1" applyBorder="1" applyAlignment="1">
      <alignment horizontal="center" vertical="center"/>
    </xf>
    <xf numFmtId="0" fontId="34" fillId="17" borderId="31" xfId="2" applyFont="1" applyFill="1" applyBorder="1" applyAlignment="1">
      <alignment horizontal="center" vertical="center"/>
    </xf>
    <xf numFmtId="165" fontId="9" fillId="6" borderId="31" xfId="2" applyNumberFormat="1" applyFont="1" applyFill="1" applyBorder="1" applyAlignment="1">
      <alignment horizontal="center" vertical="center"/>
    </xf>
    <xf numFmtId="165" fontId="5" fillId="6" borderId="31" xfId="2" applyNumberFormat="1" applyFont="1" applyFill="1" applyBorder="1" applyAlignment="1">
      <alignment horizontal="center" vertical="center"/>
    </xf>
    <xf numFmtId="165" fontId="14" fillId="6" borderId="31" xfId="0" applyNumberFormat="1" applyFont="1" applyFill="1" applyBorder="1" applyAlignment="1">
      <alignment horizontal="center" vertical="center"/>
    </xf>
    <xf numFmtId="0" fontId="14" fillId="0" borderId="32" xfId="0" applyFont="1" applyFill="1" applyBorder="1" applyAlignment="1">
      <alignment horizontal="left" wrapText="1"/>
    </xf>
    <xf numFmtId="0" fontId="14" fillId="0" borderId="33" xfId="0" applyFont="1" applyFill="1" applyBorder="1" applyAlignment="1">
      <alignment horizontal="left" wrapText="1"/>
    </xf>
    <xf numFmtId="0" fontId="14" fillId="16" borderId="36" xfId="2" applyFont="1" applyFill="1" applyBorder="1" applyAlignment="1">
      <alignment horizontal="center" vertical="center"/>
    </xf>
    <xf numFmtId="0" fontId="14" fillId="16" borderId="31" xfId="2" applyFont="1" applyFill="1" applyBorder="1" applyAlignment="1">
      <alignment horizontal="center" vertical="center"/>
    </xf>
    <xf numFmtId="0" fontId="14" fillId="16" borderId="38" xfId="2" applyFont="1" applyFill="1" applyBorder="1" applyAlignment="1">
      <alignment horizontal="center" vertical="center"/>
    </xf>
    <xf numFmtId="0" fontId="14" fillId="2" borderId="24" xfId="2" applyFont="1" applyFill="1" applyBorder="1" applyAlignment="1">
      <alignment horizontal="center" vertical="center"/>
    </xf>
    <xf numFmtId="0" fontId="14" fillId="0" borderId="24" xfId="0" applyFont="1" applyFill="1" applyBorder="1" applyAlignment="1">
      <alignment horizontal="left" wrapText="1"/>
    </xf>
    <xf numFmtId="0" fontId="14" fillId="17" borderId="24" xfId="0" applyFont="1" applyFill="1" applyBorder="1"/>
    <xf numFmtId="0" fontId="34" fillId="17" borderId="24" xfId="2" applyFont="1" applyFill="1" applyBorder="1" applyAlignment="1">
      <alignment horizontal="center" vertical="center"/>
    </xf>
    <xf numFmtId="165" fontId="14" fillId="6" borderId="24" xfId="0" applyNumberFormat="1" applyFont="1" applyFill="1" applyBorder="1" applyAlignment="1">
      <alignment horizontal="center" vertical="center"/>
    </xf>
    <xf numFmtId="167" fontId="14" fillId="0" borderId="0" xfId="0" applyNumberFormat="1" applyFont="1" applyFill="1" applyBorder="1" applyAlignment="1">
      <alignment wrapText="1"/>
    </xf>
    <xf numFmtId="167" fontId="14" fillId="6" borderId="25" xfId="2" applyNumberFormat="1" applyFont="1" applyFill="1" applyBorder="1" applyAlignment="1">
      <alignment horizontal="center" vertical="center" wrapText="1"/>
    </xf>
    <xf numFmtId="167" fontId="10" fillId="6" borderId="31" xfId="2" applyNumberFormat="1" applyFont="1" applyFill="1" applyBorder="1" applyAlignment="1">
      <alignment horizontal="center" vertical="center" wrapText="1"/>
    </xf>
    <xf numFmtId="167" fontId="1" fillId="6" borderId="31" xfId="2" applyNumberFormat="1" applyFont="1" applyFill="1" applyBorder="1" applyAlignment="1">
      <alignment horizontal="center" vertical="center" wrapText="1"/>
    </xf>
    <xf numFmtId="167" fontId="8" fillId="6" borderId="31" xfId="2" applyNumberFormat="1" applyFont="1" applyFill="1" applyBorder="1" applyAlignment="1">
      <alignment horizontal="center" vertical="center" wrapText="1"/>
    </xf>
    <xf numFmtId="167" fontId="10" fillId="6" borderId="37" xfId="2" applyNumberFormat="1" applyFont="1" applyFill="1" applyBorder="1" applyAlignment="1">
      <alignment horizontal="center" vertical="center" wrapText="1"/>
    </xf>
    <xf numFmtId="167" fontId="4" fillId="6" borderId="37" xfId="2" applyNumberFormat="1" applyFont="1" applyFill="1" applyBorder="1" applyAlignment="1">
      <alignment horizontal="center" vertical="center" wrapText="1"/>
    </xf>
    <xf numFmtId="167" fontId="2" fillId="6" borderId="37" xfId="2" applyNumberFormat="1" applyFont="1" applyFill="1" applyBorder="1" applyAlignment="1">
      <alignment horizontal="center" vertical="center" wrapText="1"/>
    </xf>
    <xf numFmtId="167" fontId="10" fillId="6" borderId="35" xfId="2" applyNumberFormat="1" applyFont="1" applyFill="1" applyBorder="1" applyAlignment="1">
      <alignment horizontal="center" vertical="center" wrapText="1"/>
    </xf>
    <xf numFmtId="167" fontId="10" fillId="6" borderId="4" xfId="2" applyNumberFormat="1" applyFont="1" applyFill="1" applyBorder="1" applyAlignment="1">
      <alignment horizontal="center" vertical="center" wrapText="1"/>
    </xf>
    <xf numFmtId="167" fontId="2" fillId="6" borderId="4" xfId="2" applyNumberFormat="1" applyFont="1" applyFill="1" applyBorder="1" applyAlignment="1">
      <alignment horizontal="center" vertical="center" wrapText="1"/>
    </xf>
    <xf numFmtId="167" fontId="7" fillId="6" borderId="4" xfId="2" applyNumberFormat="1" applyFont="1" applyFill="1" applyBorder="1" applyAlignment="1">
      <alignment horizontal="center" vertical="center" wrapText="1"/>
    </xf>
    <xf numFmtId="167" fontId="6" fillId="6" borderId="4" xfId="2" applyNumberFormat="1" applyFont="1" applyFill="1" applyBorder="1" applyAlignment="1">
      <alignment horizontal="center" vertical="center" wrapText="1"/>
    </xf>
    <xf numFmtId="167" fontId="1" fillId="6" borderId="4" xfId="2" applyNumberFormat="1" applyFont="1" applyFill="1" applyBorder="1" applyAlignment="1">
      <alignment horizontal="center" vertical="center" wrapText="1"/>
    </xf>
    <xf numFmtId="167" fontId="0" fillId="6" borderId="41" xfId="0" applyNumberFormat="1" applyFill="1" applyBorder="1" applyAlignment="1">
      <alignment horizontal="center" vertical="center" wrapText="1"/>
    </xf>
    <xf numFmtId="167" fontId="14" fillId="6" borderId="4" xfId="0" applyNumberFormat="1" applyFont="1" applyFill="1" applyBorder="1" applyAlignment="1">
      <alignment wrapText="1"/>
    </xf>
    <xf numFmtId="167" fontId="14" fillId="6" borderId="24" xfId="0" applyNumberFormat="1" applyFont="1" applyFill="1" applyBorder="1" applyAlignment="1">
      <alignment wrapText="1"/>
    </xf>
    <xf numFmtId="167" fontId="14" fillId="6" borderId="26" xfId="0" applyNumberFormat="1" applyFont="1" applyFill="1" applyBorder="1" applyAlignment="1">
      <alignment wrapText="1"/>
    </xf>
    <xf numFmtId="167" fontId="14" fillId="0" borderId="26" xfId="0" applyNumberFormat="1" applyFont="1" applyFill="1" applyBorder="1" applyAlignment="1">
      <alignment wrapText="1"/>
    </xf>
    <xf numFmtId="167" fontId="14" fillId="9" borderId="26" xfId="0" applyNumberFormat="1" applyFont="1" applyFill="1" applyBorder="1" applyAlignment="1">
      <alignment wrapText="1"/>
    </xf>
    <xf numFmtId="0" fontId="14" fillId="13" borderId="33" xfId="2" applyFont="1" applyFill="1" applyBorder="1" applyAlignment="1">
      <alignment horizontal="center" vertical="center"/>
    </xf>
    <xf numFmtId="0" fontId="14" fillId="13" borderId="31" xfId="2" applyFont="1" applyFill="1" applyBorder="1" applyAlignment="1">
      <alignment horizontal="center" vertical="center"/>
    </xf>
    <xf numFmtId="0" fontId="14" fillId="13" borderId="31" xfId="2" applyFont="1" applyFill="1" applyBorder="1" applyAlignment="1">
      <alignment horizontal="left" vertical="center" wrapText="1"/>
    </xf>
    <xf numFmtId="0" fontId="14" fillId="13" borderId="35" xfId="0" applyFont="1" applyFill="1" applyBorder="1"/>
    <xf numFmtId="0" fontId="34" fillId="13" borderId="30" xfId="2" applyFont="1" applyFill="1" applyBorder="1" applyAlignment="1">
      <alignment horizontal="center" vertical="center"/>
    </xf>
    <xf numFmtId="165" fontId="10" fillId="13" borderId="31" xfId="2" applyNumberFormat="1" applyFont="1" applyFill="1" applyBorder="1" applyAlignment="1">
      <alignment horizontal="center" vertical="center"/>
    </xf>
    <xf numFmtId="167" fontId="8" fillId="13" borderId="31" xfId="2" applyNumberFormat="1" applyFont="1" applyFill="1" applyBorder="1" applyAlignment="1">
      <alignment horizontal="center" vertical="center" wrapText="1"/>
    </xf>
    <xf numFmtId="0" fontId="14" fillId="13" borderId="24" xfId="2" applyFont="1" applyFill="1" applyBorder="1" applyAlignment="1">
      <alignment horizontal="center" vertical="center"/>
    </xf>
    <xf numFmtId="0" fontId="14" fillId="13" borderId="3" xfId="2" applyFont="1" applyFill="1" applyBorder="1" applyAlignment="1">
      <alignment horizontal="center" vertical="center"/>
    </xf>
    <xf numFmtId="0" fontId="14" fillId="13" borderId="3" xfId="0" applyFont="1" applyFill="1" applyBorder="1"/>
    <xf numFmtId="167" fontId="10" fillId="13" borderId="4" xfId="2" applyNumberFormat="1" applyFont="1" applyFill="1" applyBorder="1" applyAlignment="1">
      <alignment horizontal="center" vertical="center" wrapText="1"/>
    </xf>
    <xf numFmtId="0" fontId="14" fillId="13" borderId="3" xfId="2" applyFont="1" applyFill="1" applyBorder="1" applyAlignment="1">
      <alignment horizontal="center" vertical="center" wrapText="1"/>
    </xf>
    <xf numFmtId="0" fontId="14" fillId="13" borderId="31" xfId="0" applyFont="1" applyFill="1" applyBorder="1" applyAlignment="1">
      <alignment horizontal="left" wrapText="1"/>
    </xf>
    <xf numFmtId="165" fontId="14" fillId="13" borderId="31" xfId="0" applyNumberFormat="1" applyFont="1" applyFill="1" applyBorder="1" applyAlignment="1">
      <alignment horizontal="center" vertical="center"/>
    </xf>
    <xf numFmtId="167" fontId="14" fillId="13" borderId="4" xfId="0" applyNumberFormat="1" applyFont="1" applyFill="1" applyBorder="1" applyAlignment="1">
      <alignment wrapText="1"/>
    </xf>
    <xf numFmtId="0" fontId="14" fillId="20" borderId="33" xfId="2" applyFont="1" applyFill="1" applyBorder="1" applyAlignment="1">
      <alignment horizontal="center" vertical="center"/>
    </xf>
    <xf numFmtId="0" fontId="14" fillId="20" borderId="31" xfId="2" applyFont="1" applyFill="1" applyBorder="1" applyAlignment="1">
      <alignment horizontal="left" vertical="center" wrapText="1"/>
    </xf>
    <xf numFmtId="0" fontId="14" fillId="20" borderId="35" xfId="0" applyFont="1" applyFill="1" applyBorder="1"/>
    <xf numFmtId="0" fontId="34" fillId="20" borderId="30" xfId="2" applyFont="1" applyFill="1" applyBorder="1" applyAlignment="1">
      <alignment horizontal="center" vertical="center"/>
    </xf>
    <xf numFmtId="165" fontId="10" fillId="20" borderId="31" xfId="2" applyNumberFormat="1" applyFont="1" applyFill="1" applyBorder="1" applyAlignment="1">
      <alignment horizontal="center" vertical="center"/>
    </xf>
    <xf numFmtId="167" fontId="8" fillId="20" borderId="31" xfId="2" applyNumberFormat="1" applyFont="1" applyFill="1" applyBorder="1" applyAlignment="1">
      <alignment horizontal="center" vertical="center" wrapText="1"/>
    </xf>
    <xf numFmtId="0" fontId="14" fillId="10" borderId="33" xfId="2" applyFont="1" applyFill="1" applyBorder="1" applyAlignment="1">
      <alignment horizontal="center" vertical="center"/>
    </xf>
    <xf numFmtId="0" fontId="14" fillId="10" borderId="31" xfId="2" applyFont="1" applyFill="1" applyBorder="1" applyAlignment="1">
      <alignment horizontal="center" vertical="center"/>
    </xf>
    <xf numFmtId="0" fontId="14" fillId="10" borderId="31" xfId="2" applyFont="1" applyFill="1" applyBorder="1" applyAlignment="1">
      <alignment horizontal="left" vertical="center" wrapText="1"/>
    </xf>
    <xf numFmtId="0" fontId="14" fillId="10" borderId="37" xfId="2" applyFont="1" applyFill="1" applyBorder="1" applyAlignment="1">
      <alignment horizontal="center" vertical="center"/>
    </xf>
    <xf numFmtId="0" fontId="14" fillId="10" borderId="35" xfId="0" applyFont="1" applyFill="1" applyBorder="1"/>
    <xf numFmtId="0" fontId="34" fillId="10" borderId="30" xfId="2" applyFont="1" applyFill="1" applyBorder="1" applyAlignment="1">
      <alignment horizontal="center" vertical="center"/>
    </xf>
    <xf numFmtId="165" fontId="10" fillId="10" borderId="31" xfId="2" applyNumberFormat="1" applyFont="1" applyFill="1" applyBorder="1" applyAlignment="1">
      <alignment horizontal="center" vertical="center"/>
    </xf>
    <xf numFmtId="167" fontId="10" fillId="10" borderId="37" xfId="2" applyNumberFormat="1" applyFont="1" applyFill="1" applyBorder="1" applyAlignment="1">
      <alignment horizontal="center" vertical="center" wrapText="1"/>
    </xf>
    <xf numFmtId="165" fontId="14" fillId="6" borderId="35" xfId="0" applyNumberFormat="1" applyFont="1" applyFill="1" applyBorder="1" applyAlignment="1">
      <alignment horizontal="center" vertical="center"/>
    </xf>
    <xf numFmtId="0" fontId="14" fillId="0" borderId="0" xfId="0" applyFont="1" applyFill="1" applyBorder="1" applyAlignment="1">
      <alignment horizontal="left" vertical="center" wrapText="1"/>
    </xf>
    <xf numFmtId="0" fontId="14" fillId="0" borderId="31" xfId="0" applyFont="1" applyFill="1" applyBorder="1" applyAlignment="1">
      <alignment horizontal="left" vertical="center" wrapText="1"/>
    </xf>
    <xf numFmtId="0" fontId="14" fillId="0" borderId="24" xfId="0" applyFont="1" applyFill="1" applyBorder="1" applyAlignment="1">
      <alignment horizontal="left" vertical="center" wrapText="1"/>
    </xf>
    <xf numFmtId="0" fontId="14" fillId="0" borderId="33" xfId="0" applyFont="1" applyFill="1" applyBorder="1" applyAlignment="1">
      <alignment horizontal="left" vertical="center" wrapText="1"/>
    </xf>
    <xf numFmtId="0" fontId="14" fillId="9" borderId="33" xfId="0" applyFont="1" applyFill="1" applyBorder="1" applyAlignment="1">
      <alignment horizontal="left" vertical="center" wrapText="1"/>
    </xf>
    <xf numFmtId="0" fontId="14" fillId="10" borderId="24" xfId="2" applyFont="1" applyFill="1" applyBorder="1" applyAlignment="1">
      <alignment horizontal="center" vertical="center"/>
    </xf>
    <xf numFmtId="0" fontId="14" fillId="10" borderId="3" xfId="2" applyFont="1" applyFill="1" applyBorder="1" applyAlignment="1">
      <alignment horizontal="center" vertical="center"/>
    </xf>
    <xf numFmtId="0" fontId="14" fillId="10" borderId="31" xfId="0" applyFont="1" applyFill="1" applyBorder="1" applyAlignment="1">
      <alignment horizontal="left" wrapText="1"/>
    </xf>
    <xf numFmtId="165" fontId="14" fillId="10" borderId="31" xfId="0" applyNumberFormat="1" applyFont="1" applyFill="1" applyBorder="1" applyAlignment="1">
      <alignment horizontal="center" vertical="center"/>
    </xf>
    <xf numFmtId="167" fontId="14" fillId="10" borderId="4" xfId="0" applyNumberFormat="1" applyFont="1" applyFill="1" applyBorder="1" applyAlignment="1">
      <alignment wrapText="1"/>
    </xf>
    <xf numFmtId="0" fontId="14" fillId="10" borderId="24" xfId="0" applyFont="1" applyFill="1" applyBorder="1" applyAlignment="1">
      <alignment horizontal="left" vertical="center" wrapText="1"/>
    </xf>
    <xf numFmtId="0" fontId="14" fillId="10" borderId="24" xfId="0" applyFont="1" applyFill="1" applyBorder="1" applyAlignment="1">
      <alignment horizontal="left" wrapText="1"/>
    </xf>
    <xf numFmtId="0" fontId="34" fillId="10" borderId="24" xfId="2" applyFont="1" applyFill="1" applyBorder="1" applyAlignment="1">
      <alignment horizontal="center" vertical="center"/>
    </xf>
    <xf numFmtId="165" fontId="14" fillId="10" borderId="35" xfId="0" applyNumberFormat="1" applyFont="1" applyFill="1" applyBorder="1" applyAlignment="1">
      <alignment horizontal="center" vertical="center"/>
    </xf>
    <xf numFmtId="167" fontId="14" fillId="10" borderId="24" xfId="0" applyNumberFormat="1" applyFont="1" applyFill="1" applyBorder="1" applyAlignment="1">
      <alignment wrapText="1"/>
    </xf>
    <xf numFmtId="0" fontId="14" fillId="10" borderId="0" xfId="0" applyFont="1" applyFill="1"/>
    <xf numFmtId="165" fontId="14" fillId="10" borderId="24" xfId="0" applyNumberFormat="1" applyFont="1" applyFill="1" applyBorder="1" applyAlignment="1">
      <alignment horizontal="center" vertical="center"/>
    </xf>
    <xf numFmtId="167" fontId="10" fillId="10" borderId="4" xfId="2" applyNumberFormat="1" applyFont="1" applyFill="1" applyBorder="1" applyAlignment="1">
      <alignment horizontal="center" vertical="center" wrapText="1"/>
    </xf>
    <xf numFmtId="167" fontId="3" fillId="6" borderId="39" xfId="2" applyNumberFormat="1" applyFont="1" applyFill="1" applyBorder="1" applyAlignment="1">
      <alignment horizontal="center" vertical="center" wrapText="1"/>
    </xf>
    <xf numFmtId="167" fontId="3" fillId="6" borderId="40" xfId="2" applyNumberFormat="1" applyFont="1" applyFill="1" applyBorder="1" applyAlignment="1">
      <alignment horizontal="center" vertical="center" wrapText="1"/>
    </xf>
    <xf numFmtId="167" fontId="0" fillId="0" borderId="41" xfId="0" applyNumberFormat="1" applyBorder="1" applyAlignment="1">
      <alignment horizontal="center" vertical="center" wrapText="1"/>
    </xf>
    <xf numFmtId="0" fontId="14" fillId="16" borderId="37" xfId="2" applyFont="1" applyFill="1" applyBorder="1" applyAlignment="1">
      <alignment horizontal="center" vertical="center"/>
    </xf>
    <xf numFmtId="0" fontId="14" fillId="16" borderId="35" xfId="2" applyFont="1" applyFill="1" applyBorder="1" applyAlignment="1">
      <alignment horizontal="center" vertical="center"/>
    </xf>
    <xf numFmtId="0" fontId="14" fillId="10" borderId="42" xfId="2" applyFont="1" applyFill="1" applyBorder="1" applyAlignment="1">
      <alignment horizontal="center" vertical="center"/>
    </xf>
    <xf numFmtId="0" fontId="14" fillId="10" borderId="22" xfId="2" applyFont="1" applyFill="1" applyBorder="1" applyAlignment="1">
      <alignment horizontal="center" vertical="center"/>
    </xf>
    <xf numFmtId="0" fontId="14" fillId="10" borderId="32" xfId="2" applyFont="1" applyFill="1" applyBorder="1" applyAlignment="1">
      <alignment horizontal="center" vertical="center"/>
    </xf>
    <xf numFmtId="0" fontId="14" fillId="13" borderId="35" xfId="2" applyFont="1" applyFill="1" applyBorder="1" applyAlignment="1">
      <alignment horizontal="center" vertical="center"/>
    </xf>
    <xf numFmtId="0" fontId="14" fillId="16" borderId="43" xfId="2" applyFont="1" applyFill="1" applyBorder="1" applyAlignment="1">
      <alignment horizontal="center" vertical="center"/>
    </xf>
    <xf numFmtId="0" fontId="14" fillId="16" borderId="0" xfId="2" applyFont="1" applyFill="1" applyBorder="1" applyAlignment="1">
      <alignment horizontal="center" vertical="center"/>
    </xf>
    <xf numFmtId="0" fontId="14" fillId="16" borderId="44" xfId="2" applyFont="1" applyFill="1" applyBorder="1" applyAlignment="1">
      <alignment horizontal="center" vertical="center"/>
    </xf>
    <xf numFmtId="0" fontId="14" fillId="10" borderId="35" xfId="2" applyFont="1" applyFill="1" applyBorder="1" applyAlignment="1">
      <alignment horizontal="center" vertical="center"/>
    </xf>
    <xf numFmtId="0" fontId="39" fillId="21" borderId="0" xfId="0" applyFont="1" applyFill="1"/>
    <xf numFmtId="0" fontId="39" fillId="21" borderId="0" xfId="0" applyFont="1" applyFill="1" applyAlignment="1">
      <alignment horizontal="center" vertical="center"/>
    </xf>
    <xf numFmtId="0" fontId="39" fillId="21" borderId="0" xfId="0" applyFont="1" applyFill="1" applyAlignment="1">
      <alignment vertical="center"/>
    </xf>
    <xf numFmtId="0" fontId="40" fillId="21" borderId="0" xfId="0" applyFont="1" applyFill="1" applyAlignment="1">
      <alignment vertical="center"/>
    </xf>
    <xf numFmtId="0" fontId="14" fillId="0" borderId="0" xfId="0" applyFont="1" applyFill="1" applyBorder="1" applyAlignment="1">
      <alignment horizontal="center" vertical="center"/>
    </xf>
    <xf numFmtId="0" fontId="14" fillId="0" borderId="25" xfId="0" applyFont="1" applyBorder="1" applyAlignment="1">
      <alignment horizontal="center" vertical="center" wrapText="1"/>
    </xf>
    <xf numFmtId="0" fontId="14" fillId="0" borderId="0" xfId="0" applyFont="1" applyFill="1" applyAlignment="1">
      <alignment horizontal="center" vertical="center"/>
    </xf>
    <xf numFmtId="0" fontId="26" fillId="8" borderId="0" xfId="0" applyFont="1" applyFill="1" applyBorder="1" applyAlignment="1">
      <alignment horizontal="center"/>
    </xf>
    <xf numFmtId="0" fontId="25" fillId="8" borderId="10" xfId="0" applyFont="1" applyFill="1" applyBorder="1" applyAlignment="1">
      <alignment horizontal="center" vertical="center"/>
    </xf>
    <xf numFmtId="0" fontId="25" fillId="8" borderId="0" xfId="0" applyFont="1" applyFill="1" applyBorder="1" applyAlignment="1">
      <alignment horizontal="center" vertical="center"/>
    </xf>
    <xf numFmtId="0" fontId="25" fillId="8" borderId="11" xfId="0" applyFont="1" applyFill="1" applyBorder="1" applyAlignment="1">
      <alignment horizontal="center" vertical="center"/>
    </xf>
    <xf numFmtId="0" fontId="23" fillId="8" borderId="6" xfId="0" applyFont="1" applyFill="1" applyBorder="1" applyAlignment="1">
      <alignment horizontal="center"/>
    </xf>
    <xf numFmtId="0" fontId="23" fillId="8" borderId="0" xfId="0" applyFont="1" applyFill="1" applyBorder="1" applyAlignment="1">
      <alignment horizontal="center"/>
    </xf>
    <xf numFmtId="0" fontId="28" fillId="13" borderId="19" xfId="0" applyFont="1" applyFill="1" applyBorder="1" applyAlignment="1">
      <alignment horizontal="center" vertical="center"/>
    </xf>
    <xf numFmtId="0" fontId="28" fillId="13" borderId="16" xfId="0" applyFont="1" applyFill="1" applyBorder="1" applyAlignment="1">
      <alignment horizontal="center" vertical="center"/>
    </xf>
    <xf numFmtId="0" fontId="28" fillId="13" borderId="20" xfId="0" applyFont="1" applyFill="1" applyBorder="1" applyAlignment="1">
      <alignment horizontal="center" vertical="center"/>
    </xf>
    <xf numFmtId="0" fontId="28" fillId="13" borderId="22" xfId="0" applyFont="1" applyFill="1" applyBorder="1" applyAlignment="1">
      <alignment horizontal="center" vertical="center"/>
    </xf>
    <xf numFmtId="0" fontId="28" fillId="13" borderId="0" xfId="0" applyFont="1" applyFill="1" applyBorder="1" applyAlignment="1">
      <alignment horizontal="center" vertical="center"/>
    </xf>
    <xf numFmtId="0" fontId="28" fillId="13" borderId="45" xfId="0" applyFont="1" applyFill="1" applyBorder="1" applyAlignment="1">
      <alignment horizontal="center" vertical="center"/>
    </xf>
    <xf numFmtId="0" fontId="28" fillId="13" borderId="17" xfId="0" applyFont="1" applyFill="1" applyBorder="1" applyAlignment="1">
      <alignment horizontal="center" vertical="center"/>
    </xf>
    <xf numFmtId="0" fontId="28" fillId="13" borderId="18" xfId="0" applyFont="1" applyFill="1" applyBorder="1" applyAlignment="1">
      <alignment horizontal="center" vertical="center"/>
    </xf>
    <xf numFmtId="0" fontId="28" fillId="13" borderId="21" xfId="0" applyFont="1" applyFill="1" applyBorder="1" applyAlignment="1">
      <alignment horizontal="center" vertical="center"/>
    </xf>
    <xf numFmtId="0" fontId="18" fillId="13" borderId="0" xfId="0" applyFont="1" applyFill="1" applyAlignment="1">
      <alignment horizontal="center" vertical="center"/>
    </xf>
    <xf numFmtId="0" fontId="28" fillId="0" borderId="19" xfId="0" applyFont="1" applyBorder="1" applyAlignment="1">
      <alignment horizontal="center" vertical="center"/>
    </xf>
    <xf numFmtId="0" fontId="28" fillId="0" borderId="16" xfId="0" applyFont="1" applyBorder="1" applyAlignment="1">
      <alignment horizontal="center" vertical="center"/>
    </xf>
    <xf numFmtId="0" fontId="28" fillId="0" borderId="20" xfId="0" applyFont="1" applyBorder="1" applyAlignment="1">
      <alignment horizontal="center" vertical="center"/>
    </xf>
    <xf numFmtId="0" fontId="24" fillId="0" borderId="17" xfId="0" applyFont="1" applyBorder="1" applyAlignment="1">
      <alignment horizontal="center" vertical="center"/>
    </xf>
    <xf numFmtId="0" fontId="24" fillId="0" borderId="18" xfId="0" applyFont="1" applyBorder="1" applyAlignment="1">
      <alignment horizontal="center" vertical="center"/>
    </xf>
    <xf numFmtId="0" fontId="24" fillId="0" borderId="21" xfId="0" applyFont="1" applyBorder="1" applyAlignment="1">
      <alignment horizontal="center" vertical="center"/>
    </xf>
    <xf numFmtId="0" fontId="25" fillId="8" borderId="7" xfId="0" applyFont="1" applyFill="1" applyBorder="1" applyAlignment="1">
      <alignment horizontal="center" vertical="center"/>
    </xf>
    <xf numFmtId="0" fontId="25" fillId="8" borderId="8" xfId="0" applyFont="1" applyFill="1" applyBorder="1" applyAlignment="1">
      <alignment horizontal="center" vertical="center"/>
    </xf>
    <xf numFmtId="0" fontId="25" fillId="8" borderId="12" xfId="0" applyFont="1" applyFill="1" applyBorder="1" applyAlignment="1">
      <alignment horizontal="center" vertical="center"/>
    </xf>
    <xf numFmtId="0" fontId="25" fillId="8" borderId="6" xfId="0" applyFont="1" applyFill="1" applyBorder="1" applyAlignment="1">
      <alignment horizontal="center" vertical="center"/>
    </xf>
    <xf numFmtId="0" fontId="29" fillId="10" borderId="14" xfId="0" applyFont="1" applyFill="1" applyBorder="1" applyAlignment="1">
      <alignment horizontal="center" vertical="center"/>
    </xf>
    <xf numFmtId="0" fontId="29" fillId="10" borderId="15" xfId="0" applyFont="1" applyFill="1" applyBorder="1" applyAlignment="1">
      <alignment horizontal="center" vertical="center"/>
    </xf>
    <xf numFmtId="0" fontId="18" fillId="0" borderId="3" xfId="0" applyFont="1" applyBorder="1" applyAlignment="1">
      <alignment horizontal="right"/>
    </xf>
    <xf numFmtId="0" fontId="18" fillId="0" borderId="4" xfId="0" applyFont="1" applyBorder="1" applyAlignment="1">
      <alignment horizontal="right"/>
    </xf>
    <xf numFmtId="0" fontId="24" fillId="0" borderId="5" xfId="0" applyFont="1" applyBorder="1" applyAlignment="1">
      <alignment horizontal="center"/>
    </xf>
    <xf numFmtId="0" fontId="24" fillId="0" borderId="0" xfId="0" applyFont="1" applyBorder="1" applyAlignment="1">
      <alignment horizontal="center"/>
    </xf>
  </cellXfs>
  <cellStyles count="3">
    <cellStyle name="Normal" xfId="0" builtinId="0"/>
    <cellStyle name="Normal 2" xfId="1"/>
    <cellStyle name="Normal 3" xfId="2"/>
  </cellStyles>
  <dxfs count="2">
    <dxf>
      <fill>
        <patternFill>
          <bgColor theme="4" tint="0.59996337778862885"/>
        </patternFill>
      </fill>
    </dxf>
    <dxf>
      <border>
        <left style="thin">
          <color auto="1"/>
        </left>
        <right style="thin">
          <color auto="1"/>
        </right>
        <top style="thin">
          <color auto="1"/>
        </top>
        <bottom style="thin">
          <color auto="1"/>
        </bottom>
        <vertical style="thin">
          <color auto="1"/>
        </vertical>
        <horizontal style="thin">
          <color auto="1"/>
        </horizontal>
      </border>
    </dxf>
  </dxfs>
  <tableStyles count="1" defaultTableStyle="TableStyleMedium9" defaultPivotStyle="PivotStyleLight16">
    <tableStyle name="Style de tableau croisé dynamique 1" table="0" count="2">
      <tableStyleElement type="wholeTable" dxfId="1"/>
      <tableStyleElement type="totalRow" dxfId="0"/>
    </tableStyle>
  </tableStyles>
  <colors>
    <mruColors>
      <color rgb="FFE49F80"/>
      <color rgb="FFFFFFC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pivotCacheDefinition" Target="pivotCache/pivotCacheDefinition1.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pivotCacheDefinition" Target="pivotCache/pivotCacheDefinition2.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_rels/drawing4.xml.rels><?xml version="1.0" encoding="UTF-8" standalone="yes"?>
<Relationships xmlns="http://schemas.openxmlformats.org/package/2006/relationships"><Relationship Id="rId1" Type="http://schemas.openxmlformats.org/officeDocument/2006/relationships/image" Target="../media/image1.gi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editAs="oneCell">
    <xdr:from>
      <xdr:col>6</xdr:col>
      <xdr:colOff>304800</xdr:colOff>
      <xdr:row>1</xdr:row>
      <xdr:rowOff>58132</xdr:rowOff>
    </xdr:from>
    <xdr:to>
      <xdr:col>8</xdr:col>
      <xdr:colOff>409575</xdr:colOff>
      <xdr:row>11</xdr:row>
      <xdr:rowOff>47624</xdr:rowOff>
    </xdr:to>
    <xdr:pic>
      <xdr:nvPicPr>
        <xdr:cNvPr id="2" name="Image 1" descr="lidl.png"/>
        <xdr:cNvPicPr>
          <a:picLocks noChangeAspect="1"/>
        </xdr:cNvPicPr>
      </xdr:nvPicPr>
      <xdr:blipFill>
        <a:blip xmlns:r="http://schemas.openxmlformats.org/officeDocument/2006/relationships" r:embed="rId1" cstate="print"/>
        <a:stretch>
          <a:fillRect/>
        </a:stretch>
      </xdr:blipFill>
      <xdr:spPr>
        <a:xfrm>
          <a:off x="5391150" y="229582"/>
          <a:ext cx="1628775" cy="1618267"/>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386821</xdr:colOff>
      <xdr:row>0</xdr:row>
      <xdr:rowOff>23813</xdr:rowOff>
    </xdr:from>
    <xdr:to>
      <xdr:col>2</xdr:col>
      <xdr:colOff>829976</xdr:colOff>
      <xdr:row>0</xdr:row>
      <xdr:rowOff>27643</xdr:rowOff>
    </xdr:to>
    <xdr:pic>
      <xdr:nvPicPr>
        <xdr:cNvPr id="2" name="Image 1" descr="lidl.png"/>
        <xdr:cNvPicPr>
          <a:picLocks noChangeAspect="1"/>
        </xdr:cNvPicPr>
      </xdr:nvPicPr>
      <xdr:blipFill>
        <a:blip xmlns:r="http://schemas.openxmlformats.org/officeDocument/2006/relationships" r:embed="rId1" cstate="print"/>
        <a:stretch>
          <a:fillRect/>
        </a:stretch>
      </xdr:blipFill>
      <xdr:spPr>
        <a:xfrm>
          <a:off x="1577446" y="23813"/>
          <a:ext cx="1128713" cy="1151361"/>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238125</xdr:colOff>
      <xdr:row>0</xdr:row>
      <xdr:rowOff>116205</xdr:rowOff>
    </xdr:from>
    <xdr:to>
      <xdr:col>2</xdr:col>
      <xdr:colOff>200025</xdr:colOff>
      <xdr:row>4</xdr:row>
      <xdr:rowOff>123825</xdr:rowOff>
    </xdr:to>
    <xdr:pic>
      <xdr:nvPicPr>
        <xdr:cNvPr id="2" name="Image 1" descr="lidl.png"/>
        <xdr:cNvPicPr>
          <a:picLocks noChangeAspect="1"/>
        </xdr:cNvPicPr>
      </xdr:nvPicPr>
      <xdr:blipFill>
        <a:blip xmlns:r="http://schemas.openxmlformats.org/officeDocument/2006/relationships" r:embed="rId1" cstate="print"/>
        <a:stretch>
          <a:fillRect/>
        </a:stretch>
      </xdr:blipFill>
      <xdr:spPr>
        <a:xfrm>
          <a:off x="238125" y="116205"/>
          <a:ext cx="952500" cy="94107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40822</xdr:colOff>
      <xdr:row>1</xdr:row>
      <xdr:rowOff>85553</xdr:rowOff>
    </xdr:from>
    <xdr:to>
      <xdr:col>1</xdr:col>
      <xdr:colOff>195339</xdr:colOff>
      <xdr:row>8</xdr:row>
      <xdr:rowOff>62517</xdr:rowOff>
    </xdr:to>
    <xdr:pic>
      <xdr:nvPicPr>
        <xdr:cNvPr id="2" name="Image 1" descr="lidl.png"/>
        <xdr:cNvPicPr>
          <a:picLocks noChangeAspect="1"/>
        </xdr:cNvPicPr>
      </xdr:nvPicPr>
      <xdr:blipFill>
        <a:blip xmlns:r="http://schemas.openxmlformats.org/officeDocument/2006/relationships" r:embed="rId1" cstate="print"/>
        <a:stretch>
          <a:fillRect/>
        </a:stretch>
      </xdr:blipFill>
      <xdr:spPr>
        <a:xfrm>
          <a:off x="40822" y="248839"/>
          <a:ext cx="1109738" cy="1133571"/>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OPIZ/Tableau%20demande%20intervention%20cadre%20sup++.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Page de Garde"/>
      <sheetName val="Base Travaux"/>
      <sheetName val="Recap des travaux"/>
      <sheetName val="Base mag"/>
      <sheetName val="Base entreprise"/>
      <sheetName val="Agelec"/>
      <sheetName val="NC2E"/>
      <sheetName val="MCE"/>
      <sheetName val="Tecelec"/>
      <sheetName val="Repco"/>
      <sheetName val="CMN"/>
    </sheetNames>
    <sheetDataSet>
      <sheetData sheetId="0" refreshError="1"/>
      <sheetData sheetId="1">
        <row r="51">
          <cell r="X51" t="str">
            <v>MIV</v>
          </cell>
        </row>
        <row r="52">
          <cell r="X52" t="str">
            <v>M. Ferreira</v>
          </cell>
        </row>
        <row r="53">
          <cell r="X53" t="str">
            <v>M.Brachet</v>
          </cell>
        </row>
        <row r="54">
          <cell r="X54" t="str">
            <v>A arbitrer</v>
          </cell>
        </row>
      </sheetData>
      <sheetData sheetId="2" refreshError="1"/>
      <sheetData sheetId="3">
        <row r="2">
          <cell r="A2">
            <v>1874</v>
          </cell>
        </row>
      </sheetData>
      <sheetData sheetId="4" refreshError="1"/>
      <sheetData sheetId="5" refreshError="1"/>
      <sheetData sheetId="6" refreshError="1"/>
      <sheetData sheetId="7" refreshError="1"/>
      <sheetData sheetId="8" refreshError="1"/>
      <sheetData sheetId="9" refreshError="1"/>
      <sheetData sheetId="10"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anthonydossantos@live.fr" refreshedDate="41245.888777430555" createdVersion="4" refreshedVersion="4" minRefreshableVersion="3" recordCount="63">
  <cacheSource type="worksheet">
    <worksheetSource ref="A1:Q57" sheet="Base mag"/>
  </cacheSource>
  <cacheFields count="18">
    <cacheField name="Code" numFmtId="0">
      <sharedItems containsSemiMixedTypes="0" containsString="0" containsNumber="1" containsInteger="1" minValue="352" maxValue="3245" count="63">
        <n v="1874"/>
        <n v="2020"/>
        <n v="352"/>
        <n v="2688"/>
        <n v="383"/>
        <n v="1870"/>
        <n v="2723"/>
        <n v="1308"/>
        <n v="1620"/>
        <n v="3214"/>
        <n v="648"/>
        <n v="1077"/>
        <n v="649"/>
        <n v="1073"/>
        <n v="1865"/>
        <n v="641"/>
        <n v="1302"/>
        <n v="1005"/>
        <n v="2313"/>
        <n v="1016"/>
        <n v="1490"/>
        <n v="2691"/>
        <n v="2684"/>
        <n v="3202"/>
        <n v="1492"/>
        <n v="632"/>
        <n v="2681"/>
        <n v="1854"/>
        <n v="1014"/>
        <n v="1320"/>
        <n v="3016"/>
        <n v="1091"/>
        <n v="2685"/>
        <n v="3219"/>
        <n v="2406"/>
        <n v="3142"/>
        <n v="1495"/>
        <n v="2638"/>
        <n v="2696"/>
        <n v="2640"/>
        <n v="1306"/>
        <n v="1094"/>
        <n v="3146"/>
        <n v="3210"/>
        <n v="2698"/>
        <n v="1004"/>
        <n v="1061"/>
        <n v="1613"/>
        <n v="2683"/>
        <n v="2862"/>
        <n v="665"/>
        <n v="1062"/>
        <n v="603"/>
        <n v="3009"/>
        <n v="601"/>
        <n v="2623"/>
        <n v="3245"/>
        <n v="1057"/>
        <n v="1039"/>
        <n v="1869"/>
        <n v="1072"/>
        <n v="2865"/>
        <n v="1053"/>
      </sharedItems>
    </cacheField>
    <cacheField name="Nom" numFmtId="0">
      <sharedItems count="63">
        <s v="SAPONAY"/>
        <s v="CHÂTEAU THIERRY"/>
        <s v="ROMILLY sur S."/>
        <s v="NOGENT SUR SEINE"/>
        <s v="FISMES"/>
        <s v="MONTMIRAIL"/>
        <s v="DORMANS"/>
        <s v="PARIS Chemin Vert"/>
        <s v="PARIS ST MAUR"/>
        <s v="PARIS compans"/>
        <s v="PARIS Metra"/>
        <s v="PARIS Pyrenées"/>
        <s v="MEAUX Foch"/>
        <s v="MEAUX Mareuil"/>
        <s v="MEAUX Victoire"/>
        <s v="COULOMMIERS"/>
        <s v="COULOMMIERS Varenne"/>
        <s v="MONTEREAU"/>
        <s v="CANNES ECLUSE"/>
        <s v="PROVINS"/>
        <s v="BRIE COMTE ROBERT"/>
        <s v="SERVON"/>
        <s v="LOGNES"/>
        <s v="SAMOREAU"/>
        <s v="ECUELLES"/>
        <s v="LA FERTE / JOUARRE"/>
        <s v="VILLEPARISIS"/>
        <s v="LA FERTE GAUCHER"/>
        <s v="OZOIR"/>
        <s v="PONTAULT COMBAULT"/>
        <s v="NANGIS"/>
        <s v="COMBS LA VILLE"/>
        <s v="SAINT THIBAULT DES VIGNES"/>
        <s v="CLAYE SOUILLY"/>
        <s v="CHAMPS/MARNE"/>
        <s v="CHANTELOUP EN BRIE"/>
        <s v="SENS 2"/>
        <s v="AUXERRE PAPIN"/>
        <s v="SAINT CLEMENT"/>
        <s v="TOUCY"/>
        <s v="JOIGNY"/>
        <s v="MIGENNES"/>
        <s v="MONETEAU"/>
        <s v="VILLENEUVE"/>
        <s v="TONNERRE"/>
        <s v="BOUSSY"/>
        <s v="MONTREUIL B. Ros"/>
        <s v="MONTREUIL 2"/>
        <s v="ROSNY SOUS BOIS"/>
        <s v="BAGNOLET"/>
        <s v="LIVRY GARGAN"/>
        <s v="LES LILAS"/>
        <s v="SEVRAN"/>
        <s v="NEUILLY SUR MARNE"/>
        <s v="MONTFERMEIL"/>
        <s v="VILLEPINTE"/>
        <s v="FONTENAY"/>
        <s v="VILLIERS/MARNE  Sancho"/>
        <s v="SUCY EN BRIE"/>
        <s v="BONNEUIL"/>
        <s v="CHENNEVIERES"/>
        <s v="CHENNEVIERES Champlain"/>
        <s v="CHAMPIGNY/MARNE  Nati(1)"/>
      </sharedItems>
    </cacheField>
    <cacheField name="adresse" numFmtId="0">
      <sharedItems count="63">
        <s v="Lieu dit &quot;le Parchet&quot; RD N° 2"/>
        <s v="37 rue de la Prairie"/>
        <s v="Avenue Pierre Brossolette"/>
        <s v="ZI Fontaine Baron angle rue fontaine baron rue du port au charbon"/>
        <s v="52,  rte de Soissons"/>
        <s v="ZI Le Mordant, Rue de la Guinotterie"/>
        <s v="24-26 rue du Dr Moret RN 3"/>
        <s v="130 Rue du Chemin Vert"/>
        <s v="83 Rue ST MAUR"/>
        <s v="2/12 rue de bellevue et b72 rue compans"/>
        <s v="42 Rue Olivier Métra"/>
        <s v="73 Rue des Pyrénées"/>
        <s v="46 Avenue du Mal Foch"/>
        <s v="Rue Jean Serva"/>
        <s v="225/227 Ave de de la Victoire"/>
        <s v="Bld de la Marne"/>
        <s v="25/29 Rue de Varennes"/>
        <s v="1 rue d'enfer"/>
        <s v="Rue Claude"/>
        <s v="13 Avenue de la Voulzie"/>
        <s v="Rue Galilée et Rue Gustave Eiffel"/>
        <s v="99 rue des Roses"/>
        <s v="5 allée des Palombes"/>
        <s v="RD 210 ZA des brulis"/>
        <s v="22  avenue de Sens"/>
        <s v="Avenue Franklin Roosevelt"/>
        <s v="RD 105 Route de Villevaudé"/>
        <s v="ZAE Le Petit Taillis Rte de Provins"/>
        <s v="Avenue du Gal Leclerc"/>
        <s v="Rue des Chardonnerêts - ZAC du Parc"/>
        <s v="3 Avenue du Général de Gaulle"/>
        <s v="Rue Pablo Picasso"/>
        <s v="avenue de la Courtillière rue de la Noue guimante"/>
        <s v="17 rue Alexandre Chatrian"/>
        <s v="ZAC Champs Nosiel Rue cour des 2 Parcs"/>
        <s v="C.C Clos du chêne ZAC du chêne Saint fiacre"/>
        <s v="152 avenue de Sénigailla"/>
        <s v="5 rue Denis Papin"/>
        <s v="2 rue de la Gaillarde angle rue de Paris"/>
        <s v="740 av du Général de Gaulle "/>
        <s v="Rue des Entrepreneurs "/>
        <s v="Rue Olympe de Gouges "/>
        <s v="Rue de Londres Parc activité des Macherins"/>
        <s v="rue Saint Nicolas"/>
        <s v="12 rue du Cottage"/>
        <s v="Avenue du Val d'Yerres- Zac du Clos d'Auchin"/>
        <s v="284 Rue de Rosny"/>
        <s v="2 Avenue P. Brossolette"/>
        <s v="95/99 Bld Alsace Lorraine"/>
        <s v="193 avenue Gambetta"/>
        <s v="Bld Jean Moulin"/>
        <s v="Bd du Gal Leclerc"/>
        <s v="41 Rue Becquerel"/>
        <s v="17/25 avenue Robert Schuman"/>
        <s v="1 Rue des Perriers"/>
        <s v="Route de tremblay, Rue Jean Balma "/>
        <s v="4 rue Roger Salengro"/>
        <s v="Angle Bd de Friedberg - Bd des Prunais"/>
        <s v="Rue des Amériques - Zac du petit Marais"/>
        <s v="Rond Point Henri Dunant"/>
        <s v="RN 4 - Avenue du 8 Mai 1945"/>
        <s v="Ave Champlain CC de Pince vent ZAC de l'hyppodrome"/>
        <s v="Rue de Bernau - Zac des Nations"/>
      </sharedItems>
    </cacheField>
    <cacheField name="Ville" numFmtId="0">
      <sharedItems count="57">
        <s v="SAPONAY"/>
        <s v="CHÂTEAU THIERRY"/>
        <s v="ROMILLY SUR SEINE"/>
        <s v="NOGENT SUR SEINE"/>
        <s v="FISMES"/>
        <s v="MONTMIRAIL"/>
        <s v="DORMANS"/>
        <s v="PARIS  (CHEMIN VERT)"/>
        <s v="PARIS"/>
        <s v="MEAUX"/>
        <s v="MAREUIL LES MEAUX"/>
        <s v="COULOMMIERS"/>
        <s v="MONTEREAU"/>
        <s v="CANNES ECLUSE"/>
        <s v="PROVINS"/>
        <s v="BRIE COMTE ROBERT"/>
        <s v="SERVON"/>
        <s v="LOGNES"/>
        <s v="SAMOREAU"/>
        <s v="ECUELLES"/>
        <s v="LA FERTE / JOUARRE"/>
        <s v="VILLEPARISIS"/>
        <s v="LA FERTE GAUCHER"/>
        <s v="OZOIR LA FERRIERE"/>
        <s v="PONTAULT COMBAULT"/>
        <s v="NANGIS"/>
        <s v="COMBS LA VILLE"/>
        <s v="ST THIBAULT DES VIGNES"/>
        <s v="CLAYE SOUILLY"/>
        <s v="CHAMPS SUR MARNE"/>
        <s v="CHANTELOUP EN BRIE"/>
        <s v="SENS"/>
        <s v="AUXERRE"/>
        <s v="SAINT CLEMENT"/>
        <s v="TOUCY"/>
        <s v="JOIGNY"/>
        <s v="MIGENNES"/>
        <s v="MONETEAU"/>
        <s v="VILLENEUVE sur YONNE"/>
        <s v="TONNERRE"/>
        <s v="BOUSSY ST ANTOINE"/>
        <s v="MONTREUIL / BOIS"/>
        <s v="ROSNY SOUS BOIS"/>
        <s v="BAGNOLET"/>
        <s v="LIVRY GARGAN"/>
        <s v="LES LILAS"/>
        <s v="SEVRAN"/>
        <s v="NEUILLY SUR MARNE"/>
        <s v="MONTFERMEIL"/>
        <s v="VILLEPINTE"/>
        <s v="FONTENAY SOUS BOIS"/>
        <s v="VILLIERS / MARNE"/>
        <s v="SUCY EN BRIE"/>
        <s v="BONNEUIL SUR MARNE"/>
        <s v="CHENNEVIERES"/>
        <s v="CHENNEVIERES sur MARNE"/>
        <s v="CHAMPIGNY / MARNE"/>
      </sharedItems>
    </cacheField>
    <cacheField name="Cod Post" numFmtId="166">
      <sharedItems containsSemiMixedTypes="0" containsString="0" containsNumber="1" containsInteger="1" minValue="2130" maxValue="94500" count="52">
        <n v="2130"/>
        <n v="2400"/>
        <n v="10100"/>
        <n v="10400"/>
        <n v="51170"/>
        <n v="51210"/>
        <n v="51700"/>
        <n v="75011"/>
        <n v="75019"/>
        <n v="75020"/>
        <n v="77100"/>
        <n v="77120"/>
        <n v="77130"/>
        <n v="77160"/>
        <n v="77170"/>
        <n v="77185"/>
        <n v="77210"/>
        <n v="77250"/>
        <n v="77260"/>
        <n v="77270"/>
        <n v="77320"/>
        <n v="77330"/>
        <n v="77340"/>
        <n v="77370"/>
        <n v="77380"/>
        <n v="77400"/>
        <n v="77410"/>
        <n v="77420"/>
        <n v="77600"/>
        <n v="89100"/>
        <n v="89130"/>
        <n v="89300"/>
        <n v="89400"/>
        <n v="89470"/>
        <n v="89500"/>
        <n v="89700"/>
        <n v="91800"/>
        <n v="93100"/>
        <n v="93110"/>
        <n v="93170"/>
        <n v="93190"/>
        <n v="93260"/>
        <n v="93270"/>
        <n v="93330"/>
        <n v="93370"/>
        <n v="93420"/>
        <n v="94120"/>
        <n v="94350"/>
        <n v="94370"/>
        <n v="94380"/>
        <n v="94430"/>
        <n v="94500"/>
      </sharedItems>
    </cacheField>
    <cacheField name="Téléphone" numFmtId="0">
      <sharedItems containsMixedTypes="1" containsNumber="1" containsInteger="1" minValue="386193595" maxValue="386804512" count="63">
        <s v="03.23.69.36.36"/>
        <s v="03 23 82 56 41"/>
        <s v="03.25.39.65.26"/>
        <s v="03 25 25 02 03"/>
        <s v="03.26.83.67.39"/>
        <s v="03.26.80.31.14"/>
        <s v="03 26 51 36 03"/>
        <s v="01.43.55.21.45"/>
        <s v="01.55.28.35.47"/>
        <s v="01 53 38 42 03"/>
        <s v="01.43.66.17.20"/>
        <s v="01.43.67.79.89"/>
        <s v="01.60.24.69.92"/>
        <s v="01.60.38.06.26"/>
        <s v="01.60.25.25.01"/>
        <s v="01.64.03.11.86"/>
        <s v="01.64.03.37.65"/>
        <s v="01 64 70 28 29"/>
        <s v="01 60 70 48 48"/>
        <s v="01.60.58.00.07"/>
        <s v="01.60.62.26.51"/>
        <s v="01 60 62 40 41"/>
        <s v="01 60 95 17 81"/>
        <s v="01 64 22 01 22"/>
        <s v="01 60 70 57 67"/>
        <s v="01.60.22.95.91"/>
        <s v="01 64 67 60 19"/>
        <s v="01.64.20.51.00"/>
        <s v="01.60.02.82.87"/>
        <s v="01.60.29.05.85"/>
        <s v="01 64 00 13 14"/>
        <s v="01.60.60.70.12"/>
        <s v="01 64 76 07 72"/>
        <s v="01 60 35 31 78"/>
        <s v="01.60.95.00.60"/>
        <s v="01 60 21 40 43"/>
        <s v="03 86 83 02 48"/>
        <s v="03 86 49 02 02"/>
        <s v="03 86 87 34 53"/>
        <s v="03 86 44 23 44"/>
        <n v="386193595"/>
        <n v="386804512"/>
        <s v="03 86 47 06 07"/>
        <s v="03 86 87 63 23"/>
        <s v="03 86 82 67 95"/>
        <s v="01.69.00.95.20"/>
        <s v="01.48.94.10.85"/>
        <s v="01.48.12.67.63"/>
        <s v="01 48 12 24 40"/>
        <s v="01 41 58 12 17"/>
        <s v="01.43.02.71.58"/>
        <s v="01.43.62.87.21"/>
        <s v="01.49.36.12.13"/>
        <s v="01 49 89 00 32"/>
        <s v="01.45.09.83.48"/>
        <s v="01.43.10.00.00"/>
        <s v="01 48 76 44 21"/>
        <s v="01.49.41.56.48"/>
        <s v="01.56.73.14.57"/>
        <s v="01.56.73.19.86"/>
        <s v="01.49.83.73.02"/>
        <s v="01 58 08 80 60"/>
        <s v="01.41.77.99.58"/>
      </sharedItems>
    </cacheField>
    <cacheField name="Dépatement" numFmtId="0">
      <sharedItems/>
    </cacheField>
    <cacheField name="Code départ" numFmtId="0">
      <sharedItems containsSemiMixedTypes="0" containsString="0" containsNumber="1" containsInteger="1" minValue="2000" maxValue="94000"/>
    </cacheField>
    <cacheField name="Maçonnerie" numFmtId="0">
      <sharedItems containsMixedTypes="1" containsNumber="1" containsInteger="1" minValue="0" maxValue="0"/>
    </cacheField>
    <cacheField name="Etanchéité" numFmtId="0">
      <sharedItems containsSemiMixedTypes="0" containsString="0" containsNumber="1" containsInteger="1" minValue="0" maxValue="0"/>
    </cacheField>
    <cacheField name="Charpente" numFmtId="0">
      <sharedItems containsSemiMixedTypes="0" containsString="0" containsNumber="1" containsInteger="1" minValue="0" maxValue="0"/>
    </cacheField>
    <cacheField name="Couverture" numFmtId="0">
      <sharedItems containsSemiMixedTypes="0" containsString="0" containsNumber="1" containsInteger="1" minValue="0" maxValue="0"/>
    </cacheField>
    <cacheField name="Electricité" numFmtId="0">
      <sharedItems containsMixedTypes="1" containsNumber="1" containsInteger="1" minValue="0" maxValue="0" count="2">
        <s v="Agelec"/>
        <n v="0"/>
      </sharedItems>
    </cacheField>
    <cacheField name="Plomberie" numFmtId="0">
      <sharedItems containsSemiMixedTypes="0" containsString="0" containsNumber="1" containsInteger="1" minValue="0" maxValue="0"/>
    </cacheField>
    <cacheField name="Serrurerie" numFmtId="0">
      <sharedItems containsSemiMixedTypes="0" containsString="0" containsNumber="1" containsInteger="1" minValue="0" maxValue="0"/>
    </cacheField>
    <cacheField name="Menuiserie ext" numFmtId="0">
      <sharedItems containsSemiMixedTypes="0" containsString="0" containsNumber="1" containsInteger="1" minValue="0" maxValue="0"/>
    </cacheField>
    <cacheField name="Menuiserie inté" numFmtId="0">
      <sharedItems containsSemiMixedTypes="0" containsString="0" containsNumber="1" containsInteger="1" minValue="0" maxValue="0"/>
    </cacheField>
    <cacheField name="VRD" numFmtId="0">
      <sharedItems containsSemiMixedTypes="0" containsString="0" containsNumber="1" containsInteger="1" minValue="0" maxValue="0"/>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mferreir" refreshedDate="41381.729716782407" createdVersion="4" refreshedVersion="3" minRefreshableVersion="3" recordCount="109">
  <cacheSource type="worksheet">
    <worksheetSource ref="C5:J5" sheet="Base Travaux"/>
  </cacheSource>
  <cacheFields count="11">
    <cacheField name="N° Mag" numFmtId="0">
      <sharedItems containsString="0" containsBlank="1" containsNumber="1" containsInteger="1" minValue="649" maxValue="3204" count="33">
        <n v="2685"/>
        <n v="1004"/>
        <n v="2319"/>
        <n v="1032"/>
        <n v="1489"/>
        <n v="1051"/>
        <n v="1849"/>
        <n v="1021"/>
        <n v="1029"/>
        <n v="1087"/>
        <n v="1058"/>
        <n v="3160"/>
        <n v="2405"/>
        <n v="1045"/>
        <n v="2406"/>
        <n v="1043"/>
        <n v="1088"/>
        <n v="2864"/>
        <n v="1318"/>
        <n v="1084"/>
        <n v="1057"/>
        <m/>
        <n v="2691"/>
        <n v="1490"/>
        <n v="3204"/>
        <n v="1495"/>
        <n v="3142"/>
        <n v="1854" u="1"/>
        <n v="2640" u="1"/>
        <n v="649" u="1"/>
        <n v="1016" u="1"/>
        <n v="1039" u="1"/>
        <n v="2681" u="1"/>
      </sharedItems>
    </cacheField>
    <cacheField name="Nom mag" numFmtId="0">
      <sharedItems count="35">
        <s v="SAINT THIBAULT DES VIGNES"/>
        <s v="BOUSSY"/>
        <s v="MELUN"/>
        <s v="DAMMARIE LES LYS"/>
        <s v="RIS ORANGIS"/>
        <s v="VILLENEUVE LE ROI"/>
        <s v="VILLENEUVE ST GEORGES 2"/>
        <s v="VILLEJUIF"/>
        <s v="VILLENEUVE ST GEORGES 1"/>
        <s v="VITRY SUR SEINE 3"/>
        <s v="VITRY 2"/>
        <s v="VILLABE"/>
        <s v="CHOISY LE ROI"/>
        <s v="Saint Pierre"/>
        <s v="CHAMPS/MARNE"/>
        <s v="ST PIERRE DU PERRAY"/>
        <s v="EVRY"/>
        <s v="ATHIS MONS"/>
        <s v="MAISON ALFORT"/>
        <s v="DRAVEIL"/>
        <s v="Creteil"/>
        <s v="VILLIERS/MARNE  Sancho"/>
        <s v="TOUS LES MAGASINS"/>
        <s v="SERVON"/>
        <s v="BRIE COMTE ROBERT"/>
        <s v="MORANGIS"/>
        <s v="SENS 2"/>
        <s v="CHANTELOUP EN BRIE"/>
        <s v="" u="1"/>
        <s v="LA FERTE GAUCHER" u="1"/>
        <s v="PROVINS" u="1"/>
        <s v="MEAUX Foch" u="1"/>
        <s v="VILLEPARISIS" u="1"/>
        <s v="SUCY EN BRIE" u="1"/>
        <s v="TOUCY" u="1"/>
      </sharedItems>
    </cacheField>
    <cacheField name="Demandeur" numFmtId="0">
      <sharedItems containsBlank="1" count="8">
        <s v="M. Masson"/>
        <s v="M. Monotolli"/>
        <s v="Christine CRESPIN"/>
        <s v="M.Veaulin"/>
        <m u="1"/>
        <s v="M. Mocquant" u="1"/>
        <s v="M. Canard" u="1"/>
        <s v="M. Cuvillier" u="1"/>
      </sharedItems>
    </cacheField>
    <cacheField name="Travaux à réaliser (Claire, concis &amp; en majuscule)" numFmtId="0">
      <sharedItems containsBlank="1" count="121" longText="1">
        <s v="MONTER LE MAT (Photo)"/>
        <s v="MUR CADDIE A CARRELER (Photo)"/>
        <s v="REFAIRE ECLAIRAGE DU MAGASIN (Photo)"/>
        <s v="A TOLER (Photo)"/>
        <s v="IL FAUT REPRENDRE LE SUPPORT DES AEROTHERMES-PK 4 SOLUTIONS PROPRES? (Photo)"/>
        <s v="VITROPHANIE A REPOSER (Photo)"/>
        <s v="MAT ENSEIGNE NE FONCTIONNE PAS (Photo)"/>
        <s v="LOCAL POUBELLE 3 CONTENAIRE"/>
        <s v="ENSEIGNE ETEINTE"/>
        <s v="MUR A CARRELER (Photo)"/>
        <s v=" CLIPS ANTI SOULEVEMENT DALLE SAS"/>
        <s v="RAJOUTER RAMPES SAS D EAU"/>
        <s v="DEVIS POUR RAMPE RIDI"/>
        <s v="RADAR BESAM PORTE SOUPLE"/>
        <s v="ALLEE 4 A FAIENCE "/>
        <s v="GABARIT DE HAUTEUR A INSTALLER"/>
        <s v="GRILLAGE + PROTECTION"/>
        <s v="MAGASIN A FERMER. STOPPER TOUS TRAVAUX LOURDS"/>
        <s v="METTRE PANNEAUX 4/3"/>
        <s v="PIED D'ARBRE"/>
        <s v="CHANGEMENT DE DALLES"/>
        <s v="Remettre en route rapidement le parking souterrain."/>
        <s v="Auditer les ascenseurs"/>
        <s v="Auditer l'éclairage"/>
        <s v="Auditer la sécurité"/>
        <s v="Prévoir peinture."/>
        <s v="Prévoir rideau costaud pour fermeture parking."/>
        <s v="Voir pour poser portail d'urgence sur le parking haut."/>
        <s v="REFAIRE LES HAIES"/>
        <s v="PASSER AU PARC A CADDIES ALLEMAND"/>
        <s v="REFAIRE PEINTURE DU QUAI"/>
        <s v="PAVE ESPACE VERT"/>
        <s v="HORAIRES SUCETTE NF"/>
        <s v="REPEINDRE SV"/>
        <s v="FAIENCE BAIE VITREE"/>
        <s v="ALARME PORTE HS BAIE VITREE"/>
        <s v="DALLE FX PLAFON RESERVE"/>
        <s v="PARC ETANCHE EN RESERVE"/>
        <s v="PARKING+ASCENCEUR+ECLAIRAGE+PEINTURE"/>
        <s v="PANNEAUX 4/3"/>
        <s v="PEINTURE ET NETTOYAGE BARDAGE"/>
        <s v="MACONNERIE RESERVE"/>
        <s v="ENLEVER LES RACKS ET REPARER LE FX PLAFOND ( 3 photos tres dangereux! )"/>
        <s v="espace vert reprendre"/>
        <s v="peinture, faience etc "/>
        <s v="commande sucette non food"/>
        <s v="commande mur bleu"/>
        <s v="METTRE SUCETTE NF DANS LE BON SENS_x000a_REPRENDRE ESPACES VERTS_x000a_MUR QUAI A REPEINDRE"/>
        <s v="CHANGER LA FLECHE DIR. (Photo)"/>
        <s v="BORNE PARKING A REFIXER (Photo)"/>
        <s v="Portail trou a réparer"/>
        <s v="reboucher trou carrelage"/>
        <s v="rajouter une rampe de néon au niveau du sas eau"/>
        <s v="réparer carrelage porte réception."/>
        <s v="MANQUE BANNIERE PAIN SUR ENSEIGNE (Photo)"/>
        <s v="Modification coccinelle sur le tracet du zebra_x000a__x000a__x000a_"/>
        <s v="Repeindre le magasin"/>
        <s v="Syphon a reprendre"/>
        <s v="Manque horaires sucette"/>
        <s v="Parking mettre portail ou poutre."/>
        <s v="Panneau 4 par 3 a monter "/>
        <s v="Fuite d'eau dans reserve._x000a__x000a__x000a__x000a_"/>
        <s v="Groom porte hs"/>
        <s v="Mur autour porte reserve a faiencer."/>
        <s v="Materiel dispo en mag. Pour quoi faire ?"/>
        <s v="Installer 4 par 3(Photo)"/>
        <s v="refaire au propre espaces verts devant le magasin (Photo)"/>
        <s v="Loyers panneau pub (Photo)"/>
        <s v="Repeindre place handicapée (Photo)"/>
        <s v="Déplacer parc a caddies (Photo)"/>
        <s v="Refaire les dalles. (Photo)"/>
        <s v="Installer 4 par 3 "/>
        <s v="refaire au propre espaces verts devant le magasin."/>
        <s v="Je perds une centaine de caddies/mois soit env 12000 euros.  Je souhaite faire installer des clotures type 1061 montreuil1 + systeme gatekeeper, cela devrait faire baisser un peu le flux client mais augmenter fortement le panier moyen. Est il possible de le chiffrer! (Photo)"/>
        <s v="Cloture a reprendre sur tout le mag"/>
        <s v="Installer 4 par 3"/>
        <s v="rajouter rampe de neon cage ascenseur haut. "/>
        <s v="Repeindre mur rouge ( changer couleur ) du mur ascenseur et cage escalier ( gris clair ). (Photo)"/>
        <s v="parc a caddie a décaper (Photo)"/>
        <s v="Toilettes  bouchees c chaud ilfaut envoyer un camion. Apparement c un probleme qui est recurrent, ils ont l habitude d avoir le camion pour deboucher les canalisations tous les 3 mois!"/>
        <s v="Dans un mois ce magasin sera reimplante._x000a_Au vu de sa surface et de sa configuration merci de prévoir l'installation du système proxi...pour bloquer les tire palettes en réserve._x000a__x000a_M monottoli passer a 1 tire palette et 1 gerbeur._x000a_Commander 2 manuels grand fourche._x000a_"/>
        <s v="Espaces verts a reprendre en arriere caisse  (Photo)_x000a__x000a_"/>
        <s v="Plot a redresser.  (Photo)"/>
        <s v="Installer un systeme pour fermeture parking."/>
        <s v="merci de prévoir l'installation d'une grille chambre froide de quai de 6 palettes._x000a_Prévoir la livraison de 30 palettes dans le sas."/>
        <s v="Merci de signaler aux rv et a moi même tous les matins les magasins n'ayant pas mis l'alarme la veille."/>
        <s v="Suite à la demande de Mr MASSON de la DR 19; je vous prie de bien vouloir trouver en pièce jointe le tableau des diverses tâches._x000a__x000a_Merci  de bien vouloir remplir la colonne &quot;date d'intervention&quot; et de me le retourner au plus vite._x000a_"/>
        <s v="Cloture à redresser (Photo)"/>
        <s v="Mur magasin en tole à réparer "/>
        <s v=" mettre protections (Photo) "/>
        <s v="Mur à repeindre (Photo)"/>
        <s v="Tole au dessus de l'entrée à voir (Photo)"/>
        <s v="Borne de defense a repeindre (Photo) "/>
        <s v="Mettre tapis d'entrée intégré (Photo)"/>
        <s v="Vitre tjrs pas reparee_x000a_Merci de me tenir informe ainsi que M defretin."/>
        <s v="reprendre toutes les protection reserve ainsi que les protection de livraison exterieure jaune et noire"/>
        <s v="changer les protections bleues entree reserve,"/>
        <s v="porte local poubelle morte a changer deja demande"/>
        <s v="mettre barre seuil anti rongeurs issue de secours reserve"/>
        <s v="rideau de quai ne descends pas jusqu en bas! "/>
        <s v="Peut on mettre du melamine autour des 2 chambres +et -"/>
        <s v="protection frais a enlever"/>
        <s v="carrelage a refaire derriere!"/>
        <s v="Remettre la salle de repos de morangis au nouveau concept au noveau mobilier svp."/>
        <s v="Suite à une visite de l'inspection du travail sur le mag d'Evry, il nous faut :_x000a_- Poser des protections pour permettre d'avoir accès librement et facilement aux extincteurs. En effet, diverses choses sont régulièrement stockées devant._x000a_- Transmettre la dernière verif des extincteurs. la dernière réellement effectuée date de mars 2012._x000a_- Mettre des protections pour permettre de garder l'IS de la réserve toujours dégagée de tout encombrement._x000a_- Transmettre dernier rapport de visite periodique de la presse à Balles. Une visite est obligatoire tous les 3 mois._x000a_- Remplacer la lunette des wc cassée, et faire vider les wc de tout encombrement._x000a__x000a_Merci de transmettre dans les meilleurs délais ces réponses à Mme Caroline FAURE, la responsable administratif de la DR de Meaux._x000a_"/>
        <s v="Faire installer une chambre froide de quai 3 ou 4 pal sur ce magasin."/>
        <s v="Date de pose du caisson pain?"/>
        <m u="1"/>
        <s v="FUITE SOUS MEUBLES FRAIS (Photo)" u="1"/>
        <s v="ANORMAL TECHNIQUE (Photo)" u="1"/>
        <s v="Remettre en route rapidement le parking souterrain._x000a_Auditer les ascenseurs - l'éclairage - la sécurité._x000a_Prévoir peinture._x000a_Prévoir rideau costaud pour fermeture parking._x000a_+_x000a_Voir pour poser portail d'urgence sur le parking haut._x000a_" u="1"/>
        <s v="Carrelage " u="1"/>
        <s v="PAVES COMMENCEZ ET PAS TERMINES (Photo)" u="1"/>
        <s v="LOCAL ASCENSEUR METTRE 2 RAMPES DE NEONS SUPPLEMENTAIRES" u="1"/>
        <s v="COMMANDER PANNEAUX 4/3" u="1"/>
        <s v="Peinture réserve" u="1"/>
        <s v="DALLES FX PLAFONDS TJR PAS REMISES" u="1"/>
        <s v="ALIMENTATION SUCETTE NF (Photo)" u="1"/>
        <s v="CARTON MITSUBISHI DANS LA RESERVE POURQUOI?" u="1"/>
        <s v="SUCETTE NON ALIMENTEE (Photo)" u="1"/>
        <s v="2 PORTES AUTO HS MALGRE PLUSIEURS INTER" u="1"/>
      </sharedItems>
    </cacheField>
    <cacheField name="Lot " numFmtId="0">
      <sharedItems containsBlank="1" count="7">
        <m/>
        <s v="Electricité"/>
        <s v="Serrurerie"/>
        <s v="Maçonnerie"/>
        <s v="VRD"/>
        <s v="Peinture"/>
        <s v="Charpente"/>
      </sharedItems>
    </cacheField>
    <cacheField name="Numéro de colonne" numFmtId="0">
      <sharedItems containsBlank="1" containsMixedTypes="1" containsNumber="1" containsInteger="1" minValue="9" maxValue="13"/>
    </cacheField>
    <cacheField name="Format demande" numFmtId="0">
      <sharedItems containsBlank="1" count="2">
        <s v="Mail "/>
        <m u="1"/>
      </sharedItems>
    </cacheField>
    <cacheField name="Date de demande" numFmtId="165">
      <sharedItems containsDate="1" containsBlank="1" containsMixedTypes="1" minDate="2013-01-01T00:00:00" maxDate="2013-04-11T00:00:00" count="20">
        <d v="2013-01-24T00:00:00"/>
        <d v="2013-01-25T00:00:00"/>
        <d v="2013-01-30T00:00:00"/>
        <d v="2013-01-31T00:00:00"/>
        <d v="2013-02-02T00:00:00"/>
        <s v="02/20/13"/>
        <d v="2013-02-04T00:00:00"/>
        <d v="2013-02-07T00:00:00"/>
        <d v="2013-03-01T00:00:00"/>
        <m/>
        <d v="2013-04-04T00:00:00"/>
        <d v="2013-04-06T00:00:00"/>
        <d v="2013-04-07T00:00:00"/>
        <d v="2013-04-08T00:00:00"/>
        <d v="2013-04-09T00:00:00"/>
        <d v="2013-04-10T00:00:00"/>
        <d v="2013-01-21T00:00:00" u="1"/>
        <d v="2013-01-01T00:00:00" u="1"/>
        <d v="2013-01-18T00:00:00" u="1"/>
        <d v="2013-01-16T00:00:00" u="1"/>
      </sharedItems>
    </cacheField>
    <cacheField name="Transféré à " numFmtId="165">
      <sharedItems containsBlank="1" count="17">
        <m/>
        <s v="MAKLOUF"/>
        <s v="M. Ferreira"/>
        <s v="MIV"/>
        <s v="NC2E"/>
        <s v="BATI CONCEPT"/>
        <s v="CLARO"/>
        <s v="BESAM"/>
        <s v="RVI"/>
        <s v="Charlotte"/>
        <s v="Oliveira Renovation"/>
        <s v="TECELEC"/>
        <s v="RODRIGUES"/>
        <s v="ROJDA"/>
        <s v="THM"/>
        <s v="A arbitrer" u="1"/>
        <s v="M.Brachet" u="1"/>
      </sharedItems>
    </cacheField>
    <cacheField name="Statut" numFmtId="0">
      <sharedItems containsBlank="1" count="4">
        <s v="A réaliser"/>
        <m/>
        <s v="En cours"/>
        <s v="Terminé"/>
      </sharedItems>
    </cacheField>
    <cacheField name="Réalisé le " numFmtId="0">
      <sharedItems containsDate="1" containsBlank="1" containsMixedTypes="1" minDate="2013-04-19T00:00:00" maxDate="2013-04-23T00:00:00" count="28">
        <m/>
        <d v="2013-04-19T00:00:00"/>
        <s v="ATTENTE V2"/>
        <s v="attente echantillon"/>
        <s v="NON VERIFIE"/>
        <s v="S17"/>
        <d v="2013-04-22T00:00:00"/>
        <s v="PREVU LE 18/04/2013"/>
        <s v="PREVU LE 19/04/2013"/>
        <s v="ATTENTE PLAN VISIO"/>
        <s v="DEMANDE D INTER"/>
        <s v="PREVU LE 22/04/2013"/>
        <s v="RI"/>
        <s v="PREVUE LE 19*/04/2013"/>
        <s v="presvu  S17-18"/>
        <s v="Commande n° FR 19-1220003300"/>
        <s v="Commandes n° 19-1320014917 + 18. Livraison prévue le 17/04"/>
        <s v="prévu pour le 14/05/2013"/>
        <s v="Commande n° 19-1320032244. Livraison prévue le 29/04"/>
        <s v="Devis valide, les panneaux de clôture sont en commandes."/>
        <s v="Début planning installation panneaux 4/3 lundi,"/>
        <s v=" devis reprise espace vert, reçu et valide, date d'intervention prévu la semaine prochaine ."/>
        <s v="Intervention prévue ce jour le 08/04"/>
        <s v="DEVIS VALIDE INTER S+1"/>
        <s v="Transféré le jour même à omdj78@live.fr; Francois-Xavier Veaulin; Soline Doniguian; Rebecca Lalung; Axel Brachet"/>
        <s v="TRAVAUX EN COURS "/>
        <s v="PEINTURE LE 19/04/2013"/>
        <s v="VENDREDI 19/04/2013"/>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63">
  <r>
    <x v="0"/>
    <x v="0"/>
    <x v="0"/>
    <x v="0"/>
    <x v="0"/>
    <x v="0"/>
    <s v="Aisne"/>
    <n v="2000"/>
    <s v="CMN"/>
    <n v="0"/>
    <n v="0"/>
    <n v="0"/>
    <x v="0"/>
    <n v="0"/>
    <n v="0"/>
    <n v="0"/>
    <n v="0"/>
    <n v="0"/>
  </r>
  <r>
    <x v="1"/>
    <x v="1"/>
    <x v="1"/>
    <x v="1"/>
    <x v="1"/>
    <x v="1"/>
    <s v="Aisne"/>
    <n v="2000"/>
    <s v="CMN"/>
    <n v="0"/>
    <n v="0"/>
    <n v="0"/>
    <x v="1"/>
    <n v="0"/>
    <n v="0"/>
    <n v="0"/>
    <n v="0"/>
    <n v="0"/>
  </r>
  <r>
    <x v="2"/>
    <x v="2"/>
    <x v="2"/>
    <x v="2"/>
    <x v="2"/>
    <x v="2"/>
    <s v="Aube"/>
    <n v="10000"/>
    <s v="CMN"/>
    <n v="0"/>
    <n v="0"/>
    <n v="0"/>
    <x v="1"/>
    <n v="0"/>
    <n v="0"/>
    <n v="0"/>
    <n v="0"/>
    <n v="0"/>
  </r>
  <r>
    <x v="3"/>
    <x v="3"/>
    <x v="3"/>
    <x v="3"/>
    <x v="3"/>
    <x v="3"/>
    <s v="Aube"/>
    <n v="10000"/>
    <s v="CMN"/>
    <n v="0"/>
    <n v="0"/>
    <n v="0"/>
    <x v="1"/>
    <n v="0"/>
    <n v="0"/>
    <n v="0"/>
    <n v="0"/>
    <n v="0"/>
  </r>
  <r>
    <x v="4"/>
    <x v="4"/>
    <x v="4"/>
    <x v="4"/>
    <x v="4"/>
    <x v="4"/>
    <s v="Marne"/>
    <n v="51000"/>
    <n v="0"/>
    <n v="0"/>
    <n v="0"/>
    <n v="0"/>
    <x v="1"/>
    <n v="0"/>
    <n v="0"/>
    <n v="0"/>
    <n v="0"/>
    <n v="0"/>
  </r>
  <r>
    <x v="5"/>
    <x v="5"/>
    <x v="5"/>
    <x v="5"/>
    <x v="5"/>
    <x v="5"/>
    <s v="Marne"/>
    <n v="51000"/>
    <n v="0"/>
    <n v="0"/>
    <n v="0"/>
    <n v="0"/>
    <x v="1"/>
    <n v="0"/>
    <n v="0"/>
    <n v="0"/>
    <n v="0"/>
    <n v="0"/>
  </r>
  <r>
    <x v="6"/>
    <x v="6"/>
    <x v="6"/>
    <x v="6"/>
    <x v="6"/>
    <x v="6"/>
    <s v="Marne"/>
    <n v="51000"/>
    <n v="0"/>
    <n v="0"/>
    <n v="0"/>
    <n v="0"/>
    <x v="1"/>
    <n v="0"/>
    <n v="0"/>
    <n v="0"/>
    <n v="0"/>
    <n v="0"/>
  </r>
  <r>
    <x v="7"/>
    <x v="7"/>
    <x v="7"/>
    <x v="7"/>
    <x v="7"/>
    <x v="7"/>
    <s v="Paris"/>
    <n v="75000"/>
    <n v="0"/>
    <n v="0"/>
    <n v="0"/>
    <n v="0"/>
    <x v="1"/>
    <n v="0"/>
    <n v="0"/>
    <n v="0"/>
    <n v="0"/>
    <n v="0"/>
  </r>
  <r>
    <x v="8"/>
    <x v="8"/>
    <x v="8"/>
    <x v="8"/>
    <x v="7"/>
    <x v="8"/>
    <s v="Paris"/>
    <n v="75000"/>
    <n v="0"/>
    <n v="0"/>
    <n v="0"/>
    <n v="0"/>
    <x v="1"/>
    <n v="0"/>
    <n v="0"/>
    <n v="0"/>
    <n v="0"/>
    <n v="0"/>
  </r>
  <r>
    <x v="9"/>
    <x v="9"/>
    <x v="9"/>
    <x v="8"/>
    <x v="8"/>
    <x v="9"/>
    <s v="Paris"/>
    <n v="75000"/>
    <n v="0"/>
    <n v="0"/>
    <n v="0"/>
    <n v="0"/>
    <x v="1"/>
    <n v="0"/>
    <n v="0"/>
    <n v="0"/>
    <n v="0"/>
    <n v="0"/>
  </r>
  <r>
    <x v="10"/>
    <x v="10"/>
    <x v="10"/>
    <x v="8"/>
    <x v="9"/>
    <x v="10"/>
    <s v="Paris"/>
    <n v="75000"/>
    <n v="0"/>
    <n v="0"/>
    <n v="0"/>
    <n v="0"/>
    <x v="1"/>
    <n v="0"/>
    <n v="0"/>
    <n v="0"/>
    <n v="0"/>
    <n v="0"/>
  </r>
  <r>
    <x v="11"/>
    <x v="11"/>
    <x v="11"/>
    <x v="8"/>
    <x v="9"/>
    <x v="11"/>
    <s v="Paris"/>
    <n v="75000"/>
    <n v="0"/>
    <n v="0"/>
    <n v="0"/>
    <n v="0"/>
    <x v="1"/>
    <n v="0"/>
    <n v="0"/>
    <n v="0"/>
    <n v="0"/>
    <n v="0"/>
  </r>
  <r>
    <x v="12"/>
    <x v="12"/>
    <x v="12"/>
    <x v="9"/>
    <x v="10"/>
    <x v="12"/>
    <s v="Seine et Marne"/>
    <n v="77000"/>
    <n v="0"/>
    <n v="0"/>
    <n v="0"/>
    <n v="0"/>
    <x v="1"/>
    <n v="0"/>
    <n v="0"/>
    <n v="0"/>
    <n v="0"/>
    <n v="0"/>
  </r>
  <r>
    <x v="13"/>
    <x v="13"/>
    <x v="13"/>
    <x v="10"/>
    <x v="10"/>
    <x v="13"/>
    <s v="Seine et Marne"/>
    <n v="77000"/>
    <n v="0"/>
    <n v="0"/>
    <n v="0"/>
    <n v="0"/>
    <x v="1"/>
    <n v="0"/>
    <n v="0"/>
    <n v="0"/>
    <n v="0"/>
    <n v="0"/>
  </r>
  <r>
    <x v="14"/>
    <x v="14"/>
    <x v="14"/>
    <x v="9"/>
    <x v="10"/>
    <x v="14"/>
    <s v="Seine et Marne"/>
    <n v="77000"/>
    <n v="0"/>
    <n v="0"/>
    <n v="0"/>
    <n v="0"/>
    <x v="1"/>
    <n v="0"/>
    <n v="0"/>
    <n v="0"/>
    <n v="0"/>
    <n v="0"/>
  </r>
  <r>
    <x v="15"/>
    <x v="15"/>
    <x v="15"/>
    <x v="11"/>
    <x v="11"/>
    <x v="15"/>
    <s v="Seine et Marne"/>
    <n v="77000"/>
    <n v="0"/>
    <n v="0"/>
    <n v="0"/>
    <n v="0"/>
    <x v="1"/>
    <n v="0"/>
    <n v="0"/>
    <n v="0"/>
    <n v="0"/>
    <n v="0"/>
  </r>
  <r>
    <x v="16"/>
    <x v="16"/>
    <x v="16"/>
    <x v="11"/>
    <x v="11"/>
    <x v="16"/>
    <s v="Seine et Marne"/>
    <n v="77000"/>
    <n v="0"/>
    <n v="0"/>
    <n v="0"/>
    <n v="0"/>
    <x v="1"/>
    <n v="0"/>
    <n v="0"/>
    <n v="0"/>
    <n v="0"/>
    <n v="0"/>
  </r>
  <r>
    <x v="17"/>
    <x v="17"/>
    <x v="17"/>
    <x v="12"/>
    <x v="12"/>
    <x v="17"/>
    <s v="Seine et Marne"/>
    <n v="77000"/>
    <n v="0"/>
    <n v="0"/>
    <n v="0"/>
    <n v="0"/>
    <x v="1"/>
    <n v="0"/>
    <n v="0"/>
    <n v="0"/>
    <n v="0"/>
    <n v="0"/>
  </r>
  <r>
    <x v="18"/>
    <x v="18"/>
    <x v="18"/>
    <x v="13"/>
    <x v="12"/>
    <x v="18"/>
    <s v="Seine et Marne"/>
    <n v="77000"/>
    <n v="0"/>
    <n v="0"/>
    <n v="0"/>
    <n v="0"/>
    <x v="1"/>
    <n v="0"/>
    <n v="0"/>
    <n v="0"/>
    <n v="0"/>
    <n v="0"/>
  </r>
  <r>
    <x v="19"/>
    <x v="19"/>
    <x v="19"/>
    <x v="14"/>
    <x v="13"/>
    <x v="19"/>
    <s v="Seine et Marne"/>
    <n v="77000"/>
    <n v="0"/>
    <n v="0"/>
    <n v="0"/>
    <n v="0"/>
    <x v="1"/>
    <n v="0"/>
    <n v="0"/>
    <n v="0"/>
    <n v="0"/>
    <n v="0"/>
  </r>
  <r>
    <x v="20"/>
    <x v="20"/>
    <x v="20"/>
    <x v="15"/>
    <x v="14"/>
    <x v="20"/>
    <s v="Seine et Marne"/>
    <n v="77000"/>
    <n v="0"/>
    <n v="0"/>
    <n v="0"/>
    <n v="0"/>
    <x v="1"/>
    <n v="0"/>
    <n v="0"/>
    <n v="0"/>
    <n v="0"/>
    <n v="0"/>
  </r>
  <r>
    <x v="21"/>
    <x v="21"/>
    <x v="21"/>
    <x v="16"/>
    <x v="14"/>
    <x v="21"/>
    <s v="Seine et Marne"/>
    <n v="77000"/>
    <n v="0"/>
    <n v="0"/>
    <n v="0"/>
    <n v="0"/>
    <x v="1"/>
    <n v="0"/>
    <n v="0"/>
    <n v="0"/>
    <n v="0"/>
    <n v="0"/>
  </r>
  <r>
    <x v="22"/>
    <x v="22"/>
    <x v="22"/>
    <x v="17"/>
    <x v="15"/>
    <x v="22"/>
    <s v="Seine et Marne"/>
    <n v="77000"/>
    <n v="0"/>
    <n v="0"/>
    <n v="0"/>
    <n v="0"/>
    <x v="1"/>
    <n v="0"/>
    <n v="0"/>
    <n v="0"/>
    <n v="0"/>
    <n v="0"/>
  </r>
  <r>
    <x v="23"/>
    <x v="23"/>
    <x v="23"/>
    <x v="18"/>
    <x v="16"/>
    <x v="23"/>
    <s v="Seine et Marne"/>
    <n v="77000"/>
    <n v="0"/>
    <n v="0"/>
    <n v="0"/>
    <n v="0"/>
    <x v="1"/>
    <n v="0"/>
    <n v="0"/>
    <n v="0"/>
    <n v="0"/>
    <n v="0"/>
  </r>
  <r>
    <x v="24"/>
    <x v="24"/>
    <x v="24"/>
    <x v="19"/>
    <x v="17"/>
    <x v="24"/>
    <s v="Seine et Marne"/>
    <n v="77000"/>
    <n v="0"/>
    <n v="0"/>
    <n v="0"/>
    <n v="0"/>
    <x v="1"/>
    <n v="0"/>
    <n v="0"/>
    <n v="0"/>
    <n v="0"/>
    <n v="0"/>
  </r>
  <r>
    <x v="25"/>
    <x v="25"/>
    <x v="25"/>
    <x v="20"/>
    <x v="18"/>
    <x v="25"/>
    <s v="Seine et Marne"/>
    <n v="77000"/>
    <n v="0"/>
    <n v="0"/>
    <n v="0"/>
    <n v="0"/>
    <x v="1"/>
    <n v="0"/>
    <n v="0"/>
    <n v="0"/>
    <n v="0"/>
    <n v="0"/>
  </r>
  <r>
    <x v="26"/>
    <x v="26"/>
    <x v="26"/>
    <x v="21"/>
    <x v="19"/>
    <x v="26"/>
    <s v="Seine et Marne"/>
    <n v="77000"/>
    <n v="0"/>
    <n v="0"/>
    <n v="0"/>
    <n v="0"/>
    <x v="1"/>
    <n v="0"/>
    <n v="0"/>
    <n v="0"/>
    <n v="0"/>
    <n v="0"/>
  </r>
  <r>
    <x v="27"/>
    <x v="27"/>
    <x v="27"/>
    <x v="22"/>
    <x v="20"/>
    <x v="27"/>
    <s v="Seine et Marne"/>
    <n v="77000"/>
    <n v="0"/>
    <n v="0"/>
    <n v="0"/>
    <n v="0"/>
    <x v="1"/>
    <n v="0"/>
    <n v="0"/>
    <n v="0"/>
    <n v="0"/>
    <n v="0"/>
  </r>
  <r>
    <x v="28"/>
    <x v="28"/>
    <x v="28"/>
    <x v="23"/>
    <x v="21"/>
    <x v="28"/>
    <s v="Seine et Marne"/>
    <n v="77000"/>
    <n v="0"/>
    <n v="0"/>
    <n v="0"/>
    <n v="0"/>
    <x v="1"/>
    <n v="0"/>
    <n v="0"/>
    <n v="0"/>
    <n v="0"/>
    <n v="0"/>
  </r>
  <r>
    <x v="29"/>
    <x v="29"/>
    <x v="29"/>
    <x v="24"/>
    <x v="22"/>
    <x v="29"/>
    <s v="Seine et Marne"/>
    <n v="77000"/>
    <n v="0"/>
    <n v="0"/>
    <n v="0"/>
    <n v="0"/>
    <x v="1"/>
    <n v="0"/>
    <n v="0"/>
    <n v="0"/>
    <n v="0"/>
    <n v="0"/>
  </r>
  <r>
    <x v="30"/>
    <x v="30"/>
    <x v="30"/>
    <x v="25"/>
    <x v="23"/>
    <x v="30"/>
    <s v="Seine et Marne"/>
    <n v="77000"/>
    <n v="0"/>
    <n v="0"/>
    <n v="0"/>
    <n v="0"/>
    <x v="1"/>
    <n v="0"/>
    <n v="0"/>
    <n v="0"/>
    <n v="0"/>
    <n v="0"/>
  </r>
  <r>
    <x v="31"/>
    <x v="31"/>
    <x v="31"/>
    <x v="26"/>
    <x v="24"/>
    <x v="31"/>
    <s v="Seine et Marne"/>
    <n v="77000"/>
    <n v="0"/>
    <n v="0"/>
    <n v="0"/>
    <n v="0"/>
    <x v="1"/>
    <n v="0"/>
    <n v="0"/>
    <n v="0"/>
    <n v="0"/>
    <n v="0"/>
  </r>
  <r>
    <x v="32"/>
    <x v="32"/>
    <x v="32"/>
    <x v="27"/>
    <x v="25"/>
    <x v="32"/>
    <s v="Seine et Marne"/>
    <n v="77000"/>
    <n v="0"/>
    <n v="0"/>
    <n v="0"/>
    <n v="0"/>
    <x v="1"/>
    <n v="0"/>
    <n v="0"/>
    <n v="0"/>
    <n v="0"/>
    <n v="0"/>
  </r>
  <r>
    <x v="33"/>
    <x v="33"/>
    <x v="33"/>
    <x v="28"/>
    <x v="26"/>
    <x v="33"/>
    <s v="Seine et Marne"/>
    <n v="77000"/>
    <n v="0"/>
    <n v="0"/>
    <n v="0"/>
    <n v="0"/>
    <x v="1"/>
    <n v="0"/>
    <n v="0"/>
    <n v="0"/>
    <n v="0"/>
    <n v="0"/>
  </r>
  <r>
    <x v="34"/>
    <x v="34"/>
    <x v="34"/>
    <x v="29"/>
    <x v="27"/>
    <x v="34"/>
    <s v="Seine et Marne"/>
    <n v="77000"/>
    <n v="0"/>
    <n v="0"/>
    <n v="0"/>
    <n v="0"/>
    <x v="1"/>
    <n v="0"/>
    <n v="0"/>
    <n v="0"/>
    <n v="0"/>
    <n v="0"/>
  </r>
  <r>
    <x v="35"/>
    <x v="35"/>
    <x v="35"/>
    <x v="30"/>
    <x v="28"/>
    <x v="35"/>
    <s v="Seine et Marne"/>
    <n v="77000"/>
    <n v="0"/>
    <n v="0"/>
    <n v="0"/>
    <n v="0"/>
    <x v="1"/>
    <n v="0"/>
    <n v="0"/>
    <n v="0"/>
    <n v="0"/>
    <n v="0"/>
  </r>
  <r>
    <x v="36"/>
    <x v="36"/>
    <x v="36"/>
    <x v="31"/>
    <x v="29"/>
    <x v="36"/>
    <s v="Yonne"/>
    <n v="89000"/>
    <n v="0"/>
    <n v="0"/>
    <n v="0"/>
    <n v="0"/>
    <x v="1"/>
    <n v="0"/>
    <n v="0"/>
    <n v="0"/>
    <n v="0"/>
    <n v="0"/>
  </r>
  <r>
    <x v="37"/>
    <x v="37"/>
    <x v="37"/>
    <x v="32"/>
    <x v="29"/>
    <x v="37"/>
    <s v="Yonne"/>
    <n v="89000"/>
    <n v="0"/>
    <n v="0"/>
    <n v="0"/>
    <n v="0"/>
    <x v="1"/>
    <n v="0"/>
    <n v="0"/>
    <n v="0"/>
    <n v="0"/>
    <n v="0"/>
  </r>
  <r>
    <x v="38"/>
    <x v="38"/>
    <x v="38"/>
    <x v="33"/>
    <x v="29"/>
    <x v="38"/>
    <s v="Yonne"/>
    <n v="89000"/>
    <n v="0"/>
    <n v="0"/>
    <n v="0"/>
    <n v="0"/>
    <x v="1"/>
    <n v="0"/>
    <n v="0"/>
    <n v="0"/>
    <n v="0"/>
    <n v="0"/>
  </r>
  <r>
    <x v="39"/>
    <x v="39"/>
    <x v="39"/>
    <x v="34"/>
    <x v="30"/>
    <x v="39"/>
    <s v="Yonne"/>
    <n v="89000"/>
    <n v="0"/>
    <n v="0"/>
    <n v="0"/>
    <n v="0"/>
    <x v="1"/>
    <n v="0"/>
    <n v="0"/>
    <n v="0"/>
    <n v="0"/>
    <n v="0"/>
  </r>
  <r>
    <x v="40"/>
    <x v="40"/>
    <x v="40"/>
    <x v="35"/>
    <x v="31"/>
    <x v="40"/>
    <s v="Yonne"/>
    <n v="89000"/>
    <n v="0"/>
    <n v="0"/>
    <n v="0"/>
    <n v="0"/>
    <x v="1"/>
    <n v="0"/>
    <n v="0"/>
    <n v="0"/>
    <n v="0"/>
    <n v="0"/>
  </r>
  <r>
    <x v="41"/>
    <x v="41"/>
    <x v="41"/>
    <x v="36"/>
    <x v="32"/>
    <x v="41"/>
    <s v="Yonne"/>
    <n v="89000"/>
    <n v="0"/>
    <n v="0"/>
    <n v="0"/>
    <n v="0"/>
    <x v="1"/>
    <n v="0"/>
    <n v="0"/>
    <n v="0"/>
    <n v="0"/>
    <n v="0"/>
  </r>
  <r>
    <x v="42"/>
    <x v="42"/>
    <x v="42"/>
    <x v="37"/>
    <x v="33"/>
    <x v="42"/>
    <s v="Yonne"/>
    <n v="89000"/>
    <n v="0"/>
    <n v="0"/>
    <n v="0"/>
    <n v="0"/>
    <x v="1"/>
    <n v="0"/>
    <n v="0"/>
    <n v="0"/>
    <n v="0"/>
    <n v="0"/>
  </r>
  <r>
    <x v="43"/>
    <x v="43"/>
    <x v="43"/>
    <x v="38"/>
    <x v="34"/>
    <x v="43"/>
    <s v="Yonne"/>
    <n v="89000"/>
    <n v="0"/>
    <n v="0"/>
    <n v="0"/>
    <n v="0"/>
    <x v="1"/>
    <n v="0"/>
    <n v="0"/>
    <n v="0"/>
    <n v="0"/>
    <n v="0"/>
  </r>
  <r>
    <x v="44"/>
    <x v="44"/>
    <x v="44"/>
    <x v="39"/>
    <x v="35"/>
    <x v="44"/>
    <s v="Yonne"/>
    <n v="89000"/>
    <n v="0"/>
    <n v="0"/>
    <n v="0"/>
    <n v="0"/>
    <x v="1"/>
    <n v="0"/>
    <n v="0"/>
    <n v="0"/>
    <n v="0"/>
    <n v="0"/>
  </r>
  <r>
    <x v="45"/>
    <x v="45"/>
    <x v="45"/>
    <x v="40"/>
    <x v="36"/>
    <x v="45"/>
    <s v="Essonne"/>
    <n v="91000"/>
    <n v="0"/>
    <n v="0"/>
    <n v="0"/>
    <n v="0"/>
    <x v="1"/>
    <n v="0"/>
    <n v="0"/>
    <n v="0"/>
    <n v="0"/>
    <n v="0"/>
  </r>
  <r>
    <x v="46"/>
    <x v="46"/>
    <x v="46"/>
    <x v="41"/>
    <x v="37"/>
    <x v="46"/>
    <s v="Seine Saint Denis"/>
    <n v="93000"/>
    <n v="0"/>
    <n v="0"/>
    <n v="0"/>
    <n v="0"/>
    <x v="1"/>
    <n v="0"/>
    <n v="0"/>
    <n v="0"/>
    <n v="0"/>
    <n v="0"/>
  </r>
  <r>
    <x v="47"/>
    <x v="47"/>
    <x v="47"/>
    <x v="41"/>
    <x v="37"/>
    <x v="47"/>
    <s v="Seine Saint Denis"/>
    <n v="93000"/>
    <n v="0"/>
    <n v="0"/>
    <n v="0"/>
    <n v="0"/>
    <x v="1"/>
    <n v="0"/>
    <n v="0"/>
    <n v="0"/>
    <n v="0"/>
    <n v="0"/>
  </r>
  <r>
    <x v="48"/>
    <x v="48"/>
    <x v="48"/>
    <x v="42"/>
    <x v="38"/>
    <x v="48"/>
    <s v="Seine Saint Denis"/>
    <n v="93000"/>
    <n v="0"/>
    <n v="0"/>
    <n v="0"/>
    <n v="0"/>
    <x v="1"/>
    <n v="0"/>
    <n v="0"/>
    <n v="0"/>
    <n v="0"/>
    <n v="0"/>
  </r>
  <r>
    <x v="49"/>
    <x v="49"/>
    <x v="49"/>
    <x v="43"/>
    <x v="39"/>
    <x v="49"/>
    <s v="Seine Saint Denis"/>
    <n v="93000"/>
    <n v="0"/>
    <n v="0"/>
    <n v="0"/>
    <n v="0"/>
    <x v="1"/>
    <n v="0"/>
    <n v="0"/>
    <n v="0"/>
    <n v="0"/>
    <n v="0"/>
  </r>
  <r>
    <x v="50"/>
    <x v="50"/>
    <x v="50"/>
    <x v="44"/>
    <x v="40"/>
    <x v="50"/>
    <s v="Seine Saint Denis"/>
    <n v="93000"/>
    <n v="0"/>
    <n v="0"/>
    <n v="0"/>
    <n v="0"/>
    <x v="1"/>
    <n v="0"/>
    <n v="0"/>
    <n v="0"/>
    <n v="0"/>
    <n v="0"/>
  </r>
  <r>
    <x v="51"/>
    <x v="51"/>
    <x v="51"/>
    <x v="45"/>
    <x v="41"/>
    <x v="51"/>
    <s v="Seine Saint Denis"/>
    <n v="93000"/>
    <n v="0"/>
    <n v="0"/>
    <n v="0"/>
    <n v="0"/>
    <x v="1"/>
    <n v="0"/>
    <n v="0"/>
    <n v="0"/>
    <n v="0"/>
    <n v="0"/>
  </r>
  <r>
    <x v="52"/>
    <x v="52"/>
    <x v="52"/>
    <x v="46"/>
    <x v="42"/>
    <x v="52"/>
    <s v="Seine Saint Denis"/>
    <n v="93000"/>
    <n v="0"/>
    <n v="0"/>
    <n v="0"/>
    <n v="0"/>
    <x v="1"/>
    <n v="0"/>
    <n v="0"/>
    <n v="0"/>
    <n v="0"/>
    <n v="0"/>
  </r>
  <r>
    <x v="53"/>
    <x v="53"/>
    <x v="53"/>
    <x v="47"/>
    <x v="43"/>
    <x v="53"/>
    <s v="Seine Saint Denis"/>
    <n v="93000"/>
    <n v="0"/>
    <n v="0"/>
    <n v="0"/>
    <n v="0"/>
    <x v="1"/>
    <n v="0"/>
    <n v="0"/>
    <n v="0"/>
    <n v="0"/>
    <n v="0"/>
  </r>
  <r>
    <x v="54"/>
    <x v="54"/>
    <x v="54"/>
    <x v="48"/>
    <x v="44"/>
    <x v="54"/>
    <s v="Seine Saint Denis"/>
    <n v="93000"/>
    <n v="0"/>
    <n v="0"/>
    <n v="0"/>
    <n v="0"/>
    <x v="1"/>
    <n v="0"/>
    <n v="0"/>
    <n v="0"/>
    <n v="0"/>
    <n v="0"/>
  </r>
  <r>
    <x v="55"/>
    <x v="55"/>
    <x v="55"/>
    <x v="49"/>
    <x v="45"/>
    <x v="55"/>
    <s v="Seine Saint Denis"/>
    <n v="93000"/>
    <n v="0"/>
    <n v="0"/>
    <n v="0"/>
    <n v="0"/>
    <x v="1"/>
    <n v="0"/>
    <n v="0"/>
    <n v="0"/>
    <n v="0"/>
    <n v="0"/>
  </r>
  <r>
    <x v="56"/>
    <x v="56"/>
    <x v="56"/>
    <x v="50"/>
    <x v="46"/>
    <x v="56"/>
    <s v="Val de Marne "/>
    <n v="94000"/>
    <n v="0"/>
    <n v="0"/>
    <n v="0"/>
    <n v="0"/>
    <x v="1"/>
    <n v="0"/>
    <n v="0"/>
    <n v="0"/>
    <n v="0"/>
    <n v="0"/>
  </r>
  <r>
    <x v="57"/>
    <x v="57"/>
    <x v="57"/>
    <x v="51"/>
    <x v="47"/>
    <x v="57"/>
    <s v="Val de Marne "/>
    <n v="94000"/>
    <n v="0"/>
    <n v="0"/>
    <n v="0"/>
    <n v="0"/>
    <x v="1"/>
    <n v="0"/>
    <n v="0"/>
    <n v="0"/>
    <n v="0"/>
    <n v="0"/>
  </r>
  <r>
    <x v="58"/>
    <x v="58"/>
    <x v="58"/>
    <x v="52"/>
    <x v="48"/>
    <x v="58"/>
    <s v="Val de Marne "/>
    <n v="94000"/>
    <n v="0"/>
    <n v="0"/>
    <n v="0"/>
    <n v="0"/>
    <x v="1"/>
    <n v="0"/>
    <n v="0"/>
    <n v="0"/>
    <n v="0"/>
    <n v="0"/>
  </r>
  <r>
    <x v="59"/>
    <x v="59"/>
    <x v="59"/>
    <x v="53"/>
    <x v="49"/>
    <x v="59"/>
    <s v="Val de Marne "/>
    <n v="94000"/>
    <n v="0"/>
    <n v="0"/>
    <n v="0"/>
    <n v="0"/>
    <x v="1"/>
    <n v="0"/>
    <n v="0"/>
    <n v="0"/>
    <n v="0"/>
    <n v="0"/>
  </r>
  <r>
    <x v="60"/>
    <x v="60"/>
    <x v="60"/>
    <x v="54"/>
    <x v="50"/>
    <x v="60"/>
    <s v="Val de Marne "/>
    <n v="94000"/>
    <n v="0"/>
    <n v="0"/>
    <n v="0"/>
    <n v="0"/>
    <x v="1"/>
    <n v="0"/>
    <n v="0"/>
    <n v="0"/>
    <n v="0"/>
    <n v="0"/>
  </r>
  <r>
    <x v="61"/>
    <x v="61"/>
    <x v="61"/>
    <x v="55"/>
    <x v="50"/>
    <x v="61"/>
    <s v="Val de Marne "/>
    <n v="94000"/>
    <n v="0"/>
    <n v="0"/>
    <n v="0"/>
    <n v="0"/>
    <x v="1"/>
    <n v="0"/>
    <n v="0"/>
    <n v="0"/>
    <n v="0"/>
    <n v="0"/>
  </r>
  <r>
    <x v="62"/>
    <x v="62"/>
    <x v="62"/>
    <x v="56"/>
    <x v="51"/>
    <x v="62"/>
    <s v="Val de Marne "/>
    <n v="94000"/>
    <n v="0"/>
    <n v="0"/>
    <n v="0"/>
    <n v="0"/>
    <x v="1"/>
    <n v="0"/>
    <n v="0"/>
    <n v="0"/>
    <n v="0"/>
    <n v="0"/>
  </r>
</pivotCacheRecords>
</file>

<file path=xl/pivotCache/pivotCacheRecords2.xml><?xml version="1.0" encoding="utf-8"?>
<pivotCacheRecords xmlns="http://schemas.openxmlformats.org/spreadsheetml/2006/main" xmlns:r="http://schemas.openxmlformats.org/officeDocument/2006/relationships" count="109">
  <r>
    <x v="0"/>
    <x v="0"/>
    <x v="0"/>
    <x v="0"/>
    <x v="0"/>
    <e v="#N/A"/>
    <x v="0"/>
    <x v="0"/>
    <x v="0"/>
    <x v="0"/>
    <x v="0"/>
  </r>
  <r>
    <x v="0"/>
    <x v="0"/>
    <x v="0"/>
    <x v="1"/>
    <x v="0"/>
    <e v="#N/A"/>
    <x v="0"/>
    <x v="0"/>
    <x v="1"/>
    <x v="0"/>
    <x v="1"/>
  </r>
  <r>
    <x v="0"/>
    <x v="0"/>
    <x v="0"/>
    <x v="2"/>
    <x v="0"/>
    <e v="#N/A"/>
    <x v="0"/>
    <x v="0"/>
    <x v="2"/>
    <x v="0"/>
    <x v="2"/>
  </r>
  <r>
    <x v="1"/>
    <x v="1"/>
    <x v="0"/>
    <x v="3"/>
    <x v="0"/>
    <e v="#N/A"/>
    <x v="0"/>
    <x v="1"/>
    <x v="0"/>
    <x v="0"/>
    <x v="3"/>
  </r>
  <r>
    <x v="2"/>
    <x v="2"/>
    <x v="0"/>
    <x v="4"/>
    <x v="0"/>
    <e v="#N/A"/>
    <x v="0"/>
    <x v="2"/>
    <x v="2"/>
    <x v="1"/>
    <x v="4"/>
  </r>
  <r>
    <x v="3"/>
    <x v="3"/>
    <x v="0"/>
    <x v="5"/>
    <x v="0"/>
    <e v="#N/A"/>
    <x v="0"/>
    <x v="2"/>
    <x v="3"/>
    <x v="0"/>
    <x v="5"/>
  </r>
  <r>
    <x v="4"/>
    <x v="4"/>
    <x v="0"/>
    <x v="6"/>
    <x v="0"/>
    <e v="#N/A"/>
    <x v="0"/>
    <x v="2"/>
    <x v="0"/>
    <x v="1"/>
    <x v="0"/>
  </r>
  <r>
    <x v="5"/>
    <x v="5"/>
    <x v="1"/>
    <x v="7"/>
    <x v="0"/>
    <m/>
    <x v="0"/>
    <x v="3"/>
    <x v="0"/>
    <x v="1"/>
    <x v="0"/>
  </r>
  <r>
    <x v="6"/>
    <x v="6"/>
    <x v="1"/>
    <x v="8"/>
    <x v="1"/>
    <m/>
    <x v="0"/>
    <x v="3"/>
    <x v="4"/>
    <x v="1"/>
    <x v="0"/>
  </r>
  <r>
    <x v="7"/>
    <x v="7"/>
    <x v="0"/>
    <x v="3"/>
    <x v="0"/>
    <e v="#N/A"/>
    <x v="0"/>
    <x v="4"/>
    <x v="0"/>
    <x v="1"/>
    <x v="0"/>
  </r>
  <r>
    <x v="7"/>
    <x v="7"/>
    <x v="0"/>
    <x v="9"/>
    <x v="0"/>
    <e v="#N/A"/>
    <x v="0"/>
    <x v="5"/>
    <x v="5"/>
    <x v="1"/>
    <x v="6"/>
  </r>
  <r>
    <x v="7"/>
    <x v="7"/>
    <x v="0"/>
    <x v="10"/>
    <x v="0"/>
    <m/>
    <x v="0"/>
    <x v="4"/>
    <x v="6"/>
    <x v="0"/>
    <x v="7"/>
  </r>
  <r>
    <x v="7"/>
    <x v="7"/>
    <x v="0"/>
    <x v="11"/>
    <x v="1"/>
    <m/>
    <x v="0"/>
    <x v="4"/>
    <x v="4"/>
    <x v="0"/>
    <x v="8"/>
  </r>
  <r>
    <x v="7"/>
    <x v="7"/>
    <x v="0"/>
    <x v="12"/>
    <x v="1"/>
    <m/>
    <x v="0"/>
    <x v="4"/>
    <x v="2"/>
    <x v="0"/>
    <x v="9"/>
  </r>
  <r>
    <x v="7"/>
    <x v="7"/>
    <x v="0"/>
    <x v="13"/>
    <x v="2"/>
    <m/>
    <x v="0"/>
    <x v="4"/>
    <x v="7"/>
    <x v="0"/>
    <x v="10"/>
  </r>
  <r>
    <x v="7"/>
    <x v="7"/>
    <x v="0"/>
    <x v="14"/>
    <x v="3"/>
    <m/>
    <x v="0"/>
    <x v="4"/>
    <x v="5"/>
    <x v="0"/>
    <x v="11"/>
  </r>
  <r>
    <x v="7"/>
    <x v="7"/>
    <x v="0"/>
    <x v="15"/>
    <x v="2"/>
    <m/>
    <x v="0"/>
    <x v="4"/>
    <x v="8"/>
    <x v="0"/>
    <x v="0"/>
  </r>
  <r>
    <x v="8"/>
    <x v="8"/>
    <x v="0"/>
    <x v="16"/>
    <x v="4"/>
    <m/>
    <x v="0"/>
    <x v="4"/>
    <x v="0"/>
    <x v="1"/>
    <x v="0"/>
  </r>
  <r>
    <x v="6"/>
    <x v="6"/>
    <x v="0"/>
    <x v="17"/>
    <x v="0"/>
    <e v="#N/A"/>
    <x v="0"/>
    <x v="4"/>
    <x v="0"/>
    <x v="1"/>
    <x v="0"/>
  </r>
  <r>
    <x v="6"/>
    <x v="6"/>
    <x v="0"/>
    <x v="18"/>
    <x v="3"/>
    <m/>
    <x v="0"/>
    <x v="4"/>
    <x v="5"/>
    <x v="0"/>
    <x v="0"/>
  </r>
  <r>
    <x v="6"/>
    <x v="6"/>
    <x v="0"/>
    <x v="19"/>
    <x v="4"/>
    <m/>
    <x v="0"/>
    <x v="4"/>
    <x v="0"/>
    <x v="1"/>
    <x v="0"/>
  </r>
  <r>
    <x v="6"/>
    <x v="6"/>
    <x v="0"/>
    <x v="20"/>
    <x v="0"/>
    <m/>
    <x v="0"/>
    <x v="4"/>
    <x v="6"/>
    <x v="1"/>
    <x v="8"/>
  </r>
  <r>
    <x v="9"/>
    <x v="9"/>
    <x v="0"/>
    <x v="21"/>
    <x v="0"/>
    <e v="#N/A"/>
    <x v="0"/>
    <x v="4"/>
    <x v="0"/>
    <x v="2"/>
    <x v="12"/>
  </r>
  <r>
    <x v="9"/>
    <x v="9"/>
    <x v="0"/>
    <x v="22"/>
    <x v="0"/>
    <m/>
    <x v="0"/>
    <x v="4"/>
    <x v="0"/>
    <x v="1"/>
    <x v="0"/>
  </r>
  <r>
    <x v="9"/>
    <x v="9"/>
    <x v="0"/>
    <x v="23"/>
    <x v="1"/>
    <m/>
    <x v="0"/>
    <x v="4"/>
    <x v="0"/>
    <x v="1"/>
    <x v="0"/>
  </r>
  <r>
    <x v="9"/>
    <x v="9"/>
    <x v="0"/>
    <x v="24"/>
    <x v="0"/>
    <m/>
    <x v="0"/>
    <x v="4"/>
    <x v="0"/>
    <x v="1"/>
    <x v="0"/>
  </r>
  <r>
    <x v="9"/>
    <x v="9"/>
    <x v="0"/>
    <x v="25"/>
    <x v="5"/>
    <m/>
    <x v="0"/>
    <x v="4"/>
    <x v="0"/>
    <x v="1"/>
    <x v="0"/>
  </r>
  <r>
    <x v="9"/>
    <x v="9"/>
    <x v="0"/>
    <x v="26"/>
    <x v="0"/>
    <m/>
    <x v="0"/>
    <x v="4"/>
    <x v="0"/>
    <x v="1"/>
    <x v="0"/>
  </r>
  <r>
    <x v="9"/>
    <x v="9"/>
    <x v="0"/>
    <x v="27"/>
    <x v="0"/>
    <m/>
    <x v="0"/>
    <x v="4"/>
    <x v="0"/>
    <x v="1"/>
    <x v="0"/>
  </r>
  <r>
    <x v="10"/>
    <x v="10"/>
    <x v="0"/>
    <x v="28"/>
    <x v="0"/>
    <e v="#N/A"/>
    <x v="0"/>
    <x v="4"/>
    <x v="0"/>
    <x v="1"/>
    <x v="0"/>
  </r>
  <r>
    <x v="10"/>
    <x v="10"/>
    <x v="0"/>
    <x v="29"/>
    <x v="0"/>
    <e v="#N/A"/>
    <x v="0"/>
    <x v="4"/>
    <x v="0"/>
    <x v="1"/>
    <x v="0"/>
  </r>
  <r>
    <x v="10"/>
    <x v="10"/>
    <x v="0"/>
    <x v="30"/>
    <x v="5"/>
    <e v="#N/A"/>
    <x v="0"/>
    <x v="4"/>
    <x v="1"/>
    <x v="0"/>
    <x v="1"/>
  </r>
  <r>
    <x v="10"/>
    <x v="10"/>
    <x v="0"/>
    <x v="31"/>
    <x v="4"/>
    <e v="#N/A"/>
    <x v="0"/>
    <x v="4"/>
    <x v="0"/>
    <x v="1"/>
    <x v="0"/>
  </r>
  <r>
    <x v="10"/>
    <x v="10"/>
    <x v="0"/>
    <x v="32"/>
    <x v="0"/>
    <e v="#N/A"/>
    <x v="0"/>
    <x v="4"/>
    <x v="0"/>
    <x v="0"/>
    <x v="0"/>
  </r>
  <r>
    <x v="10"/>
    <x v="10"/>
    <x v="0"/>
    <x v="33"/>
    <x v="5"/>
    <e v="#N/A"/>
    <x v="0"/>
    <x v="4"/>
    <x v="1"/>
    <x v="0"/>
    <x v="1"/>
  </r>
  <r>
    <x v="10"/>
    <x v="10"/>
    <x v="0"/>
    <x v="34"/>
    <x v="3"/>
    <n v="9"/>
    <x v="0"/>
    <x v="4"/>
    <x v="0"/>
    <x v="1"/>
    <x v="0"/>
  </r>
  <r>
    <x v="10"/>
    <x v="10"/>
    <x v="0"/>
    <x v="35"/>
    <x v="1"/>
    <n v="13"/>
    <x v="0"/>
    <x v="4"/>
    <x v="0"/>
    <x v="1"/>
    <x v="0"/>
  </r>
  <r>
    <x v="10"/>
    <x v="10"/>
    <x v="0"/>
    <x v="36"/>
    <x v="6"/>
    <n v="11"/>
    <x v="0"/>
    <x v="4"/>
    <x v="6"/>
    <x v="1"/>
    <x v="13"/>
  </r>
  <r>
    <x v="10"/>
    <x v="10"/>
    <x v="0"/>
    <x v="37"/>
    <x v="1"/>
    <n v="13"/>
    <x v="0"/>
    <x v="4"/>
    <x v="0"/>
    <x v="1"/>
    <x v="0"/>
  </r>
  <r>
    <x v="10"/>
    <x v="10"/>
    <x v="0"/>
    <x v="38"/>
    <x v="0"/>
    <m/>
    <x v="0"/>
    <x v="4"/>
    <x v="0"/>
    <x v="1"/>
    <x v="0"/>
  </r>
  <r>
    <x v="11"/>
    <x v="11"/>
    <x v="0"/>
    <x v="39"/>
    <x v="3"/>
    <n v="9"/>
    <x v="0"/>
    <x v="6"/>
    <x v="5"/>
    <x v="2"/>
    <x v="0"/>
  </r>
  <r>
    <x v="11"/>
    <x v="11"/>
    <x v="0"/>
    <x v="40"/>
    <x v="5"/>
    <e v="#N/A"/>
    <x v="0"/>
    <x v="6"/>
    <x v="1"/>
    <x v="0"/>
    <x v="5"/>
  </r>
  <r>
    <x v="12"/>
    <x v="12"/>
    <x v="0"/>
    <x v="41"/>
    <x v="3"/>
    <n v="9"/>
    <x v="0"/>
    <x v="7"/>
    <x v="2"/>
    <x v="2"/>
    <x v="0"/>
  </r>
  <r>
    <x v="12"/>
    <x v="12"/>
    <x v="0"/>
    <x v="42"/>
    <x v="0"/>
    <e v="#N/A"/>
    <x v="0"/>
    <x v="7"/>
    <x v="0"/>
    <x v="1"/>
    <x v="0"/>
  </r>
  <r>
    <x v="13"/>
    <x v="13"/>
    <x v="0"/>
    <x v="43"/>
    <x v="4"/>
    <e v="#N/A"/>
    <x v="0"/>
    <x v="8"/>
    <x v="2"/>
    <x v="2"/>
    <x v="14"/>
  </r>
  <r>
    <x v="11"/>
    <x v="11"/>
    <x v="0"/>
    <x v="44"/>
    <x v="0"/>
    <e v="#N/A"/>
    <x v="0"/>
    <x v="8"/>
    <x v="1"/>
    <x v="2"/>
    <x v="1"/>
  </r>
  <r>
    <x v="14"/>
    <x v="14"/>
    <x v="0"/>
    <x v="45"/>
    <x v="0"/>
    <e v="#N/A"/>
    <x v="0"/>
    <x v="9"/>
    <x v="9"/>
    <x v="2"/>
    <x v="15"/>
  </r>
  <r>
    <x v="14"/>
    <x v="14"/>
    <x v="0"/>
    <x v="46"/>
    <x v="0"/>
    <e v="#N/A"/>
    <x v="0"/>
    <x v="9"/>
    <x v="9"/>
    <x v="2"/>
    <x v="16"/>
  </r>
  <r>
    <x v="13"/>
    <x v="15"/>
    <x v="0"/>
    <x v="47"/>
    <x v="0"/>
    <e v="#N/A"/>
    <x v="0"/>
    <x v="10"/>
    <x v="1"/>
    <x v="0"/>
    <x v="17"/>
  </r>
  <r>
    <x v="15"/>
    <x v="16"/>
    <x v="0"/>
    <x v="48"/>
    <x v="4"/>
    <e v="#N/A"/>
    <x v="0"/>
    <x v="10"/>
    <x v="10"/>
    <x v="2"/>
    <x v="18"/>
  </r>
  <r>
    <x v="16"/>
    <x v="17"/>
    <x v="0"/>
    <x v="49"/>
    <x v="4"/>
    <e v="#N/A"/>
    <x v="0"/>
    <x v="10"/>
    <x v="10"/>
    <x v="3"/>
    <x v="0"/>
  </r>
  <r>
    <x v="7"/>
    <x v="7"/>
    <x v="0"/>
    <x v="50"/>
    <x v="4"/>
    <e v="#N/A"/>
    <x v="0"/>
    <x v="10"/>
    <x v="10"/>
    <x v="3"/>
    <x v="0"/>
  </r>
  <r>
    <x v="7"/>
    <x v="7"/>
    <x v="0"/>
    <x v="51"/>
    <x v="4"/>
    <m/>
    <x v="0"/>
    <x v="10"/>
    <x v="10"/>
    <x v="3"/>
    <x v="0"/>
  </r>
  <r>
    <x v="7"/>
    <x v="7"/>
    <x v="0"/>
    <x v="52"/>
    <x v="4"/>
    <m/>
    <x v="0"/>
    <x v="10"/>
    <x v="10"/>
    <x v="1"/>
    <x v="0"/>
  </r>
  <r>
    <x v="7"/>
    <x v="7"/>
    <x v="0"/>
    <x v="53"/>
    <x v="4"/>
    <m/>
    <x v="0"/>
    <x v="10"/>
    <x v="10"/>
    <x v="3"/>
    <x v="0"/>
  </r>
  <r>
    <x v="10"/>
    <x v="10"/>
    <x v="0"/>
    <x v="54"/>
    <x v="0"/>
    <e v="#N/A"/>
    <x v="0"/>
    <x v="10"/>
    <x v="0"/>
    <x v="1"/>
    <x v="0"/>
  </r>
  <r>
    <x v="9"/>
    <x v="9"/>
    <x v="0"/>
    <x v="55"/>
    <x v="5"/>
    <e v="#N/A"/>
    <x v="0"/>
    <x v="10"/>
    <x v="0"/>
    <x v="0"/>
    <x v="0"/>
  </r>
  <r>
    <x v="9"/>
    <x v="9"/>
    <x v="0"/>
    <x v="56"/>
    <x v="5"/>
    <m/>
    <x v="0"/>
    <x v="10"/>
    <x v="0"/>
    <x v="1"/>
    <x v="0"/>
  </r>
  <r>
    <x v="9"/>
    <x v="9"/>
    <x v="0"/>
    <x v="57"/>
    <x v="0"/>
    <m/>
    <x v="0"/>
    <x v="10"/>
    <x v="0"/>
    <x v="1"/>
    <x v="0"/>
  </r>
  <r>
    <x v="9"/>
    <x v="9"/>
    <x v="0"/>
    <x v="58"/>
    <x v="0"/>
    <m/>
    <x v="0"/>
    <x v="10"/>
    <x v="0"/>
    <x v="1"/>
    <x v="0"/>
  </r>
  <r>
    <x v="9"/>
    <x v="9"/>
    <x v="0"/>
    <x v="59"/>
    <x v="0"/>
    <m/>
    <x v="0"/>
    <x v="10"/>
    <x v="0"/>
    <x v="1"/>
    <x v="0"/>
  </r>
  <r>
    <x v="9"/>
    <x v="9"/>
    <x v="0"/>
    <x v="60"/>
    <x v="0"/>
    <m/>
    <x v="0"/>
    <x v="10"/>
    <x v="0"/>
    <x v="1"/>
    <x v="0"/>
  </r>
  <r>
    <x v="17"/>
    <x v="18"/>
    <x v="0"/>
    <x v="61"/>
    <x v="0"/>
    <e v="#N/A"/>
    <x v="0"/>
    <x v="10"/>
    <x v="0"/>
    <x v="1"/>
    <x v="0"/>
  </r>
  <r>
    <x v="17"/>
    <x v="18"/>
    <x v="0"/>
    <x v="62"/>
    <x v="0"/>
    <m/>
    <x v="0"/>
    <x v="10"/>
    <x v="0"/>
    <x v="1"/>
    <x v="0"/>
  </r>
  <r>
    <x v="17"/>
    <x v="18"/>
    <x v="0"/>
    <x v="63"/>
    <x v="0"/>
    <m/>
    <x v="0"/>
    <x v="10"/>
    <x v="0"/>
    <x v="1"/>
    <x v="0"/>
  </r>
  <r>
    <x v="17"/>
    <x v="18"/>
    <x v="0"/>
    <x v="64"/>
    <x v="0"/>
    <m/>
    <x v="0"/>
    <x v="10"/>
    <x v="0"/>
    <x v="1"/>
    <x v="0"/>
  </r>
  <r>
    <x v="18"/>
    <x v="19"/>
    <x v="0"/>
    <x v="65"/>
    <x v="0"/>
    <e v="#N/A"/>
    <x v="0"/>
    <x v="11"/>
    <x v="5"/>
    <x v="2"/>
    <x v="0"/>
  </r>
  <r>
    <x v="18"/>
    <x v="19"/>
    <x v="0"/>
    <x v="66"/>
    <x v="0"/>
    <m/>
    <x v="0"/>
    <x v="11"/>
    <x v="0"/>
    <x v="2"/>
    <x v="0"/>
  </r>
  <r>
    <x v="18"/>
    <x v="19"/>
    <x v="0"/>
    <x v="67"/>
    <x v="0"/>
    <m/>
    <x v="0"/>
    <x v="11"/>
    <x v="0"/>
    <x v="2"/>
    <x v="0"/>
  </r>
  <r>
    <x v="18"/>
    <x v="19"/>
    <x v="0"/>
    <x v="68"/>
    <x v="5"/>
    <m/>
    <x v="0"/>
    <x v="11"/>
    <x v="0"/>
    <x v="2"/>
    <x v="0"/>
  </r>
  <r>
    <x v="18"/>
    <x v="19"/>
    <x v="0"/>
    <x v="69"/>
    <x v="0"/>
    <m/>
    <x v="0"/>
    <x v="11"/>
    <x v="0"/>
    <x v="2"/>
    <x v="0"/>
  </r>
  <r>
    <x v="18"/>
    <x v="19"/>
    <x v="0"/>
    <x v="70"/>
    <x v="0"/>
    <m/>
    <x v="0"/>
    <x v="11"/>
    <x v="0"/>
    <x v="2"/>
    <x v="0"/>
  </r>
  <r>
    <x v="6"/>
    <x v="6"/>
    <x v="0"/>
    <x v="71"/>
    <x v="0"/>
    <e v="#N/A"/>
    <x v="0"/>
    <x v="11"/>
    <x v="0"/>
    <x v="2"/>
    <x v="0"/>
  </r>
  <r>
    <x v="6"/>
    <x v="6"/>
    <x v="0"/>
    <x v="72"/>
    <x v="0"/>
    <m/>
    <x v="0"/>
    <x v="11"/>
    <x v="0"/>
    <x v="2"/>
    <x v="0"/>
  </r>
  <r>
    <x v="8"/>
    <x v="8"/>
    <x v="0"/>
    <x v="73"/>
    <x v="0"/>
    <e v="#N/A"/>
    <x v="0"/>
    <x v="11"/>
    <x v="0"/>
    <x v="1"/>
    <x v="0"/>
  </r>
  <r>
    <x v="8"/>
    <x v="8"/>
    <x v="1"/>
    <x v="74"/>
    <x v="0"/>
    <e v="#N/A"/>
    <x v="0"/>
    <x v="11"/>
    <x v="2"/>
    <x v="2"/>
    <x v="19"/>
  </r>
  <r>
    <x v="6"/>
    <x v="6"/>
    <x v="0"/>
    <x v="75"/>
    <x v="0"/>
    <e v="#N/A"/>
    <x v="0"/>
    <x v="11"/>
    <x v="2"/>
    <x v="2"/>
    <x v="20"/>
  </r>
  <r>
    <x v="6"/>
    <x v="6"/>
    <x v="0"/>
    <x v="72"/>
    <x v="0"/>
    <m/>
    <x v="0"/>
    <x v="12"/>
    <x v="2"/>
    <x v="2"/>
    <x v="21"/>
  </r>
  <r>
    <x v="0"/>
    <x v="0"/>
    <x v="0"/>
    <x v="76"/>
    <x v="0"/>
    <e v="#N/A"/>
    <x v="0"/>
    <x v="11"/>
    <x v="11"/>
    <x v="3"/>
    <x v="0"/>
  </r>
  <r>
    <x v="0"/>
    <x v="0"/>
    <x v="0"/>
    <x v="77"/>
    <x v="0"/>
    <m/>
    <x v="0"/>
    <x v="11"/>
    <x v="12"/>
    <x v="2"/>
    <x v="0"/>
  </r>
  <r>
    <x v="14"/>
    <x v="14"/>
    <x v="0"/>
    <x v="78"/>
    <x v="0"/>
    <e v="#N/A"/>
    <x v="0"/>
    <x v="11"/>
    <x v="0"/>
    <x v="2"/>
    <x v="0"/>
  </r>
  <r>
    <x v="5"/>
    <x v="5"/>
    <x v="1"/>
    <x v="79"/>
    <x v="0"/>
    <e v="#N/A"/>
    <x v="0"/>
    <x v="11"/>
    <x v="0"/>
    <x v="2"/>
    <x v="22"/>
  </r>
  <r>
    <x v="19"/>
    <x v="20"/>
    <x v="0"/>
    <x v="80"/>
    <x v="0"/>
    <e v="#N/A"/>
    <x v="0"/>
    <x v="11"/>
    <x v="0"/>
    <x v="1"/>
    <x v="0"/>
  </r>
  <r>
    <x v="20"/>
    <x v="21"/>
    <x v="0"/>
    <x v="81"/>
    <x v="0"/>
    <e v="#N/A"/>
    <x v="0"/>
    <x v="13"/>
    <x v="13"/>
    <x v="2"/>
    <x v="0"/>
  </r>
  <r>
    <x v="20"/>
    <x v="21"/>
    <x v="0"/>
    <x v="82"/>
    <x v="0"/>
    <m/>
    <x v="0"/>
    <x v="13"/>
    <x v="10"/>
    <x v="3"/>
    <x v="0"/>
  </r>
  <r>
    <x v="20"/>
    <x v="21"/>
    <x v="0"/>
    <x v="83"/>
    <x v="0"/>
    <m/>
    <x v="0"/>
    <x v="13"/>
    <x v="0"/>
    <x v="2"/>
    <x v="0"/>
  </r>
  <r>
    <x v="0"/>
    <x v="0"/>
    <x v="0"/>
    <x v="84"/>
    <x v="0"/>
    <e v="#N/A"/>
    <x v="0"/>
    <x v="13"/>
    <x v="0"/>
    <x v="1"/>
    <x v="0"/>
  </r>
  <r>
    <x v="21"/>
    <x v="22"/>
    <x v="0"/>
    <x v="85"/>
    <x v="0"/>
    <e v="#N/A"/>
    <x v="0"/>
    <x v="13"/>
    <x v="0"/>
    <x v="1"/>
    <x v="0"/>
  </r>
  <r>
    <x v="21"/>
    <x v="22"/>
    <x v="2"/>
    <x v="86"/>
    <x v="0"/>
    <e v="#N/A"/>
    <x v="0"/>
    <x v="13"/>
    <x v="0"/>
    <x v="1"/>
    <x v="0"/>
  </r>
  <r>
    <x v="21"/>
    <x v="1"/>
    <x v="0"/>
    <x v="87"/>
    <x v="0"/>
    <e v="#N/A"/>
    <x v="0"/>
    <x v="13"/>
    <x v="8"/>
    <x v="1"/>
    <x v="23"/>
  </r>
  <r>
    <x v="22"/>
    <x v="23"/>
    <x v="0"/>
    <x v="88"/>
    <x v="0"/>
    <e v="#N/A"/>
    <x v="0"/>
    <x v="13"/>
    <x v="2"/>
    <x v="2"/>
    <x v="24"/>
  </r>
  <r>
    <x v="22"/>
    <x v="23"/>
    <x v="0"/>
    <x v="89"/>
    <x v="0"/>
    <m/>
    <x v="0"/>
    <x v="13"/>
    <x v="2"/>
    <x v="2"/>
    <x v="0"/>
  </r>
  <r>
    <x v="22"/>
    <x v="23"/>
    <x v="0"/>
    <x v="90"/>
    <x v="0"/>
    <m/>
    <x v="0"/>
    <x v="13"/>
    <x v="2"/>
    <x v="2"/>
    <x v="0"/>
  </r>
  <r>
    <x v="22"/>
    <x v="23"/>
    <x v="0"/>
    <x v="91"/>
    <x v="0"/>
    <m/>
    <x v="0"/>
    <x v="13"/>
    <x v="2"/>
    <x v="2"/>
    <x v="0"/>
  </r>
  <r>
    <x v="23"/>
    <x v="24"/>
    <x v="0"/>
    <x v="92"/>
    <x v="0"/>
    <e v="#N/A"/>
    <x v="0"/>
    <x v="13"/>
    <x v="2"/>
    <x v="2"/>
    <x v="0"/>
  </r>
  <r>
    <x v="23"/>
    <x v="24"/>
    <x v="0"/>
    <x v="93"/>
    <x v="0"/>
    <m/>
    <x v="0"/>
    <x v="13"/>
    <x v="2"/>
    <x v="2"/>
    <x v="0"/>
  </r>
  <r>
    <x v="12"/>
    <x v="12"/>
    <x v="1"/>
    <x v="94"/>
    <x v="0"/>
    <e v="#N/A"/>
    <x v="0"/>
    <x v="13"/>
    <x v="0"/>
    <x v="1"/>
    <x v="0"/>
  </r>
  <r>
    <x v="12"/>
    <x v="12"/>
    <x v="1"/>
    <x v="95"/>
    <x v="0"/>
    <m/>
    <x v="0"/>
    <x v="13"/>
    <x v="12"/>
    <x v="2"/>
    <x v="0"/>
  </r>
  <r>
    <x v="12"/>
    <x v="12"/>
    <x v="1"/>
    <x v="96"/>
    <x v="0"/>
    <m/>
    <x v="0"/>
    <x v="13"/>
    <x v="0"/>
    <x v="1"/>
    <x v="25"/>
  </r>
  <r>
    <x v="12"/>
    <x v="12"/>
    <x v="1"/>
    <x v="97"/>
    <x v="0"/>
    <m/>
    <x v="0"/>
    <x v="13"/>
    <x v="0"/>
    <x v="1"/>
    <x v="0"/>
  </r>
  <r>
    <x v="12"/>
    <x v="12"/>
    <x v="1"/>
    <x v="98"/>
    <x v="0"/>
    <m/>
    <x v="0"/>
    <x v="13"/>
    <x v="0"/>
    <x v="1"/>
    <x v="26"/>
  </r>
  <r>
    <x v="12"/>
    <x v="12"/>
    <x v="1"/>
    <x v="99"/>
    <x v="0"/>
    <m/>
    <x v="0"/>
    <x v="13"/>
    <x v="0"/>
    <x v="1"/>
    <x v="0"/>
  </r>
  <r>
    <x v="12"/>
    <x v="12"/>
    <x v="1"/>
    <x v="100"/>
    <x v="0"/>
    <m/>
    <x v="0"/>
    <x v="13"/>
    <x v="0"/>
    <x v="1"/>
    <x v="0"/>
  </r>
  <r>
    <x v="12"/>
    <x v="12"/>
    <x v="1"/>
    <x v="101"/>
    <x v="0"/>
    <m/>
    <x v="0"/>
    <x v="13"/>
    <x v="0"/>
    <x v="1"/>
    <x v="0"/>
  </r>
  <r>
    <x v="12"/>
    <x v="12"/>
    <x v="1"/>
    <x v="102"/>
    <x v="0"/>
    <m/>
    <x v="0"/>
    <x v="13"/>
    <x v="0"/>
    <x v="1"/>
    <x v="0"/>
  </r>
  <r>
    <x v="24"/>
    <x v="25"/>
    <x v="0"/>
    <x v="103"/>
    <x v="0"/>
    <e v="#N/A"/>
    <x v="0"/>
    <x v="14"/>
    <x v="0"/>
    <x v="1"/>
    <x v="0"/>
  </r>
  <r>
    <x v="15"/>
    <x v="16"/>
    <x v="3"/>
    <x v="104"/>
    <x v="0"/>
    <e v="#N/A"/>
    <x v="0"/>
    <x v="14"/>
    <x v="2"/>
    <x v="1"/>
    <x v="0"/>
  </r>
  <r>
    <x v="25"/>
    <x v="26"/>
    <x v="0"/>
    <x v="105"/>
    <x v="0"/>
    <e v="#N/A"/>
    <x v="0"/>
    <x v="15"/>
    <x v="0"/>
    <x v="1"/>
    <x v="0"/>
  </r>
  <r>
    <x v="26"/>
    <x v="27"/>
    <x v="0"/>
    <x v="106"/>
    <x v="0"/>
    <e v="#N/A"/>
    <x v="0"/>
    <x v="15"/>
    <x v="14"/>
    <x v="1"/>
    <x v="27"/>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1" applyNumberFormats="0" applyBorderFormats="0" applyFontFormats="0" applyPatternFormats="0" applyAlignmentFormats="0" applyWidthHeightFormats="1" dataCaption="Valeurs" grandTotalCaption="T" showMissing="0" updatedVersion="3" minRefreshableVersion="3" showDrill="0" showDataTips="0" preserveFormatting="0" colGrandTotals="0" itemPrintTitles="1" createdVersion="4" indent="0" showHeaders="0" compact="0" compactData="0" gridDropZones="1" multipleFieldFilters="0">
  <location ref="D9:R229" firstHeaderRow="2" firstDataRow="2" firstDataCol="9" rowPageCount="1" colPageCount="1"/>
  <pivotFields count="11">
    <pivotField axis="axisRow" compact="0" outline="0" showAll="0" defaultSubtotal="0">
      <items count="33">
        <item m="1" x="29"/>
        <item x="25"/>
        <item x="12"/>
        <item m="1" x="32"/>
        <item x="21"/>
        <item m="1" x="30"/>
        <item m="1" x="27"/>
        <item m="1" x="28"/>
        <item m="1" x="31"/>
        <item x="0"/>
        <item x="1"/>
        <item x="2"/>
        <item x="3"/>
        <item x="15"/>
        <item x="4"/>
        <item x="7"/>
        <item x="6"/>
        <item x="9"/>
        <item x="13"/>
        <item x="11"/>
        <item x="14"/>
        <item x="5"/>
        <item x="8"/>
        <item x="10"/>
        <item x="16"/>
        <item x="17"/>
        <item x="18"/>
        <item x="19"/>
        <item x="20"/>
        <item x="22"/>
        <item x="23"/>
        <item x="24"/>
        <item x="26"/>
      </items>
    </pivotField>
    <pivotField axis="axisRow" compact="0" outline="0" showAll="0" defaultSubtotal="0">
      <items count="35">
        <item m="1" x="28"/>
        <item x="12"/>
        <item m="1" x="31"/>
        <item x="26"/>
        <item m="1" x="32"/>
        <item m="1" x="30"/>
        <item m="1" x="29"/>
        <item m="1" x="34"/>
        <item m="1" x="33"/>
        <item x="0"/>
        <item x="1"/>
        <item x="2"/>
        <item x="3"/>
        <item x="16"/>
        <item x="4"/>
        <item x="7"/>
        <item x="6"/>
        <item x="9"/>
        <item x="13"/>
        <item x="11"/>
        <item x="14"/>
        <item x="5"/>
        <item x="8"/>
        <item x="10"/>
        <item x="15"/>
        <item x="17"/>
        <item x="18"/>
        <item x="19"/>
        <item x="20"/>
        <item x="21"/>
        <item x="22"/>
        <item x="23"/>
        <item x="24"/>
        <item x="25"/>
        <item x="27"/>
      </items>
    </pivotField>
    <pivotField axis="axisPage" compact="0" outline="0" showAll="0" defaultSubtotal="0">
      <items count="8">
        <item m="1" x="4"/>
        <item m="1" x="7"/>
        <item m="1" x="6"/>
        <item x="0"/>
        <item m="1" x="5"/>
        <item x="1"/>
        <item x="2"/>
        <item x="3"/>
      </items>
    </pivotField>
    <pivotField axis="axisRow" compact="0" outline="0" showAll="0" defaultSubtotal="0">
      <items count="121">
        <item m="1" x="107"/>
        <item m="1" x="115"/>
        <item m="1" x="111"/>
        <item m="1" x="120"/>
        <item m="1" x="118"/>
        <item m="1" x="109"/>
        <item m="1" x="116"/>
        <item x="0"/>
        <item x="1"/>
        <item x="2"/>
        <item m="1" x="113"/>
        <item x="3"/>
        <item x="4"/>
        <item x="5"/>
        <item m="1" x="117"/>
        <item m="1" x="108"/>
        <item m="1" x="119"/>
        <item x="6"/>
        <item x="9"/>
        <item x="17"/>
        <item m="1" x="110"/>
        <item m="1" x="114"/>
        <item m="1" x="112"/>
        <item x="42"/>
        <item x="43"/>
        <item x="44"/>
        <item x="45"/>
        <item x="46"/>
        <item x="7"/>
        <item x="8"/>
        <item x="10"/>
        <item x="11"/>
        <item x="12"/>
        <item x="13"/>
        <item x="14"/>
        <item x="15"/>
        <item x="16"/>
        <item x="18"/>
        <item x="19"/>
        <item x="20"/>
        <item x="21"/>
        <item x="22"/>
        <item x="23"/>
        <item x="24"/>
        <item x="25"/>
        <item x="26"/>
        <item x="27"/>
        <item x="28"/>
        <item x="29"/>
        <item x="30"/>
        <item x="31"/>
        <item x="32"/>
        <item x="33"/>
        <item x="34"/>
        <item x="35"/>
        <item x="36"/>
        <item x="37"/>
        <item x="38"/>
        <item x="39"/>
        <item x="40"/>
        <item x="41"/>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s>
    </pivotField>
    <pivotField axis="axisRow" compact="0" outline="0" showAll="0" defaultSubtotal="0">
      <items count="7">
        <item x="0"/>
        <item x="5"/>
        <item x="4"/>
        <item x="1"/>
        <item x="2"/>
        <item x="3"/>
        <item x="6"/>
      </items>
    </pivotField>
    <pivotField compact="0" outline="0" showAll="0"/>
    <pivotField axis="axisRow" compact="0" outline="0" showAll="0" defaultSubtotal="0">
      <items count="2">
        <item m="1" x="1"/>
        <item x="0"/>
      </items>
    </pivotField>
    <pivotField axis="axisRow" compact="0" outline="0" showAll="0" defaultSubtotal="0">
      <items count="20">
        <item x="9"/>
        <item m="1" x="17"/>
        <item m="1" x="19"/>
        <item m="1" x="18"/>
        <item m="1" x="16"/>
        <item x="0"/>
        <item x="1"/>
        <item x="2"/>
        <item x="4"/>
        <item x="5"/>
        <item x="7"/>
        <item x="8"/>
        <item x="3"/>
        <item x="6"/>
        <item x="10"/>
        <item x="11"/>
        <item x="12"/>
        <item x="13"/>
        <item x="14"/>
        <item x="15"/>
      </items>
    </pivotField>
    <pivotField axis="axisRow" compact="0" outline="0" showAll="0" defaultSubtotal="0">
      <items count="17">
        <item x="0"/>
        <item m="1" x="16"/>
        <item x="2"/>
        <item m="1" x="15"/>
        <item x="1"/>
        <item x="3"/>
        <item x="4"/>
        <item x="5"/>
        <item x="6"/>
        <item x="7"/>
        <item x="8"/>
        <item x="9"/>
        <item x="10"/>
        <item x="11"/>
        <item x="12"/>
        <item x="13"/>
        <item x="14"/>
      </items>
    </pivotField>
    <pivotField axis="axisRow" compact="0" outline="0" multipleItemSelectionAllowed="1" showAll="0">
      <items count="5">
        <item x="1"/>
        <item x="0"/>
        <item x="3"/>
        <item x="2"/>
        <item t="default"/>
      </items>
    </pivotField>
    <pivotField axis="axisRow" compact="0" outline="0" showAll="0" defaultSubtotal="0">
      <items count="28">
        <item x="0"/>
        <item x="3"/>
        <item x="12"/>
        <item x="1"/>
        <item x="2"/>
        <item x="4"/>
        <item x="5"/>
        <item x="6"/>
        <item x="7"/>
        <item x="8"/>
        <item x="9"/>
        <item x="10"/>
        <item x="11"/>
        <item x="13"/>
        <item x="14"/>
        <item x="15"/>
        <item x="16"/>
        <item x="17"/>
        <item x="18"/>
        <item x="19"/>
        <item x="20"/>
        <item x="21"/>
        <item x="22"/>
        <item x="23"/>
        <item x="24"/>
        <item x="25"/>
        <item x="26"/>
        <item x="27"/>
      </items>
    </pivotField>
  </pivotFields>
  <rowFields count="9">
    <field x="0"/>
    <field x="1"/>
    <field x="3"/>
    <field x="4"/>
    <field x="6"/>
    <field x="7"/>
    <field x="8"/>
    <field x="9"/>
    <field x="10"/>
  </rowFields>
  <rowItems count="219">
    <i>
      <x v="1"/>
      <x v="3"/>
      <x v="119"/>
      <x/>
      <x v="1"/>
      <x v="19"/>
      <x/>
      <x/>
      <x/>
    </i>
    <i t="default" r="7">
      <x/>
    </i>
    <i>
      <x v="2"/>
      <x v="1"/>
      <x v="23"/>
      <x/>
      <x v="1"/>
      <x v="10"/>
      <x/>
      <x/>
      <x/>
    </i>
    <i t="default" r="7">
      <x/>
    </i>
    <i r="2">
      <x v="60"/>
      <x v="5"/>
      <x v="1"/>
      <x v="10"/>
      <x v="2"/>
      <x v="3"/>
      <x/>
    </i>
    <i t="default" r="7">
      <x v="3"/>
    </i>
    <i r="2">
      <x v="108"/>
      <x/>
      <x v="1"/>
      <x v="17"/>
      <x/>
      <x/>
      <x/>
    </i>
    <i t="default" r="7">
      <x/>
    </i>
    <i r="2">
      <x v="109"/>
      <x/>
      <x v="1"/>
      <x v="17"/>
      <x v="14"/>
      <x v="3"/>
      <x/>
    </i>
    <i t="default" r="7">
      <x v="3"/>
    </i>
    <i r="2">
      <x v="110"/>
      <x/>
      <x v="1"/>
      <x v="17"/>
      <x/>
      <x/>
      <x v="25"/>
    </i>
    <i t="default" r="7">
      <x/>
    </i>
    <i r="2">
      <x v="111"/>
      <x/>
      <x v="1"/>
      <x v="17"/>
      <x/>
      <x/>
      <x/>
    </i>
    <i t="default" r="7">
      <x/>
    </i>
    <i r="2">
      <x v="112"/>
      <x/>
      <x v="1"/>
      <x v="17"/>
      <x/>
      <x/>
      <x v="26"/>
    </i>
    <i t="default" r="7">
      <x/>
    </i>
    <i r="2">
      <x v="113"/>
      <x/>
      <x v="1"/>
      <x v="17"/>
      <x/>
      <x/>
      <x/>
    </i>
    <i t="default" r="7">
      <x/>
    </i>
    <i r="2">
      <x v="114"/>
      <x/>
      <x v="1"/>
      <x v="17"/>
      <x/>
      <x/>
      <x/>
    </i>
    <i t="default" r="7">
      <x/>
    </i>
    <i r="2">
      <x v="115"/>
      <x/>
      <x v="1"/>
      <x v="17"/>
      <x/>
      <x/>
      <x/>
    </i>
    <i t="default" r="7">
      <x/>
    </i>
    <i r="2">
      <x v="116"/>
      <x/>
      <x v="1"/>
      <x v="17"/>
      <x/>
      <x/>
      <x/>
    </i>
    <i t="default" r="7">
      <x/>
    </i>
    <i>
      <x v="4"/>
      <x v="10"/>
      <x v="101"/>
      <x/>
      <x v="1"/>
      <x v="17"/>
      <x v="10"/>
      <x/>
      <x v="23"/>
    </i>
    <i t="default" r="7">
      <x/>
    </i>
    <i r="1">
      <x v="30"/>
      <x v="99"/>
      <x/>
      <x v="1"/>
      <x v="17"/>
      <x/>
      <x/>
      <x/>
    </i>
    <i t="default" r="7">
      <x/>
    </i>
    <i r="2">
      <x v="100"/>
      <x/>
      <x v="1"/>
      <x v="17"/>
      <x/>
      <x/>
      <x/>
    </i>
    <i t="default" r="7">
      <x/>
    </i>
    <i>
      <x v="9"/>
      <x v="9"/>
      <x v="7"/>
      <x/>
      <x v="1"/>
      <x v="5"/>
      <x/>
      <x v="1"/>
      <x/>
    </i>
    <i t="default" r="7">
      <x v="1"/>
    </i>
    <i r="2">
      <x v="8"/>
      <x/>
      <x v="1"/>
      <x v="5"/>
      <x v="4"/>
      <x v="1"/>
      <x v="3"/>
    </i>
    <i t="default" r="7">
      <x v="1"/>
    </i>
    <i r="2">
      <x v="9"/>
      <x/>
      <x v="1"/>
      <x v="5"/>
      <x v="2"/>
      <x v="1"/>
      <x v="4"/>
    </i>
    <i t="default" r="7">
      <x v="1"/>
    </i>
    <i r="2">
      <x v="90"/>
      <x/>
      <x v="1"/>
      <x v="15"/>
      <x v="13"/>
      <x v="2"/>
      <x/>
    </i>
    <i t="default" r="7">
      <x v="2"/>
    </i>
    <i r="2">
      <x v="91"/>
      <x/>
      <x v="1"/>
      <x v="15"/>
      <x v="14"/>
      <x v="3"/>
      <x/>
    </i>
    <i t="default" r="7">
      <x v="3"/>
    </i>
    <i r="2">
      <x v="98"/>
      <x/>
      <x v="1"/>
      <x v="17"/>
      <x/>
      <x/>
      <x/>
    </i>
    <i t="default" r="7">
      <x/>
    </i>
    <i>
      <x v="10"/>
      <x v="10"/>
      <x v="11"/>
      <x/>
      <x v="1"/>
      <x v="6"/>
      <x/>
      <x v="1"/>
      <x v="1"/>
    </i>
    <i t="default" r="7">
      <x v="1"/>
    </i>
    <i>
      <x v="11"/>
      <x v="11"/>
      <x v="12"/>
      <x/>
      <x v="1"/>
      <x v="7"/>
      <x v="2"/>
      <x/>
      <x v="5"/>
    </i>
    <i t="default" r="7">
      <x/>
    </i>
    <i>
      <x v="12"/>
      <x v="12"/>
      <x v="13"/>
      <x/>
      <x v="1"/>
      <x v="7"/>
      <x v="5"/>
      <x v="1"/>
      <x v="6"/>
    </i>
    <i t="default" r="7">
      <x v="1"/>
    </i>
    <i>
      <x v="13"/>
      <x v="13"/>
      <x v="62"/>
      <x v="2"/>
      <x v="1"/>
      <x v="14"/>
      <x v="12"/>
      <x v="3"/>
      <x v="18"/>
    </i>
    <i t="default" r="7">
      <x v="3"/>
    </i>
    <i r="2">
      <x v="118"/>
      <x/>
      <x v="1"/>
      <x v="18"/>
      <x v="2"/>
      <x/>
      <x/>
    </i>
    <i t="default" r="7">
      <x/>
    </i>
    <i>
      <x v="14"/>
      <x v="14"/>
      <x v="17"/>
      <x/>
      <x v="1"/>
      <x v="7"/>
      <x/>
      <x/>
      <x/>
    </i>
    <i t="default" r="7">
      <x/>
    </i>
    <i>
      <x v="15"/>
      <x v="15"/>
      <x v="11"/>
      <x/>
      <x v="1"/>
      <x v="8"/>
      <x/>
      <x/>
      <x/>
    </i>
    <i t="default" r="7">
      <x/>
    </i>
    <i r="2">
      <x v="18"/>
      <x/>
      <x v="1"/>
      <x v="9"/>
      <x v="7"/>
      <x/>
      <x v="7"/>
    </i>
    <i t="default" r="7">
      <x/>
    </i>
    <i r="2">
      <x v="30"/>
      <x/>
      <x v="1"/>
      <x v="8"/>
      <x v="8"/>
      <x v="1"/>
      <x v="8"/>
    </i>
    <i t="default" r="7">
      <x v="1"/>
    </i>
    <i r="2">
      <x v="31"/>
      <x v="3"/>
      <x v="1"/>
      <x v="8"/>
      <x v="6"/>
      <x v="1"/>
      <x v="9"/>
    </i>
    <i t="default" r="7">
      <x v="1"/>
    </i>
    <i r="2">
      <x v="32"/>
      <x v="3"/>
      <x v="1"/>
      <x v="8"/>
      <x v="2"/>
      <x v="1"/>
      <x v="10"/>
    </i>
    <i t="default" r="7">
      <x v="1"/>
    </i>
    <i r="2">
      <x v="33"/>
      <x v="4"/>
      <x v="1"/>
      <x v="8"/>
      <x v="9"/>
      <x v="1"/>
      <x v="11"/>
    </i>
    <i t="default" r="7">
      <x v="1"/>
    </i>
    <i r="2">
      <x v="34"/>
      <x v="5"/>
      <x v="1"/>
      <x v="8"/>
      <x v="7"/>
      <x v="1"/>
      <x v="12"/>
    </i>
    <i t="default" r="7">
      <x v="1"/>
    </i>
    <i r="2">
      <x v="35"/>
      <x v="4"/>
      <x v="1"/>
      <x v="8"/>
      <x v="10"/>
      <x v="1"/>
      <x/>
    </i>
    <i t="default" r="7">
      <x v="1"/>
    </i>
    <i r="2">
      <x v="64"/>
      <x v="2"/>
      <x v="1"/>
      <x v="14"/>
      <x v="12"/>
      <x v="2"/>
      <x/>
    </i>
    <i t="default" r="7">
      <x v="2"/>
    </i>
    <i r="2">
      <x v="65"/>
      <x v="2"/>
      <x v="1"/>
      <x v="14"/>
      <x v="12"/>
      <x v="2"/>
      <x/>
    </i>
    <i t="default" r="7">
      <x v="2"/>
    </i>
    <i r="2">
      <x v="66"/>
      <x v="2"/>
      <x v="1"/>
      <x v="14"/>
      <x v="12"/>
      <x/>
      <x/>
    </i>
    <i t="default" r="7">
      <x/>
    </i>
    <i r="2">
      <x v="67"/>
      <x v="2"/>
      <x v="1"/>
      <x v="14"/>
      <x v="12"/>
      <x v="2"/>
      <x/>
    </i>
    <i t="default" r="7">
      <x v="2"/>
    </i>
    <i>
      <x v="16"/>
      <x v="16"/>
      <x v="19"/>
      <x/>
      <x v="1"/>
      <x v="8"/>
      <x/>
      <x/>
      <x/>
    </i>
    <i t="default" r="7">
      <x/>
    </i>
    <i r="2">
      <x v="29"/>
      <x v="3"/>
      <x v="1"/>
      <x v="12"/>
      <x v="6"/>
      <x/>
      <x/>
    </i>
    <i t="default" r="7">
      <x/>
    </i>
    <i r="2">
      <x v="37"/>
      <x v="5"/>
      <x v="1"/>
      <x v="8"/>
      <x v="7"/>
      <x v="1"/>
      <x/>
    </i>
    <i t="default" r="7">
      <x v="1"/>
    </i>
    <i r="2">
      <x v="38"/>
      <x v="2"/>
      <x v="1"/>
      <x v="8"/>
      <x/>
      <x/>
      <x/>
    </i>
    <i t="default" r="7">
      <x/>
    </i>
    <i r="2">
      <x v="39"/>
      <x/>
      <x v="1"/>
      <x v="8"/>
      <x v="8"/>
      <x/>
      <x v="9"/>
    </i>
    <i t="default" r="7">
      <x/>
    </i>
    <i r="2">
      <x v="85"/>
      <x/>
      <x v="1"/>
      <x v="15"/>
      <x/>
      <x v="3"/>
      <x/>
    </i>
    <i t="default" r="7">
      <x v="3"/>
    </i>
    <i r="2">
      <x v="86"/>
      <x/>
      <x v="1"/>
      <x v="15"/>
      <x/>
      <x v="3"/>
      <x/>
    </i>
    <i t="default" r="7">
      <x v="3"/>
    </i>
    <i r="5">
      <x v="16"/>
      <x v="2"/>
      <x v="3"/>
      <x v="21"/>
    </i>
    <i t="default" r="7">
      <x v="3"/>
    </i>
    <i r="2">
      <x v="89"/>
      <x/>
      <x v="1"/>
      <x v="15"/>
      <x v="2"/>
      <x v="3"/>
      <x v="20"/>
    </i>
    <i t="default" r="7">
      <x v="3"/>
    </i>
    <i>
      <x v="17"/>
      <x v="17"/>
      <x v="40"/>
      <x/>
      <x v="1"/>
      <x v="8"/>
      <x/>
      <x v="3"/>
      <x v="2"/>
    </i>
    <i t="default" r="7">
      <x v="3"/>
    </i>
    <i r="2">
      <x v="41"/>
      <x/>
      <x v="1"/>
      <x v="8"/>
      <x/>
      <x/>
      <x/>
    </i>
    <i t="default" r="7">
      <x/>
    </i>
    <i r="2">
      <x v="42"/>
      <x v="3"/>
      <x v="1"/>
      <x v="8"/>
      <x/>
      <x/>
      <x/>
    </i>
    <i t="default" r="7">
      <x/>
    </i>
    <i r="2">
      <x v="43"/>
      <x/>
      <x v="1"/>
      <x v="8"/>
      <x/>
      <x/>
      <x/>
    </i>
    <i t="default" r="7">
      <x/>
    </i>
    <i r="2">
      <x v="44"/>
      <x v="1"/>
      <x v="1"/>
      <x v="8"/>
      <x/>
      <x/>
      <x/>
    </i>
    <i t="default" r="7">
      <x/>
    </i>
    <i r="2">
      <x v="45"/>
      <x/>
      <x v="1"/>
      <x v="8"/>
      <x/>
      <x/>
      <x/>
    </i>
    <i t="default" r="7">
      <x/>
    </i>
    <i r="2">
      <x v="46"/>
      <x/>
      <x v="1"/>
      <x v="8"/>
      <x/>
      <x/>
      <x/>
    </i>
    <i t="default" r="7">
      <x/>
    </i>
    <i r="2">
      <x v="69"/>
      <x v="1"/>
      <x v="1"/>
      <x v="14"/>
      <x/>
      <x v="1"/>
      <x/>
    </i>
    <i t="default" r="7">
      <x v="1"/>
    </i>
    <i r="2">
      <x v="70"/>
      <x v="1"/>
      <x v="1"/>
      <x v="14"/>
      <x/>
      <x/>
      <x/>
    </i>
    <i t="default" r="7">
      <x/>
    </i>
    <i r="2">
      <x v="71"/>
      <x/>
      <x v="1"/>
      <x v="14"/>
      <x/>
      <x/>
      <x/>
    </i>
    <i t="default" r="7">
      <x/>
    </i>
    <i r="2">
      <x v="72"/>
      <x/>
      <x v="1"/>
      <x v="14"/>
      <x/>
      <x/>
      <x/>
    </i>
    <i t="default" r="7">
      <x/>
    </i>
    <i r="2">
      <x v="73"/>
      <x/>
      <x v="1"/>
      <x v="14"/>
      <x/>
      <x/>
      <x/>
    </i>
    <i t="default" r="7">
      <x/>
    </i>
    <i r="2">
      <x v="74"/>
      <x/>
      <x v="1"/>
      <x v="14"/>
      <x/>
      <x/>
      <x/>
    </i>
    <i t="default" r="7">
      <x/>
    </i>
    <i>
      <x v="18"/>
      <x v="18"/>
      <x v="24"/>
      <x v="2"/>
      <x v="1"/>
      <x v="11"/>
      <x v="2"/>
      <x v="3"/>
      <x v="14"/>
    </i>
    <i t="default" r="7">
      <x v="3"/>
    </i>
    <i r="1">
      <x v="24"/>
      <x v="61"/>
      <x/>
      <x v="1"/>
      <x v="14"/>
      <x v="4"/>
      <x v="1"/>
      <x v="17"/>
    </i>
    <i t="default" r="7">
      <x v="1"/>
    </i>
    <i>
      <x v="19"/>
      <x v="19"/>
      <x v="25"/>
      <x/>
      <x v="1"/>
      <x v="11"/>
      <x v="4"/>
      <x v="3"/>
      <x v="3"/>
    </i>
    <i t="default" r="7">
      <x v="3"/>
    </i>
    <i r="2">
      <x v="58"/>
      <x v="5"/>
      <x v="1"/>
      <x v="13"/>
      <x v="7"/>
      <x v="3"/>
      <x/>
    </i>
    <i t="default" r="7">
      <x v="3"/>
    </i>
    <i r="2">
      <x v="59"/>
      <x v="1"/>
      <x v="1"/>
      <x v="13"/>
      <x v="4"/>
      <x v="1"/>
      <x v="6"/>
    </i>
    <i t="default" r="7">
      <x v="1"/>
    </i>
    <i>
      <x v="20"/>
      <x v="20"/>
      <x v="26"/>
      <x/>
      <x v="1"/>
      <x/>
      <x v="11"/>
      <x v="3"/>
      <x v="15"/>
    </i>
    <i t="default" r="7">
      <x v="3"/>
    </i>
    <i r="2">
      <x v="27"/>
      <x/>
      <x v="1"/>
      <x/>
      <x v="11"/>
      <x v="3"/>
      <x v="16"/>
    </i>
    <i t="default" r="7">
      <x v="3"/>
    </i>
    <i r="2">
      <x v="92"/>
      <x/>
      <x v="1"/>
      <x v="15"/>
      <x/>
      <x v="3"/>
      <x/>
    </i>
    <i t="default" r="7">
      <x v="3"/>
    </i>
    <i>
      <x v="21"/>
      <x v="21"/>
      <x v="28"/>
      <x/>
      <x v="1"/>
      <x v="12"/>
      <x/>
      <x/>
      <x/>
    </i>
    <i t="default" r="7">
      <x/>
    </i>
    <i r="2">
      <x v="93"/>
      <x/>
      <x v="1"/>
      <x v="15"/>
      <x/>
      <x v="3"/>
      <x v="22"/>
    </i>
    <i t="default" r="7">
      <x v="3"/>
    </i>
    <i>
      <x v="22"/>
      <x v="22"/>
      <x v="36"/>
      <x v="2"/>
      <x v="1"/>
      <x v="8"/>
      <x/>
      <x/>
      <x/>
    </i>
    <i t="default" r="7">
      <x/>
    </i>
    <i r="2">
      <x v="87"/>
      <x/>
      <x v="1"/>
      <x v="15"/>
      <x/>
      <x/>
      <x/>
    </i>
    <i t="default" r="7">
      <x/>
    </i>
    <i r="2">
      <x v="88"/>
      <x/>
      <x v="1"/>
      <x v="15"/>
      <x v="2"/>
      <x v="3"/>
      <x v="19"/>
    </i>
    <i t="default" r="7">
      <x v="3"/>
    </i>
    <i>
      <x v="23"/>
      <x v="23"/>
      <x v="47"/>
      <x/>
      <x v="1"/>
      <x v="8"/>
      <x/>
      <x/>
      <x/>
    </i>
    <i t="default" r="7">
      <x/>
    </i>
    <i r="2">
      <x v="48"/>
      <x/>
      <x v="1"/>
      <x v="8"/>
      <x/>
      <x/>
      <x/>
    </i>
    <i t="default" r="7">
      <x/>
    </i>
    <i r="2">
      <x v="49"/>
      <x v="1"/>
      <x v="1"/>
      <x v="8"/>
      <x v="4"/>
      <x v="1"/>
      <x v="3"/>
    </i>
    <i t="default" r="7">
      <x v="1"/>
    </i>
    <i r="2">
      <x v="50"/>
      <x v="2"/>
      <x v="1"/>
      <x v="8"/>
      <x/>
      <x/>
      <x/>
    </i>
    <i t="default" r="7">
      <x/>
    </i>
    <i r="2">
      <x v="51"/>
      <x/>
      <x v="1"/>
      <x v="8"/>
      <x/>
      <x v="1"/>
      <x/>
    </i>
    <i t="default" r="7">
      <x v="1"/>
    </i>
    <i r="2">
      <x v="52"/>
      <x v="1"/>
      <x v="1"/>
      <x v="8"/>
      <x v="4"/>
      <x v="1"/>
      <x v="3"/>
    </i>
    <i t="default" r="7">
      <x v="1"/>
    </i>
    <i r="2">
      <x v="53"/>
      <x v="5"/>
      <x v="1"/>
      <x v="8"/>
      <x/>
      <x/>
      <x/>
    </i>
    <i t="default" r="7">
      <x/>
    </i>
    <i r="2">
      <x v="54"/>
      <x v="3"/>
      <x v="1"/>
      <x v="8"/>
      <x/>
      <x/>
      <x/>
    </i>
    <i t="default" r="7">
      <x/>
    </i>
    <i r="2">
      <x v="55"/>
      <x v="6"/>
      <x v="1"/>
      <x v="8"/>
      <x v="8"/>
      <x/>
      <x v="13"/>
    </i>
    <i t="default" r="7">
      <x/>
    </i>
    <i r="2">
      <x v="56"/>
      <x v="3"/>
      <x v="1"/>
      <x v="8"/>
      <x/>
      <x/>
      <x/>
    </i>
    <i t="default" r="7">
      <x/>
    </i>
    <i r="2">
      <x v="57"/>
      <x/>
      <x v="1"/>
      <x v="8"/>
      <x/>
      <x/>
      <x/>
    </i>
    <i t="default" r="7">
      <x/>
    </i>
    <i r="2">
      <x v="68"/>
      <x/>
      <x v="1"/>
      <x v="14"/>
      <x/>
      <x/>
      <x/>
    </i>
    <i t="default" r="7">
      <x/>
    </i>
    <i>
      <x v="24"/>
      <x v="25"/>
      <x v="63"/>
      <x v="2"/>
      <x v="1"/>
      <x v="14"/>
      <x v="12"/>
      <x v="2"/>
      <x/>
    </i>
    <i t="default" r="7">
      <x v="2"/>
    </i>
    <i>
      <x v="25"/>
      <x v="26"/>
      <x v="75"/>
      <x/>
      <x v="1"/>
      <x v="14"/>
      <x/>
      <x/>
      <x/>
    </i>
    <i t="default" r="7">
      <x/>
    </i>
    <i r="2">
      <x v="76"/>
      <x/>
      <x v="1"/>
      <x v="14"/>
      <x/>
      <x/>
      <x/>
    </i>
    <i t="default" r="7">
      <x/>
    </i>
    <i r="2">
      <x v="77"/>
      <x/>
      <x v="1"/>
      <x v="14"/>
      <x/>
      <x/>
      <x/>
    </i>
    <i t="default" r="7">
      <x/>
    </i>
    <i r="2">
      <x v="78"/>
      <x/>
      <x v="1"/>
      <x v="14"/>
      <x/>
      <x/>
      <x/>
    </i>
    <i t="default" r="7">
      <x/>
    </i>
    <i>
      <x v="26"/>
      <x v="27"/>
      <x v="79"/>
      <x/>
      <x v="1"/>
      <x v="15"/>
      <x v="7"/>
      <x v="3"/>
      <x/>
    </i>
    <i t="default" r="7">
      <x v="3"/>
    </i>
    <i r="2">
      <x v="80"/>
      <x/>
      <x v="1"/>
      <x v="15"/>
      <x/>
      <x v="3"/>
      <x/>
    </i>
    <i t="default" r="7">
      <x v="3"/>
    </i>
    <i r="2">
      <x v="81"/>
      <x/>
      <x v="1"/>
      <x v="15"/>
      <x/>
      <x v="3"/>
      <x/>
    </i>
    <i t="default" r="7">
      <x v="3"/>
    </i>
    <i r="2">
      <x v="82"/>
      <x v="1"/>
      <x v="1"/>
      <x v="15"/>
      <x/>
      <x v="3"/>
      <x/>
    </i>
    <i t="default" r="7">
      <x v="3"/>
    </i>
    <i r="2">
      <x v="83"/>
      <x/>
      <x v="1"/>
      <x v="15"/>
      <x/>
      <x v="3"/>
      <x/>
    </i>
    <i t="default" r="7">
      <x v="3"/>
    </i>
    <i r="2">
      <x v="84"/>
      <x/>
      <x v="1"/>
      <x v="15"/>
      <x/>
      <x v="3"/>
      <x/>
    </i>
    <i t="default" r="7">
      <x v="3"/>
    </i>
    <i>
      <x v="27"/>
      <x v="28"/>
      <x v="94"/>
      <x/>
      <x v="1"/>
      <x v="15"/>
      <x/>
      <x/>
      <x/>
    </i>
    <i t="default" r="7">
      <x/>
    </i>
    <i>
      <x v="28"/>
      <x v="29"/>
      <x v="95"/>
      <x/>
      <x v="1"/>
      <x v="17"/>
      <x v="15"/>
      <x v="3"/>
      <x/>
    </i>
    <i t="default" r="7">
      <x v="3"/>
    </i>
    <i r="2">
      <x v="96"/>
      <x/>
      <x v="1"/>
      <x v="17"/>
      <x v="12"/>
      <x v="2"/>
      <x/>
    </i>
    <i t="default" r="7">
      <x v="2"/>
    </i>
    <i r="2">
      <x v="97"/>
      <x/>
      <x v="1"/>
      <x v="17"/>
      <x/>
      <x v="3"/>
      <x/>
    </i>
    <i t="default" r="7">
      <x v="3"/>
    </i>
    <i>
      <x v="29"/>
      <x v="31"/>
      <x v="102"/>
      <x/>
      <x v="1"/>
      <x v="17"/>
      <x v="2"/>
      <x v="3"/>
      <x v="24"/>
    </i>
    <i t="default" r="7">
      <x v="3"/>
    </i>
    <i r="2">
      <x v="103"/>
      <x/>
      <x v="1"/>
      <x v="17"/>
      <x v="2"/>
      <x v="3"/>
      <x/>
    </i>
    <i t="default" r="7">
      <x v="3"/>
    </i>
    <i r="2">
      <x v="104"/>
      <x/>
      <x v="1"/>
      <x v="17"/>
      <x v="2"/>
      <x v="3"/>
      <x/>
    </i>
    <i t="default" r="7">
      <x v="3"/>
    </i>
    <i r="2">
      <x v="105"/>
      <x/>
      <x v="1"/>
      <x v="17"/>
      <x v="2"/>
      <x v="3"/>
      <x/>
    </i>
    <i t="default" r="7">
      <x v="3"/>
    </i>
    <i>
      <x v="30"/>
      <x v="32"/>
      <x v="106"/>
      <x/>
      <x v="1"/>
      <x v="17"/>
      <x v="2"/>
      <x v="3"/>
      <x/>
    </i>
    <i t="default" r="7">
      <x v="3"/>
    </i>
    <i r="2">
      <x v="107"/>
      <x/>
      <x v="1"/>
      <x v="17"/>
      <x v="2"/>
      <x v="3"/>
      <x/>
    </i>
    <i t="default" r="7">
      <x v="3"/>
    </i>
    <i>
      <x v="31"/>
      <x v="33"/>
      <x v="117"/>
      <x/>
      <x v="1"/>
      <x v="18"/>
      <x/>
      <x/>
      <x/>
    </i>
    <i t="default" r="7">
      <x/>
    </i>
    <i>
      <x v="32"/>
      <x v="34"/>
      <x v="120"/>
      <x/>
      <x v="1"/>
      <x v="19"/>
      <x v="16"/>
      <x/>
      <x v="27"/>
    </i>
    <i t="default" r="7">
      <x/>
    </i>
    <i t="grand">
      <x/>
    </i>
  </rowItems>
  <colItems count="1">
    <i/>
  </colItems>
  <pageFields count="1">
    <pageField fld="2" hier="-1"/>
  </pageFields>
  <pivotTableStyleInfo name="Style de tableau croisé dynamique 1" showRowHeaders="1" showColHeaders="1" showRowStripes="1" showColStripes="1"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4" cacheId="0" applyNumberFormats="0" applyBorderFormats="0" applyFontFormats="0" applyPatternFormats="0" applyAlignmentFormats="0" applyWidthHeightFormats="1" dataCaption="Valeurs" updatedVersion="4" minRefreshableVersion="3" showDrill="0" showDataTips="0" useAutoFormatting="1" itemPrintTitles="1" createdVersion="4" indent="0" compact="0" compactData="0" gridDropZones="1" multipleFieldFilters="0">
  <location ref="A21:L24" firstHeaderRow="2" firstDataRow="2" firstDataCol="6" rowPageCount="1" colPageCount="1"/>
  <pivotFields count="18">
    <pivotField axis="axisRow" compact="0" outline="0" showAll="0" defaultSubtotal="0">
      <items count="63">
        <item x="2"/>
        <item x="4"/>
        <item x="54"/>
        <item x="52"/>
        <item x="25"/>
        <item x="15"/>
        <item x="10"/>
        <item x="12"/>
        <item x="50"/>
        <item x="45"/>
        <item x="17"/>
        <item x="28"/>
        <item x="19"/>
        <item x="58"/>
        <item x="62"/>
        <item x="57"/>
        <item x="46"/>
        <item x="51"/>
        <item x="60"/>
        <item x="13"/>
        <item x="11"/>
        <item x="31"/>
        <item x="41"/>
        <item x="16"/>
        <item x="40"/>
        <item x="7"/>
        <item x="29"/>
        <item x="20"/>
        <item x="24"/>
        <item x="36"/>
        <item x="47"/>
        <item x="8"/>
        <item x="27"/>
        <item x="14"/>
        <item x="59"/>
        <item x="5"/>
        <item x="0"/>
        <item x="1"/>
        <item x="18"/>
        <item x="34"/>
        <item x="55"/>
        <item x="37"/>
        <item x="39"/>
        <item x="26"/>
        <item x="48"/>
        <item x="22"/>
        <item x="32"/>
        <item x="3"/>
        <item x="21"/>
        <item x="38"/>
        <item x="44"/>
        <item x="6"/>
        <item x="49"/>
        <item x="61"/>
        <item x="53"/>
        <item x="30"/>
        <item x="35"/>
        <item x="42"/>
        <item x="23"/>
        <item x="43"/>
        <item x="9"/>
        <item x="33"/>
        <item x="56"/>
      </items>
    </pivotField>
    <pivotField axis="axisRow" compact="0" outline="0" showAll="0" defaultSubtotal="0">
      <items count="63">
        <item x="37"/>
        <item x="49"/>
        <item x="59"/>
        <item x="45"/>
        <item x="20"/>
        <item x="18"/>
        <item x="62"/>
        <item x="34"/>
        <item x="35"/>
        <item x="1"/>
        <item x="60"/>
        <item x="61"/>
        <item x="33"/>
        <item x="31"/>
        <item x="15"/>
        <item x="16"/>
        <item x="6"/>
        <item x="24"/>
        <item x="4"/>
        <item x="56"/>
        <item x="40"/>
        <item x="25"/>
        <item x="27"/>
        <item x="51"/>
        <item x="50"/>
        <item x="22"/>
        <item x="12"/>
        <item x="13"/>
        <item x="14"/>
        <item x="41"/>
        <item x="42"/>
        <item x="17"/>
        <item x="54"/>
        <item x="5"/>
        <item x="47"/>
        <item x="46"/>
        <item x="30"/>
        <item x="53"/>
        <item x="3"/>
        <item x="28"/>
        <item x="7"/>
        <item x="9"/>
        <item x="10"/>
        <item x="11"/>
        <item x="8"/>
        <item x="29"/>
        <item x="19"/>
        <item x="2"/>
        <item x="48"/>
        <item x="38"/>
        <item x="32"/>
        <item x="23"/>
        <item x="0"/>
        <item x="36"/>
        <item x="21"/>
        <item x="52"/>
        <item x="58"/>
        <item x="44"/>
        <item x="39"/>
        <item x="43"/>
        <item x="26"/>
        <item x="55"/>
        <item x="57"/>
      </items>
    </pivotField>
    <pivotField axis="axisRow" compact="0" outline="0" showAll="0" defaultSubtotal="0">
      <items count="63">
        <item x="17"/>
        <item x="54"/>
        <item x="44"/>
        <item x="19"/>
        <item x="7"/>
        <item x="36"/>
        <item x="33"/>
        <item x="53"/>
        <item x="49"/>
        <item x="47"/>
        <item x="38"/>
        <item x="9"/>
        <item x="24"/>
        <item x="14"/>
        <item x="6"/>
        <item x="16"/>
        <item x="46"/>
        <item x="30"/>
        <item x="1"/>
        <item x="56"/>
        <item x="52"/>
        <item x="10"/>
        <item x="12"/>
        <item x="22"/>
        <item x="37"/>
        <item x="4"/>
        <item x="11"/>
        <item x="39"/>
        <item x="8"/>
        <item x="48"/>
        <item x="21"/>
        <item x="57"/>
        <item x="61"/>
        <item x="32"/>
        <item x="28"/>
        <item x="45"/>
        <item x="25"/>
        <item x="2"/>
        <item x="51"/>
        <item x="15"/>
        <item x="50"/>
        <item x="35"/>
        <item x="0"/>
        <item x="26"/>
        <item x="23"/>
        <item x="60"/>
        <item x="59"/>
        <item x="55"/>
        <item x="18"/>
        <item x="62"/>
        <item x="42"/>
        <item x="58"/>
        <item x="29"/>
        <item x="40"/>
        <item x="20"/>
        <item x="13"/>
        <item x="41"/>
        <item x="31"/>
        <item x="43"/>
        <item x="34"/>
        <item x="27"/>
        <item x="3"/>
        <item x="5"/>
      </items>
    </pivotField>
    <pivotField axis="axisRow" compact="0" outline="0" showAll="0" defaultSubtotal="0">
      <items count="57">
        <item x="32"/>
        <item x="43"/>
        <item x="53"/>
        <item x="40"/>
        <item x="15"/>
        <item x="13"/>
        <item x="56"/>
        <item x="29"/>
        <item x="30"/>
        <item x="1"/>
        <item x="54"/>
        <item x="55"/>
        <item x="28"/>
        <item x="26"/>
        <item x="11"/>
        <item x="6"/>
        <item x="19"/>
        <item x="4"/>
        <item x="50"/>
        <item x="35"/>
        <item x="20"/>
        <item x="22"/>
        <item x="45"/>
        <item x="44"/>
        <item x="17"/>
        <item x="10"/>
        <item x="9"/>
        <item x="36"/>
        <item x="37"/>
        <item x="12"/>
        <item x="48"/>
        <item x="5"/>
        <item x="41"/>
        <item x="25"/>
        <item x="47"/>
        <item x="3"/>
        <item x="23"/>
        <item x="8"/>
        <item x="7"/>
        <item x="24"/>
        <item x="14"/>
        <item x="2"/>
        <item x="42"/>
        <item x="33"/>
        <item x="18"/>
        <item x="0"/>
        <item x="31"/>
        <item x="16"/>
        <item x="46"/>
        <item x="27"/>
        <item x="52"/>
        <item x="39"/>
        <item x="34"/>
        <item x="38"/>
        <item x="21"/>
        <item x="49"/>
        <item x="51"/>
      </items>
    </pivotField>
    <pivotField axis="axisRow" compact="0" numFmtId="166" outline="0" showAll="0" defaultSubtotal="0">
      <items count="52">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s>
    </pivotField>
    <pivotField axis="axisRow" compact="0" outline="0" showAll="0" defaultSubtotal="0">
      <items count="63">
        <item x="40"/>
        <item x="41"/>
        <item x="49"/>
        <item x="48"/>
        <item x="56"/>
        <item x="53"/>
        <item x="9"/>
        <item x="61"/>
        <item x="35"/>
        <item x="33"/>
        <item x="21"/>
        <item x="18"/>
        <item x="24"/>
        <item x="22"/>
        <item x="30"/>
        <item x="23"/>
        <item x="26"/>
        <item x="17"/>
        <item x="32"/>
        <item x="62"/>
        <item x="50"/>
        <item x="55"/>
        <item x="7"/>
        <item x="51"/>
        <item x="10"/>
        <item x="11"/>
        <item x="54"/>
        <item x="47"/>
        <item x="46"/>
        <item x="52"/>
        <item x="57"/>
        <item x="60"/>
        <item x="8"/>
        <item x="58"/>
        <item x="59"/>
        <item x="28"/>
        <item x="25"/>
        <item x="12"/>
        <item x="14"/>
        <item x="29"/>
        <item x="13"/>
        <item x="19"/>
        <item x="31"/>
        <item x="20"/>
        <item x="34"/>
        <item x="15"/>
        <item x="16"/>
        <item x="27"/>
        <item x="45"/>
        <item x="1"/>
        <item x="3"/>
        <item x="6"/>
        <item x="39"/>
        <item x="42"/>
        <item x="37"/>
        <item x="44"/>
        <item x="36"/>
        <item x="38"/>
        <item x="43"/>
        <item x="0"/>
        <item x="2"/>
        <item x="5"/>
        <item x="4"/>
      </items>
    </pivotField>
    <pivotField compact="0" outline="0" showAll="0"/>
    <pivotField compact="0" outline="0" showAll="0"/>
    <pivotField compact="0" outline="0" showAll="0" defaultSubtotal="0"/>
    <pivotField compact="0" outline="0" showAll="0" defaultSubtotal="0"/>
    <pivotField compact="0" outline="0" showAll="0" defaultSubtotal="0"/>
    <pivotField compact="0" outline="0" showAll="0" defaultSubtotal="0"/>
    <pivotField axis="axisPage" compact="0" outline="0" showAll="0" defaultSubtotal="0">
      <items count="2">
        <item x="1"/>
        <item x="0"/>
      </items>
    </pivotField>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s>
  <rowFields count="6">
    <field x="0"/>
    <field x="1"/>
    <field x="2"/>
    <field x="3"/>
    <field x="4"/>
    <field x="5"/>
  </rowFields>
  <rowItems count="2">
    <i>
      <x v="36"/>
      <x v="52"/>
      <x v="42"/>
      <x v="45"/>
      <x/>
      <x v="59"/>
    </i>
    <i t="grand">
      <x/>
    </i>
  </rowItems>
  <colItems count="1">
    <i/>
  </colItems>
  <pageFields count="1">
    <pageField fld="12" item="1"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ontrol" Target="../activeX/activeX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4.v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4.xml"/><Relationship Id="rId2" Type="http://schemas.openxmlformats.org/officeDocument/2006/relationships/printerSettings" Target="../printerSettings/printerSettings4.bin"/><Relationship Id="rId1" Type="http://schemas.openxmlformats.org/officeDocument/2006/relationships/pivotTable" Target="../pivotTables/pivotTable2.xml"/></Relationships>
</file>

<file path=xl/worksheets/_rels/sheet7.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5.vml"/><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_rels/sheet9.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7.vml"/><Relationship Id="rId1" Type="http://schemas.openxmlformats.org/officeDocument/2006/relationships/printerSettings" Target="../printerSettings/printerSettings7.bin"/></Relationships>
</file>

<file path=xl/worksheets/_rels/sheet10.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8.vml"/><Relationship Id="rId1" Type="http://schemas.openxmlformats.org/officeDocument/2006/relationships/printerSettings" Target="../printerSettings/printerSettings8.bin"/></Relationships>
</file>

<file path=xl/worksheets/_rels/sheet11.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9.vml"/><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sheetPr codeName="Feuil1">
    <tabColor rgb="FF00B0F0"/>
  </sheetPr>
  <dimension ref="C1:N32"/>
  <sheetViews>
    <sheetView workbookViewId="0">
      <selection activeCell="C6" sqref="C6"/>
    </sheetView>
  </sheetViews>
  <sheetFormatPr baseColWidth="10" defaultColWidth="11.42578125" defaultRowHeight="12.75"/>
  <cols>
    <col min="1" max="2" width="11.42578125" style="47"/>
    <col min="3" max="3" width="19.140625" style="47" bestFit="1" customWidth="1"/>
    <col min="4" max="8" width="11.42578125" style="47"/>
    <col min="9" max="9" width="9.28515625" style="47" customWidth="1"/>
    <col min="10" max="16384" width="11.42578125" style="47"/>
  </cols>
  <sheetData>
    <row r="1" spans="3:14" ht="13.5" thickBot="1"/>
    <row r="2" spans="3:14" ht="13.5" thickTop="1">
      <c r="C2" s="49"/>
      <c r="D2" s="50"/>
      <c r="E2" s="50"/>
      <c r="F2" s="50"/>
      <c r="G2" s="50"/>
      <c r="H2" s="50"/>
      <c r="I2" s="50"/>
      <c r="J2" s="50"/>
      <c r="K2" s="50"/>
      <c r="L2" s="50"/>
      <c r="M2" s="50"/>
      <c r="N2" s="51"/>
    </row>
    <row r="3" spans="3:14">
      <c r="C3" s="52"/>
      <c r="D3" s="48"/>
      <c r="E3" s="48"/>
      <c r="F3" s="48"/>
      <c r="G3" s="48"/>
      <c r="H3" s="48"/>
      <c r="I3" s="48"/>
      <c r="J3" s="48"/>
      <c r="K3" s="48"/>
      <c r="L3" s="48"/>
      <c r="M3" s="48"/>
      <c r="N3" s="53"/>
    </row>
    <row r="4" spans="3:14">
      <c r="C4" s="52"/>
      <c r="D4" s="48"/>
      <c r="E4" s="48"/>
      <c r="F4" s="48"/>
      <c r="G4" s="48"/>
      <c r="H4" s="48"/>
      <c r="I4" s="48"/>
      <c r="J4" s="48"/>
      <c r="K4" s="48"/>
      <c r="L4" s="48"/>
      <c r="M4" s="48"/>
      <c r="N4" s="53"/>
    </row>
    <row r="5" spans="3:14">
      <c r="C5" s="52"/>
      <c r="D5" s="48"/>
      <c r="E5" s="48"/>
      <c r="F5" s="48"/>
      <c r="G5" s="48"/>
      <c r="H5" s="48"/>
      <c r="I5" s="48"/>
      <c r="J5" s="48"/>
      <c r="K5" s="48"/>
      <c r="L5" s="48"/>
      <c r="M5" s="48"/>
      <c r="N5" s="53"/>
    </row>
    <row r="6" spans="3:14">
      <c r="C6" s="52"/>
      <c r="D6" s="48"/>
      <c r="E6" s="48"/>
      <c r="F6" s="48"/>
      <c r="G6" s="48"/>
      <c r="H6" s="48"/>
      <c r="I6" s="48"/>
      <c r="J6" s="48"/>
      <c r="K6" s="48"/>
      <c r="L6" s="48"/>
      <c r="M6" s="48"/>
      <c r="N6" s="53"/>
    </row>
    <row r="7" spans="3:14">
      <c r="C7" s="52"/>
      <c r="D7" s="48"/>
      <c r="E7" s="48"/>
      <c r="F7" s="48"/>
      <c r="G7" s="48"/>
      <c r="H7" s="48"/>
      <c r="I7" s="48"/>
      <c r="J7" s="48"/>
      <c r="K7" s="48"/>
      <c r="L7" s="48"/>
      <c r="M7" s="48"/>
      <c r="N7" s="53"/>
    </row>
    <row r="8" spans="3:14">
      <c r="C8" s="52"/>
      <c r="D8" s="48"/>
      <c r="E8" s="48"/>
      <c r="F8" s="48"/>
      <c r="G8" s="48"/>
      <c r="H8" s="48"/>
      <c r="I8" s="48"/>
      <c r="J8" s="48"/>
      <c r="K8" s="48"/>
      <c r="L8" s="48"/>
      <c r="M8" s="48"/>
      <c r="N8" s="53"/>
    </row>
    <row r="9" spans="3:14">
      <c r="C9" s="52"/>
      <c r="D9" s="48"/>
      <c r="E9" s="48"/>
      <c r="F9" s="48"/>
      <c r="G9" s="48"/>
      <c r="H9" s="48"/>
      <c r="I9" s="48"/>
      <c r="J9" s="48"/>
      <c r="K9" s="48"/>
      <c r="L9" s="48"/>
      <c r="M9" s="48"/>
      <c r="N9" s="53"/>
    </row>
    <row r="10" spans="3:14">
      <c r="C10" s="52"/>
      <c r="E10" s="48"/>
      <c r="F10" s="48"/>
      <c r="G10" s="48"/>
      <c r="H10" s="48"/>
      <c r="I10" s="48"/>
      <c r="J10" s="48"/>
      <c r="K10" s="48"/>
      <c r="L10" s="48"/>
      <c r="M10" s="48"/>
      <c r="N10" s="53"/>
    </row>
    <row r="11" spans="3:14">
      <c r="C11" s="52"/>
      <c r="D11" s="48"/>
      <c r="E11" s="48"/>
      <c r="F11" s="48"/>
      <c r="G11" s="48"/>
      <c r="H11" s="48"/>
      <c r="I11" s="48"/>
      <c r="J11" s="48"/>
      <c r="K11" s="48"/>
      <c r="L11" s="48"/>
      <c r="M11" s="48"/>
      <c r="N11" s="53"/>
    </row>
    <row r="12" spans="3:14">
      <c r="C12" s="52"/>
      <c r="D12" s="48"/>
      <c r="E12" s="48"/>
      <c r="F12" s="48"/>
      <c r="G12" s="48"/>
      <c r="H12" s="48"/>
      <c r="I12" s="48"/>
      <c r="J12" s="48"/>
      <c r="K12" s="48"/>
      <c r="L12" s="48"/>
      <c r="M12" s="48"/>
      <c r="N12" s="53"/>
    </row>
    <row r="13" spans="3:14">
      <c r="C13" s="52"/>
      <c r="D13" s="48"/>
      <c r="E13" s="48"/>
      <c r="F13" s="48"/>
      <c r="G13" s="48"/>
      <c r="H13" s="48"/>
      <c r="I13" s="48"/>
      <c r="J13" s="48"/>
      <c r="K13" s="48"/>
      <c r="L13" s="48"/>
      <c r="M13" s="48"/>
      <c r="N13" s="53"/>
    </row>
    <row r="14" spans="3:14" ht="12.75" customHeight="1">
      <c r="C14" s="323" t="s">
        <v>284</v>
      </c>
      <c r="D14" s="324"/>
      <c r="E14" s="324"/>
      <c r="F14" s="324"/>
      <c r="G14" s="324"/>
      <c r="H14" s="324"/>
      <c r="I14" s="324"/>
      <c r="J14" s="324"/>
      <c r="K14" s="324"/>
      <c r="L14" s="324"/>
      <c r="M14" s="324"/>
      <c r="N14" s="325"/>
    </row>
    <row r="15" spans="3:14" ht="12.75" customHeight="1">
      <c r="C15" s="323"/>
      <c r="D15" s="324"/>
      <c r="E15" s="324"/>
      <c r="F15" s="324"/>
      <c r="G15" s="324"/>
      <c r="H15" s="324"/>
      <c r="I15" s="324"/>
      <c r="J15" s="324"/>
      <c r="K15" s="324"/>
      <c r="L15" s="324"/>
      <c r="M15" s="324"/>
      <c r="N15" s="325"/>
    </row>
    <row r="16" spans="3:14" ht="12.75" customHeight="1">
      <c r="C16" s="323"/>
      <c r="D16" s="324"/>
      <c r="E16" s="324"/>
      <c r="F16" s="324"/>
      <c r="G16" s="324"/>
      <c r="H16" s="324"/>
      <c r="I16" s="324"/>
      <c r="J16" s="324"/>
      <c r="K16" s="324"/>
      <c r="L16" s="324"/>
      <c r="M16" s="324"/>
      <c r="N16" s="325"/>
    </row>
    <row r="17" spans="3:14" ht="12.75" customHeight="1">
      <c r="C17" s="323"/>
      <c r="D17" s="324"/>
      <c r="E17" s="324"/>
      <c r="F17" s="324"/>
      <c r="G17" s="324"/>
      <c r="H17" s="324"/>
      <c r="I17" s="324"/>
      <c r="J17" s="324"/>
      <c r="K17" s="324"/>
      <c r="L17" s="324"/>
      <c r="M17" s="324"/>
      <c r="N17" s="325"/>
    </row>
    <row r="18" spans="3:14" ht="13.5" thickBot="1">
      <c r="C18" s="52"/>
      <c r="D18" s="48"/>
      <c r="E18" s="48"/>
      <c r="F18" s="48"/>
      <c r="G18" s="326" t="s">
        <v>232</v>
      </c>
      <c r="H18" s="326"/>
      <c r="I18" s="58">
        <v>19</v>
      </c>
      <c r="J18" s="48"/>
      <c r="K18" s="48"/>
      <c r="L18" s="48"/>
      <c r="M18" s="48"/>
      <c r="N18" s="53"/>
    </row>
    <row r="19" spans="3:14" ht="13.5" thickTop="1">
      <c r="C19" s="52"/>
      <c r="D19" s="48"/>
      <c r="E19" s="48"/>
      <c r="F19" s="48"/>
      <c r="G19" s="327"/>
      <c r="H19" s="327"/>
      <c r="I19" s="57"/>
      <c r="J19" s="48"/>
      <c r="K19" s="48"/>
      <c r="L19" s="48"/>
      <c r="M19" s="48"/>
      <c r="N19" s="53"/>
    </row>
    <row r="20" spans="3:14">
      <c r="C20" s="52"/>
      <c r="D20" s="48"/>
      <c r="E20" s="48"/>
      <c r="F20" s="48"/>
      <c r="I20" s="48"/>
      <c r="J20" s="48"/>
      <c r="K20" s="48"/>
      <c r="L20" s="48"/>
      <c r="M20" s="48"/>
      <c r="N20" s="53"/>
    </row>
    <row r="21" spans="3:14" ht="13.5" thickBot="1">
      <c r="C21" s="52"/>
      <c r="D21" s="48"/>
      <c r="E21" s="48"/>
      <c r="F21" s="48"/>
      <c r="G21" s="326" t="s">
        <v>283</v>
      </c>
      <c r="H21" s="326"/>
      <c r="I21" s="59">
        <v>41239</v>
      </c>
      <c r="J21" s="48"/>
      <c r="K21" s="48"/>
      <c r="L21" s="48"/>
      <c r="M21" s="48"/>
      <c r="N21" s="53"/>
    </row>
    <row r="22" spans="3:14" ht="13.5" thickTop="1">
      <c r="C22" s="52"/>
      <c r="D22" s="48"/>
      <c r="E22" s="48"/>
      <c r="F22" s="48"/>
      <c r="I22" s="48"/>
      <c r="J22" s="48"/>
      <c r="K22" s="48"/>
      <c r="L22" s="48"/>
      <c r="M22" s="48"/>
      <c r="N22" s="53"/>
    </row>
    <row r="23" spans="3:14">
      <c r="C23" s="52"/>
      <c r="D23" s="48"/>
      <c r="E23" s="48"/>
      <c r="F23" s="48"/>
      <c r="G23" s="48"/>
      <c r="H23" s="48"/>
      <c r="I23" s="48"/>
      <c r="J23" s="48"/>
      <c r="K23" s="48"/>
      <c r="L23" s="48"/>
      <c r="M23" s="48"/>
      <c r="N23" s="53"/>
    </row>
    <row r="24" spans="3:14">
      <c r="C24" s="52"/>
      <c r="D24" s="48"/>
      <c r="E24" s="48"/>
      <c r="F24" s="48"/>
      <c r="J24" s="48"/>
      <c r="K24" s="48"/>
      <c r="L24" s="48"/>
      <c r="M24" s="48"/>
      <c r="N24" s="53"/>
    </row>
    <row r="25" spans="3:14">
      <c r="C25" s="52"/>
      <c r="D25" s="48"/>
      <c r="E25" s="48"/>
      <c r="F25" s="48"/>
      <c r="G25" s="48"/>
      <c r="H25" s="48"/>
      <c r="I25" s="48"/>
      <c r="J25" s="48"/>
      <c r="K25" s="48"/>
      <c r="L25" s="48"/>
      <c r="M25" s="48"/>
      <c r="N25" s="53"/>
    </row>
    <row r="26" spans="3:14">
      <c r="C26" s="52"/>
      <c r="D26" s="48"/>
      <c r="E26" s="48"/>
      <c r="F26" s="48"/>
      <c r="G26" s="48"/>
      <c r="H26" s="48"/>
      <c r="I26" s="48"/>
      <c r="J26" s="48"/>
      <c r="K26" s="48"/>
      <c r="L26" s="48"/>
      <c r="M26" s="48"/>
      <c r="N26" s="53"/>
    </row>
    <row r="27" spans="3:14">
      <c r="C27" s="52"/>
      <c r="D27" s="48"/>
      <c r="E27" s="48"/>
      <c r="F27" s="48"/>
      <c r="G27" s="48"/>
      <c r="H27" s="48"/>
      <c r="I27" s="48"/>
      <c r="J27" s="48"/>
      <c r="K27" s="48"/>
      <c r="L27" s="48"/>
      <c r="M27" s="48"/>
      <c r="N27" s="53"/>
    </row>
    <row r="28" spans="3:14">
      <c r="C28" s="52"/>
      <c r="D28" s="48"/>
      <c r="E28" s="48"/>
      <c r="F28" s="48"/>
      <c r="G28" s="48"/>
      <c r="H28" s="48"/>
      <c r="I28" s="48"/>
      <c r="J28" s="48"/>
      <c r="K28" s="48"/>
      <c r="L28" s="48"/>
      <c r="M28" s="48"/>
      <c r="N28" s="53"/>
    </row>
    <row r="29" spans="3:14">
      <c r="C29" s="52"/>
      <c r="D29" s="48"/>
      <c r="E29" s="48"/>
      <c r="F29" s="48"/>
      <c r="J29" s="48"/>
      <c r="K29" s="48"/>
      <c r="L29" s="48"/>
      <c r="M29" s="48"/>
      <c r="N29" s="53"/>
    </row>
    <row r="30" spans="3:14">
      <c r="C30" s="52"/>
      <c r="D30" s="48"/>
      <c r="E30" s="48"/>
      <c r="F30" s="48"/>
      <c r="G30" s="322" t="s">
        <v>234</v>
      </c>
      <c r="H30" s="322"/>
      <c r="I30" s="125">
        <v>1</v>
      </c>
      <c r="J30" s="48"/>
      <c r="K30" s="48"/>
      <c r="L30" s="48"/>
      <c r="M30" s="48"/>
      <c r="N30" s="53"/>
    </row>
    <row r="31" spans="3:14" ht="13.5" thickBot="1">
      <c r="C31" s="54"/>
      <c r="D31" s="55"/>
      <c r="E31" s="55"/>
      <c r="F31" s="55"/>
      <c r="G31" s="55"/>
      <c r="H31" s="55"/>
      <c r="I31" s="55"/>
      <c r="J31" s="55"/>
      <c r="K31" s="55"/>
      <c r="L31" s="55"/>
      <c r="M31" s="55"/>
      <c r="N31" s="56"/>
    </row>
    <row r="32" spans="3:14" ht="13.5" thickTop="1"/>
  </sheetData>
  <mergeCells count="5">
    <mergeCell ref="G30:H30"/>
    <mergeCell ref="C14:N17"/>
    <mergeCell ref="G18:H18"/>
    <mergeCell ref="G19:H19"/>
    <mergeCell ref="G21:H21"/>
  </mergeCells>
  <pageMargins left="0.7" right="0.7" top="0.75" bottom="0.75" header="0.3" footer="0.3"/>
  <pageSetup paperSize="9" orientation="portrait" verticalDpi="300" r:id="rId1"/>
  <drawing r:id="rId2"/>
  <legacyDrawing r:id="rId3"/>
</worksheet>
</file>

<file path=xl/worksheets/sheet2.xml><?xml version="1.0" encoding="utf-8"?>
<worksheet xmlns="http://schemas.openxmlformats.org/spreadsheetml/2006/main" xmlns:r="http://schemas.openxmlformats.org/officeDocument/2006/relationships">
  <sheetPr codeName="Feuil2">
    <tabColor rgb="FFFFFF00"/>
  </sheetPr>
  <dimension ref="A1:AA3445"/>
  <sheetViews>
    <sheetView showGridLines="0" tabSelected="1" topLeftCell="B1" zoomScaleNormal="100" zoomScaleSheetLayoutView="80" workbookViewId="0">
      <selection activeCell="E6" sqref="E6"/>
    </sheetView>
  </sheetViews>
  <sheetFormatPr baseColWidth="10" defaultRowHeight="14.25"/>
  <cols>
    <col min="1" max="1" width="6.42578125" style="128" hidden="1" customWidth="1"/>
    <col min="2" max="2" width="7.7109375" style="106" bestFit="1" customWidth="1"/>
    <col min="3" max="3" width="20.85546875" style="189" customWidth="1"/>
    <col min="4" max="4" width="35" style="192" customWidth="1"/>
    <col min="5" max="5" width="59.42578125" style="288" customWidth="1"/>
    <col min="6" max="6" width="13.28515625" style="128" hidden="1" customWidth="1"/>
    <col min="7" max="7" width="21.5703125" style="199" bestFit="1" customWidth="1"/>
    <col min="8" max="8" width="20.7109375" style="210" bestFit="1" customWidth="1"/>
    <col min="9" max="10" width="22.28515625" style="189" customWidth="1"/>
    <col min="11" max="11" width="16.7109375" style="253" customWidth="1"/>
    <col min="12" max="19" width="11.42578125" style="128"/>
    <col min="20" max="20" width="14.85546875" style="128" bestFit="1" customWidth="1"/>
    <col min="21" max="16384" width="11.42578125" style="128"/>
  </cols>
  <sheetData>
    <row r="1" spans="2:23" s="117" customFormat="1" ht="15" thickBot="1">
      <c r="B1" s="319"/>
      <c r="E1" s="284"/>
      <c r="G1" s="138"/>
      <c r="H1" s="207"/>
      <c r="K1" s="234"/>
    </row>
    <row r="2" spans="2:23" s="117" customFormat="1" ht="12.75" customHeight="1">
      <c r="B2" s="319"/>
      <c r="C2" s="328" t="s">
        <v>284</v>
      </c>
      <c r="D2" s="329"/>
      <c r="E2" s="329"/>
      <c r="F2" s="329"/>
      <c r="G2" s="329"/>
      <c r="H2" s="329"/>
      <c r="I2" s="329"/>
      <c r="J2" s="329"/>
      <c r="K2" s="330"/>
    </row>
    <row r="3" spans="2:23" s="117" customFormat="1" ht="12.75" customHeight="1">
      <c r="B3" s="319"/>
      <c r="C3" s="331"/>
      <c r="D3" s="332"/>
      <c r="E3" s="332"/>
      <c r="F3" s="332"/>
      <c r="G3" s="332"/>
      <c r="H3" s="332"/>
      <c r="I3" s="332"/>
      <c r="J3" s="332"/>
      <c r="K3" s="333"/>
    </row>
    <row r="4" spans="2:23" s="117" customFormat="1" ht="12.75" customHeight="1">
      <c r="B4" s="319"/>
      <c r="C4" s="331"/>
      <c r="D4" s="332"/>
      <c r="E4" s="332"/>
      <c r="F4" s="332"/>
      <c r="G4" s="332"/>
      <c r="H4" s="332"/>
      <c r="I4" s="332"/>
      <c r="J4" s="332"/>
      <c r="K4" s="333"/>
    </row>
    <row r="5" spans="2:23" s="117" customFormat="1" ht="12.75" customHeight="1" thickBot="1">
      <c r="B5" s="319"/>
      <c r="C5" s="334"/>
      <c r="D5" s="335"/>
      <c r="E5" s="335"/>
      <c r="F5" s="335"/>
      <c r="G5" s="335"/>
      <c r="H5" s="335"/>
      <c r="I5" s="335"/>
      <c r="J5" s="335"/>
      <c r="K5" s="336"/>
    </row>
    <row r="6" spans="2:23" s="117" customFormat="1">
      <c r="B6" s="319"/>
      <c r="E6" s="284"/>
      <c r="G6" s="138"/>
      <c r="H6" s="207"/>
      <c r="K6" s="234"/>
    </row>
    <row r="7" spans="2:23" s="117" customFormat="1">
      <c r="B7" s="319"/>
      <c r="E7" s="284"/>
      <c r="G7" s="138"/>
      <c r="H7" s="207"/>
      <c r="K7" s="234"/>
    </row>
    <row r="8" spans="2:23" s="117" customFormat="1" ht="15" thickBot="1">
      <c r="B8" s="319"/>
      <c r="E8" s="284"/>
      <c r="G8" s="138"/>
      <c r="H8" s="207"/>
      <c r="K8" s="234"/>
    </row>
    <row r="9" spans="2:23" s="127" customFormat="1" ht="29.25" thickBot="1">
      <c r="B9" s="320" t="s">
        <v>508</v>
      </c>
      <c r="C9" s="185" t="s">
        <v>269</v>
      </c>
      <c r="D9" s="190" t="s">
        <v>270</v>
      </c>
      <c r="E9" s="213" t="s">
        <v>287</v>
      </c>
      <c r="F9" s="193" t="s">
        <v>273</v>
      </c>
      <c r="G9" s="136" t="s">
        <v>348</v>
      </c>
      <c r="H9" s="218" t="s">
        <v>354</v>
      </c>
      <c r="I9" s="201" t="s">
        <v>275</v>
      </c>
      <c r="J9" s="201" t="s">
        <v>509</v>
      </c>
      <c r="K9" s="235" t="s">
        <v>507</v>
      </c>
    </row>
    <row r="10" spans="2:23" ht="15">
      <c r="B10" s="106">
        <v>1</v>
      </c>
      <c r="C10" s="186">
        <v>2685</v>
      </c>
      <c r="D10" s="191" t="str">
        <f>IF(C10="","",VLOOKUP(C10,'Base mag'!$A$2:$Q$74,2,FALSE))</f>
        <v>SAINT THIBAULT DES VIGNES</v>
      </c>
      <c r="E10" s="214" t="s">
        <v>358</v>
      </c>
      <c r="F10" s="194" t="e">
        <f>VLOOKUP(#REF!,'Base mag'!$U$2:$V$8,2,FALSE)</f>
        <v>#REF!</v>
      </c>
      <c r="G10" s="219" t="s">
        <v>349</v>
      </c>
      <c r="H10" s="200">
        <v>41298</v>
      </c>
      <c r="I10" s="202" t="s">
        <v>278</v>
      </c>
      <c r="J10" s="202"/>
      <c r="K10" s="236"/>
    </row>
    <row r="11" spans="2:23" ht="15">
      <c r="B11" s="106">
        <f>1+B10</f>
        <v>2</v>
      </c>
      <c r="C11" s="186">
        <v>2685</v>
      </c>
      <c r="D11" s="191" t="str">
        <f>IF(C11="","",VLOOKUP(C11,'Base mag'!$A$2:$Q$74,2,FALSE))</f>
        <v>SAINT THIBAULT DES VIGNES</v>
      </c>
      <c r="E11" s="214" t="s">
        <v>359</v>
      </c>
      <c r="F11" s="194" t="e">
        <f>VLOOKUP(#REF!,'Base mag'!$U$2:$V$8,2,FALSE)</f>
        <v>#REF!</v>
      </c>
      <c r="G11" s="219" t="s">
        <v>349</v>
      </c>
      <c r="H11" s="200">
        <v>41298</v>
      </c>
      <c r="I11" s="202" t="s">
        <v>278</v>
      </c>
      <c r="J11" s="202"/>
      <c r="K11" s="236"/>
      <c r="L11" s="137"/>
      <c r="W11" s="134"/>
    </row>
    <row r="12" spans="2:23" ht="15">
      <c r="B12" s="106">
        <f t="shared" ref="B12:B75" si="0">1+B11</f>
        <v>3</v>
      </c>
      <c r="C12" s="186">
        <v>2685</v>
      </c>
      <c r="D12" s="191" t="str">
        <f>IF(C12="","",VLOOKUP(C12,'Base mag'!$A$2:$Q$74,2,FALSE))</f>
        <v>SAINT THIBAULT DES VIGNES</v>
      </c>
      <c r="E12" s="214" t="s">
        <v>360</v>
      </c>
      <c r="F12" s="194" t="e">
        <f>VLOOKUP(#REF!,'Base mag'!$U$2:$V$8,2,FALSE)</f>
        <v>#REF!</v>
      </c>
      <c r="G12" s="219" t="s">
        <v>349</v>
      </c>
      <c r="H12" s="200">
        <v>41298</v>
      </c>
      <c r="I12" s="202" t="s">
        <v>278</v>
      </c>
      <c r="J12" s="202"/>
      <c r="K12" s="237"/>
    </row>
    <row r="13" spans="2:23" ht="15">
      <c r="B13" s="106">
        <f t="shared" si="0"/>
        <v>4</v>
      </c>
      <c r="C13" s="186">
        <v>1004</v>
      </c>
      <c r="D13" s="191" t="str">
        <f>IF(C13="","",VLOOKUP(C13,'Base mag'!$A$2:$Q$74,2,FALSE))</f>
        <v>BOUSSY</v>
      </c>
      <c r="E13" s="214" t="s">
        <v>361</v>
      </c>
      <c r="F13" s="194" t="e">
        <f>VLOOKUP(#REF!,'Base mag'!$U$2:$V$8,2,FALSE)</f>
        <v>#REF!</v>
      </c>
      <c r="G13" s="219" t="s">
        <v>349</v>
      </c>
      <c r="H13" s="200">
        <v>41299</v>
      </c>
      <c r="I13" s="202" t="s">
        <v>278</v>
      </c>
      <c r="J13" s="202"/>
      <c r="K13" s="238"/>
    </row>
    <row r="14" spans="2:23" ht="28.5">
      <c r="B14" s="106">
        <f t="shared" si="0"/>
        <v>5</v>
      </c>
      <c r="C14" s="186">
        <v>2319</v>
      </c>
      <c r="D14" s="191" t="s">
        <v>327</v>
      </c>
      <c r="E14" s="214" t="s">
        <v>362</v>
      </c>
      <c r="F14" s="194" t="e">
        <f>VLOOKUP(#REF!,'Base mag'!$U$2:$V$8,2,FALSE)</f>
        <v>#REF!</v>
      </c>
      <c r="G14" s="219" t="s">
        <v>349</v>
      </c>
      <c r="H14" s="200">
        <v>41304</v>
      </c>
      <c r="I14" s="202" t="s">
        <v>285</v>
      </c>
      <c r="J14" s="202"/>
      <c r="K14" s="237"/>
    </row>
    <row r="15" spans="2:23" ht="15">
      <c r="B15" s="106">
        <f t="shared" si="0"/>
        <v>6</v>
      </c>
      <c r="C15" s="186">
        <v>1032</v>
      </c>
      <c r="D15" s="191" t="str">
        <f>IF(C15="","",VLOOKUP(C15,'Base mag'!$A$2:$Q$74,2,FALSE))</f>
        <v>DAMMARIE LES LYS</v>
      </c>
      <c r="E15" s="214" t="s">
        <v>363</v>
      </c>
      <c r="F15" s="194" t="e">
        <f>VLOOKUP(#REF!,'Base mag'!$U$2:$V$8,2,FALSE)</f>
        <v>#REF!</v>
      </c>
      <c r="G15" s="219" t="s">
        <v>349</v>
      </c>
      <c r="H15" s="200">
        <v>41304</v>
      </c>
      <c r="I15" s="202" t="s">
        <v>285</v>
      </c>
      <c r="J15" s="202"/>
      <c r="K15" s="237"/>
    </row>
    <row r="16" spans="2:23" ht="15">
      <c r="B16" s="106">
        <f t="shared" si="0"/>
        <v>7</v>
      </c>
      <c r="C16" s="186">
        <v>1489</v>
      </c>
      <c r="D16" s="191" t="str">
        <f>IF(C16="","",VLOOKUP(C16,'Base mag'!$A$2:$Q$74,2,FALSE))</f>
        <v>RIS ORANGIS</v>
      </c>
      <c r="E16" s="215" t="s">
        <v>364</v>
      </c>
      <c r="F16" s="194" t="e">
        <f>VLOOKUP(#REF!,'Base mag'!$U$2:$V$8,2,FALSE)</f>
        <v>#REF!</v>
      </c>
      <c r="G16" s="219" t="s">
        <v>349</v>
      </c>
      <c r="H16" s="200">
        <v>41304</v>
      </c>
      <c r="I16" s="202" t="s">
        <v>285</v>
      </c>
      <c r="J16" s="202"/>
      <c r="K16" s="236"/>
    </row>
    <row r="17" spans="2:11" ht="15">
      <c r="B17" s="106">
        <f t="shared" si="0"/>
        <v>8</v>
      </c>
      <c r="C17" s="186">
        <v>1051</v>
      </c>
      <c r="D17" s="191" t="str">
        <f>IF(C17="","",VLOOKUP(C17,'Base mag'!$A$2:$Q$74,2,FALSE))</f>
        <v>VILLENEUVE LE ROI</v>
      </c>
      <c r="E17" s="215" t="s">
        <v>403</v>
      </c>
      <c r="F17" s="194"/>
      <c r="G17" s="219" t="s">
        <v>349</v>
      </c>
      <c r="H17" s="200">
        <v>41305</v>
      </c>
      <c r="I17" s="202"/>
      <c r="J17" s="202"/>
      <c r="K17" s="236"/>
    </row>
    <row r="18" spans="2:11" ht="15">
      <c r="B18" s="106">
        <f t="shared" si="0"/>
        <v>9</v>
      </c>
      <c r="C18" s="186">
        <v>1849</v>
      </c>
      <c r="D18" s="191" t="str">
        <f>IF(C18="","",VLOOKUP(C18,'Base mag'!$A$2:$Q$74,2,FALSE))</f>
        <v>VILLENEUVE ST GEORGES 2</v>
      </c>
      <c r="E18" s="215" t="s">
        <v>404</v>
      </c>
      <c r="F18" s="194"/>
      <c r="G18" s="219" t="s">
        <v>349</v>
      </c>
      <c r="H18" s="200">
        <v>41305</v>
      </c>
      <c r="I18" s="202" t="s">
        <v>285</v>
      </c>
      <c r="J18" s="202"/>
      <c r="K18" s="236"/>
    </row>
    <row r="19" spans="2:11" ht="15">
      <c r="B19" s="106">
        <f t="shared" si="0"/>
        <v>10</v>
      </c>
      <c r="C19" s="186">
        <v>1021</v>
      </c>
      <c r="D19" s="191" t="str">
        <f>IF(C19="","",VLOOKUP(C19,'Base mag'!$A$2:$Q$74,2,FALSE))</f>
        <v>VILLEJUIF</v>
      </c>
      <c r="E19" s="215" t="s">
        <v>361</v>
      </c>
      <c r="F19" s="194" t="e">
        <f>VLOOKUP(#REF!,'Base mag'!$U$2:$V$8,2,FALSE)</f>
        <v>#REF!</v>
      </c>
      <c r="G19" s="219" t="s">
        <v>349</v>
      </c>
      <c r="H19" s="200">
        <v>41307</v>
      </c>
      <c r="I19" s="202"/>
      <c r="J19" s="202"/>
      <c r="K19" s="236"/>
    </row>
    <row r="20" spans="2:11" ht="15" customHeight="1">
      <c r="B20" s="106">
        <f t="shared" si="0"/>
        <v>11</v>
      </c>
      <c r="C20" s="186">
        <v>1021</v>
      </c>
      <c r="D20" s="191" t="str">
        <f>IF(C20="","",VLOOKUP(C20,'Base mag'!$A$2:$Q$74,2,FALSE))</f>
        <v>VILLEJUIF</v>
      </c>
      <c r="E20" s="215" t="s">
        <v>395</v>
      </c>
      <c r="F20" s="194"/>
      <c r="G20" s="219" t="s">
        <v>349</v>
      </c>
      <c r="H20" s="221">
        <v>41307</v>
      </c>
      <c r="I20" s="202" t="s">
        <v>285</v>
      </c>
      <c r="J20" s="202"/>
      <c r="K20" s="237"/>
    </row>
    <row r="21" spans="2:11" ht="15" customHeight="1">
      <c r="B21" s="106">
        <f t="shared" si="0"/>
        <v>12</v>
      </c>
      <c r="C21" s="186">
        <v>1021</v>
      </c>
      <c r="D21" s="191" t="str">
        <f>IF(C21="","",VLOOKUP(C21,'Base mag'!$A$2:$Q$74,2,FALSE))</f>
        <v>VILLEJUIF</v>
      </c>
      <c r="E21" s="215" t="s">
        <v>396</v>
      </c>
      <c r="F21" s="194"/>
      <c r="G21" s="219" t="s">
        <v>349</v>
      </c>
      <c r="H21" s="221">
        <v>41307</v>
      </c>
      <c r="I21" s="202" t="s">
        <v>285</v>
      </c>
      <c r="J21" s="202"/>
      <c r="K21" s="237"/>
    </row>
    <row r="22" spans="2:11" ht="15">
      <c r="B22" s="106">
        <f t="shared" si="0"/>
        <v>13</v>
      </c>
      <c r="C22" s="186">
        <v>1021</v>
      </c>
      <c r="D22" s="191" t="str">
        <f>IF(C22="","",VLOOKUP(C22,'Base mag'!$A$2:$Q$74,2,FALSE))</f>
        <v>VILLEJUIF</v>
      </c>
      <c r="E22" s="214" t="s">
        <v>397</v>
      </c>
      <c r="F22" s="194"/>
      <c r="G22" s="219" t="s">
        <v>349</v>
      </c>
      <c r="H22" s="221">
        <v>41307</v>
      </c>
      <c r="I22" s="202" t="s">
        <v>278</v>
      </c>
      <c r="J22" s="202"/>
      <c r="K22" s="237"/>
    </row>
    <row r="23" spans="2:11" ht="15">
      <c r="B23" s="106">
        <f t="shared" si="0"/>
        <v>14</v>
      </c>
      <c r="C23" s="186">
        <v>1021</v>
      </c>
      <c r="D23" s="191" t="str">
        <f>IF(C23="","",VLOOKUP(C23,'Base mag'!$A$2:$Q$74,2,FALSE))</f>
        <v>VILLEJUIF</v>
      </c>
      <c r="E23" s="214" t="s">
        <v>398</v>
      </c>
      <c r="F23" s="194"/>
      <c r="G23" s="219" t="s">
        <v>349</v>
      </c>
      <c r="H23" s="221">
        <v>41307</v>
      </c>
      <c r="I23" s="202" t="s">
        <v>278</v>
      </c>
      <c r="J23" s="202"/>
      <c r="K23" s="237"/>
    </row>
    <row r="24" spans="2:11" ht="15" customHeight="1">
      <c r="B24" s="106">
        <f t="shared" si="0"/>
        <v>15</v>
      </c>
      <c r="C24" s="186">
        <v>1021</v>
      </c>
      <c r="D24" s="191" t="str">
        <f>IF(C24="","",VLOOKUP(C24,'Base mag'!$A$2:$Q$74,2,FALSE))</f>
        <v>VILLEJUIF</v>
      </c>
      <c r="E24" s="214" t="s">
        <v>399</v>
      </c>
      <c r="F24" s="194"/>
      <c r="G24" s="219" t="s">
        <v>349</v>
      </c>
      <c r="H24" s="221">
        <v>41307</v>
      </c>
      <c r="I24" s="202" t="s">
        <v>285</v>
      </c>
      <c r="J24" s="202"/>
      <c r="K24" s="237"/>
    </row>
    <row r="25" spans="2:11" ht="15">
      <c r="B25" s="106">
        <f t="shared" si="0"/>
        <v>16</v>
      </c>
      <c r="C25" s="186">
        <v>1021</v>
      </c>
      <c r="D25" s="191" t="str">
        <f>IF(C25="","",VLOOKUP(C25,'Base mag'!$A$2:$Q$74,2,FALSE))</f>
        <v>VILLEJUIF</v>
      </c>
      <c r="E25" s="214" t="s">
        <v>400</v>
      </c>
      <c r="F25" s="194"/>
      <c r="G25" s="219" t="s">
        <v>349</v>
      </c>
      <c r="H25" s="221">
        <v>41307</v>
      </c>
      <c r="I25" s="202" t="s">
        <v>278</v>
      </c>
      <c r="J25" s="202"/>
      <c r="K25" s="236"/>
    </row>
    <row r="26" spans="2:11" ht="28.5">
      <c r="B26" s="106">
        <f t="shared" si="0"/>
        <v>17</v>
      </c>
      <c r="C26" s="254">
        <v>1849</v>
      </c>
      <c r="D26" s="254" t="str">
        <f>IF(C26="","",VLOOKUP(C26,'Base mag'!$A$2:$Q$74,2,FALSE))</f>
        <v>VILLENEUVE ST GEORGES 2</v>
      </c>
      <c r="E26" s="256" t="s">
        <v>367</v>
      </c>
      <c r="F26" s="257" t="e">
        <f>VLOOKUP(#REF!,'Base mag'!$U$2:$V$8,2,FALSE)</f>
        <v>#REF!</v>
      </c>
      <c r="G26" s="258" t="s">
        <v>349</v>
      </c>
      <c r="H26" s="259">
        <v>41307</v>
      </c>
      <c r="I26" s="254"/>
      <c r="J26" s="254"/>
      <c r="K26" s="260"/>
    </row>
    <row r="27" spans="2:11" ht="34.5" customHeight="1">
      <c r="B27" s="106">
        <f t="shared" si="0"/>
        <v>18</v>
      </c>
      <c r="C27" s="186">
        <v>1849</v>
      </c>
      <c r="D27" s="191" t="str">
        <f>IF(C27="","",VLOOKUP(C27,'Base mag'!$A$2:$Q$74,2,FALSE))</f>
        <v>VILLENEUVE ST GEORGES 2</v>
      </c>
      <c r="E27" s="214" t="s">
        <v>381</v>
      </c>
      <c r="F27" s="194"/>
      <c r="G27" s="219" t="s">
        <v>349</v>
      </c>
      <c r="H27" s="200">
        <v>41307</v>
      </c>
      <c r="I27" s="202" t="s">
        <v>285</v>
      </c>
      <c r="J27" s="202"/>
      <c r="K27" s="238"/>
    </row>
    <row r="28" spans="2:11" ht="15">
      <c r="B28" s="106">
        <f t="shared" si="0"/>
        <v>19</v>
      </c>
      <c r="C28" s="186">
        <v>1849</v>
      </c>
      <c r="D28" s="191" t="str">
        <f>IF(C28="","",VLOOKUP(C28,'Base mag'!$A$2:$Q$74,2,FALSE))</f>
        <v>VILLENEUVE ST GEORGES 2</v>
      </c>
      <c r="E28" s="214" t="s">
        <v>442</v>
      </c>
      <c r="F28" s="194"/>
      <c r="G28" s="219" t="s">
        <v>349</v>
      </c>
      <c r="H28" s="200">
        <v>41307</v>
      </c>
      <c r="I28" s="202" t="s">
        <v>277</v>
      </c>
      <c r="J28" s="202"/>
      <c r="K28" s="237"/>
    </row>
    <row r="29" spans="2:11" ht="17.25" customHeight="1">
      <c r="B29" s="106">
        <f t="shared" si="0"/>
        <v>20</v>
      </c>
      <c r="C29" s="186">
        <v>1087</v>
      </c>
      <c r="D29" s="269" t="str">
        <f>IF(C29="","",VLOOKUP(C29,'Base mag'!$A$2:$Q$74,2,FALSE))</f>
        <v>VITRY SUR SEINE 3</v>
      </c>
      <c r="E29" s="270" t="s">
        <v>441</v>
      </c>
      <c r="F29" s="271" t="e">
        <f>VLOOKUP(#REF!,'Base mag'!$U$2:$V$8,2,FALSE)</f>
        <v>#REF!</v>
      </c>
      <c r="G29" s="272" t="s">
        <v>349</v>
      </c>
      <c r="H29" s="273">
        <v>41307</v>
      </c>
      <c r="I29" s="269" t="s">
        <v>277</v>
      </c>
      <c r="J29" s="269"/>
      <c r="K29" s="274"/>
    </row>
    <row r="30" spans="2:11" ht="18" customHeight="1">
      <c r="B30" s="106">
        <f t="shared" si="0"/>
        <v>21</v>
      </c>
      <c r="C30" s="186">
        <v>1087</v>
      </c>
      <c r="D30" s="269" t="str">
        <f>IF(C30="","",VLOOKUP(C30,'Base mag'!$A$2:$Q$74,2,FALSE))</f>
        <v>VITRY SUR SEINE 3</v>
      </c>
      <c r="E30" s="270" t="s">
        <v>435</v>
      </c>
      <c r="F30" s="271"/>
      <c r="G30" s="272" t="s">
        <v>349</v>
      </c>
      <c r="H30" s="273">
        <v>41307</v>
      </c>
      <c r="I30" s="269"/>
      <c r="J30" s="269"/>
      <c r="K30" s="274"/>
    </row>
    <row r="31" spans="2:11" ht="19.5" customHeight="1">
      <c r="B31" s="106">
        <f t="shared" si="0"/>
        <v>22</v>
      </c>
      <c r="C31" s="186">
        <v>1087</v>
      </c>
      <c r="D31" s="269" t="str">
        <f>IF(C31="","",VLOOKUP(C31,'Base mag'!$A$2:$Q$74,2,FALSE))</f>
        <v>VITRY SUR SEINE 3</v>
      </c>
      <c r="E31" s="270" t="s">
        <v>436</v>
      </c>
      <c r="F31" s="271"/>
      <c r="G31" s="272" t="s">
        <v>349</v>
      </c>
      <c r="H31" s="273">
        <v>41307</v>
      </c>
      <c r="I31" s="269" t="s">
        <v>285</v>
      </c>
      <c r="J31" s="269"/>
      <c r="K31" s="274"/>
    </row>
    <row r="32" spans="2:11" ht="18" customHeight="1">
      <c r="B32" s="106">
        <f t="shared" si="0"/>
        <v>23</v>
      </c>
      <c r="C32" s="186">
        <v>1087</v>
      </c>
      <c r="D32" s="269" t="str">
        <f>IF(C32="","",VLOOKUP(C32,'Base mag'!$A$2:$Q$74,2,FALSE))</f>
        <v>VITRY SUR SEINE 3</v>
      </c>
      <c r="E32" s="270" t="s">
        <v>437</v>
      </c>
      <c r="F32" s="271"/>
      <c r="G32" s="272" t="s">
        <v>349</v>
      </c>
      <c r="H32" s="273">
        <v>41307</v>
      </c>
      <c r="I32" s="269" t="s">
        <v>285</v>
      </c>
      <c r="J32" s="269"/>
      <c r="K32" s="274"/>
    </row>
    <row r="33" spans="2:27" ht="18.75" customHeight="1">
      <c r="B33" s="106">
        <f t="shared" si="0"/>
        <v>24</v>
      </c>
      <c r="C33" s="186">
        <v>1087</v>
      </c>
      <c r="D33" s="269" t="str">
        <f>IF(C33="","",VLOOKUP(C33,'Base mag'!$A$2:$Q$74,2,FALSE))</f>
        <v>VITRY SUR SEINE 3</v>
      </c>
      <c r="E33" s="270" t="s">
        <v>438</v>
      </c>
      <c r="F33" s="271"/>
      <c r="G33" s="272" t="s">
        <v>349</v>
      </c>
      <c r="H33" s="273">
        <v>41307</v>
      </c>
      <c r="I33" s="269" t="s">
        <v>285</v>
      </c>
      <c r="J33" s="269"/>
      <c r="K33" s="274"/>
    </row>
    <row r="34" spans="2:27" ht="16.5" customHeight="1">
      <c r="B34" s="106">
        <f t="shared" si="0"/>
        <v>25</v>
      </c>
      <c r="C34" s="186">
        <v>1087</v>
      </c>
      <c r="D34" s="269" t="str">
        <f>IF(C34="","",VLOOKUP(C34,'Base mag'!$A$2:$Q$74,2,FALSE))</f>
        <v>VITRY SUR SEINE 3</v>
      </c>
      <c r="E34" s="270" t="s">
        <v>439</v>
      </c>
      <c r="F34" s="271"/>
      <c r="G34" s="272" t="s">
        <v>349</v>
      </c>
      <c r="H34" s="273">
        <v>41307</v>
      </c>
      <c r="I34" s="269"/>
      <c r="J34" s="269"/>
      <c r="K34" s="274"/>
    </row>
    <row r="35" spans="2:27" ht="15.75" customHeight="1">
      <c r="B35" s="106">
        <f t="shared" si="0"/>
        <v>26</v>
      </c>
      <c r="C35" s="186">
        <v>1087</v>
      </c>
      <c r="D35" s="269" t="str">
        <f>IF(C35="","",VLOOKUP(C35,'Base mag'!$A$2:$Q$74,2,FALSE))</f>
        <v>VITRY SUR SEINE 3</v>
      </c>
      <c r="E35" s="270" t="s">
        <v>440</v>
      </c>
      <c r="F35" s="271"/>
      <c r="G35" s="272" t="s">
        <v>349</v>
      </c>
      <c r="H35" s="273">
        <v>41307</v>
      </c>
      <c r="I35" s="269"/>
      <c r="J35" s="269"/>
      <c r="K35" s="274"/>
    </row>
    <row r="36" spans="2:27" ht="15" customHeight="1">
      <c r="B36" s="106">
        <f t="shared" si="0"/>
        <v>27</v>
      </c>
      <c r="C36" s="186">
        <v>1058</v>
      </c>
      <c r="D36" s="191" t="str">
        <f>IF(C36="","",VLOOKUP(C36,'Base mag'!$A$2:$Q$74,2,FALSE))</f>
        <v>VITRY 2</v>
      </c>
      <c r="E36" s="214" t="s">
        <v>382</v>
      </c>
      <c r="F36" s="194" t="e">
        <f>VLOOKUP(#REF!,'Base mag'!$U$2:$V$8,2,FALSE)</f>
        <v>#REF!</v>
      </c>
      <c r="G36" s="219" t="s">
        <v>349</v>
      </c>
      <c r="H36" s="200">
        <v>41307</v>
      </c>
      <c r="I36" s="202" t="s">
        <v>285</v>
      </c>
      <c r="J36" s="202"/>
      <c r="K36" s="238"/>
    </row>
    <row r="37" spans="2:27" ht="15" customHeight="1">
      <c r="B37" s="106">
        <f t="shared" si="0"/>
        <v>28</v>
      </c>
      <c r="C37" s="186">
        <v>1058</v>
      </c>
      <c r="D37" s="191" t="str">
        <f>IF(C37="","",VLOOKUP(C37,'Base mag'!$A$2:$Q$74,2,FALSE))</f>
        <v>VITRY 2</v>
      </c>
      <c r="E37" s="214" t="s">
        <v>383</v>
      </c>
      <c r="F37" s="194" t="e">
        <f>VLOOKUP(#REF!,'Base mag'!$U$2:$V$8,2,FALSE)</f>
        <v>#REF!</v>
      </c>
      <c r="G37" s="219" t="s">
        <v>349</v>
      </c>
      <c r="H37" s="200">
        <v>41307</v>
      </c>
      <c r="I37" s="202"/>
      <c r="J37" s="202"/>
      <c r="K37" s="238"/>
    </row>
    <row r="38" spans="2:27" ht="15" customHeight="1">
      <c r="B38" s="106">
        <f t="shared" si="0"/>
        <v>29</v>
      </c>
      <c r="C38" s="186">
        <v>1058</v>
      </c>
      <c r="D38" s="191" t="str">
        <f>IF(C38="","",VLOOKUP(C38,'Base mag'!$A$2:$Q$74,2,FALSE))</f>
        <v>VITRY 2</v>
      </c>
      <c r="E38" s="214" t="s">
        <v>384</v>
      </c>
      <c r="F38" s="194" t="e">
        <f>VLOOKUP(#REF!,'Base mag'!$U$2:$V$8,2,FALSE)</f>
        <v>#REF!</v>
      </c>
      <c r="G38" s="219" t="s">
        <v>349</v>
      </c>
      <c r="H38" s="200">
        <v>41307</v>
      </c>
      <c r="I38" s="202" t="s">
        <v>285</v>
      </c>
      <c r="J38" s="202"/>
      <c r="K38" s="238"/>
    </row>
    <row r="39" spans="2:27" ht="15" customHeight="1">
      <c r="B39" s="106">
        <f t="shared" si="0"/>
        <v>30</v>
      </c>
      <c r="C39" s="186">
        <v>1058</v>
      </c>
      <c r="D39" s="191" t="str">
        <f>IF(C39="","",VLOOKUP(C39,'Base mag'!$A$2:$Q$74,2,FALSE))</f>
        <v>VITRY 2</v>
      </c>
      <c r="E39" s="214" t="s">
        <v>385</v>
      </c>
      <c r="F39" s="194" t="e">
        <f>VLOOKUP(#REF!,'Base mag'!$U$2:$V$8,2,FALSE)</f>
        <v>#REF!</v>
      </c>
      <c r="G39" s="219" t="s">
        <v>349</v>
      </c>
      <c r="H39" s="200">
        <v>41307</v>
      </c>
      <c r="I39" s="202" t="s">
        <v>285</v>
      </c>
      <c r="J39" s="202"/>
      <c r="K39" s="238"/>
    </row>
    <row r="40" spans="2:27" ht="15" customHeight="1">
      <c r="B40" s="106">
        <f t="shared" si="0"/>
        <v>31</v>
      </c>
      <c r="C40" s="186">
        <v>1058</v>
      </c>
      <c r="D40" s="191" t="str">
        <f>IF(C40="","",VLOOKUP(C40,'Base mag'!$A$2:$Q$74,2,FALSE))</f>
        <v>VITRY 2</v>
      </c>
      <c r="E40" s="214" t="s">
        <v>386</v>
      </c>
      <c r="F40" s="194" t="e">
        <f>VLOOKUP(#REF!,'Base mag'!$U$2:$V$8,2,FALSE)</f>
        <v>#REF!</v>
      </c>
      <c r="G40" s="219" t="s">
        <v>349</v>
      </c>
      <c r="H40" s="200">
        <v>41307</v>
      </c>
      <c r="I40" s="202" t="s">
        <v>285</v>
      </c>
      <c r="J40" s="202"/>
      <c r="K40" s="238"/>
    </row>
    <row r="41" spans="2:27" ht="15" customHeight="1">
      <c r="B41" s="106">
        <f t="shared" si="0"/>
        <v>32</v>
      </c>
      <c r="C41" s="186">
        <v>1058</v>
      </c>
      <c r="D41" s="191" t="str">
        <f>IF(C41="","",VLOOKUP(C41,'Base mag'!$A$2:$Q$74,2,FALSE))</f>
        <v>VITRY 2</v>
      </c>
      <c r="E41" s="214" t="s">
        <v>387</v>
      </c>
      <c r="F41" s="194" t="e">
        <f>VLOOKUP(#REF!,'Base mag'!$U$2:$V$8,2,FALSE)</f>
        <v>#REF!</v>
      </c>
      <c r="G41" s="219" t="s">
        <v>349</v>
      </c>
      <c r="H41" s="200">
        <v>41307</v>
      </c>
      <c r="I41" s="202" t="s">
        <v>285</v>
      </c>
      <c r="J41" s="202"/>
      <c r="K41" s="238"/>
    </row>
    <row r="42" spans="2:27" ht="15" customHeight="1">
      <c r="B42" s="106">
        <f t="shared" si="0"/>
        <v>33</v>
      </c>
      <c r="C42" s="186">
        <v>1058</v>
      </c>
      <c r="D42" s="191" t="str">
        <f>IF(C42="","",VLOOKUP(C42,'Base mag'!$A$2:$Q$74,2,FALSE))</f>
        <v>VITRY 2</v>
      </c>
      <c r="E42" s="214" t="s">
        <v>388</v>
      </c>
      <c r="F42" s="194" t="e">
        <f>VLOOKUP(#REF!,'Base mag'!$U$2:$V$8,2,FALSE)</f>
        <v>#REF!</v>
      </c>
      <c r="G42" s="219" t="s">
        <v>349</v>
      </c>
      <c r="H42" s="200">
        <v>41307</v>
      </c>
      <c r="I42" s="202"/>
      <c r="J42" s="202"/>
      <c r="K42" s="238"/>
      <c r="O42" s="315"/>
      <c r="P42" s="315"/>
      <c r="Q42" s="315"/>
      <c r="R42" s="315"/>
      <c r="S42" s="315"/>
      <c r="T42" s="315"/>
      <c r="U42" s="315"/>
      <c r="V42" s="315"/>
      <c r="W42" s="315"/>
      <c r="X42" s="315"/>
      <c r="Y42" s="315"/>
      <c r="Z42" s="315"/>
      <c r="AA42" s="315"/>
    </row>
    <row r="43" spans="2:27" ht="15" customHeight="1">
      <c r="B43" s="106">
        <f t="shared" si="0"/>
        <v>34</v>
      </c>
      <c r="C43" s="186">
        <v>1058</v>
      </c>
      <c r="D43" s="191" t="str">
        <f>IF(C43="","",VLOOKUP(C43,'Base mag'!$A$2:$Q$74,2,FALSE))</f>
        <v>VITRY 2</v>
      </c>
      <c r="E43" s="214" t="s">
        <v>389</v>
      </c>
      <c r="F43" s="194" t="e">
        <f>VLOOKUP(#REF!,'Base mag'!$U$2:$V$8,2,FALSE)</f>
        <v>#REF!</v>
      </c>
      <c r="G43" s="219" t="s">
        <v>349</v>
      </c>
      <c r="H43" s="200">
        <v>41307</v>
      </c>
      <c r="I43" s="202"/>
      <c r="J43" s="202"/>
      <c r="K43" s="238"/>
      <c r="O43" s="315"/>
      <c r="P43" s="315"/>
      <c r="Q43" s="315"/>
      <c r="R43" s="315"/>
      <c r="S43" s="315"/>
      <c r="T43" s="315"/>
      <c r="U43" s="315"/>
      <c r="V43" s="315"/>
      <c r="W43" s="315"/>
      <c r="X43" s="315"/>
      <c r="Y43" s="315"/>
      <c r="Z43" s="315"/>
      <c r="AA43" s="315"/>
    </row>
    <row r="44" spans="2:27" ht="15" customHeight="1">
      <c r="B44" s="106">
        <f t="shared" si="0"/>
        <v>35</v>
      </c>
      <c r="C44" s="186">
        <v>1058</v>
      </c>
      <c r="D44" s="191" t="str">
        <f>IF(C44="","",VLOOKUP(C44,'Base mag'!$A$2:$Q$74,2,FALSE))</f>
        <v>VITRY 2</v>
      </c>
      <c r="E44" s="214" t="s">
        <v>390</v>
      </c>
      <c r="F44" s="194" t="e">
        <f>VLOOKUP(#REF!,'Base mag'!$U$2:$V$8,2,FALSE)</f>
        <v>#REF!</v>
      </c>
      <c r="G44" s="219" t="s">
        <v>349</v>
      </c>
      <c r="H44" s="200">
        <v>41307</v>
      </c>
      <c r="I44" s="202" t="s">
        <v>285</v>
      </c>
      <c r="J44" s="202"/>
      <c r="K44" s="237"/>
    </row>
    <row r="45" spans="2:27" ht="15" customHeight="1">
      <c r="B45" s="106">
        <f t="shared" si="0"/>
        <v>36</v>
      </c>
      <c r="C45" s="186">
        <v>1058</v>
      </c>
      <c r="D45" s="191" t="str">
        <f>IF(C45="","",VLOOKUP(C45,'Base mag'!$A$2:$Q$74,2,FALSE))</f>
        <v>VITRY 2</v>
      </c>
      <c r="E45" s="214" t="s">
        <v>391</v>
      </c>
      <c r="F45" s="194" t="e">
        <f>VLOOKUP(#REF!,'Base mag'!$U$2:$V$8,2,FALSE)</f>
        <v>#REF!</v>
      </c>
      <c r="G45" s="219" t="s">
        <v>349</v>
      </c>
      <c r="H45" s="200">
        <v>41307</v>
      </c>
      <c r="I45" s="202" t="s">
        <v>285</v>
      </c>
      <c r="J45" s="202"/>
      <c r="K45" s="238"/>
    </row>
    <row r="46" spans="2:27" ht="15" customHeight="1">
      <c r="B46" s="106">
        <f t="shared" si="0"/>
        <v>37</v>
      </c>
      <c r="C46" s="186">
        <v>2405</v>
      </c>
      <c r="D46" s="191" t="str">
        <f>IF(C46="","",VLOOKUP(C46,'Base mag'!$A$2:$Q$74,2,FALSE))</f>
        <v>CHOISY LE ROI</v>
      </c>
      <c r="E46" s="214" t="s">
        <v>392</v>
      </c>
      <c r="F46" s="194" t="e">
        <f>VLOOKUP(#REF!,'Base mag'!$U$2:$V$8,2,FALSE)</f>
        <v>#REF!</v>
      </c>
      <c r="G46" s="219" t="s">
        <v>349</v>
      </c>
      <c r="H46" s="200">
        <v>41312</v>
      </c>
      <c r="I46" s="227" t="s">
        <v>285</v>
      </c>
      <c r="J46" s="305"/>
      <c r="K46" s="239"/>
    </row>
    <row r="47" spans="2:27" ht="28.5" customHeight="1">
      <c r="B47" s="106">
        <f t="shared" si="0"/>
        <v>38</v>
      </c>
      <c r="C47" s="186">
        <v>2405</v>
      </c>
      <c r="D47" s="191" t="str">
        <f>IF(C47="","",VLOOKUP(C47,'Base mag'!$A$2:$Q$74,2,FALSE))</f>
        <v>CHOISY LE ROI</v>
      </c>
      <c r="E47" s="214" t="s">
        <v>368</v>
      </c>
      <c r="F47" s="194" t="e">
        <f>VLOOKUP(#REF!,'Base mag'!$U$2:$V$8,2,FALSE)</f>
        <v>#REF!</v>
      </c>
      <c r="G47" s="219" t="s">
        <v>349</v>
      </c>
      <c r="H47" s="200">
        <v>41312</v>
      </c>
      <c r="I47" s="227" t="s">
        <v>285</v>
      </c>
      <c r="J47" s="305"/>
      <c r="K47" s="239"/>
    </row>
    <row r="48" spans="2:27" ht="15" customHeight="1">
      <c r="B48" s="106">
        <f t="shared" si="0"/>
        <v>39</v>
      </c>
      <c r="C48" s="186">
        <v>1045</v>
      </c>
      <c r="D48" s="191" t="s">
        <v>371</v>
      </c>
      <c r="E48" s="214" t="s">
        <v>372</v>
      </c>
      <c r="F48" s="194" t="e">
        <f>VLOOKUP(#REF!,'Base mag'!$U$2:$V$8,2,FALSE)</f>
        <v>#REF!</v>
      </c>
      <c r="G48" s="219" t="s">
        <v>349</v>
      </c>
      <c r="H48" s="200">
        <v>41334</v>
      </c>
      <c r="I48" s="227" t="s">
        <v>285</v>
      </c>
      <c r="J48" s="305"/>
      <c r="K48" s="240"/>
    </row>
    <row r="49" spans="2:27" ht="15" customHeight="1">
      <c r="B49" s="106">
        <f t="shared" si="0"/>
        <v>40</v>
      </c>
      <c r="C49" s="186">
        <v>3160</v>
      </c>
      <c r="D49" s="191" t="str">
        <f>IF(C49="","",VLOOKUP(C49,'Base mag'!$A$2:$Q$74,2,FALSE))</f>
        <v>VILLABE</v>
      </c>
      <c r="E49" s="214" t="s">
        <v>373</v>
      </c>
      <c r="F49" s="194" t="e">
        <f>VLOOKUP(#REF!,'Base mag'!$U$2:$V$8,2,FALSE)</f>
        <v>#REF!</v>
      </c>
      <c r="G49" s="219" t="s">
        <v>349</v>
      </c>
      <c r="H49" s="200">
        <v>41334</v>
      </c>
      <c r="I49" s="227" t="s">
        <v>285</v>
      </c>
      <c r="J49" s="305"/>
      <c r="K49" s="239"/>
    </row>
    <row r="50" spans="2:27" ht="42.75" customHeight="1">
      <c r="C50" s="186"/>
      <c r="D50" s="191"/>
      <c r="E50" s="214"/>
      <c r="F50" s="194"/>
      <c r="G50" s="219"/>
      <c r="H50" s="200"/>
      <c r="I50" s="227"/>
      <c r="J50" s="305"/>
      <c r="K50" s="241"/>
    </row>
    <row r="51" spans="2:27" ht="15">
      <c r="C51" s="186"/>
      <c r="D51" s="191"/>
      <c r="E51" s="214"/>
      <c r="F51" s="194"/>
      <c r="G51" s="219"/>
      <c r="H51" s="200"/>
      <c r="I51" s="227"/>
      <c r="J51" s="305"/>
      <c r="K51" s="241"/>
      <c r="O51" s="315"/>
      <c r="P51" s="316"/>
      <c r="Q51" s="317"/>
      <c r="R51" s="315"/>
      <c r="S51" s="315"/>
      <c r="T51" s="318"/>
      <c r="U51" s="318"/>
      <c r="V51" s="315"/>
      <c r="W51" s="315"/>
      <c r="X51" s="315"/>
      <c r="Y51" s="315"/>
      <c r="Z51" s="315"/>
      <c r="AA51" s="315"/>
    </row>
    <row r="52" spans="2:27" ht="18.75" customHeight="1">
      <c r="C52" s="186"/>
      <c r="D52" s="191"/>
      <c r="E52" s="214"/>
      <c r="F52" s="194"/>
      <c r="G52" s="219"/>
      <c r="H52" s="200"/>
      <c r="I52" s="227"/>
      <c r="J52" s="305"/>
      <c r="K52" s="239"/>
      <c r="P52" s="106"/>
      <c r="Q52" s="129"/>
      <c r="T52" s="77"/>
      <c r="U52" s="77"/>
    </row>
    <row r="53" spans="2:27" ht="15">
      <c r="C53" s="186"/>
      <c r="D53" s="191"/>
      <c r="E53" s="214"/>
      <c r="F53" s="194"/>
      <c r="G53" s="219"/>
      <c r="H53" s="200"/>
      <c r="I53" s="227"/>
      <c r="J53" s="306"/>
      <c r="K53" s="239"/>
      <c r="O53" s="315"/>
      <c r="P53" s="316"/>
      <c r="Q53" s="317"/>
      <c r="R53" s="315"/>
      <c r="S53" s="315"/>
      <c r="T53" s="318"/>
      <c r="U53" s="318"/>
      <c r="V53" s="315"/>
      <c r="W53" s="315"/>
      <c r="X53" s="315"/>
      <c r="Y53" s="315"/>
      <c r="Z53" s="315"/>
      <c r="AA53" s="315"/>
    </row>
    <row r="54" spans="2:27" ht="16.5" customHeight="1">
      <c r="C54" s="186"/>
      <c r="D54" s="275"/>
      <c r="E54" s="277"/>
      <c r="F54" s="279"/>
      <c r="G54" s="280"/>
      <c r="H54" s="281"/>
      <c r="I54" s="276"/>
      <c r="J54" s="278"/>
      <c r="K54" s="282"/>
      <c r="O54" s="315"/>
      <c r="P54" s="316"/>
      <c r="Q54" s="317"/>
      <c r="R54" s="315"/>
      <c r="S54" s="315"/>
      <c r="T54" s="318"/>
      <c r="U54" s="318"/>
      <c r="V54" s="315"/>
      <c r="W54" s="315"/>
      <c r="X54" s="315"/>
      <c r="Y54" s="315"/>
      <c r="Z54" s="315"/>
      <c r="AA54" s="315"/>
    </row>
    <row r="55" spans="2:27" ht="15" customHeight="1">
      <c r="C55" s="186"/>
      <c r="D55" s="275"/>
      <c r="E55" s="277"/>
      <c r="F55" s="279"/>
      <c r="G55" s="280"/>
      <c r="H55" s="281"/>
      <c r="I55" s="276"/>
      <c r="J55" s="278"/>
      <c r="K55" s="282"/>
      <c r="P55" s="106"/>
      <c r="Q55" s="129"/>
      <c r="T55" s="77"/>
      <c r="U55" s="77"/>
    </row>
    <row r="56" spans="2:27" ht="15" customHeight="1">
      <c r="C56" s="186"/>
      <c r="D56" s="275"/>
      <c r="E56" s="277"/>
      <c r="F56" s="279"/>
      <c r="G56" s="280"/>
      <c r="H56" s="281"/>
      <c r="I56" s="276"/>
      <c r="J56" s="278"/>
      <c r="K56" s="282"/>
      <c r="P56" s="106"/>
      <c r="Q56" s="129"/>
      <c r="T56" s="77"/>
      <c r="U56" s="77"/>
    </row>
    <row r="57" spans="2:27" ht="15">
      <c r="C57" s="186"/>
      <c r="D57" s="275"/>
      <c r="E57" s="277"/>
      <c r="F57" s="279"/>
      <c r="G57" s="280"/>
      <c r="H57" s="281"/>
      <c r="I57" s="276"/>
      <c r="J57" s="278"/>
      <c r="K57" s="282"/>
      <c r="O57" s="315"/>
      <c r="P57" s="316"/>
      <c r="Q57" s="317"/>
      <c r="R57" s="315"/>
      <c r="S57" s="315"/>
      <c r="T57" s="318"/>
      <c r="U57" s="318"/>
      <c r="V57" s="315"/>
      <c r="W57" s="315"/>
      <c r="X57" s="315"/>
      <c r="Y57" s="315"/>
      <c r="Z57" s="315"/>
      <c r="AA57" s="315"/>
    </row>
    <row r="58" spans="2:27" ht="15">
      <c r="C58" s="186"/>
      <c r="D58" s="275"/>
      <c r="E58" s="277"/>
      <c r="F58" s="279"/>
      <c r="G58" s="280"/>
      <c r="H58" s="281"/>
      <c r="I58" s="276"/>
      <c r="J58" s="278"/>
      <c r="K58" s="282"/>
      <c r="O58" s="315"/>
      <c r="P58" s="316"/>
      <c r="Q58" s="317"/>
      <c r="R58" s="315"/>
      <c r="S58" s="315"/>
      <c r="T58" s="318"/>
      <c r="U58" s="318"/>
      <c r="V58" s="315"/>
      <c r="W58" s="315"/>
      <c r="X58" s="315"/>
      <c r="Y58" s="315"/>
      <c r="Z58" s="315"/>
      <c r="AA58" s="315"/>
    </row>
    <row r="59" spans="2:27" ht="15">
      <c r="C59" s="186"/>
      <c r="D59" s="275"/>
      <c r="E59" s="277"/>
      <c r="F59" s="279"/>
      <c r="G59" s="280"/>
      <c r="H59" s="281"/>
      <c r="I59" s="276"/>
      <c r="J59" s="278"/>
      <c r="K59" s="282"/>
      <c r="O59" s="315"/>
      <c r="P59" s="316"/>
      <c r="Q59" s="317"/>
      <c r="R59" s="315"/>
      <c r="S59" s="315"/>
      <c r="T59" s="318"/>
      <c r="U59" s="318"/>
      <c r="V59" s="315"/>
      <c r="W59" s="315"/>
      <c r="X59" s="315"/>
      <c r="Y59" s="315"/>
      <c r="Z59" s="315"/>
      <c r="AA59" s="315"/>
    </row>
    <row r="60" spans="2:27" ht="15" customHeight="1">
      <c r="C60" s="186"/>
      <c r="D60" s="191"/>
      <c r="E60" s="214"/>
      <c r="F60" s="194"/>
      <c r="G60" s="219"/>
      <c r="H60" s="200"/>
      <c r="I60" s="227"/>
      <c r="J60" s="305"/>
      <c r="K60" s="239"/>
      <c r="P60" s="106"/>
      <c r="Q60" s="129"/>
    </row>
    <row r="61" spans="2:27" ht="15" customHeight="1">
      <c r="C61" s="211"/>
      <c r="D61" s="191"/>
      <c r="E61" s="214"/>
      <c r="F61" s="194"/>
      <c r="G61" s="219"/>
      <c r="H61" s="200"/>
      <c r="I61" s="227"/>
      <c r="J61" s="306"/>
      <c r="K61" s="242"/>
      <c r="P61" s="106"/>
      <c r="Q61" s="129"/>
    </row>
    <row r="62" spans="2:27" ht="15" customHeight="1">
      <c r="C62" s="211"/>
      <c r="D62" s="191"/>
      <c r="E62" s="214"/>
      <c r="F62" s="194"/>
      <c r="G62" s="219"/>
      <c r="H62" s="200"/>
      <c r="I62" s="227"/>
      <c r="J62" s="306"/>
      <c r="K62" s="242"/>
      <c r="P62" s="106"/>
      <c r="Q62" s="129"/>
    </row>
    <row r="63" spans="2:27" ht="15">
      <c r="C63" s="211"/>
      <c r="D63" s="191"/>
      <c r="E63" s="214"/>
      <c r="F63" s="194"/>
      <c r="G63" s="219"/>
      <c r="H63" s="200"/>
      <c r="I63" s="227"/>
      <c r="J63" s="306"/>
      <c r="K63" s="242"/>
      <c r="O63" s="315"/>
      <c r="P63" s="316"/>
      <c r="Q63" s="317"/>
      <c r="R63" s="315"/>
      <c r="S63" s="315"/>
      <c r="T63" s="315"/>
      <c r="U63" s="315"/>
      <c r="V63" s="315"/>
      <c r="W63" s="315"/>
      <c r="X63" s="315"/>
      <c r="Y63" s="315"/>
      <c r="Z63" s="315"/>
      <c r="AA63" s="315"/>
    </row>
    <row r="64" spans="2:27" ht="15" customHeight="1">
      <c r="C64" s="205"/>
      <c r="D64" s="212"/>
      <c r="E64" s="214"/>
      <c r="F64" s="217"/>
      <c r="G64" s="219"/>
      <c r="H64" s="200"/>
      <c r="I64" s="227"/>
      <c r="J64" s="306"/>
      <c r="K64" s="243"/>
      <c r="P64" s="106"/>
      <c r="Q64" s="129"/>
    </row>
    <row r="65" spans="3:27" ht="15">
      <c r="C65" s="289"/>
      <c r="D65" s="290"/>
      <c r="E65" s="277"/>
      <c r="F65" s="217"/>
      <c r="G65" s="280"/>
      <c r="H65" s="281"/>
      <c r="I65" s="276"/>
      <c r="J65" s="307"/>
      <c r="K65" s="301"/>
      <c r="O65" s="315"/>
      <c r="P65" s="316"/>
      <c r="Q65" s="317"/>
      <c r="R65" s="315"/>
      <c r="S65" s="315"/>
      <c r="T65" s="315"/>
      <c r="U65" s="315"/>
      <c r="V65" s="315"/>
      <c r="W65" s="315"/>
      <c r="X65" s="315"/>
      <c r="Y65" s="315"/>
      <c r="Z65" s="315"/>
      <c r="AA65" s="315"/>
    </row>
    <row r="66" spans="3:27" ht="15">
      <c r="C66" s="289"/>
      <c r="D66" s="290"/>
      <c r="E66" s="277"/>
      <c r="F66" s="217"/>
      <c r="G66" s="280"/>
      <c r="H66" s="281"/>
      <c r="I66" s="276"/>
      <c r="J66" s="308"/>
      <c r="K66" s="301"/>
      <c r="O66" s="315"/>
      <c r="P66" s="316"/>
      <c r="Q66" s="317"/>
      <c r="R66" s="315"/>
      <c r="S66" s="315"/>
      <c r="T66" s="315"/>
      <c r="U66" s="315"/>
      <c r="V66" s="315"/>
      <c r="W66" s="315"/>
      <c r="X66" s="315"/>
      <c r="Y66" s="315"/>
      <c r="Z66" s="315"/>
      <c r="AA66" s="315"/>
    </row>
    <row r="67" spans="3:27" ht="15">
      <c r="C67" s="289"/>
      <c r="D67" s="290"/>
      <c r="E67" s="277"/>
      <c r="F67" s="217"/>
      <c r="G67" s="280"/>
      <c r="H67" s="281"/>
      <c r="I67" s="276"/>
      <c r="J67" s="308"/>
      <c r="K67" s="301"/>
      <c r="O67" s="315"/>
      <c r="P67" s="316"/>
      <c r="Q67" s="317"/>
      <c r="R67" s="315"/>
      <c r="S67" s="315"/>
      <c r="T67" s="315"/>
      <c r="U67" s="315"/>
      <c r="V67" s="315"/>
      <c r="W67" s="315"/>
      <c r="X67" s="315"/>
      <c r="Y67" s="315"/>
      <c r="Z67" s="315"/>
      <c r="AA67" s="315"/>
    </row>
    <row r="68" spans="3:27" ht="15">
      <c r="C68" s="289"/>
      <c r="D68" s="290"/>
      <c r="E68" s="277"/>
      <c r="F68" s="217"/>
      <c r="G68" s="280"/>
      <c r="H68" s="281"/>
      <c r="I68" s="276"/>
      <c r="J68" s="308"/>
      <c r="K68" s="301"/>
      <c r="O68" s="315"/>
      <c r="P68" s="316"/>
      <c r="Q68" s="317"/>
      <c r="R68" s="315"/>
      <c r="S68" s="315"/>
      <c r="T68" s="315"/>
      <c r="U68" s="315"/>
      <c r="V68" s="315"/>
      <c r="W68" s="315"/>
      <c r="X68" s="315"/>
      <c r="Y68" s="315"/>
      <c r="Z68" s="315"/>
      <c r="AA68" s="315"/>
    </row>
    <row r="69" spans="3:27" ht="15">
      <c r="C69" s="289"/>
      <c r="D69" s="290"/>
      <c r="E69" s="277"/>
      <c r="F69" s="217"/>
      <c r="G69" s="280"/>
      <c r="H69" s="281"/>
      <c r="I69" s="276"/>
      <c r="J69" s="309"/>
      <c r="K69" s="301"/>
      <c r="O69" s="315"/>
      <c r="P69" s="316"/>
      <c r="Q69" s="317"/>
      <c r="R69" s="315"/>
      <c r="S69" s="315"/>
      <c r="T69" s="315"/>
      <c r="U69" s="315"/>
      <c r="V69" s="315"/>
      <c r="W69" s="315"/>
      <c r="X69" s="315"/>
      <c r="Y69" s="315"/>
      <c r="Z69" s="315"/>
      <c r="AA69" s="315"/>
    </row>
    <row r="70" spans="3:27" ht="15" customHeight="1">
      <c r="C70" s="205"/>
      <c r="D70" s="212"/>
      <c r="E70" s="214"/>
      <c r="F70" s="217"/>
      <c r="G70" s="219"/>
      <c r="H70" s="200"/>
      <c r="I70" s="227"/>
      <c r="J70" s="306"/>
      <c r="K70" s="243"/>
      <c r="P70" s="106"/>
      <c r="Q70" s="129"/>
    </row>
    <row r="71" spans="3:27" ht="15">
      <c r="C71" s="205"/>
      <c r="D71" s="212"/>
      <c r="E71" s="214"/>
      <c r="F71" s="217"/>
      <c r="G71" s="219"/>
      <c r="H71" s="200"/>
      <c r="I71" s="227"/>
      <c r="J71" s="306"/>
      <c r="K71" s="243"/>
      <c r="O71" s="315"/>
      <c r="P71" s="316"/>
      <c r="Q71" s="317"/>
      <c r="R71" s="315"/>
      <c r="S71" s="315"/>
      <c r="T71" s="315"/>
      <c r="U71" s="315"/>
      <c r="V71" s="315"/>
      <c r="W71" s="315"/>
      <c r="X71" s="315"/>
      <c r="Y71" s="315"/>
      <c r="Z71" s="315"/>
      <c r="AA71" s="315"/>
    </row>
    <row r="72" spans="3:27" ht="34.5" customHeight="1">
      <c r="C72" s="205"/>
      <c r="D72" s="212"/>
      <c r="E72" s="214"/>
      <c r="F72" s="217"/>
      <c r="G72" s="219"/>
      <c r="H72" s="200"/>
      <c r="I72" s="227"/>
      <c r="J72" s="306"/>
      <c r="K72" s="244"/>
      <c r="P72" s="129"/>
      <c r="Q72" s="129"/>
    </row>
    <row r="73" spans="3:27" ht="55.5" customHeight="1">
      <c r="C73" s="205"/>
      <c r="D73" s="212"/>
      <c r="E73" s="214"/>
      <c r="F73" s="217"/>
      <c r="G73" s="219"/>
      <c r="H73" s="200"/>
      <c r="I73" s="227"/>
      <c r="J73" s="306"/>
      <c r="K73" s="245"/>
      <c r="P73" s="129"/>
      <c r="Q73" s="129"/>
    </row>
    <row r="74" spans="3:27" ht="57" customHeight="1">
      <c r="C74" s="205"/>
      <c r="D74" s="212"/>
      <c r="E74" s="214"/>
      <c r="F74" s="217"/>
      <c r="G74" s="219"/>
      <c r="H74" s="200"/>
      <c r="I74" s="227"/>
      <c r="J74" s="306"/>
      <c r="K74" s="246"/>
      <c r="P74" s="129"/>
      <c r="Q74" s="129"/>
    </row>
    <row r="75" spans="3:27" ht="15">
      <c r="C75" s="261"/>
      <c r="D75" s="262"/>
      <c r="E75" s="256"/>
      <c r="F75" s="263"/>
      <c r="G75" s="258"/>
      <c r="H75" s="259"/>
      <c r="I75" s="255"/>
      <c r="J75" s="310"/>
      <c r="K75" s="264"/>
      <c r="O75" s="315"/>
      <c r="P75" s="317"/>
      <c r="Q75" s="317"/>
      <c r="R75" s="315"/>
      <c r="S75" s="315"/>
      <c r="T75" s="315"/>
      <c r="U75" s="315"/>
      <c r="V75" s="315"/>
      <c r="W75" s="315"/>
      <c r="X75" s="315"/>
      <c r="Y75" s="315"/>
      <c r="Z75" s="315"/>
      <c r="AA75" s="315"/>
    </row>
    <row r="76" spans="3:27" ht="17.25" customHeight="1">
      <c r="C76" s="205"/>
      <c r="D76" s="212"/>
      <c r="E76" s="214"/>
      <c r="F76" s="217"/>
      <c r="G76" s="219"/>
      <c r="H76" s="222"/>
      <c r="I76" s="227"/>
      <c r="J76" s="306"/>
      <c r="K76" s="243"/>
      <c r="O76" s="315"/>
      <c r="P76" s="317"/>
      <c r="Q76" s="317"/>
      <c r="R76" s="315"/>
      <c r="S76" s="315"/>
      <c r="T76" s="315"/>
      <c r="U76" s="315"/>
      <c r="V76" s="315"/>
      <c r="W76" s="315"/>
      <c r="X76" s="315"/>
      <c r="Y76" s="315"/>
      <c r="Z76" s="315"/>
      <c r="AA76" s="315"/>
    </row>
    <row r="77" spans="3:27" ht="15">
      <c r="C77" s="205"/>
      <c r="D77" s="212"/>
      <c r="E77" s="214"/>
      <c r="F77" s="217"/>
      <c r="G77" s="219"/>
      <c r="H77" s="222"/>
      <c r="I77" s="227"/>
      <c r="J77" s="306"/>
      <c r="K77" s="243"/>
      <c r="O77" s="315"/>
      <c r="P77" s="317"/>
      <c r="Q77" s="317"/>
      <c r="R77" s="315"/>
      <c r="S77" s="315"/>
      <c r="T77" s="315"/>
      <c r="U77" s="315"/>
      <c r="V77" s="315"/>
      <c r="W77" s="315"/>
      <c r="X77" s="315"/>
      <c r="Y77" s="315"/>
      <c r="Z77" s="315"/>
      <c r="AA77" s="315"/>
    </row>
    <row r="78" spans="3:27" ht="15">
      <c r="C78" s="205"/>
      <c r="D78" s="212"/>
      <c r="E78" s="214"/>
      <c r="F78" s="217"/>
      <c r="G78" s="219"/>
      <c r="H78" s="200"/>
      <c r="I78" s="227"/>
      <c r="J78" s="306"/>
      <c r="K78" s="243"/>
      <c r="O78" s="315"/>
      <c r="P78" s="317"/>
      <c r="Q78" s="317"/>
      <c r="R78" s="315"/>
      <c r="S78" s="315"/>
      <c r="T78" s="315"/>
      <c r="U78" s="315"/>
      <c r="V78" s="315"/>
      <c r="W78" s="315"/>
      <c r="X78" s="315"/>
      <c r="Y78" s="315"/>
      <c r="Z78" s="315"/>
      <c r="AA78" s="315"/>
    </row>
    <row r="79" spans="3:27" ht="15">
      <c r="C79" s="205"/>
      <c r="D79" s="212"/>
      <c r="E79" s="214"/>
      <c r="F79" s="217"/>
      <c r="G79" s="219"/>
      <c r="H79" s="200"/>
      <c r="I79" s="227"/>
      <c r="J79" s="306"/>
      <c r="K79" s="243"/>
      <c r="O79" s="315"/>
      <c r="P79" s="315"/>
      <c r="Q79" s="315"/>
      <c r="R79" s="315"/>
      <c r="S79" s="315"/>
      <c r="T79" s="315"/>
      <c r="U79" s="315"/>
      <c r="V79" s="315"/>
      <c r="W79" s="315"/>
      <c r="X79" s="315"/>
      <c r="Y79" s="315"/>
      <c r="Z79" s="315"/>
      <c r="AA79" s="315"/>
    </row>
    <row r="80" spans="3:27" ht="15">
      <c r="C80" s="205"/>
      <c r="D80" s="212"/>
      <c r="E80" s="214"/>
      <c r="F80" s="217"/>
      <c r="G80" s="219"/>
      <c r="H80" s="200"/>
      <c r="I80" s="227"/>
      <c r="J80" s="306"/>
      <c r="K80" s="247"/>
      <c r="O80" s="315"/>
      <c r="P80" s="315"/>
      <c r="Q80" s="315"/>
      <c r="R80" s="315"/>
      <c r="S80" s="315"/>
      <c r="T80" s="315"/>
      <c r="U80" s="315"/>
      <c r="V80" s="315"/>
      <c r="W80" s="315"/>
      <c r="X80" s="315"/>
      <c r="Y80" s="315"/>
      <c r="Z80" s="315"/>
      <c r="AA80" s="315"/>
    </row>
    <row r="81" spans="3:27" ht="15" customHeight="1">
      <c r="C81" s="205"/>
      <c r="D81" s="212"/>
      <c r="E81" s="214"/>
      <c r="F81" s="217"/>
      <c r="G81" s="219"/>
      <c r="H81" s="200"/>
      <c r="I81" s="227"/>
      <c r="J81" s="311"/>
      <c r="K81" s="302"/>
      <c r="O81" s="315"/>
      <c r="P81" s="315"/>
      <c r="Q81" s="315"/>
      <c r="R81" s="315"/>
      <c r="S81" s="315"/>
      <c r="T81" s="315"/>
      <c r="U81" s="315"/>
      <c r="V81" s="315"/>
      <c r="W81" s="315"/>
      <c r="X81" s="315"/>
      <c r="Y81" s="315"/>
      <c r="Z81" s="315"/>
      <c r="AA81" s="315"/>
    </row>
    <row r="82" spans="3:27" ht="15" customHeight="1">
      <c r="C82" s="205"/>
      <c r="D82" s="212"/>
      <c r="E82" s="214"/>
      <c r="F82" s="217"/>
      <c r="G82" s="219"/>
      <c r="H82" s="200"/>
      <c r="I82" s="227"/>
      <c r="J82" s="312"/>
      <c r="K82" s="303"/>
    </row>
    <row r="83" spans="3:27" ht="15" customHeight="1">
      <c r="C83" s="205"/>
      <c r="D83" s="212"/>
      <c r="E83" s="214"/>
      <c r="F83" s="217"/>
      <c r="G83" s="219"/>
      <c r="H83" s="200"/>
      <c r="I83" s="227"/>
      <c r="J83" s="312"/>
      <c r="K83" s="303"/>
    </row>
    <row r="84" spans="3:27" ht="15">
      <c r="C84" s="205"/>
      <c r="D84" s="212"/>
      <c r="E84" s="214"/>
      <c r="F84" s="217"/>
      <c r="G84" s="219"/>
      <c r="H84" s="200"/>
      <c r="I84" s="227"/>
      <c r="J84" s="312"/>
      <c r="K84" s="303"/>
      <c r="O84" s="315"/>
      <c r="P84" s="315"/>
      <c r="Q84" s="315"/>
      <c r="R84" s="315"/>
      <c r="S84" s="315"/>
      <c r="T84" s="315"/>
      <c r="U84" s="315"/>
      <c r="V84" s="315"/>
      <c r="W84" s="315"/>
      <c r="X84" s="315"/>
      <c r="Y84" s="315"/>
      <c r="Z84" s="315"/>
      <c r="AA84" s="315"/>
    </row>
    <row r="85" spans="3:27" ht="15">
      <c r="C85" s="205"/>
      <c r="D85" s="212"/>
      <c r="E85" s="214"/>
      <c r="F85" s="217"/>
      <c r="G85" s="219"/>
      <c r="H85" s="200"/>
      <c r="I85" s="227"/>
      <c r="J85" s="313"/>
      <c r="K85" s="304"/>
      <c r="O85" s="315"/>
      <c r="P85" s="315"/>
      <c r="Q85" s="315"/>
      <c r="R85" s="315"/>
      <c r="S85" s="315"/>
      <c r="T85" s="315"/>
      <c r="U85" s="315"/>
      <c r="V85" s="315"/>
      <c r="W85" s="315"/>
      <c r="X85" s="315"/>
      <c r="Y85" s="315"/>
      <c r="Z85" s="315"/>
      <c r="AA85" s="315"/>
    </row>
    <row r="86" spans="3:27" ht="15" customHeight="1">
      <c r="C86" s="205"/>
      <c r="D86" s="212"/>
      <c r="E86" s="214"/>
      <c r="F86" s="217"/>
      <c r="G86" s="219"/>
      <c r="H86" s="200"/>
      <c r="I86" s="227"/>
      <c r="J86" s="313"/>
      <c r="K86" s="248"/>
    </row>
    <row r="87" spans="3:27" ht="28.5" customHeight="1">
      <c r="C87" s="205"/>
      <c r="D87" s="212"/>
      <c r="E87" s="214"/>
      <c r="F87" s="217"/>
      <c r="G87" s="219"/>
      <c r="H87" s="200"/>
      <c r="I87" s="227"/>
      <c r="J87" s="306"/>
      <c r="K87" s="243"/>
    </row>
    <row r="88" spans="3:27" ht="28.5" customHeight="1">
      <c r="C88" s="205"/>
      <c r="D88" s="212"/>
      <c r="E88" s="214"/>
      <c r="F88" s="217"/>
      <c r="G88" s="219"/>
      <c r="H88" s="200"/>
      <c r="I88" s="227"/>
      <c r="J88" s="306"/>
      <c r="K88" s="243"/>
    </row>
    <row r="89" spans="3:27" ht="15" customHeight="1">
      <c r="C89" s="205"/>
      <c r="D89" s="212"/>
      <c r="E89" s="214"/>
      <c r="F89" s="217"/>
      <c r="G89" s="219"/>
      <c r="H89" s="200"/>
      <c r="I89" s="227"/>
      <c r="J89" s="306"/>
      <c r="K89" s="247"/>
    </row>
    <row r="90" spans="3:27" ht="15" customHeight="1">
      <c r="C90" s="205"/>
      <c r="D90" s="212"/>
      <c r="E90" s="214"/>
      <c r="F90" s="217"/>
      <c r="G90" s="219"/>
      <c r="H90" s="200"/>
      <c r="I90" s="227"/>
      <c r="J90" s="306"/>
      <c r="K90" s="243"/>
    </row>
    <row r="91" spans="3:27" ht="15">
      <c r="C91" s="205"/>
      <c r="D91" s="212"/>
      <c r="E91" s="214"/>
      <c r="F91" s="217"/>
      <c r="G91" s="219"/>
      <c r="H91" s="200"/>
      <c r="I91" s="227"/>
      <c r="J91" s="306"/>
      <c r="K91" s="247"/>
      <c r="O91" s="315"/>
      <c r="P91" s="315"/>
      <c r="Q91" s="315"/>
      <c r="R91" s="315"/>
      <c r="S91" s="315"/>
      <c r="T91" s="315"/>
      <c r="U91" s="315"/>
      <c r="V91" s="315"/>
      <c r="W91" s="315"/>
      <c r="X91" s="315"/>
      <c r="Y91" s="315"/>
      <c r="Z91" s="315"/>
      <c r="AA91" s="315"/>
    </row>
    <row r="92" spans="3:27" ht="15" customHeight="1">
      <c r="C92" s="205"/>
      <c r="D92" s="212"/>
      <c r="E92" s="214"/>
      <c r="F92" s="217"/>
      <c r="G92" s="219"/>
      <c r="H92" s="200"/>
      <c r="I92" s="227"/>
      <c r="J92" s="306"/>
      <c r="K92" s="243"/>
    </row>
    <row r="93" spans="3:27" ht="15">
      <c r="C93" s="205"/>
      <c r="D93" s="212"/>
      <c r="E93" s="214"/>
      <c r="F93" s="217"/>
      <c r="G93" s="219"/>
      <c r="H93" s="200"/>
      <c r="I93" s="227"/>
      <c r="J93" s="306"/>
      <c r="K93" s="243"/>
      <c r="O93" s="315"/>
      <c r="P93" s="315"/>
      <c r="Q93" s="315"/>
      <c r="R93" s="315"/>
      <c r="S93" s="315"/>
      <c r="T93" s="315"/>
      <c r="U93" s="315"/>
      <c r="V93" s="315"/>
      <c r="W93" s="315"/>
      <c r="X93" s="315"/>
      <c r="Y93" s="315"/>
      <c r="Z93" s="315"/>
      <c r="AA93" s="315"/>
    </row>
    <row r="94" spans="3:27" ht="15">
      <c r="C94" s="205"/>
      <c r="D94" s="212"/>
      <c r="E94" s="214"/>
      <c r="F94" s="217"/>
      <c r="G94" s="219"/>
      <c r="H94" s="200"/>
      <c r="I94" s="227"/>
      <c r="J94" s="306"/>
      <c r="K94" s="243"/>
      <c r="O94" s="315"/>
      <c r="P94" s="315"/>
      <c r="Q94" s="315"/>
      <c r="R94" s="315"/>
      <c r="S94" s="315"/>
      <c r="T94" s="315"/>
      <c r="U94" s="315"/>
      <c r="V94" s="315"/>
      <c r="W94" s="315"/>
      <c r="X94" s="315"/>
      <c r="Y94" s="315"/>
      <c r="Z94" s="315"/>
      <c r="AA94" s="315"/>
    </row>
    <row r="95" spans="3:27" ht="15">
      <c r="C95" s="205"/>
      <c r="D95" s="212"/>
      <c r="E95" s="214"/>
      <c r="F95" s="217"/>
      <c r="G95" s="219"/>
      <c r="H95" s="200"/>
      <c r="I95" s="227"/>
      <c r="J95" s="306"/>
      <c r="K95" s="243"/>
      <c r="O95" s="315"/>
      <c r="P95" s="315"/>
      <c r="Q95" s="315"/>
      <c r="R95" s="315"/>
      <c r="S95" s="315"/>
      <c r="T95" s="315"/>
      <c r="U95" s="315"/>
      <c r="V95" s="315"/>
      <c r="W95" s="315"/>
      <c r="X95" s="315"/>
      <c r="Y95" s="315"/>
      <c r="Z95" s="315"/>
      <c r="AA95" s="315"/>
    </row>
    <row r="96" spans="3:27" ht="15">
      <c r="C96" s="205"/>
      <c r="D96" s="212"/>
      <c r="E96" s="214"/>
      <c r="F96" s="217"/>
      <c r="G96" s="219"/>
      <c r="H96" s="200"/>
      <c r="I96" s="227"/>
      <c r="J96" s="306"/>
      <c r="K96" s="243"/>
      <c r="O96" s="315"/>
      <c r="P96" s="315"/>
      <c r="Q96" s="315"/>
      <c r="R96" s="315"/>
      <c r="S96" s="315"/>
      <c r="T96" s="315"/>
      <c r="U96" s="315"/>
      <c r="V96" s="315"/>
      <c r="W96" s="315"/>
      <c r="X96" s="315"/>
      <c r="Y96" s="315"/>
      <c r="Z96" s="315"/>
      <c r="AA96" s="315"/>
    </row>
    <row r="97" spans="2:27" s="126" customFormat="1">
      <c r="B97" s="106"/>
      <c r="C97" s="261"/>
      <c r="D97" s="265"/>
      <c r="E97" s="266"/>
      <c r="F97" s="263"/>
      <c r="G97" s="258"/>
      <c r="H97" s="267"/>
      <c r="I97" s="255"/>
      <c r="J97" s="310"/>
      <c r="K97" s="268"/>
      <c r="O97" s="315"/>
      <c r="P97" s="315"/>
      <c r="Q97" s="315"/>
      <c r="R97" s="315"/>
      <c r="S97" s="315"/>
      <c r="T97" s="315"/>
      <c r="U97" s="315"/>
      <c r="V97" s="315"/>
      <c r="W97" s="315"/>
      <c r="X97" s="315"/>
      <c r="Y97" s="315"/>
      <c r="Z97" s="315"/>
      <c r="AA97" s="315"/>
    </row>
    <row r="98" spans="2:27" s="126" customFormat="1" ht="14.25" customHeight="1">
      <c r="B98" s="106"/>
      <c r="C98" s="289"/>
      <c r="D98" s="290"/>
      <c r="E98" s="291"/>
      <c r="F98" s="217"/>
      <c r="G98" s="280"/>
      <c r="H98" s="292"/>
      <c r="I98" s="276"/>
      <c r="J98" s="314"/>
      <c r="K98" s="293"/>
    </row>
    <row r="99" spans="2:27" s="126" customFormat="1">
      <c r="B99" s="106"/>
      <c r="C99" s="289"/>
      <c r="D99" s="290"/>
      <c r="E99" s="291"/>
      <c r="F99" s="217"/>
      <c r="G99" s="280"/>
      <c r="H99" s="292"/>
      <c r="I99" s="276"/>
      <c r="J99" s="314"/>
      <c r="K99" s="293"/>
    </row>
    <row r="100" spans="2:27" s="126" customFormat="1">
      <c r="B100" s="106"/>
      <c r="C100" s="289"/>
      <c r="D100" s="290"/>
      <c r="E100" s="291"/>
      <c r="F100" s="217"/>
      <c r="G100" s="280"/>
      <c r="H100" s="292"/>
      <c r="I100" s="276"/>
      <c r="J100" s="314"/>
      <c r="K100" s="293"/>
    </row>
    <row r="101" spans="2:27" s="126" customFormat="1" ht="30" customHeight="1">
      <c r="B101" s="106"/>
      <c r="C101" s="289"/>
      <c r="D101" s="290"/>
      <c r="E101" s="291"/>
      <c r="F101" s="217"/>
      <c r="G101" s="280"/>
      <c r="H101" s="292"/>
      <c r="I101" s="276"/>
      <c r="J101" s="314"/>
      <c r="K101" s="293"/>
    </row>
    <row r="102" spans="2:27" s="126" customFormat="1">
      <c r="B102" s="106"/>
      <c r="C102" s="289"/>
      <c r="D102" s="290"/>
      <c r="E102" s="291"/>
      <c r="F102" s="217"/>
      <c r="G102" s="280"/>
      <c r="H102" s="292"/>
      <c r="I102" s="276"/>
      <c r="J102" s="314"/>
      <c r="K102" s="293"/>
    </row>
    <row r="103" spans="2:27" s="126" customFormat="1" ht="21" customHeight="1">
      <c r="B103" s="106"/>
      <c r="C103" s="289"/>
      <c r="D103" s="290"/>
      <c r="E103" s="291"/>
      <c r="F103" s="217"/>
      <c r="G103" s="280"/>
      <c r="H103" s="292"/>
      <c r="I103" s="276"/>
      <c r="J103" s="314"/>
      <c r="K103" s="293"/>
    </row>
    <row r="104" spans="2:27" s="126" customFormat="1" ht="14.25" customHeight="1">
      <c r="B104" s="106"/>
      <c r="C104" s="205"/>
      <c r="D104" s="212"/>
      <c r="E104" s="216"/>
      <c r="F104" s="217"/>
      <c r="G104" s="219"/>
      <c r="H104" s="223"/>
      <c r="I104" s="227"/>
      <c r="J104" s="306"/>
      <c r="K104" s="249"/>
    </row>
    <row r="105" spans="2:27" s="126" customFormat="1">
      <c r="B105" s="106"/>
      <c r="C105" s="205"/>
      <c r="D105" s="212"/>
      <c r="E105" s="216"/>
      <c r="F105" s="217"/>
      <c r="G105" s="219"/>
      <c r="H105" s="223"/>
      <c r="I105" s="227"/>
      <c r="J105" s="306"/>
      <c r="K105" s="249"/>
    </row>
    <row r="106" spans="2:27" s="126" customFormat="1">
      <c r="B106" s="106"/>
      <c r="C106" s="205"/>
      <c r="D106" s="212"/>
      <c r="E106" s="216"/>
      <c r="F106" s="217"/>
      <c r="G106" s="219"/>
      <c r="H106" s="223"/>
      <c r="I106" s="227"/>
      <c r="J106" s="306"/>
      <c r="K106" s="249"/>
    </row>
    <row r="107" spans="2:27" s="126" customFormat="1">
      <c r="B107" s="106"/>
      <c r="C107" s="205"/>
      <c r="D107" s="212"/>
      <c r="E107" s="216"/>
      <c r="F107" s="217"/>
      <c r="G107" s="219"/>
      <c r="H107" s="223"/>
      <c r="I107" s="227"/>
      <c r="J107" s="306"/>
      <c r="K107" s="249"/>
    </row>
    <row r="108" spans="2:27" s="126" customFormat="1" ht="14.25" customHeight="1">
      <c r="B108" s="106"/>
      <c r="C108" s="205"/>
      <c r="D108" s="212"/>
      <c r="E108" s="216"/>
      <c r="F108" s="217"/>
      <c r="G108" s="219"/>
      <c r="H108" s="223"/>
      <c r="I108" s="227"/>
      <c r="J108" s="306"/>
      <c r="K108" s="249"/>
    </row>
    <row r="109" spans="2:27" s="126" customFormat="1" ht="15" customHeight="1">
      <c r="B109" s="106"/>
      <c r="C109" s="205"/>
      <c r="D109" s="212"/>
      <c r="E109" s="216"/>
      <c r="F109" s="217"/>
      <c r="G109" s="219"/>
      <c r="H109" s="223"/>
      <c r="I109" s="227"/>
      <c r="J109" s="227"/>
      <c r="K109" s="249"/>
    </row>
    <row r="110" spans="2:27" s="126" customFormat="1" ht="14.25" customHeight="1">
      <c r="B110" s="106"/>
      <c r="C110" s="205"/>
      <c r="D110" s="212"/>
      <c r="E110" s="216"/>
      <c r="F110" s="217"/>
      <c r="G110" s="219"/>
      <c r="H110" s="223"/>
      <c r="I110" s="227"/>
      <c r="J110" s="306"/>
      <c r="K110" s="249"/>
    </row>
    <row r="111" spans="2:27" s="126" customFormat="1">
      <c r="B111" s="106"/>
      <c r="C111" s="205"/>
      <c r="D111" s="212"/>
      <c r="E111" s="216"/>
      <c r="F111" s="217"/>
      <c r="G111" s="219"/>
      <c r="H111" s="223"/>
      <c r="I111" s="227"/>
      <c r="J111" s="306"/>
      <c r="K111" s="249"/>
    </row>
    <row r="112" spans="2:27" s="126" customFormat="1">
      <c r="B112" s="106"/>
      <c r="C112" s="205"/>
      <c r="D112" s="212"/>
      <c r="E112" s="285"/>
      <c r="F112" s="217"/>
      <c r="G112" s="219"/>
      <c r="H112" s="223"/>
      <c r="I112" s="227"/>
      <c r="J112" s="306"/>
      <c r="K112" s="249"/>
    </row>
    <row r="113" spans="2:11" s="126" customFormat="1" ht="28.5" customHeight="1">
      <c r="B113" s="106"/>
      <c r="C113" s="205"/>
      <c r="D113" s="212"/>
      <c r="E113" s="216"/>
      <c r="F113" s="217"/>
      <c r="G113" s="219"/>
      <c r="H113" s="223"/>
      <c r="I113" s="227"/>
      <c r="J113" s="306"/>
      <c r="K113" s="249"/>
    </row>
    <row r="114" spans="2:11" s="126" customFormat="1" ht="14.25" customHeight="1">
      <c r="B114" s="106"/>
      <c r="C114" s="205"/>
      <c r="D114" s="212"/>
      <c r="E114" s="216"/>
      <c r="F114" s="217"/>
      <c r="G114" s="219"/>
      <c r="H114" s="223"/>
      <c r="I114" s="227"/>
      <c r="J114" s="306"/>
      <c r="K114" s="249"/>
    </row>
    <row r="115" spans="2:11" s="126" customFormat="1" ht="14.25" customHeight="1">
      <c r="B115" s="106"/>
      <c r="C115" s="205"/>
      <c r="D115" s="212"/>
      <c r="E115" s="216"/>
      <c r="F115" s="217"/>
      <c r="G115" s="219"/>
      <c r="H115" s="223"/>
      <c r="I115" s="227"/>
      <c r="J115" s="306"/>
      <c r="K115" s="249"/>
    </row>
    <row r="116" spans="2:11" s="126" customFormat="1">
      <c r="B116" s="106"/>
      <c r="C116" s="205"/>
      <c r="D116" s="212"/>
      <c r="E116" s="216"/>
      <c r="F116" s="217"/>
      <c r="G116" s="219"/>
      <c r="H116" s="223"/>
      <c r="I116" s="227"/>
      <c r="J116" s="306"/>
      <c r="K116" s="249"/>
    </row>
    <row r="117" spans="2:11" s="126" customFormat="1" ht="14.25" customHeight="1">
      <c r="B117" s="106"/>
      <c r="C117" s="205"/>
      <c r="D117" s="212"/>
      <c r="E117" s="285"/>
      <c r="F117" s="217"/>
      <c r="G117" s="219"/>
      <c r="H117" s="223"/>
      <c r="I117" s="227"/>
      <c r="J117" s="306"/>
      <c r="K117" s="249"/>
    </row>
    <row r="118" spans="2:11" s="126" customFormat="1" ht="14.25" customHeight="1">
      <c r="B118" s="106"/>
      <c r="C118" s="205"/>
      <c r="D118" s="212"/>
      <c r="E118" s="285"/>
      <c r="F118" s="217"/>
      <c r="G118" s="219"/>
      <c r="H118" s="223"/>
      <c r="I118" s="227"/>
      <c r="J118" s="306"/>
      <c r="K118" s="249"/>
    </row>
    <row r="119" spans="2:11" s="126" customFormat="1">
      <c r="B119" s="106"/>
      <c r="C119" s="205"/>
      <c r="D119" s="212"/>
      <c r="E119" s="285"/>
      <c r="F119" s="217"/>
      <c r="G119" s="219"/>
      <c r="H119" s="223"/>
      <c r="I119" s="227"/>
      <c r="J119" s="306"/>
      <c r="K119" s="249"/>
    </row>
    <row r="120" spans="2:11" s="126" customFormat="1">
      <c r="B120" s="106"/>
      <c r="C120" s="205"/>
      <c r="D120" s="212"/>
      <c r="E120" s="285"/>
      <c r="F120" s="217"/>
      <c r="G120" s="219"/>
      <c r="H120" s="223"/>
      <c r="I120" s="227"/>
      <c r="J120" s="306"/>
      <c r="K120" s="249"/>
    </row>
    <row r="121" spans="2:11" s="126" customFormat="1">
      <c r="B121" s="106"/>
      <c r="C121" s="205"/>
      <c r="D121" s="212"/>
      <c r="E121" s="285"/>
      <c r="F121" s="217"/>
      <c r="G121" s="219"/>
      <c r="H121" s="223"/>
      <c r="I121" s="227"/>
      <c r="J121" s="306"/>
      <c r="K121" s="249"/>
    </row>
    <row r="122" spans="2:11" s="126" customFormat="1" ht="14.25" customHeight="1">
      <c r="B122" s="106"/>
      <c r="C122" s="205"/>
      <c r="D122" s="212"/>
      <c r="E122" s="285"/>
      <c r="F122" s="217"/>
      <c r="G122" s="219"/>
      <c r="H122" s="223"/>
      <c r="I122" s="227"/>
      <c r="J122" s="306"/>
      <c r="K122" s="249"/>
    </row>
    <row r="123" spans="2:11" s="126" customFormat="1" ht="14.25" customHeight="1">
      <c r="B123" s="106"/>
      <c r="C123" s="205"/>
      <c r="D123" s="212"/>
      <c r="E123" s="285"/>
      <c r="F123" s="217"/>
      <c r="G123" s="219"/>
      <c r="H123" s="223"/>
      <c r="I123" s="227"/>
      <c r="J123" s="306"/>
      <c r="K123" s="249"/>
    </row>
    <row r="124" spans="2:11" s="126" customFormat="1">
      <c r="B124" s="106"/>
      <c r="C124" s="205"/>
      <c r="D124" s="212"/>
      <c r="E124" s="216"/>
      <c r="F124" s="217"/>
      <c r="G124" s="219"/>
      <c r="H124" s="223"/>
      <c r="I124" s="227"/>
      <c r="J124" s="306"/>
      <c r="K124" s="249"/>
    </row>
    <row r="125" spans="2:11" s="126" customFormat="1">
      <c r="B125" s="106"/>
      <c r="C125" s="205"/>
      <c r="D125" s="212"/>
      <c r="E125" s="216"/>
      <c r="F125" s="217"/>
      <c r="G125" s="219"/>
      <c r="H125" s="223"/>
      <c r="I125" s="227"/>
      <c r="J125" s="306"/>
      <c r="K125" s="249"/>
    </row>
    <row r="126" spans="2:11" s="126" customFormat="1">
      <c r="B126" s="106"/>
      <c r="C126" s="205"/>
      <c r="D126" s="212"/>
      <c r="E126" s="216"/>
      <c r="F126" s="217"/>
      <c r="G126" s="219"/>
      <c r="H126" s="223"/>
      <c r="I126" s="227"/>
      <c r="J126" s="306"/>
      <c r="K126" s="249"/>
    </row>
    <row r="127" spans="2:11" s="126" customFormat="1" ht="115.5" customHeight="1">
      <c r="B127" s="106"/>
      <c r="C127" s="205"/>
      <c r="D127" s="212"/>
      <c r="E127" s="266"/>
      <c r="F127" s="263"/>
      <c r="G127" s="258"/>
      <c r="H127" s="267"/>
      <c r="I127" s="255"/>
      <c r="J127" s="310"/>
      <c r="K127" s="268"/>
    </row>
    <row r="128" spans="2:11" s="126" customFormat="1" ht="14.25" customHeight="1">
      <c r="B128" s="106"/>
      <c r="C128" s="205"/>
      <c r="D128" s="212"/>
      <c r="E128" s="216"/>
      <c r="F128" s="217"/>
      <c r="G128" s="219"/>
      <c r="H128" s="223"/>
      <c r="I128" s="227"/>
      <c r="J128" s="306"/>
      <c r="K128" s="249"/>
    </row>
    <row r="129" spans="2:11" s="126" customFormat="1" ht="14.25" customHeight="1">
      <c r="B129" s="106"/>
      <c r="C129" s="205"/>
      <c r="D129" s="212"/>
      <c r="E129" s="216"/>
      <c r="F129" s="217"/>
      <c r="G129" s="219"/>
      <c r="H129" s="223"/>
      <c r="I129" s="227"/>
      <c r="J129" s="306"/>
      <c r="K129" s="249"/>
    </row>
    <row r="130" spans="2:11" s="126" customFormat="1" ht="14.25" customHeight="1">
      <c r="B130" s="106"/>
      <c r="C130" s="205"/>
      <c r="D130" s="212"/>
      <c r="E130" s="216"/>
      <c r="F130" s="217"/>
      <c r="G130" s="219"/>
      <c r="H130" s="223"/>
      <c r="I130" s="227"/>
      <c r="J130" s="306"/>
      <c r="K130" s="249"/>
    </row>
    <row r="131" spans="2:11" s="126" customFormat="1">
      <c r="B131" s="106"/>
      <c r="C131" s="205"/>
      <c r="D131" s="212"/>
      <c r="E131" s="216"/>
      <c r="F131" s="217"/>
      <c r="G131" s="219"/>
      <c r="H131" s="223"/>
      <c r="I131" s="227"/>
      <c r="J131" s="306"/>
      <c r="K131" s="249"/>
    </row>
    <row r="132" spans="2:11" s="126" customFormat="1" ht="14.25" customHeight="1">
      <c r="B132" s="106"/>
      <c r="C132" s="205"/>
      <c r="D132" s="212"/>
      <c r="E132" s="216"/>
      <c r="F132" s="217"/>
      <c r="G132" s="219"/>
      <c r="H132" s="223"/>
      <c r="I132" s="227"/>
      <c r="J132" s="306"/>
      <c r="K132" s="249"/>
    </row>
    <row r="133" spans="2:11" s="126" customFormat="1" ht="14.25" customHeight="1">
      <c r="B133" s="106"/>
      <c r="C133" s="205"/>
      <c r="D133" s="212"/>
      <c r="E133" s="216"/>
      <c r="F133" s="217"/>
      <c r="G133" s="219"/>
      <c r="H133" s="223"/>
      <c r="I133" s="227"/>
      <c r="J133" s="306"/>
      <c r="K133" s="249"/>
    </row>
    <row r="134" spans="2:11" s="126" customFormat="1" ht="14.25" customHeight="1">
      <c r="B134" s="106"/>
      <c r="C134" s="205"/>
      <c r="D134" s="212"/>
      <c r="E134" s="216"/>
      <c r="F134" s="217"/>
      <c r="G134" s="219"/>
      <c r="H134" s="223"/>
      <c r="I134" s="227"/>
      <c r="J134" s="306"/>
      <c r="K134" s="249"/>
    </row>
    <row r="135" spans="2:11" s="126" customFormat="1" ht="15" customHeight="1" thickBot="1">
      <c r="B135" s="106"/>
      <c r="C135" s="205"/>
      <c r="D135" s="212"/>
      <c r="E135" s="216"/>
      <c r="F135" s="217"/>
      <c r="G135" s="219"/>
      <c r="H135" s="223"/>
      <c r="I135" s="228"/>
      <c r="J135" s="311"/>
      <c r="K135" s="249"/>
    </row>
    <row r="136" spans="2:11" s="126" customFormat="1">
      <c r="B136" s="106"/>
      <c r="C136" s="205"/>
      <c r="D136" s="212"/>
      <c r="E136" s="216"/>
      <c r="F136" s="217"/>
      <c r="G136" s="220"/>
      <c r="H136" s="223"/>
      <c r="I136" s="226"/>
      <c r="J136" s="226"/>
      <c r="K136" s="250"/>
    </row>
    <row r="137" spans="2:11" s="126" customFormat="1">
      <c r="B137" s="106"/>
      <c r="C137" s="205"/>
      <c r="D137" s="212"/>
      <c r="E137" s="285"/>
      <c r="F137" s="217"/>
      <c r="G137" s="220"/>
      <c r="H137" s="223"/>
      <c r="I137" s="206"/>
      <c r="J137" s="206"/>
      <c r="K137" s="250"/>
    </row>
    <row r="138" spans="2:11" s="126" customFormat="1" ht="14.25" customHeight="1">
      <c r="B138" s="106"/>
      <c r="C138" s="205"/>
      <c r="D138" s="212"/>
      <c r="E138" s="216"/>
      <c r="F138" s="217"/>
      <c r="G138" s="220"/>
      <c r="H138" s="223"/>
      <c r="I138" s="206"/>
      <c r="J138" s="206"/>
      <c r="K138" s="250"/>
    </row>
    <row r="139" spans="2:11" s="126" customFormat="1">
      <c r="B139" s="106"/>
      <c r="C139" s="205"/>
      <c r="D139" s="212"/>
      <c r="E139" s="216"/>
      <c r="F139" s="217"/>
      <c r="G139" s="220"/>
      <c r="H139" s="223"/>
      <c r="I139" s="206"/>
      <c r="J139" s="206"/>
      <c r="K139" s="250"/>
    </row>
    <row r="140" spans="2:11" s="126" customFormat="1">
      <c r="B140" s="106"/>
      <c r="C140" s="205"/>
      <c r="D140" s="212"/>
      <c r="E140" s="216"/>
      <c r="F140" s="217"/>
      <c r="G140" s="220"/>
      <c r="H140" s="223"/>
      <c r="I140" s="206"/>
      <c r="J140" s="206"/>
      <c r="K140" s="250"/>
    </row>
    <row r="141" spans="2:11" s="126" customFormat="1" ht="14.25" customHeight="1">
      <c r="B141" s="106"/>
      <c r="C141" s="205"/>
      <c r="D141" s="212"/>
      <c r="E141" s="216"/>
      <c r="F141" s="217"/>
      <c r="G141" s="220"/>
      <c r="H141" s="223"/>
      <c r="I141" s="206"/>
      <c r="J141" s="206"/>
      <c r="K141" s="250"/>
    </row>
    <row r="142" spans="2:11" s="126" customFormat="1">
      <c r="B142" s="106"/>
      <c r="C142" s="205"/>
      <c r="D142" s="212"/>
      <c r="E142" s="285"/>
      <c r="F142" s="217"/>
      <c r="G142" s="220"/>
      <c r="H142" s="223"/>
      <c r="I142" s="206"/>
      <c r="J142" s="206"/>
      <c r="K142" s="250"/>
    </row>
    <row r="143" spans="2:11" s="126" customFormat="1">
      <c r="B143" s="106"/>
      <c r="C143" s="205"/>
      <c r="D143" s="212"/>
      <c r="E143" s="285"/>
      <c r="F143" s="217"/>
      <c r="G143" s="220"/>
      <c r="H143" s="223"/>
      <c r="I143" s="206"/>
      <c r="J143" s="206"/>
      <c r="K143" s="250"/>
    </row>
    <row r="144" spans="2:11" s="126" customFormat="1" ht="14.25" customHeight="1">
      <c r="B144" s="106"/>
      <c r="C144" s="205"/>
      <c r="D144" s="212"/>
      <c r="E144" s="216"/>
      <c r="F144" s="217"/>
      <c r="G144" s="220"/>
      <c r="H144" s="223"/>
      <c r="I144" s="206"/>
      <c r="J144" s="206"/>
      <c r="K144" s="250"/>
    </row>
    <row r="145" spans="2:11" s="126" customFormat="1">
      <c r="B145" s="106"/>
      <c r="C145" s="205"/>
      <c r="D145" s="212"/>
      <c r="E145" s="216"/>
      <c r="F145" s="217"/>
      <c r="G145" s="220"/>
      <c r="H145" s="223"/>
      <c r="I145" s="206"/>
      <c r="J145" s="206"/>
      <c r="K145" s="250"/>
    </row>
    <row r="146" spans="2:11" s="126" customFormat="1" ht="14.25" customHeight="1">
      <c r="B146" s="106"/>
      <c r="C146" s="205"/>
      <c r="D146" s="212"/>
      <c r="E146" s="216"/>
      <c r="F146" s="217"/>
      <c r="G146" s="220"/>
      <c r="H146" s="223"/>
      <c r="I146" s="206"/>
      <c r="J146" s="206"/>
      <c r="K146" s="250"/>
    </row>
    <row r="147" spans="2:11" s="126" customFormat="1" ht="14.25" customHeight="1">
      <c r="B147" s="106"/>
      <c r="C147" s="205"/>
      <c r="D147" s="212"/>
      <c r="E147" s="216"/>
      <c r="F147" s="217"/>
      <c r="G147" s="220"/>
      <c r="H147" s="223"/>
      <c r="I147" s="206"/>
      <c r="J147" s="206"/>
      <c r="K147" s="250"/>
    </row>
    <row r="148" spans="2:11" s="126" customFormat="1">
      <c r="B148" s="106"/>
      <c r="C148" s="205"/>
      <c r="D148" s="212"/>
      <c r="E148" s="216"/>
      <c r="F148" s="217"/>
      <c r="G148" s="220"/>
      <c r="H148" s="223"/>
      <c r="I148" s="206"/>
      <c r="J148" s="206"/>
      <c r="K148" s="250"/>
    </row>
    <row r="149" spans="2:11" s="126" customFormat="1">
      <c r="B149" s="106"/>
      <c r="C149" s="205"/>
      <c r="D149" s="212"/>
      <c r="E149" s="216"/>
      <c r="F149" s="217"/>
      <c r="G149" s="220"/>
      <c r="H149" s="223"/>
      <c r="I149" s="206"/>
      <c r="J149" s="206"/>
      <c r="K149" s="250"/>
    </row>
    <row r="150" spans="2:11" s="126" customFormat="1" ht="14.25" customHeight="1">
      <c r="B150" s="106"/>
      <c r="C150" s="205"/>
      <c r="D150" s="212"/>
      <c r="E150" s="216"/>
      <c r="F150" s="217"/>
      <c r="G150" s="220"/>
      <c r="H150" s="223"/>
      <c r="I150" s="206"/>
      <c r="J150" s="206"/>
      <c r="K150" s="250"/>
    </row>
    <row r="151" spans="2:11" s="126" customFormat="1" ht="14.25" customHeight="1">
      <c r="B151" s="106"/>
      <c r="C151" s="205"/>
      <c r="D151" s="212"/>
      <c r="E151" s="216"/>
      <c r="F151" s="217"/>
      <c r="G151" s="220"/>
      <c r="H151" s="223"/>
      <c r="I151" s="206"/>
      <c r="J151" s="206"/>
      <c r="K151" s="250"/>
    </row>
    <row r="152" spans="2:11" s="126" customFormat="1" ht="14.25" customHeight="1">
      <c r="B152" s="106"/>
      <c r="C152" s="205"/>
      <c r="D152" s="212"/>
      <c r="E152" s="216"/>
      <c r="F152" s="217"/>
      <c r="G152" s="220"/>
      <c r="H152" s="223"/>
      <c r="I152" s="206"/>
      <c r="J152" s="206"/>
      <c r="K152" s="250"/>
    </row>
    <row r="153" spans="2:11" s="126" customFormat="1">
      <c r="B153" s="106"/>
      <c r="C153" s="205"/>
      <c r="D153" s="212"/>
      <c r="E153" s="285"/>
      <c r="F153" s="217"/>
      <c r="G153" s="220"/>
      <c r="H153" s="223"/>
      <c r="I153" s="206"/>
      <c r="J153" s="206"/>
      <c r="K153" s="250"/>
    </row>
    <row r="154" spans="2:11" s="126" customFormat="1">
      <c r="B154" s="106"/>
      <c r="C154" s="205"/>
      <c r="D154" s="212"/>
      <c r="E154" s="285"/>
      <c r="F154" s="217"/>
      <c r="G154" s="220"/>
      <c r="H154" s="223"/>
      <c r="I154" s="206"/>
      <c r="J154" s="206"/>
      <c r="K154" s="250"/>
    </row>
    <row r="155" spans="2:11" s="126" customFormat="1" ht="27" customHeight="1">
      <c r="B155" s="106"/>
      <c r="C155" s="205"/>
      <c r="D155" s="212"/>
      <c r="E155" s="216"/>
      <c r="F155" s="217"/>
      <c r="G155" s="220"/>
      <c r="H155" s="223"/>
      <c r="I155" s="206"/>
      <c r="J155" s="206"/>
      <c r="K155" s="250"/>
    </row>
    <row r="156" spans="2:11" s="126" customFormat="1">
      <c r="B156" s="106"/>
      <c r="C156" s="205"/>
      <c r="D156" s="212"/>
      <c r="E156" s="216"/>
      <c r="F156" s="217"/>
      <c r="G156" s="220"/>
      <c r="H156" s="223"/>
      <c r="I156" s="206"/>
      <c r="J156" s="206"/>
      <c r="K156" s="250"/>
    </row>
    <row r="157" spans="2:11" s="126" customFormat="1" ht="28.5" customHeight="1">
      <c r="B157" s="106"/>
      <c r="C157" s="205"/>
      <c r="D157" s="212"/>
      <c r="E157" s="216"/>
      <c r="F157" s="217"/>
      <c r="G157" s="220"/>
      <c r="H157" s="223"/>
      <c r="I157" s="206"/>
      <c r="J157" s="206"/>
      <c r="K157" s="250"/>
    </row>
    <row r="158" spans="2:11" s="126" customFormat="1" ht="28.5" customHeight="1">
      <c r="B158" s="106"/>
      <c r="C158" s="205"/>
      <c r="D158" s="212"/>
      <c r="E158" s="216"/>
      <c r="F158" s="217"/>
      <c r="G158" s="220"/>
      <c r="H158" s="223"/>
      <c r="I158" s="206"/>
      <c r="J158" s="206"/>
      <c r="K158" s="250"/>
    </row>
    <row r="159" spans="2:11" s="126" customFormat="1" ht="14.25" customHeight="1">
      <c r="B159" s="106"/>
      <c r="C159" s="205"/>
      <c r="D159" s="212"/>
      <c r="E159" s="216"/>
      <c r="F159" s="217"/>
      <c r="G159" s="220"/>
      <c r="H159" s="223"/>
      <c r="I159" s="206"/>
      <c r="J159" s="206"/>
      <c r="K159" s="250"/>
    </row>
    <row r="160" spans="2:11" s="126" customFormat="1">
      <c r="B160" s="106"/>
      <c r="C160" s="205"/>
      <c r="D160" s="212"/>
      <c r="E160" s="216"/>
      <c r="F160" s="217"/>
      <c r="G160" s="220"/>
      <c r="H160" s="223"/>
      <c r="I160" s="206"/>
      <c r="J160" s="206"/>
      <c r="K160" s="250"/>
    </row>
    <row r="161" spans="2:11" s="126" customFormat="1" ht="14.25" customHeight="1">
      <c r="B161" s="106"/>
      <c r="C161" s="205"/>
      <c r="D161" s="212"/>
      <c r="E161" s="216"/>
      <c r="F161" s="217"/>
      <c r="G161" s="220"/>
      <c r="H161" s="223"/>
      <c r="I161" s="206"/>
      <c r="J161" s="206"/>
      <c r="K161" s="250"/>
    </row>
    <row r="162" spans="2:11" s="126" customFormat="1" ht="14.25" customHeight="1">
      <c r="B162" s="106"/>
      <c r="C162" s="205"/>
      <c r="D162" s="212"/>
      <c r="E162" s="216"/>
      <c r="F162" s="217"/>
      <c r="G162" s="220"/>
      <c r="H162" s="223"/>
      <c r="I162" s="206"/>
      <c r="J162" s="206"/>
      <c r="K162" s="250"/>
    </row>
    <row r="163" spans="2:11" s="126" customFormat="1" ht="14.25" customHeight="1">
      <c r="B163" s="106"/>
      <c r="C163" s="205"/>
      <c r="D163" s="212"/>
      <c r="E163" s="216"/>
      <c r="F163" s="217"/>
      <c r="G163" s="220"/>
      <c r="H163" s="223"/>
      <c r="I163" s="206"/>
      <c r="J163" s="206"/>
      <c r="K163" s="250"/>
    </row>
    <row r="164" spans="2:11" s="126" customFormat="1" ht="14.25" customHeight="1">
      <c r="B164" s="106"/>
      <c r="C164" s="205"/>
      <c r="D164" s="212"/>
      <c r="E164" s="230"/>
      <c r="F164" s="231"/>
      <c r="G164" s="220"/>
      <c r="H164" s="223"/>
      <c r="I164" s="206"/>
      <c r="J164" s="206"/>
      <c r="K164" s="250"/>
    </row>
    <row r="165" spans="2:11" s="126" customFormat="1">
      <c r="B165" s="106"/>
      <c r="C165" s="205"/>
      <c r="D165" s="212"/>
      <c r="E165" s="230"/>
      <c r="F165" s="231"/>
      <c r="G165" s="220"/>
      <c r="H165" s="223"/>
      <c r="I165" s="206"/>
      <c r="J165" s="206"/>
      <c r="K165" s="250"/>
    </row>
    <row r="166" spans="2:11" s="126" customFormat="1" ht="14.25" customHeight="1">
      <c r="B166" s="106"/>
      <c r="C166" s="205"/>
      <c r="D166" s="212"/>
      <c r="E166" s="230"/>
      <c r="F166" s="231"/>
      <c r="G166" s="220"/>
      <c r="H166" s="223"/>
      <c r="I166" s="206"/>
      <c r="J166" s="206"/>
      <c r="K166" s="250"/>
    </row>
    <row r="167" spans="2:11" s="126" customFormat="1" ht="14.25" customHeight="1">
      <c r="B167" s="106"/>
      <c r="C167" s="205"/>
      <c r="D167" s="212"/>
      <c r="E167" s="230"/>
      <c r="F167" s="231"/>
      <c r="G167" s="220"/>
      <c r="H167" s="223"/>
      <c r="I167" s="206"/>
      <c r="J167" s="206"/>
      <c r="K167" s="250"/>
    </row>
    <row r="168" spans="2:11" s="126" customFormat="1" ht="14.25" customHeight="1">
      <c r="B168" s="106"/>
      <c r="C168" s="205"/>
      <c r="D168" s="212"/>
      <c r="E168" s="230"/>
      <c r="F168" s="231"/>
      <c r="G168" s="220"/>
      <c r="H168" s="223"/>
      <c r="I168" s="206"/>
      <c r="J168" s="206"/>
      <c r="K168" s="250"/>
    </row>
    <row r="169" spans="2:11" s="126" customFormat="1">
      <c r="B169" s="106"/>
      <c r="C169" s="205"/>
      <c r="D169" s="229"/>
      <c r="E169" s="230"/>
      <c r="F169" s="231"/>
      <c r="G169" s="232"/>
      <c r="H169" s="233"/>
      <c r="I169" s="206"/>
      <c r="J169" s="206"/>
      <c r="K169" s="250"/>
    </row>
    <row r="170" spans="2:11" s="126" customFormat="1">
      <c r="B170" s="106"/>
      <c r="C170" s="205"/>
      <c r="D170" s="229"/>
      <c r="E170" s="230"/>
      <c r="F170" s="231"/>
      <c r="G170" s="232"/>
      <c r="H170" s="233"/>
      <c r="I170" s="206"/>
      <c r="J170" s="206"/>
      <c r="K170" s="250"/>
    </row>
    <row r="171" spans="2:11" s="126" customFormat="1" ht="14.25" customHeight="1">
      <c r="B171" s="106"/>
      <c r="C171" s="205"/>
      <c r="D171" s="229"/>
      <c r="E171" s="230"/>
      <c r="F171" s="231"/>
      <c r="G171" s="232"/>
      <c r="H171" s="223"/>
      <c r="I171" s="206"/>
      <c r="J171" s="206"/>
      <c r="K171" s="250"/>
    </row>
    <row r="172" spans="2:11" s="126" customFormat="1" ht="14.25" customHeight="1">
      <c r="B172" s="106"/>
      <c r="C172" s="205"/>
      <c r="D172" s="229"/>
      <c r="E172" s="230"/>
      <c r="F172" s="231"/>
      <c r="G172" s="232"/>
      <c r="H172" s="233"/>
      <c r="I172" s="206"/>
      <c r="J172" s="206"/>
      <c r="K172" s="250"/>
    </row>
    <row r="173" spans="2:11" s="126" customFormat="1">
      <c r="B173" s="106"/>
      <c r="C173" s="205"/>
      <c r="D173" s="229"/>
      <c r="E173" s="230"/>
      <c r="F173" s="231"/>
      <c r="G173" s="232"/>
      <c r="H173" s="223"/>
      <c r="I173" s="206"/>
      <c r="J173" s="206"/>
      <c r="K173" s="250"/>
    </row>
    <row r="174" spans="2:11" s="126" customFormat="1">
      <c r="B174" s="106"/>
      <c r="C174" s="205"/>
      <c r="D174" s="229"/>
      <c r="E174" s="230"/>
      <c r="F174" s="231"/>
      <c r="G174" s="232"/>
      <c r="H174" s="233"/>
      <c r="I174" s="206"/>
      <c r="J174" s="206"/>
      <c r="K174" s="250"/>
    </row>
    <row r="175" spans="2:11" s="126" customFormat="1" ht="28.5" customHeight="1">
      <c r="B175" s="106"/>
      <c r="C175" s="205"/>
      <c r="D175" s="229"/>
      <c r="E175" s="286"/>
      <c r="F175" s="231"/>
      <c r="G175" s="232"/>
      <c r="H175" s="223"/>
      <c r="I175" s="206"/>
      <c r="J175" s="206"/>
      <c r="K175" s="250"/>
    </row>
    <row r="176" spans="2:11" s="126" customFormat="1" ht="14.25" customHeight="1">
      <c r="B176" s="106"/>
      <c r="C176" s="205"/>
      <c r="D176" s="229"/>
      <c r="E176" s="230"/>
      <c r="F176" s="231"/>
      <c r="G176" s="232"/>
      <c r="H176" s="283"/>
      <c r="I176" s="206"/>
      <c r="J176" s="206"/>
      <c r="K176" s="250"/>
    </row>
    <row r="177" spans="2:11" s="126" customFormat="1" ht="14.25" customHeight="1">
      <c r="B177" s="106"/>
      <c r="C177" s="205"/>
      <c r="D177" s="229"/>
      <c r="E177" s="230"/>
      <c r="F177" s="231"/>
      <c r="G177" s="232"/>
      <c r="H177" s="283"/>
      <c r="I177" s="206"/>
      <c r="J177" s="206"/>
      <c r="K177" s="250"/>
    </row>
    <row r="178" spans="2:11" s="126" customFormat="1" ht="14.25" customHeight="1">
      <c r="B178" s="106"/>
      <c r="C178" s="205"/>
      <c r="D178" s="229"/>
      <c r="E178" s="230"/>
      <c r="F178" s="231"/>
      <c r="G178" s="232"/>
      <c r="H178" s="283"/>
      <c r="I178" s="206"/>
      <c r="J178" s="206"/>
      <c r="K178" s="250"/>
    </row>
    <row r="179" spans="2:11" s="126" customFormat="1">
      <c r="B179" s="106"/>
      <c r="C179" s="289"/>
      <c r="D179" s="289"/>
      <c r="E179" s="294"/>
      <c r="F179" s="231"/>
      <c r="G179" s="296"/>
      <c r="H179" s="297"/>
      <c r="I179" s="289"/>
      <c r="J179" s="289"/>
      <c r="K179" s="298"/>
    </row>
    <row r="180" spans="2:11" s="126" customFormat="1">
      <c r="B180" s="106"/>
      <c r="C180" s="289"/>
      <c r="D180" s="289"/>
      <c r="E180" s="294"/>
      <c r="F180" s="231"/>
      <c r="G180" s="296"/>
      <c r="H180" s="297"/>
      <c r="I180" s="289"/>
      <c r="J180" s="289"/>
      <c r="K180" s="298"/>
    </row>
    <row r="181" spans="2:11" s="126" customFormat="1">
      <c r="B181" s="106"/>
      <c r="C181" s="289"/>
      <c r="D181" s="289"/>
      <c r="E181" s="294"/>
      <c r="F181" s="231"/>
      <c r="G181" s="296"/>
      <c r="H181" s="297"/>
      <c r="I181" s="289"/>
      <c r="J181" s="289"/>
      <c r="K181" s="298"/>
    </row>
    <row r="182" spans="2:11" s="126" customFormat="1">
      <c r="B182" s="106"/>
      <c r="C182" s="289"/>
      <c r="D182" s="289"/>
      <c r="E182" s="295"/>
      <c r="F182" s="231"/>
      <c r="G182" s="296"/>
      <c r="H182" s="297"/>
      <c r="I182" s="289"/>
      <c r="J182" s="289"/>
      <c r="K182" s="298"/>
    </row>
    <row r="183" spans="2:11" s="126" customFormat="1">
      <c r="B183" s="106"/>
      <c r="C183" s="205"/>
      <c r="D183" s="229"/>
      <c r="E183" s="230"/>
      <c r="F183" s="231"/>
      <c r="G183" s="232"/>
      <c r="H183" s="233"/>
      <c r="I183" s="206"/>
      <c r="J183" s="206"/>
      <c r="K183" s="250"/>
    </row>
    <row r="184" spans="2:11" s="126" customFormat="1" ht="14.25" customHeight="1">
      <c r="B184" s="106"/>
      <c r="C184" s="205"/>
      <c r="D184" s="229"/>
      <c r="E184" s="230"/>
      <c r="F184" s="231"/>
      <c r="G184" s="232"/>
      <c r="H184" s="223"/>
      <c r="I184" s="206"/>
      <c r="J184" s="206"/>
      <c r="K184" s="250"/>
    </row>
    <row r="185" spans="2:11" s="126" customFormat="1" ht="28.5" customHeight="1">
      <c r="B185" s="106"/>
      <c r="C185" s="205"/>
      <c r="D185" s="229"/>
      <c r="E185" s="230"/>
      <c r="F185" s="231"/>
      <c r="G185" s="232"/>
      <c r="H185" s="233"/>
      <c r="I185" s="206"/>
      <c r="J185" s="206"/>
      <c r="K185" s="250"/>
    </row>
    <row r="186" spans="2:11" s="126" customFormat="1" ht="42.75" customHeight="1">
      <c r="B186" s="106"/>
      <c r="C186" s="205"/>
      <c r="D186" s="229"/>
      <c r="E186" s="230"/>
      <c r="F186" s="231"/>
      <c r="G186" s="232"/>
      <c r="H186" s="233"/>
      <c r="I186" s="206"/>
      <c r="J186" s="206"/>
      <c r="K186" s="250"/>
    </row>
    <row r="187" spans="2:11" s="126" customFormat="1">
      <c r="B187" s="106"/>
      <c r="C187" s="205"/>
      <c r="D187" s="229"/>
      <c r="E187" s="230"/>
      <c r="F187" s="231"/>
      <c r="G187" s="232"/>
      <c r="H187" s="233"/>
      <c r="I187" s="206"/>
      <c r="J187" s="206"/>
      <c r="K187" s="250"/>
    </row>
    <row r="188" spans="2:11" s="126" customFormat="1" ht="14.25" customHeight="1">
      <c r="B188" s="106"/>
      <c r="C188" s="205"/>
      <c r="D188" s="229"/>
      <c r="E188" s="286"/>
      <c r="F188" s="231"/>
      <c r="G188" s="232"/>
      <c r="H188" s="233"/>
      <c r="I188" s="206"/>
      <c r="J188" s="206"/>
      <c r="K188" s="250"/>
    </row>
    <row r="189" spans="2:11" s="126" customFormat="1" ht="14.25" customHeight="1">
      <c r="B189" s="106"/>
      <c r="C189" s="205"/>
      <c r="D189" s="229"/>
      <c r="E189" s="230"/>
      <c r="F189" s="231"/>
      <c r="G189" s="232"/>
      <c r="H189" s="233"/>
      <c r="I189" s="206"/>
      <c r="J189" s="206"/>
      <c r="K189" s="250"/>
    </row>
    <row r="190" spans="2:11" s="126" customFormat="1">
      <c r="B190" s="106"/>
      <c r="C190" s="205"/>
      <c r="D190" s="229"/>
      <c r="E190" s="230"/>
      <c r="F190" s="231"/>
      <c r="G190" s="232"/>
      <c r="H190" s="233"/>
      <c r="I190" s="206"/>
      <c r="J190" s="206"/>
      <c r="K190" s="250"/>
    </row>
    <row r="191" spans="2:11" s="126" customFormat="1">
      <c r="B191" s="106"/>
      <c r="C191" s="205"/>
      <c r="D191" s="229"/>
      <c r="E191" s="286"/>
      <c r="F191" s="231"/>
      <c r="G191" s="232"/>
      <c r="H191" s="233"/>
      <c r="I191" s="206"/>
      <c r="J191" s="206"/>
      <c r="K191" s="250"/>
    </row>
    <row r="192" spans="2:11" s="126" customFormat="1" ht="14.25" customHeight="1">
      <c r="B192" s="106"/>
      <c r="C192" s="205"/>
      <c r="D192" s="229"/>
      <c r="E192" s="230"/>
      <c r="F192" s="231"/>
      <c r="G192" s="232"/>
      <c r="H192" s="233"/>
      <c r="I192" s="206"/>
      <c r="J192" s="206"/>
      <c r="K192" s="250"/>
    </row>
    <row r="193" spans="2:11" s="126" customFormat="1">
      <c r="B193" s="106"/>
      <c r="C193" s="205"/>
      <c r="D193" s="229"/>
      <c r="E193" s="230"/>
      <c r="F193" s="231"/>
      <c r="G193" s="232"/>
      <c r="H193" s="233"/>
      <c r="I193" s="206"/>
      <c r="J193" s="206"/>
      <c r="K193" s="250"/>
    </row>
    <row r="194" spans="2:11" s="126" customFormat="1">
      <c r="B194" s="106"/>
      <c r="C194" s="205"/>
      <c r="D194" s="229"/>
      <c r="E194" s="286"/>
      <c r="F194" s="231"/>
      <c r="G194" s="232"/>
      <c r="H194" s="233"/>
      <c r="I194" s="206"/>
      <c r="J194" s="206"/>
      <c r="K194" s="250"/>
    </row>
    <row r="195" spans="2:11" s="126" customFormat="1">
      <c r="B195" s="106"/>
      <c r="C195" s="205"/>
      <c r="D195" s="229"/>
      <c r="E195" s="286"/>
      <c r="F195" s="231"/>
      <c r="G195" s="232"/>
      <c r="H195" s="233"/>
      <c r="I195" s="206"/>
      <c r="J195" s="206"/>
      <c r="K195" s="250"/>
    </row>
    <row r="196" spans="2:11" s="126" customFormat="1" ht="28.5" customHeight="1">
      <c r="B196" s="106"/>
      <c r="C196" s="205"/>
      <c r="D196" s="229"/>
      <c r="E196" s="286"/>
      <c r="F196" s="231"/>
      <c r="G196" s="232"/>
      <c r="H196" s="233"/>
      <c r="I196" s="206"/>
      <c r="J196" s="206"/>
      <c r="K196" s="250"/>
    </row>
    <row r="197" spans="2:11" s="126" customFormat="1" ht="28.5" customHeight="1">
      <c r="B197" s="106"/>
      <c r="C197" s="205"/>
      <c r="D197" s="229"/>
      <c r="E197" s="230"/>
      <c r="F197" s="231"/>
      <c r="G197" s="232"/>
      <c r="H197" s="233"/>
      <c r="I197" s="206"/>
      <c r="J197" s="206"/>
      <c r="K197" s="250"/>
    </row>
    <row r="198" spans="2:11" s="126" customFormat="1" ht="14.25" customHeight="1">
      <c r="B198" s="106"/>
      <c r="C198" s="205"/>
      <c r="D198" s="229"/>
      <c r="E198" s="230"/>
      <c r="F198" s="231"/>
      <c r="G198" s="232"/>
      <c r="H198" s="233"/>
      <c r="I198" s="206"/>
      <c r="J198" s="206"/>
      <c r="K198" s="250"/>
    </row>
    <row r="199" spans="2:11" s="126" customFormat="1">
      <c r="B199" s="106"/>
      <c r="C199" s="205"/>
      <c r="D199" s="229"/>
      <c r="E199" s="230"/>
      <c r="F199" s="231"/>
      <c r="G199" s="232"/>
      <c r="H199" s="233"/>
      <c r="I199" s="206"/>
      <c r="J199" s="206"/>
      <c r="K199" s="250"/>
    </row>
    <row r="200" spans="2:11" s="126" customFormat="1">
      <c r="B200" s="106"/>
      <c r="C200" s="205"/>
      <c r="D200" s="229"/>
      <c r="E200" s="230"/>
      <c r="F200" s="231"/>
      <c r="G200" s="232"/>
      <c r="H200" s="233"/>
      <c r="I200" s="206"/>
      <c r="J200" s="206"/>
      <c r="K200" s="250"/>
    </row>
    <row r="201" spans="2:11" s="126" customFormat="1">
      <c r="B201" s="106"/>
      <c r="C201" s="205"/>
      <c r="D201" s="229"/>
      <c r="E201" s="230"/>
      <c r="F201" s="231"/>
      <c r="G201" s="232"/>
      <c r="H201" s="233"/>
      <c r="I201" s="206"/>
      <c r="J201" s="206"/>
      <c r="K201" s="250"/>
    </row>
    <row r="202" spans="2:11" s="126" customFormat="1" ht="14.25" customHeight="1">
      <c r="B202" s="106"/>
      <c r="C202" s="205"/>
      <c r="D202" s="229"/>
      <c r="E202" s="230"/>
      <c r="F202" s="231"/>
      <c r="G202" s="232"/>
      <c r="H202" s="233"/>
      <c r="I202" s="206"/>
      <c r="J202" s="206"/>
      <c r="K202" s="250"/>
    </row>
    <row r="203" spans="2:11" s="126" customFormat="1">
      <c r="B203" s="106"/>
      <c r="C203" s="205"/>
      <c r="D203" s="229"/>
      <c r="E203" s="286"/>
      <c r="F203" s="231"/>
      <c r="G203" s="232"/>
      <c r="H203" s="233"/>
      <c r="I203" s="206"/>
      <c r="J203" s="206"/>
      <c r="K203" s="250"/>
    </row>
    <row r="204" spans="2:11" s="126" customFormat="1">
      <c r="B204" s="106"/>
      <c r="C204" s="205"/>
      <c r="D204" s="229"/>
      <c r="E204" s="286"/>
      <c r="F204" s="231"/>
      <c r="G204" s="232"/>
      <c r="H204" s="233"/>
      <c r="I204" s="206"/>
      <c r="J204" s="206"/>
      <c r="K204" s="250"/>
    </row>
    <row r="205" spans="2:11" s="126" customFormat="1">
      <c r="B205" s="106"/>
      <c r="C205" s="205"/>
      <c r="D205" s="229"/>
      <c r="E205" s="230"/>
      <c r="F205" s="231"/>
      <c r="G205" s="232"/>
      <c r="H205" s="233"/>
      <c r="I205" s="206"/>
      <c r="J205" s="206"/>
      <c r="K205" s="250"/>
    </row>
    <row r="206" spans="2:11" s="126" customFormat="1" ht="14.25" customHeight="1">
      <c r="B206" s="106"/>
      <c r="C206" s="205"/>
      <c r="D206" s="229"/>
      <c r="E206" s="230"/>
      <c r="F206" s="231"/>
      <c r="G206" s="232"/>
      <c r="H206" s="233"/>
      <c r="I206" s="206"/>
      <c r="J206" s="206"/>
      <c r="K206" s="250"/>
    </row>
    <row r="207" spans="2:11" s="126" customFormat="1" ht="14.25" customHeight="1">
      <c r="B207" s="106"/>
      <c r="C207" s="205"/>
      <c r="D207" s="229"/>
      <c r="E207" s="230"/>
      <c r="F207" s="231"/>
      <c r="G207" s="232"/>
      <c r="H207" s="233"/>
      <c r="I207" s="206"/>
      <c r="J207" s="206"/>
      <c r="K207" s="250"/>
    </row>
    <row r="208" spans="2:11" s="126" customFormat="1">
      <c r="B208" s="106"/>
      <c r="C208" s="205"/>
      <c r="D208" s="229"/>
      <c r="E208" s="230"/>
      <c r="F208" s="231"/>
      <c r="G208" s="232"/>
      <c r="H208" s="233"/>
      <c r="I208" s="206"/>
      <c r="J208" s="206"/>
      <c r="K208" s="250"/>
    </row>
    <row r="209" spans="2:11" s="126" customFormat="1" ht="14.25" customHeight="1">
      <c r="B209" s="106"/>
      <c r="C209" s="205"/>
      <c r="D209" s="229"/>
      <c r="E209" s="230"/>
      <c r="F209" s="231"/>
      <c r="G209" s="232"/>
      <c r="H209" s="233"/>
      <c r="I209" s="206"/>
      <c r="J209" s="206"/>
      <c r="K209" s="250"/>
    </row>
    <row r="210" spans="2:11" s="126" customFormat="1" ht="14.25" customHeight="1">
      <c r="B210" s="106"/>
      <c r="C210" s="205"/>
      <c r="D210" s="229"/>
      <c r="E210" s="230"/>
      <c r="F210" s="231"/>
      <c r="G210" s="232"/>
      <c r="H210" s="233"/>
      <c r="I210" s="206"/>
      <c r="J210" s="206"/>
      <c r="K210" s="250"/>
    </row>
    <row r="211" spans="2:11" s="126" customFormat="1" ht="14.25" customHeight="1">
      <c r="B211" s="106"/>
      <c r="C211" s="205"/>
      <c r="D211" s="229"/>
      <c r="E211" s="230"/>
      <c r="F211" s="231"/>
      <c r="G211" s="232"/>
      <c r="H211" s="233"/>
      <c r="I211" s="206"/>
      <c r="J211" s="206"/>
      <c r="K211" s="250"/>
    </row>
    <row r="212" spans="2:11" s="126" customFormat="1">
      <c r="B212" s="106"/>
      <c r="C212" s="205"/>
      <c r="D212" s="229"/>
      <c r="E212" s="230"/>
      <c r="F212" s="231"/>
      <c r="G212" s="232"/>
      <c r="H212" s="233"/>
      <c r="I212" s="206"/>
      <c r="J212" s="206"/>
      <c r="K212" s="250"/>
    </row>
    <row r="213" spans="2:11" s="126" customFormat="1">
      <c r="B213" s="106"/>
      <c r="C213" s="205"/>
      <c r="D213" s="229"/>
      <c r="E213" s="286"/>
      <c r="F213" s="231"/>
      <c r="G213" s="232"/>
      <c r="H213" s="233"/>
      <c r="I213" s="206"/>
      <c r="J213" s="206"/>
      <c r="K213" s="250"/>
    </row>
    <row r="214" spans="2:11" s="126" customFormat="1">
      <c r="B214" s="106"/>
      <c r="C214" s="205"/>
      <c r="D214" s="229"/>
      <c r="E214" s="286"/>
      <c r="F214" s="231"/>
      <c r="G214" s="232"/>
      <c r="H214" s="233"/>
      <c r="I214" s="206"/>
      <c r="J214" s="206"/>
      <c r="K214" s="250"/>
    </row>
    <row r="215" spans="2:11" s="126" customFormat="1" ht="14.25" customHeight="1">
      <c r="B215" s="106"/>
      <c r="C215" s="205"/>
      <c r="D215" s="229"/>
      <c r="E215" s="230"/>
      <c r="F215" s="231"/>
      <c r="G215" s="232"/>
      <c r="H215" s="233"/>
      <c r="I215" s="206"/>
      <c r="J215" s="206"/>
      <c r="K215" s="250"/>
    </row>
    <row r="216" spans="2:11" s="126" customFormat="1">
      <c r="B216" s="106"/>
      <c r="C216" s="205"/>
      <c r="D216" s="229"/>
      <c r="E216" s="230"/>
      <c r="F216" s="231"/>
      <c r="G216" s="232"/>
      <c r="H216" s="233"/>
      <c r="I216" s="206"/>
      <c r="J216" s="206"/>
      <c r="K216" s="250"/>
    </row>
    <row r="217" spans="2:11" s="126" customFormat="1" ht="14.25" customHeight="1">
      <c r="B217" s="106"/>
      <c r="C217" s="205"/>
      <c r="D217" s="229"/>
      <c r="E217" s="230"/>
      <c r="F217" s="231"/>
      <c r="G217" s="232"/>
      <c r="H217" s="233"/>
      <c r="I217" s="206"/>
      <c r="J217" s="206"/>
      <c r="K217" s="250"/>
    </row>
    <row r="218" spans="2:11" s="126" customFormat="1">
      <c r="B218" s="106"/>
      <c r="C218" s="205"/>
      <c r="D218" s="229"/>
      <c r="E218" s="286"/>
      <c r="F218" s="231"/>
      <c r="G218" s="232"/>
      <c r="H218" s="233"/>
      <c r="I218" s="206"/>
      <c r="J218" s="206"/>
      <c r="K218" s="250"/>
    </row>
    <row r="219" spans="2:11" s="126" customFormat="1">
      <c r="B219" s="106"/>
      <c r="C219" s="205"/>
      <c r="D219" s="229"/>
      <c r="E219" s="230"/>
      <c r="F219" s="231"/>
      <c r="G219" s="232"/>
      <c r="H219" s="233"/>
      <c r="I219" s="206"/>
      <c r="J219" s="206"/>
      <c r="K219" s="250"/>
    </row>
    <row r="220" spans="2:11" s="126" customFormat="1">
      <c r="B220" s="106"/>
      <c r="C220" s="205"/>
      <c r="D220" s="229"/>
      <c r="E220" s="230"/>
      <c r="F220" s="231"/>
      <c r="G220" s="232"/>
      <c r="H220" s="233"/>
      <c r="I220" s="206"/>
      <c r="J220" s="206"/>
      <c r="K220" s="250"/>
    </row>
    <row r="221" spans="2:11" s="126" customFormat="1">
      <c r="B221" s="106"/>
      <c r="C221" s="205"/>
      <c r="D221" s="229"/>
      <c r="E221" s="286"/>
      <c r="F221" s="231"/>
      <c r="G221" s="232"/>
      <c r="H221" s="233"/>
      <c r="I221" s="206"/>
      <c r="J221" s="206"/>
      <c r="K221" s="250"/>
    </row>
    <row r="222" spans="2:11" s="126" customFormat="1" ht="14.25" customHeight="1">
      <c r="B222" s="106"/>
      <c r="C222" s="205"/>
      <c r="D222" s="229"/>
      <c r="E222" s="230"/>
      <c r="F222" s="231"/>
      <c r="G222" s="232"/>
      <c r="H222" s="233"/>
      <c r="I222" s="206"/>
      <c r="J222" s="206"/>
      <c r="K222" s="250"/>
    </row>
    <row r="223" spans="2:11" s="126" customFormat="1" ht="28.5" customHeight="1">
      <c r="B223" s="106"/>
      <c r="C223" s="205"/>
      <c r="D223" s="229"/>
      <c r="E223" s="230"/>
      <c r="F223" s="231"/>
      <c r="G223" s="232"/>
      <c r="H223" s="233"/>
      <c r="I223" s="206"/>
      <c r="J223" s="206"/>
      <c r="K223" s="250"/>
    </row>
    <row r="224" spans="2:11" s="126" customFormat="1">
      <c r="B224" s="106"/>
      <c r="C224" s="205"/>
      <c r="D224" s="229"/>
      <c r="E224" s="286"/>
      <c r="F224" s="231"/>
      <c r="G224" s="232"/>
      <c r="H224" s="233"/>
      <c r="I224" s="206"/>
      <c r="J224" s="206"/>
      <c r="K224" s="250"/>
    </row>
    <row r="225" spans="2:11" s="126" customFormat="1" ht="14.25" customHeight="1">
      <c r="B225" s="106"/>
      <c r="C225" s="205"/>
      <c r="D225" s="229"/>
      <c r="E225" s="230"/>
      <c r="F225" s="231"/>
      <c r="G225" s="232"/>
      <c r="H225" s="233"/>
      <c r="I225" s="206"/>
      <c r="J225" s="206"/>
      <c r="K225" s="250"/>
    </row>
    <row r="226" spans="2:11" s="126" customFormat="1" ht="21.75" customHeight="1">
      <c r="B226" s="106"/>
      <c r="C226" s="205"/>
      <c r="D226" s="229"/>
      <c r="E226" s="230"/>
      <c r="F226" s="231"/>
      <c r="G226" s="232"/>
      <c r="H226" s="233"/>
      <c r="I226" s="206"/>
      <c r="J226" s="206"/>
      <c r="K226" s="250"/>
    </row>
    <row r="227" spans="2:11" s="126" customFormat="1" ht="28.5" customHeight="1">
      <c r="B227" s="106"/>
      <c r="C227" s="205"/>
      <c r="D227" s="229"/>
      <c r="E227" s="230"/>
      <c r="F227" s="231"/>
      <c r="G227" s="232"/>
      <c r="H227" s="233"/>
      <c r="I227" s="227"/>
      <c r="J227" s="306"/>
      <c r="K227" s="250"/>
    </row>
    <row r="228" spans="2:11" s="126" customFormat="1" ht="28.5" customHeight="1">
      <c r="B228" s="106"/>
      <c r="C228" s="205"/>
      <c r="D228" s="229"/>
      <c r="E228" s="286"/>
      <c r="F228" s="231"/>
      <c r="G228" s="232"/>
      <c r="H228" s="233"/>
      <c r="I228" s="206"/>
      <c r="J228" s="206"/>
      <c r="K228" s="250"/>
    </row>
    <row r="229" spans="2:11" s="126" customFormat="1">
      <c r="B229" s="106"/>
      <c r="C229" s="205"/>
      <c r="D229" s="229"/>
      <c r="E229" s="286"/>
      <c r="F229" s="231"/>
      <c r="G229" s="232"/>
      <c r="H229" s="233"/>
      <c r="I229" s="206"/>
      <c r="J229" s="206"/>
      <c r="K229" s="250"/>
    </row>
    <row r="230" spans="2:11" s="126" customFormat="1">
      <c r="B230" s="106"/>
      <c r="C230" s="205"/>
      <c r="D230" s="229"/>
      <c r="E230" s="286"/>
      <c r="F230" s="231"/>
      <c r="G230" s="232"/>
      <c r="H230" s="233"/>
      <c r="I230" s="206"/>
      <c r="J230" s="306"/>
      <c r="K230" s="250"/>
    </row>
    <row r="231" spans="2:11" s="126" customFormat="1" ht="15" customHeight="1">
      <c r="B231" s="106"/>
      <c r="C231" s="205"/>
      <c r="D231" s="229"/>
      <c r="E231" s="286"/>
      <c r="F231" s="231"/>
      <c r="G231" s="232"/>
      <c r="H231" s="233"/>
      <c r="I231" s="206"/>
      <c r="J231" s="306"/>
      <c r="K231" s="250"/>
    </row>
    <row r="232" spans="2:11" s="126" customFormat="1" ht="15" customHeight="1">
      <c r="B232" s="106"/>
      <c r="C232" s="205"/>
      <c r="D232" s="229"/>
      <c r="E232" s="286"/>
      <c r="F232" s="231"/>
      <c r="G232" s="232"/>
      <c r="H232" s="233"/>
      <c r="I232" s="206"/>
      <c r="J232" s="306"/>
      <c r="K232" s="250"/>
    </row>
    <row r="233" spans="2:11" s="126" customFormat="1" ht="14.25" customHeight="1">
      <c r="B233" s="106"/>
      <c r="C233" s="205"/>
      <c r="D233" s="229"/>
      <c r="E233" s="286"/>
      <c r="F233" s="231"/>
      <c r="G233" s="232"/>
      <c r="H233" s="233"/>
      <c r="I233" s="206"/>
      <c r="J233" s="206"/>
      <c r="K233" s="250"/>
    </row>
    <row r="234" spans="2:11" s="126" customFormat="1">
      <c r="B234" s="106"/>
      <c r="C234" s="205"/>
      <c r="D234" s="229"/>
      <c r="E234" s="230"/>
      <c r="F234" s="231"/>
      <c r="G234" s="232"/>
      <c r="H234" s="233"/>
      <c r="I234" s="206"/>
      <c r="J234" s="206"/>
      <c r="K234" s="250"/>
    </row>
    <row r="235" spans="2:11" s="126" customFormat="1" ht="14.25" customHeight="1">
      <c r="B235" s="106"/>
      <c r="C235" s="205"/>
      <c r="D235" s="229"/>
      <c r="E235" s="286"/>
      <c r="F235" s="231"/>
      <c r="G235" s="232"/>
      <c r="H235" s="233"/>
      <c r="I235" s="206"/>
      <c r="J235" s="206"/>
      <c r="K235" s="250"/>
    </row>
    <row r="236" spans="2:11" s="126" customFormat="1">
      <c r="B236" s="106"/>
      <c r="C236" s="205"/>
      <c r="D236" s="229"/>
      <c r="E236" s="230"/>
      <c r="F236" s="231"/>
      <c r="G236" s="232"/>
      <c r="H236" s="233"/>
      <c r="I236" s="206"/>
      <c r="J236" s="206"/>
      <c r="K236" s="250"/>
    </row>
    <row r="237" spans="2:11" s="126" customFormat="1">
      <c r="B237" s="106"/>
      <c r="C237" s="205"/>
      <c r="D237" s="229"/>
      <c r="E237" s="286"/>
      <c r="F237" s="231"/>
      <c r="G237" s="232"/>
      <c r="H237" s="233"/>
      <c r="I237" s="206"/>
      <c r="J237" s="206"/>
      <c r="K237" s="250"/>
    </row>
    <row r="238" spans="2:11" s="126" customFormat="1" ht="14.25" customHeight="1">
      <c r="B238" s="106"/>
      <c r="C238" s="205"/>
      <c r="D238" s="229"/>
      <c r="E238" s="230"/>
      <c r="F238" s="231"/>
      <c r="G238" s="232"/>
      <c r="H238" s="233"/>
      <c r="I238" s="206"/>
      <c r="J238" s="206"/>
      <c r="K238" s="250"/>
    </row>
    <row r="239" spans="2:11" s="126" customFormat="1">
      <c r="B239" s="106"/>
      <c r="C239" s="205"/>
      <c r="D239" s="229"/>
      <c r="E239" s="286"/>
      <c r="F239" s="231"/>
      <c r="G239" s="232"/>
      <c r="H239" s="233"/>
      <c r="I239" s="206"/>
      <c r="J239" s="206"/>
      <c r="K239" s="250"/>
    </row>
    <row r="240" spans="2:11" s="126" customFormat="1">
      <c r="B240" s="106"/>
      <c r="C240" s="205"/>
      <c r="D240" s="229"/>
      <c r="E240" s="286"/>
      <c r="F240" s="231"/>
      <c r="G240" s="232"/>
      <c r="H240" s="233"/>
      <c r="I240" s="206"/>
      <c r="J240" s="206"/>
      <c r="K240" s="250"/>
    </row>
    <row r="241" spans="1:11" s="299" customFormat="1">
      <c r="A241" s="126"/>
      <c r="B241" s="106"/>
      <c r="C241" s="289"/>
      <c r="D241" s="289"/>
      <c r="E241" s="295"/>
      <c r="F241" s="231"/>
      <c r="G241" s="296"/>
      <c r="H241" s="300"/>
      <c r="I241" s="289"/>
      <c r="J241" s="289"/>
      <c r="K241" s="298"/>
    </row>
    <row r="242" spans="1:11" s="299" customFormat="1">
      <c r="A242" s="126"/>
      <c r="B242" s="106"/>
      <c r="C242" s="289"/>
      <c r="D242" s="289"/>
      <c r="E242" s="295"/>
      <c r="F242" s="231"/>
      <c r="G242" s="296"/>
      <c r="H242" s="300"/>
      <c r="I242" s="289"/>
      <c r="J242" s="289"/>
      <c r="K242" s="298"/>
    </row>
    <row r="243" spans="1:11" s="299" customFormat="1">
      <c r="A243" s="126"/>
      <c r="B243" s="106"/>
      <c r="C243" s="289"/>
      <c r="D243" s="289"/>
      <c r="E243" s="295"/>
      <c r="F243" s="231"/>
      <c r="G243" s="296"/>
      <c r="H243" s="300"/>
      <c r="I243" s="289"/>
      <c r="J243" s="289"/>
      <c r="K243" s="298"/>
    </row>
    <row r="244" spans="1:11" s="299" customFormat="1">
      <c r="A244" s="126"/>
      <c r="B244" s="106"/>
      <c r="C244" s="289"/>
      <c r="D244" s="289"/>
      <c r="E244" s="295"/>
      <c r="F244" s="231"/>
      <c r="G244" s="296"/>
      <c r="H244" s="300"/>
      <c r="I244" s="289"/>
      <c r="J244" s="289"/>
      <c r="K244" s="298"/>
    </row>
    <row r="245" spans="1:11" s="299" customFormat="1">
      <c r="A245" s="126"/>
      <c r="B245" s="106"/>
      <c r="C245" s="289"/>
      <c r="D245" s="289"/>
      <c r="E245" s="295"/>
      <c r="F245" s="231"/>
      <c r="G245" s="296"/>
      <c r="H245" s="300"/>
      <c r="I245" s="289"/>
      <c r="J245" s="289"/>
      <c r="K245" s="298"/>
    </row>
    <row r="246" spans="1:11" s="299" customFormat="1" ht="25.5" customHeight="1">
      <c r="A246" s="126"/>
      <c r="B246" s="106"/>
      <c r="C246" s="289"/>
      <c r="D246" s="289"/>
      <c r="E246" s="294"/>
      <c r="F246" s="231"/>
      <c r="G246" s="296"/>
      <c r="H246" s="300"/>
      <c r="I246" s="289"/>
      <c r="J246" s="289"/>
      <c r="K246" s="298"/>
    </row>
    <row r="247" spans="1:11" s="299" customFormat="1" ht="22.5" customHeight="1">
      <c r="A247" s="126"/>
      <c r="B247" s="106"/>
      <c r="C247" s="289"/>
      <c r="D247" s="289"/>
      <c r="E247" s="294"/>
      <c r="F247" s="231"/>
      <c r="G247" s="296"/>
      <c r="H247" s="300"/>
      <c r="I247" s="206"/>
      <c r="J247" s="206"/>
      <c r="K247" s="298"/>
    </row>
    <row r="248" spans="1:11" s="299" customFormat="1" ht="28.5" customHeight="1">
      <c r="A248" s="126"/>
      <c r="B248" s="106"/>
      <c r="C248" s="289"/>
      <c r="D248" s="289"/>
      <c r="E248" s="294"/>
      <c r="F248" s="231"/>
      <c r="G248" s="296"/>
      <c r="H248" s="300"/>
      <c r="I248" s="206"/>
      <c r="J248" s="206"/>
      <c r="K248" s="298"/>
    </row>
    <row r="249" spans="1:11" s="299" customFormat="1" ht="19.5" customHeight="1">
      <c r="A249" s="126"/>
      <c r="B249" s="106"/>
      <c r="C249" s="289"/>
      <c r="D249" s="289"/>
      <c r="E249" s="295"/>
      <c r="F249" s="231"/>
      <c r="G249" s="296"/>
      <c r="H249" s="300"/>
      <c r="I249" s="289"/>
      <c r="J249" s="289"/>
      <c r="K249" s="298"/>
    </row>
    <row r="250" spans="1:11" s="126" customFormat="1" ht="14.25" customHeight="1">
      <c r="B250" s="106"/>
      <c r="C250" s="205"/>
      <c r="D250" s="229"/>
      <c r="E250" s="286"/>
      <c r="F250" s="231"/>
      <c r="G250" s="232"/>
      <c r="H250" s="233"/>
      <c r="I250" s="206"/>
      <c r="J250" s="206"/>
      <c r="K250" s="250"/>
    </row>
    <row r="251" spans="1:11" s="126" customFormat="1" ht="14.25" customHeight="1">
      <c r="B251" s="106"/>
      <c r="C251" s="205"/>
      <c r="D251" s="229"/>
      <c r="E251" s="286"/>
      <c r="F251" s="231"/>
      <c r="G251" s="232"/>
      <c r="H251" s="233"/>
      <c r="I251" s="206"/>
      <c r="J251" s="206"/>
      <c r="K251" s="250"/>
    </row>
    <row r="252" spans="1:11" s="126" customFormat="1" ht="14.25" customHeight="1">
      <c r="B252" s="106"/>
      <c r="C252" s="205"/>
      <c r="D252" s="229"/>
      <c r="E252" s="286"/>
      <c r="F252" s="231"/>
      <c r="G252" s="232"/>
      <c r="H252" s="233"/>
      <c r="I252" s="206"/>
      <c r="J252" s="206"/>
      <c r="K252" s="250"/>
    </row>
    <row r="253" spans="1:11" s="126" customFormat="1" ht="14.25" customHeight="1">
      <c r="B253" s="106"/>
      <c r="C253" s="205"/>
      <c r="D253" s="229"/>
      <c r="E253" s="286"/>
      <c r="F253" s="231"/>
      <c r="G253" s="232"/>
      <c r="H253" s="233"/>
      <c r="I253" s="206"/>
      <c r="J253" s="206"/>
      <c r="K253" s="250"/>
    </row>
    <row r="254" spans="1:11" s="126" customFormat="1" ht="14.25" customHeight="1">
      <c r="B254" s="106"/>
      <c r="C254" s="205"/>
      <c r="D254" s="229"/>
      <c r="E254" s="286"/>
      <c r="F254" s="231"/>
      <c r="G254" s="232"/>
      <c r="H254" s="233"/>
      <c r="I254" s="206"/>
      <c r="J254" s="206"/>
      <c r="K254" s="250"/>
    </row>
    <row r="255" spans="1:11" s="126" customFormat="1" ht="14.25" customHeight="1">
      <c r="B255" s="106"/>
      <c r="C255" s="205"/>
      <c r="D255" s="229"/>
      <c r="E255" s="286"/>
      <c r="F255" s="231"/>
      <c r="G255" s="232"/>
      <c r="H255" s="233"/>
      <c r="I255" s="206"/>
      <c r="J255" s="206"/>
      <c r="K255" s="250"/>
    </row>
    <row r="256" spans="1:11" s="126" customFormat="1" ht="28.5" customHeight="1">
      <c r="B256" s="106"/>
      <c r="C256" s="205"/>
      <c r="D256" s="229"/>
      <c r="E256" s="230"/>
      <c r="F256" s="231"/>
      <c r="G256" s="232"/>
      <c r="H256" s="233"/>
      <c r="I256" s="206"/>
      <c r="J256" s="206"/>
      <c r="K256" s="250"/>
    </row>
    <row r="257" spans="2:11" s="126" customFormat="1" ht="28.5" customHeight="1">
      <c r="B257" s="106"/>
      <c r="C257" s="205"/>
      <c r="D257" s="229"/>
      <c r="E257" s="230"/>
      <c r="F257" s="231"/>
      <c r="G257" s="232"/>
      <c r="H257" s="233"/>
      <c r="I257" s="206"/>
      <c r="J257" s="206"/>
      <c r="K257" s="250"/>
    </row>
    <row r="258" spans="2:11" s="126" customFormat="1" ht="28.5" customHeight="1">
      <c r="B258" s="106"/>
      <c r="C258" s="205"/>
      <c r="D258" s="229"/>
      <c r="E258" s="230"/>
      <c r="F258" s="231"/>
      <c r="G258" s="232"/>
      <c r="H258" s="233"/>
      <c r="I258" s="206"/>
      <c r="J258" s="206"/>
      <c r="K258" s="250"/>
    </row>
    <row r="259" spans="2:11" s="126" customFormat="1" ht="14.25" customHeight="1">
      <c r="B259" s="106"/>
      <c r="C259" s="205"/>
      <c r="D259" s="229"/>
      <c r="E259" s="230"/>
      <c r="F259" s="231"/>
      <c r="G259" s="232"/>
      <c r="H259" s="233"/>
      <c r="I259" s="206"/>
      <c r="J259" s="206"/>
      <c r="K259" s="250"/>
    </row>
    <row r="260" spans="2:11" s="126" customFormat="1" ht="14.25" customHeight="1">
      <c r="B260" s="106"/>
      <c r="C260" s="205"/>
      <c r="D260" s="229"/>
      <c r="E260" s="286"/>
      <c r="F260" s="231"/>
      <c r="G260" s="232"/>
      <c r="H260" s="233"/>
      <c r="I260" s="206"/>
      <c r="J260" s="206"/>
      <c r="K260" s="250"/>
    </row>
    <row r="261" spans="2:11" s="126" customFormat="1">
      <c r="B261" s="106"/>
      <c r="C261" s="205"/>
      <c r="D261" s="229"/>
      <c r="E261" s="286"/>
      <c r="F261" s="231"/>
      <c r="G261" s="232"/>
      <c r="H261" s="233"/>
      <c r="I261" s="206"/>
      <c r="J261" s="206"/>
      <c r="K261" s="250"/>
    </row>
    <row r="262" spans="2:11" s="126" customFormat="1" ht="14.25" customHeight="1">
      <c r="B262" s="106"/>
      <c r="C262" s="205"/>
      <c r="D262" s="229"/>
      <c r="E262" s="286"/>
      <c r="F262" s="231"/>
      <c r="G262" s="232"/>
      <c r="H262" s="233"/>
      <c r="I262" s="206"/>
      <c r="J262" s="206"/>
      <c r="K262" s="250"/>
    </row>
    <row r="263" spans="2:11" s="126" customFormat="1" ht="14.25" customHeight="1">
      <c r="B263" s="106"/>
      <c r="C263" s="205"/>
      <c r="D263" s="229"/>
      <c r="E263" s="286"/>
      <c r="F263" s="231"/>
      <c r="G263" s="232"/>
      <c r="H263" s="233"/>
      <c r="I263" s="206"/>
      <c r="J263" s="206"/>
      <c r="K263" s="250"/>
    </row>
    <row r="264" spans="2:11" s="126" customFormat="1">
      <c r="B264" s="106"/>
      <c r="C264" s="205"/>
      <c r="D264" s="229"/>
      <c r="E264" s="286"/>
      <c r="F264" s="231"/>
      <c r="G264" s="232"/>
      <c r="H264" s="233"/>
      <c r="I264" s="206"/>
      <c r="J264" s="206"/>
      <c r="K264" s="250"/>
    </row>
    <row r="265" spans="2:11" s="126" customFormat="1">
      <c r="B265" s="106"/>
      <c r="C265" s="205"/>
      <c r="D265" s="229"/>
      <c r="E265" s="230"/>
      <c r="F265" s="231"/>
      <c r="G265" s="232"/>
      <c r="H265" s="233"/>
      <c r="I265" s="206"/>
      <c r="J265" s="206"/>
      <c r="K265" s="250"/>
    </row>
    <row r="266" spans="2:11" s="126" customFormat="1" ht="14.25" customHeight="1">
      <c r="B266" s="106"/>
      <c r="C266" s="205"/>
      <c r="D266" s="229"/>
      <c r="E266" s="230"/>
      <c r="F266" s="231"/>
      <c r="G266" s="232"/>
      <c r="H266" s="233"/>
      <c r="I266" s="206"/>
      <c r="J266" s="206"/>
      <c r="K266" s="250"/>
    </row>
    <row r="267" spans="2:11" s="126" customFormat="1">
      <c r="B267" s="106"/>
      <c r="C267" s="205"/>
      <c r="D267" s="229"/>
      <c r="E267" s="286"/>
      <c r="F267" s="231"/>
      <c r="G267" s="232"/>
      <c r="H267" s="233"/>
      <c r="I267" s="206"/>
      <c r="J267" s="206"/>
      <c r="K267" s="250"/>
    </row>
    <row r="268" spans="2:11" s="126" customFormat="1">
      <c r="B268" s="106"/>
      <c r="C268" s="205"/>
      <c r="D268" s="229"/>
      <c r="E268" s="286"/>
      <c r="F268" s="231"/>
      <c r="G268" s="232"/>
      <c r="H268" s="233"/>
      <c r="I268" s="206"/>
      <c r="J268" s="206"/>
      <c r="K268" s="250"/>
    </row>
    <row r="269" spans="2:11" s="126" customFormat="1">
      <c r="B269" s="106"/>
      <c r="C269" s="205"/>
      <c r="D269" s="229"/>
      <c r="E269" s="230"/>
      <c r="F269" s="231"/>
      <c r="G269" s="232"/>
      <c r="H269" s="233"/>
      <c r="I269" s="206"/>
      <c r="J269" s="206"/>
      <c r="K269" s="250"/>
    </row>
    <row r="270" spans="2:11" s="126" customFormat="1" ht="14.25" customHeight="1">
      <c r="B270" s="106"/>
      <c r="C270" s="205"/>
      <c r="D270" s="229"/>
      <c r="E270" s="286"/>
      <c r="F270" s="231"/>
      <c r="G270" s="232"/>
      <c r="H270" s="233"/>
      <c r="I270" s="206"/>
      <c r="J270" s="206"/>
      <c r="K270" s="250"/>
    </row>
    <row r="271" spans="2:11" s="126" customFormat="1">
      <c r="B271" s="106"/>
      <c r="C271" s="205"/>
      <c r="D271" s="229"/>
      <c r="E271" s="286"/>
      <c r="F271" s="231"/>
      <c r="G271" s="232"/>
      <c r="H271" s="233"/>
      <c r="I271" s="206"/>
      <c r="J271" s="206"/>
      <c r="K271" s="250"/>
    </row>
    <row r="272" spans="2:11" s="126" customFormat="1">
      <c r="B272" s="106"/>
      <c r="C272" s="205"/>
      <c r="D272" s="229"/>
      <c r="E272" s="286"/>
      <c r="F272" s="231"/>
      <c r="G272" s="232"/>
      <c r="H272" s="233"/>
      <c r="I272" s="206"/>
      <c r="J272" s="206"/>
      <c r="K272" s="250"/>
    </row>
    <row r="273" spans="2:11" s="126" customFormat="1">
      <c r="B273" s="106"/>
      <c r="C273" s="205"/>
      <c r="D273" s="229"/>
      <c r="E273" s="230"/>
      <c r="F273" s="231"/>
      <c r="G273" s="232"/>
      <c r="H273" s="233"/>
      <c r="I273" s="206"/>
      <c r="J273" s="206"/>
      <c r="K273" s="250"/>
    </row>
    <row r="274" spans="2:11" s="126" customFormat="1">
      <c r="B274" s="106"/>
      <c r="C274" s="205"/>
      <c r="D274" s="229"/>
      <c r="E274" s="230"/>
      <c r="F274" s="231"/>
      <c r="G274" s="232"/>
      <c r="H274" s="233"/>
      <c r="I274" s="206"/>
      <c r="J274" s="206"/>
      <c r="K274" s="250"/>
    </row>
    <row r="275" spans="2:11" s="126" customFormat="1">
      <c r="B275" s="106"/>
      <c r="C275" s="205"/>
      <c r="D275" s="229"/>
      <c r="E275" s="286"/>
      <c r="F275" s="231"/>
      <c r="G275" s="232"/>
      <c r="H275" s="233"/>
      <c r="I275" s="206"/>
      <c r="J275" s="206"/>
      <c r="K275" s="250"/>
    </row>
    <row r="276" spans="2:11" s="126" customFormat="1">
      <c r="B276" s="106"/>
      <c r="C276" s="205"/>
      <c r="D276" s="229"/>
      <c r="E276" s="286"/>
      <c r="F276" s="231"/>
      <c r="G276" s="232"/>
      <c r="H276" s="233"/>
      <c r="I276" s="206"/>
      <c r="J276" s="206"/>
      <c r="K276" s="250"/>
    </row>
    <row r="277" spans="2:11" s="126" customFormat="1">
      <c r="B277" s="106"/>
      <c r="C277" s="205"/>
      <c r="D277" s="229"/>
      <c r="E277" s="286"/>
      <c r="F277" s="231"/>
      <c r="G277" s="232"/>
      <c r="H277" s="233"/>
      <c r="I277" s="206"/>
      <c r="J277" s="206"/>
      <c r="K277" s="250"/>
    </row>
    <row r="278" spans="2:11" s="126" customFormat="1">
      <c r="B278" s="106"/>
      <c r="C278" s="205"/>
      <c r="D278" s="229"/>
      <c r="E278" s="286"/>
      <c r="F278" s="231"/>
      <c r="G278" s="232"/>
      <c r="H278" s="233"/>
      <c r="I278" s="206"/>
      <c r="J278" s="206"/>
      <c r="K278" s="250"/>
    </row>
    <row r="279" spans="2:11" s="126" customFormat="1" ht="15" customHeight="1">
      <c r="B279" s="106"/>
      <c r="C279" s="205"/>
      <c r="D279" s="229"/>
      <c r="E279" s="230"/>
      <c r="F279" s="231"/>
      <c r="G279" s="232"/>
      <c r="H279" s="233"/>
      <c r="I279" s="206"/>
      <c r="J279" s="206"/>
      <c r="K279" s="250"/>
    </row>
    <row r="280" spans="2:11" s="126" customFormat="1">
      <c r="B280" s="106"/>
      <c r="C280" s="205"/>
      <c r="D280" s="229"/>
      <c r="E280" s="286"/>
      <c r="F280" s="231"/>
      <c r="G280" s="232"/>
      <c r="H280" s="233"/>
      <c r="I280" s="206"/>
      <c r="J280" s="206"/>
      <c r="K280" s="250"/>
    </row>
    <row r="281" spans="2:11" s="126" customFormat="1">
      <c r="B281" s="106"/>
      <c r="C281" s="205"/>
      <c r="D281" s="229"/>
      <c r="E281" s="286"/>
      <c r="F281" s="231"/>
      <c r="G281" s="232"/>
      <c r="H281" s="233"/>
      <c r="I281" s="206"/>
      <c r="J281" s="206"/>
      <c r="K281" s="250"/>
    </row>
    <row r="282" spans="2:11" s="126" customFormat="1">
      <c r="B282" s="106"/>
      <c r="C282" s="205"/>
      <c r="D282" s="229"/>
      <c r="E282" s="230"/>
      <c r="F282" s="231"/>
      <c r="G282" s="232"/>
      <c r="H282" s="233"/>
      <c r="I282" s="206"/>
      <c r="J282" s="206"/>
      <c r="K282" s="250"/>
    </row>
    <row r="283" spans="2:11" s="126" customFormat="1">
      <c r="B283" s="106"/>
      <c r="C283" s="205"/>
      <c r="D283" s="229"/>
      <c r="E283" s="286"/>
      <c r="F283" s="231"/>
      <c r="G283" s="232"/>
      <c r="H283" s="233"/>
      <c r="I283" s="206"/>
      <c r="J283" s="206"/>
      <c r="K283" s="250"/>
    </row>
    <row r="284" spans="2:11" s="126" customFormat="1">
      <c r="B284" s="106"/>
      <c r="C284" s="205"/>
      <c r="D284" s="229"/>
      <c r="E284" s="286"/>
      <c r="F284" s="231"/>
      <c r="G284" s="232"/>
      <c r="H284" s="233"/>
      <c r="I284" s="206"/>
      <c r="J284" s="206"/>
      <c r="K284" s="250"/>
    </row>
    <row r="285" spans="2:11" s="126" customFormat="1">
      <c r="B285" s="106"/>
      <c r="C285" s="205"/>
      <c r="D285" s="229"/>
      <c r="E285" s="286"/>
      <c r="F285" s="231"/>
      <c r="G285" s="232"/>
      <c r="H285" s="233"/>
      <c r="I285" s="206"/>
      <c r="J285" s="206"/>
      <c r="K285" s="250"/>
    </row>
    <row r="286" spans="2:11" s="126" customFormat="1">
      <c r="B286" s="106"/>
      <c r="C286" s="205"/>
      <c r="D286" s="229"/>
      <c r="E286" s="230"/>
      <c r="F286" s="231"/>
      <c r="G286" s="232"/>
      <c r="H286" s="233"/>
      <c r="I286" s="206"/>
      <c r="J286" s="206"/>
      <c r="K286" s="250"/>
    </row>
    <row r="287" spans="2:11" s="126" customFormat="1" ht="14.25" customHeight="1">
      <c r="B287" s="106"/>
      <c r="C287" s="205"/>
      <c r="D287" s="229"/>
      <c r="E287" s="286"/>
      <c r="F287" s="231"/>
      <c r="G287" s="232"/>
      <c r="H287" s="233"/>
      <c r="I287" s="206"/>
      <c r="J287" s="206"/>
      <c r="K287" s="250"/>
    </row>
    <row r="288" spans="2:11" s="126" customFormat="1">
      <c r="B288" s="106"/>
      <c r="C288" s="205"/>
      <c r="D288" s="229"/>
      <c r="E288" s="286"/>
      <c r="F288" s="231"/>
      <c r="G288" s="232"/>
      <c r="H288" s="233"/>
      <c r="I288" s="206"/>
      <c r="J288" s="206"/>
      <c r="K288" s="250"/>
    </row>
    <row r="289" spans="1:11" s="126" customFormat="1" ht="28.5" customHeight="1">
      <c r="B289" s="106"/>
      <c r="C289" s="205"/>
      <c r="D289" s="229"/>
      <c r="E289" s="286"/>
      <c r="F289" s="231"/>
      <c r="G289" s="232"/>
      <c r="H289" s="233"/>
      <c r="I289" s="206"/>
      <c r="J289" s="206"/>
      <c r="K289" s="250"/>
    </row>
    <row r="290" spans="1:11" s="126" customFormat="1">
      <c r="B290" s="106"/>
      <c r="C290" s="205"/>
      <c r="D290" s="229"/>
      <c r="E290" s="230"/>
      <c r="F290" s="231"/>
      <c r="G290" s="232"/>
      <c r="H290" s="233"/>
      <c r="I290" s="206"/>
      <c r="J290" s="206"/>
      <c r="K290" s="250"/>
    </row>
    <row r="291" spans="1:11" s="126" customFormat="1" ht="29.25" customHeight="1">
      <c r="B291" s="106"/>
      <c r="C291" s="205"/>
      <c r="D291" s="229"/>
      <c r="E291" s="286"/>
      <c r="F291" s="231"/>
      <c r="G291" s="232"/>
      <c r="H291" s="233"/>
      <c r="I291" s="206"/>
      <c r="J291" s="206"/>
      <c r="K291" s="250"/>
    </row>
    <row r="292" spans="1:11" s="126" customFormat="1" ht="39" customHeight="1">
      <c r="B292" s="106"/>
      <c r="C292" s="205"/>
      <c r="D292" s="229"/>
      <c r="E292" s="230"/>
      <c r="F292" s="231"/>
      <c r="G292" s="232"/>
      <c r="H292" s="233"/>
      <c r="I292" s="206"/>
      <c r="J292" s="206"/>
      <c r="K292" s="250"/>
    </row>
    <row r="293" spans="1:11" s="126" customFormat="1">
      <c r="B293" s="106"/>
      <c r="C293" s="205"/>
      <c r="D293" s="229"/>
      <c r="E293" s="230"/>
      <c r="F293" s="231"/>
      <c r="G293" s="232"/>
      <c r="H293" s="233"/>
      <c r="I293" s="206"/>
      <c r="J293" s="206"/>
      <c r="K293" s="250"/>
    </row>
    <row r="294" spans="1:11" s="126" customFormat="1" ht="14.25" customHeight="1">
      <c r="B294" s="106"/>
      <c r="C294" s="205"/>
      <c r="D294" s="229"/>
      <c r="E294" s="230"/>
      <c r="F294" s="231"/>
      <c r="G294" s="232"/>
      <c r="H294" s="233"/>
      <c r="I294" s="206"/>
      <c r="J294" s="206"/>
      <c r="K294" s="250"/>
    </row>
    <row r="295" spans="1:11" s="126" customFormat="1" ht="14.25" customHeight="1">
      <c r="B295" s="106"/>
      <c r="C295" s="205"/>
      <c r="D295" s="229"/>
      <c r="E295" s="230"/>
      <c r="F295" s="231"/>
      <c r="G295" s="232"/>
      <c r="H295" s="233"/>
      <c r="I295" s="206"/>
      <c r="J295" s="206"/>
      <c r="K295" s="250"/>
    </row>
    <row r="296" spans="1:11" s="126" customFormat="1" ht="14.25" customHeight="1">
      <c r="B296" s="106"/>
      <c r="C296" s="205"/>
      <c r="D296" s="229"/>
      <c r="E296" s="230"/>
      <c r="F296" s="231"/>
      <c r="G296" s="232"/>
      <c r="H296" s="233"/>
      <c r="I296" s="206"/>
      <c r="J296" s="206"/>
      <c r="K296" s="250"/>
    </row>
    <row r="297" spans="1:11" s="126" customFormat="1" ht="28.5" customHeight="1">
      <c r="B297" s="106"/>
      <c r="C297" s="205"/>
      <c r="D297" s="229"/>
      <c r="E297" s="230"/>
      <c r="F297" s="231"/>
      <c r="G297" s="232"/>
      <c r="H297" s="233"/>
      <c r="I297" s="206"/>
      <c r="J297" s="206"/>
      <c r="K297" s="250"/>
    </row>
    <row r="298" spans="1:11" s="299" customFormat="1">
      <c r="A298" s="126"/>
      <c r="B298" s="106"/>
      <c r="C298" s="289"/>
      <c r="D298" s="289"/>
      <c r="E298" s="295"/>
      <c r="F298" s="231"/>
      <c r="G298" s="296"/>
      <c r="H298" s="300"/>
      <c r="I298" s="289"/>
      <c r="J298" s="289"/>
      <c r="K298" s="298"/>
    </row>
    <row r="299" spans="1:11" s="299" customFormat="1">
      <c r="A299" s="126"/>
      <c r="B299" s="106"/>
      <c r="C299" s="289"/>
      <c r="D299" s="289"/>
      <c r="E299" s="294"/>
      <c r="F299" s="231"/>
      <c r="G299" s="296"/>
      <c r="H299" s="300"/>
      <c r="I299" s="289"/>
      <c r="J299" s="289"/>
      <c r="K299" s="298"/>
    </row>
    <row r="300" spans="1:11" s="299" customFormat="1">
      <c r="A300" s="126"/>
      <c r="B300" s="106"/>
      <c r="C300" s="289"/>
      <c r="D300" s="289"/>
      <c r="E300" s="295"/>
      <c r="F300" s="231"/>
      <c r="G300" s="296"/>
      <c r="H300" s="300"/>
      <c r="I300" s="289"/>
      <c r="J300" s="289"/>
      <c r="K300" s="298"/>
    </row>
    <row r="301" spans="1:11" s="299" customFormat="1">
      <c r="A301" s="126"/>
      <c r="B301" s="106"/>
      <c r="C301" s="289"/>
      <c r="D301" s="289"/>
      <c r="E301" s="295"/>
      <c r="F301" s="231"/>
      <c r="G301" s="296"/>
      <c r="H301" s="300"/>
      <c r="I301" s="289"/>
      <c r="J301" s="289"/>
      <c r="K301" s="298"/>
    </row>
    <row r="302" spans="1:11" s="126" customFormat="1">
      <c r="B302" s="106"/>
      <c r="C302" s="205"/>
      <c r="D302" s="229"/>
      <c r="E302" s="230"/>
      <c r="F302" s="231"/>
      <c r="G302" s="232"/>
      <c r="H302" s="233"/>
      <c r="I302" s="206"/>
      <c r="J302" s="206"/>
      <c r="K302" s="250"/>
    </row>
    <row r="303" spans="1:11" s="126" customFormat="1">
      <c r="B303" s="106"/>
      <c r="C303" s="205"/>
      <c r="D303" s="229"/>
      <c r="E303" s="230"/>
      <c r="F303" s="231"/>
      <c r="G303" s="232"/>
      <c r="H303" s="233"/>
      <c r="I303" s="206"/>
      <c r="J303" s="206"/>
      <c r="K303" s="250"/>
    </row>
    <row r="304" spans="1:11" s="126" customFormat="1">
      <c r="B304" s="106"/>
      <c r="C304" s="205"/>
      <c r="D304" s="229"/>
      <c r="E304" s="230"/>
      <c r="F304" s="231"/>
      <c r="G304" s="232"/>
      <c r="H304" s="233"/>
      <c r="I304" s="206"/>
      <c r="J304" s="206"/>
      <c r="K304" s="250"/>
    </row>
    <row r="305" spans="1:11" s="299" customFormat="1">
      <c r="A305" s="126"/>
      <c r="B305" s="106"/>
      <c r="C305" s="289"/>
      <c r="D305" s="289"/>
      <c r="E305" s="295"/>
      <c r="F305" s="231"/>
      <c r="G305" s="296"/>
      <c r="H305" s="300"/>
      <c r="I305" s="289"/>
      <c r="J305" s="289"/>
      <c r="K305" s="298"/>
    </row>
    <row r="306" spans="1:11" s="299" customFormat="1">
      <c r="A306" s="126"/>
      <c r="B306" s="106"/>
      <c r="C306" s="289"/>
      <c r="D306" s="289"/>
      <c r="E306" s="295"/>
      <c r="F306" s="231"/>
      <c r="G306" s="296"/>
      <c r="H306" s="300"/>
      <c r="I306" s="289"/>
      <c r="J306" s="289"/>
      <c r="K306" s="298"/>
    </row>
    <row r="307" spans="1:11" s="299" customFormat="1">
      <c r="A307" s="126"/>
      <c r="B307" s="106"/>
      <c r="C307" s="289"/>
      <c r="D307" s="289"/>
      <c r="E307" s="295"/>
      <c r="F307" s="231"/>
      <c r="G307" s="296"/>
      <c r="H307" s="300"/>
      <c r="I307" s="289"/>
      <c r="J307" s="289"/>
      <c r="K307" s="298"/>
    </row>
    <row r="308" spans="1:11" s="299" customFormat="1">
      <c r="A308" s="126"/>
      <c r="B308" s="106"/>
      <c r="C308" s="289"/>
      <c r="D308" s="289"/>
      <c r="E308" s="295"/>
      <c r="F308" s="231"/>
      <c r="G308" s="296"/>
      <c r="H308" s="300"/>
      <c r="I308" s="289"/>
      <c r="J308" s="289"/>
      <c r="K308" s="298"/>
    </row>
    <row r="309" spans="1:11" s="299" customFormat="1">
      <c r="A309" s="126"/>
      <c r="B309" s="106"/>
      <c r="C309" s="289"/>
      <c r="D309" s="289"/>
      <c r="E309" s="295"/>
      <c r="F309" s="231"/>
      <c r="G309" s="296"/>
      <c r="H309" s="300"/>
      <c r="I309" s="289"/>
      <c r="J309" s="289"/>
      <c r="K309" s="298"/>
    </row>
    <row r="310" spans="1:11" s="299" customFormat="1">
      <c r="A310" s="126"/>
      <c r="B310" s="106"/>
      <c r="C310" s="289"/>
      <c r="D310" s="289"/>
      <c r="E310" s="295"/>
      <c r="F310" s="231"/>
      <c r="G310" s="296"/>
      <c r="H310" s="300"/>
      <c r="I310" s="289"/>
      <c r="J310" s="289"/>
      <c r="K310" s="298"/>
    </row>
    <row r="311" spans="1:11" s="299" customFormat="1">
      <c r="A311" s="126"/>
      <c r="B311" s="106"/>
      <c r="C311" s="289"/>
      <c r="D311" s="289"/>
      <c r="E311" s="295"/>
      <c r="F311" s="231"/>
      <c r="G311" s="296"/>
      <c r="H311" s="300"/>
      <c r="I311" s="289"/>
      <c r="J311" s="289"/>
      <c r="K311" s="298"/>
    </row>
    <row r="312" spans="1:11" s="299" customFormat="1">
      <c r="A312" s="126"/>
      <c r="B312" s="106"/>
      <c r="C312" s="289"/>
      <c r="D312" s="289"/>
      <c r="E312" s="295"/>
      <c r="F312" s="231"/>
      <c r="G312" s="296"/>
      <c r="H312" s="300"/>
      <c r="I312" s="289"/>
      <c r="J312" s="289"/>
      <c r="K312" s="298"/>
    </row>
    <row r="313" spans="1:11" s="126" customFormat="1">
      <c r="B313" s="106"/>
      <c r="C313" s="205"/>
      <c r="D313" s="229"/>
      <c r="E313" s="230"/>
      <c r="F313" s="231"/>
      <c r="G313" s="232"/>
      <c r="H313" s="233"/>
      <c r="I313" s="206"/>
      <c r="J313" s="206"/>
      <c r="K313" s="250"/>
    </row>
    <row r="314" spans="1:11" s="126" customFormat="1">
      <c r="B314" s="106"/>
      <c r="C314" s="205"/>
      <c r="D314" s="229"/>
      <c r="E314" s="230"/>
      <c r="F314" s="231"/>
      <c r="G314" s="232"/>
      <c r="H314" s="233"/>
      <c r="I314" s="206"/>
      <c r="J314" s="206"/>
      <c r="K314" s="250"/>
    </row>
    <row r="315" spans="1:11" s="126" customFormat="1">
      <c r="B315" s="106"/>
      <c r="C315" s="205"/>
      <c r="D315" s="229"/>
      <c r="E315" s="230"/>
      <c r="F315" s="231"/>
      <c r="G315" s="232"/>
      <c r="H315" s="233"/>
      <c r="I315" s="206"/>
      <c r="J315" s="206"/>
      <c r="K315" s="250"/>
    </row>
    <row r="316" spans="1:11" s="126" customFormat="1">
      <c r="B316" s="106"/>
      <c r="C316" s="205"/>
      <c r="D316" s="229"/>
      <c r="E316" s="230"/>
      <c r="F316" s="231"/>
      <c r="G316" s="232"/>
      <c r="H316" s="233"/>
      <c r="I316" s="206"/>
      <c r="J316" s="206"/>
      <c r="K316" s="250"/>
    </row>
    <row r="317" spans="1:11" s="126" customFormat="1">
      <c r="B317" s="106"/>
      <c r="C317" s="205"/>
      <c r="D317" s="229"/>
      <c r="E317" s="230"/>
      <c r="F317" s="231"/>
      <c r="G317" s="232"/>
      <c r="H317" s="233"/>
      <c r="I317" s="206"/>
      <c r="J317" s="206"/>
      <c r="K317" s="250"/>
    </row>
    <row r="318" spans="1:11" s="126" customFormat="1">
      <c r="B318" s="106"/>
      <c r="C318" s="205"/>
      <c r="D318" s="229"/>
      <c r="E318" s="230"/>
      <c r="F318" s="231"/>
      <c r="G318" s="232"/>
      <c r="H318" s="233"/>
      <c r="I318" s="206"/>
      <c r="J318" s="206"/>
      <c r="K318" s="250"/>
    </row>
    <row r="319" spans="1:11" s="126" customFormat="1">
      <c r="B319" s="106"/>
      <c r="C319" s="205"/>
      <c r="D319" s="229"/>
      <c r="E319" s="286"/>
      <c r="F319" s="231"/>
      <c r="G319" s="232"/>
      <c r="H319" s="233"/>
      <c r="I319" s="206"/>
      <c r="J319" s="206"/>
      <c r="K319" s="250"/>
    </row>
    <row r="320" spans="1:11" s="126" customFormat="1">
      <c r="B320" s="106"/>
      <c r="C320" s="205"/>
      <c r="D320" s="229"/>
      <c r="E320" s="230"/>
      <c r="F320" s="231"/>
      <c r="G320" s="232"/>
      <c r="H320" s="233"/>
      <c r="I320" s="206"/>
      <c r="J320" s="206"/>
      <c r="K320" s="250"/>
    </row>
    <row r="321" spans="2:11" s="126" customFormat="1">
      <c r="B321" s="106"/>
      <c r="C321" s="205"/>
      <c r="D321" s="229"/>
      <c r="E321" s="230"/>
      <c r="F321" s="231"/>
      <c r="G321" s="232"/>
      <c r="H321" s="233"/>
      <c r="I321" s="206"/>
      <c r="J321" s="206"/>
      <c r="K321" s="250"/>
    </row>
    <row r="322" spans="2:11" s="126" customFormat="1">
      <c r="B322" s="106"/>
      <c r="C322" s="205"/>
      <c r="D322" s="229"/>
      <c r="E322" s="230"/>
      <c r="F322" s="231"/>
      <c r="G322" s="232"/>
      <c r="H322" s="233"/>
      <c r="I322" s="206"/>
      <c r="J322" s="206"/>
      <c r="K322" s="250"/>
    </row>
    <row r="323" spans="2:11" s="126" customFormat="1">
      <c r="B323" s="106"/>
      <c r="C323" s="205"/>
      <c r="D323" s="229"/>
      <c r="E323" s="230"/>
      <c r="F323" s="231"/>
      <c r="G323" s="232"/>
      <c r="H323" s="233"/>
      <c r="I323" s="206"/>
      <c r="J323" s="206"/>
      <c r="K323" s="250"/>
    </row>
    <row r="324" spans="2:11" s="126" customFormat="1">
      <c r="B324" s="106"/>
      <c r="C324" s="205"/>
      <c r="D324" s="229"/>
      <c r="E324" s="230"/>
      <c r="F324" s="231"/>
      <c r="G324" s="232"/>
      <c r="H324" s="233"/>
      <c r="I324" s="206"/>
      <c r="J324" s="206"/>
      <c r="K324" s="250"/>
    </row>
    <row r="325" spans="2:11" s="126" customFormat="1">
      <c r="B325" s="106"/>
      <c r="C325" s="205"/>
      <c r="D325" s="229"/>
      <c r="E325" s="286"/>
      <c r="F325" s="231"/>
      <c r="G325" s="232"/>
      <c r="H325" s="233"/>
      <c r="I325" s="206"/>
      <c r="J325" s="206"/>
      <c r="K325" s="250"/>
    </row>
    <row r="326" spans="2:11" s="126" customFormat="1">
      <c r="B326" s="106"/>
      <c r="C326" s="205"/>
      <c r="D326" s="229"/>
      <c r="E326" s="230"/>
      <c r="F326" s="231"/>
      <c r="G326" s="232"/>
      <c r="H326" s="233"/>
      <c r="I326" s="206"/>
      <c r="J326" s="206"/>
      <c r="K326" s="250"/>
    </row>
    <row r="327" spans="2:11" s="126" customFormat="1">
      <c r="B327" s="106"/>
      <c r="C327" s="205"/>
      <c r="D327" s="229"/>
      <c r="E327" s="230"/>
      <c r="F327" s="231"/>
      <c r="G327" s="232"/>
      <c r="H327" s="233"/>
      <c r="I327" s="206"/>
      <c r="J327" s="206"/>
      <c r="K327" s="250"/>
    </row>
    <row r="328" spans="2:11" s="126" customFormat="1">
      <c r="B328" s="106"/>
      <c r="C328" s="205"/>
      <c r="D328" s="229"/>
      <c r="E328" s="230"/>
      <c r="F328" s="231"/>
      <c r="G328" s="232"/>
      <c r="H328" s="233"/>
      <c r="I328" s="206"/>
      <c r="J328" s="206"/>
      <c r="K328" s="250"/>
    </row>
    <row r="329" spans="2:11" s="126" customFormat="1">
      <c r="B329" s="106"/>
      <c r="C329" s="205"/>
      <c r="D329" s="229"/>
      <c r="E329" s="230"/>
      <c r="F329" s="231"/>
      <c r="G329" s="232"/>
      <c r="H329" s="233"/>
      <c r="I329" s="206"/>
      <c r="J329" s="206"/>
      <c r="K329" s="250"/>
    </row>
    <row r="330" spans="2:11" s="126" customFormat="1">
      <c r="B330" s="106"/>
      <c r="C330" s="205"/>
      <c r="D330" s="229"/>
      <c r="E330" s="230"/>
      <c r="F330" s="231"/>
      <c r="G330" s="232"/>
      <c r="H330" s="233"/>
      <c r="I330" s="206"/>
      <c r="J330" s="206"/>
      <c r="K330" s="250"/>
    </row>
    <row r="331" spans="2:11" s="126" customFormat="1" ht="14.25" customHeight="1">
      <c r="B331" s="106"/>
      <c r="C331" s="205"/>
      <c r="D331" s="229"/>
      <c r="E331" s="230"/>
      <c r="F331" s="231"/>
      <c r="G331" s="232"/>
      <c r="H331" s="233"/>
      <c r="I331" s="206"/>
      <c r="J331" s="206"/>
      <c r="K331" s="250"/>
    </row>
    <row r="332" spans="2:11" s="126" customFormat="1">
      <c r="B332" s="106"/>
      <c r="C332" s="205"/>
      <c r="D332" s="229"/>
      <c r="E332" s="230"/>
      <c r="F332" s="231"/>
      <c r="G332" s="232"/>
      <c r="H332" s="233"/>
      <c r="I332" s="206"/>
      <c r="J332" s="206"/>
      <c r="K332" s="250"/>
    </row>
    <row r="333" spans="2:11" s="126" customFormat="1">
      <c r="B333" s="106"/>
      <c r="C333" s="205"/>
      <c r="D333" s="229"/>
      <c r="E333" s="286"/>
      <c r="F333" s="231"/>
      <c r="G333" s="232"/>
      <c r="H333" s="233"/>
      <c r="I333" s="206"/>
      <c r="J333" s="206"/>
      <c r="K333" s="250"/>
    </row>
    <row r="334" spans="2:11" s="126" customFormat="1">
      <c r="B334" s="106"/>
      <c r="C334" s="205"/>
      <c r="D334" s="229"/>
      <c r="E334" s="230"/>
      <c r="F334" s="231"/>
      <c r="G334" s="232"/>
      <c r="H334" s="233"/>
      <c r="I334" s="206"/>
      <c r="J334" s="206"/>
      <c r="K334" s="250"/>
    </row>
    <row r="335" spans="2:11" s="126" customFormat="1">
      <c r="B335" s="106"/>
      <c r="C335" s="205"/>
      <c r="D335" s="229"/>
      <c r="E335" s="230"/>
      <c r="F335" s="231"/>
      <c r="G335" s="232"/>
      <c r="H335" s="233"/>
      <c r="I335" s="206"/>
      <c r="J335" s="206"/>
      <c r="K335" s="250"/>
    </row>
    <row r="336" spans="2:11" s="126" customFormat="1">
      <c r="B336" s="106"/>
      <c r="C336" s="205"/>
      <c r="D336" s="229"/>
      <c r="E336" s="230"/>
      <c r="F336" s="231"/>
      <c r="G336" s="232"/>
      <c r="H336" s="233"/>
      <c r="I336" s="206"/>
      <c r="J336" s="206"/>
      <c r="K336" s="250"/>
    </row>
    <row r="337" spans="2:11" s="126" customFormat="1" ht="14.25" customHeight="1">
      <c r="B337" s="106"/>
      <c r="C337" s="205"/>
      <c r="D337" s="229"/>
      <c r="E337" s="230"/>
      <c r="F337" s="231"/>
      <c r="G337" s="232"/>
      <c r="H337" s="233"/>
      <c r="I337" s="206"/>
      <c r="J337" s="206"/>
      <c r="K337" s="250"/>
    </row>
    <row r="338" spans="2:11" s="126" customFormat="1" ht="14.25" customHeight="1">
      <c r="B338" s="106"/>
      <c r="C338" s="205"/>
      <c r="D338" s="229"/>
      <c r="E338" s="286"/>
      <c r="F338" s="231"/>
      <c r="G338" s="232"/>
      <c r="H338" s="233"/>
      <c r="I338" s="206"/>
      <c r="J338" s="206"/>
      <c r="K338" s="250"/>
    </row>
    <row r="339" spans="2:11" s="126" customFormat="1">
      <c r="B339" s="106"/>
      <c r="C339" s="205"/>
      <c r="D339" s="229"/>
      <c r="E339" s="230"/>
      <c r="F339" s="231"/>
      <c r="G339" s="232"/>
      <c r="H339" s="233"/>
      <c r="I339" s="206"/>
      <c r="J339" s="206"/>
      <c r="K339" s="250"/>
    </row>
    <row r="340" spans="2:11" s="126" customFormat="1">
      <c r="B340" s="106"/>
      <c r="C340" s="205"/>
      <c r="D340" s="229"/>
      <c r="E340" s="230"/>
      <c r="F340" s="231"/>
      <c r="G340" s="232"/>
      <c r="H340" s="233"/>
      <c r="I340" s="206"/>
      <c r="J340" s="206"/>
      <c r="K340" s="250"/>
    </row>
    <row r="341" spans="2:11" s="126" customFormat="1">
      <c r="B341" s="106"/>
      <c r="C341" s="205"/>
      <c r="D341" s="229"/>
      <c r="E341" s="230"/>
      <c r="F341" s="231"/>
      <c r="G341" s="232"/>
      <c r="H341" s="233"/>
      <c r="I341" s="206"/>
      <c r="J341" s="206"/>
      <c r="K341" s="250"/>
    </row>
    <row r="342" spans="2:11" s="126" customFormat="1">
      <c r="B342" s="106"/>
      <c r="C342" s="205"/>
      <c r="D342" s="229"/>
      <c r="E342" s="230"/>
      <c r="F342" s="231"/>
      <c r="G342" s="232"/>
      <c r="H342" s="233"/>
      <c r="I342" s="206"/>
      <c r="J342" s="206"/>
      <c r="K342" s="250"/>
    </row>
    <row r="343" spans="2:11" s="126" customFormat="1">
      <c r="B343" s="106"/>
      <c r="C343" s="205"/>
      <c r="D343" s="229"/>
      <c r="E343" s="230"/>
      <c r="F343" s="231"/>
      <c r="G343" s="232"/>
      <c r="H343" s="233"/>
      <c r="I343" s="206"/>
      <c r="J343" s="206"/>
      <c r="K343" s="250"/>
    </row>
    <row r="344" spans="2:11" s="126" customFormat="1">
      <c r="B344" s="106"/>
      <c r="C344" s="205"/>
      <c r="D344" s="229"/>
      <c r="E344" s="230"/>
      <c r="F344" s="231"/>
      <c r="G344" s="232"/>
      <c r="H344" s="233"/>
      <c r="I344" s="206"/>
      <c r="J344" s="206"/>
      <c r="K344" s="250"/>
    </row>
    <row r="345" spans="2:11" s="126" customFormat="1">
      <c r="B345" s="106"/>
      <c r="C345" s="205"/>
      <c r="D345" s="229"/>
      <c r="E345" s="230"/>
      <c r="F345" s="231"/>
      <c r="G345" s="232"/>
      <c r="H345" s="233"/>
      <c r="I345" s="206"/>
      <c r="J345" s="206"/>
      <c r="K345" s="250"/>
    </row>
    <row r="346" spans="2:11" s="126" customFormat="1">
      <c r="B346" s="106"/>
      <c r="C346" s="205"/>
      <c r="D346" s="229"/>
      <c r="E346" s="230"/>
      <c r="F346" s="231"/>
      <c r="G346" s="232"/>
      <c r="H346" s="233"/>
      <c r="I346" s="206"/>
      <c r="J346" s="206"/>
      <c r="K346" s="250"/>
    </row>
    <row r="347" spans="2:11" s="126" customFormat="1">
      <c r="B347" s="106"/>
      <c r="C347" s="205"/>
      <c r="D347" s="229"/>
      <c r="E347" s="230"/>
      <c r="F347" s="231"/>
      <c r="G347" s="232"/>
      <c r="H347" s="233"/>
      <c r="I347" s="206"/>
      <c r="J347" s="206"/>
      <c r="K347" s="250"/>
    </row>
    <row r="348" spans="2:11" s="126" customFormat="1">
      <c r="B348" s="106"/>
      <c r="C348" s="205"/>
      <c r="D348" s="229"/>
      <c r="E348" s="230"/>
      <c r="F348" s="231"/>
      <c r="G348" s="232"/>
      <c r="H348" s="233"/>
      <c r="I348" s="206"/>
      <c r="J348" s="206"/>
      <c r="K348" s="250"/>
    </row>
    <row r="349" spans="2:11" s="126" customFormat="1">
      <c r="B349" s="106"/>
      <c r="C349" s="205"/>
      <c r="D349" s="229"/>
      <c r="E349" s="230"/>
      <c r="F349" s="231"/>
      <c r="G349" s="232"/>
      <c r="H349" s="233"/>
      <c r="I349" s="206"/>
      <c r="J349" s="206"/>
      <c r="K349" s="250"/>
    </row>
    <row r="350" spans="2:11" s="126" customFormat="1">
      <c r="B350" s="106"/>
      <c r="C350" s="205"/>
      <c r="D350" s="229"/>
      <c r="E350" s="230"/>
      <c r="F350" s="231"/>
      <c r="G350" s="232"/>
      <c r="H350" s="233"/>
      <c r="I350" s="206"/>
      <c r="J350" s="206"/>
      <c r="K350" s="250"/>
    </row>
    <row r="351" spans="2:11" s="126" customFormat="1" ht="27" customHeight="1">
      <c r="B351" s="106"/>
      <c r="C351" s="205"/>
      <c r="D351" s="229"/>
      <c r="E351" s="230"/>
      <c r="F351" s="231"/>
      <c r="G351" s="232"/>
      <c r="H351" s="233"/>
      <c r="I351" s="206"/>
      <c r="J351" s="206"/>
      <c r="K351" s="250"/>
    </row>
    <row r="352" spans="2:11" s="126" customFormat="1">
      <c r="B352" s="106"/>
      <c r="C352" s="205"/>
      <c r="D352" s="229"/>
      <c r="E352" s="230"/>
      <c r="F352" s="231"/>
      <c r="G352" s="232"/>
      <c r="H352" s="233"/>
      <c r="I352" s="206"/>
      <c r="J352" s="206"/>
      <c r="K352" s="250"/>
    </row>
    <row r="353" spans="2:11" s="126" customFormat="1">
      <c r="B353" s="106"/>
      <c r="C353" s="205"/>
      <c r="D353" s="229"/>
      <c r="E353" s="230"/>
      <c r="F353" s="231"/>
      <c r="G353" s="232"/>
      <c r="H353" s="233"/>
      <c r="I353" s="206"/>
      <c r="J353" s="206"/>
      <c r="K353" s="250"/>
    </row>
    <row r="354" spans="2:11" s="126" customFormat="1">
      <c r="B354" s="106"/>
      <c r="C354" s="205"/>
      <c r="D354" s="229"/>
      <c r="E354" s="230"/>
      <c r="F354" s="231"/>
      <c r="G354" s="232"/>
      <c r="H354" s="233"/>
      <c r="I354" s="206"/>
      <c r="J354" s="206"/>
      <c r="K354" s="250"/>
    </row>
    <row r="355" spans="2:11" s="126" customFormat="1">
      <c r="B355" s="106"/>
      <c r="C355" s="205"/>
      <c r="D355" s="229"/>
      <c r="E355" s="230"/>
      <c r="F355" s="231"/>
      <c r="G355" s="232"/>
      <c r="H355" s="233"/>
      <c r="I355" s="206"/>
      <c r="J355" s="206"/>
      <c r="K355" s="250"/>
    </row>
    <row r="356" spans="2:11" s="126" customFormat="1">
      <c r="B356" s="106"/>
      <c r="C356" s="205"/>
      <c r="D356" s="229"/>
      <c r="E356" s="230"/>
      <c r="F356" s="231"/>
      <c r="G356" s="232"/>
      <c r="H356" s="233"/>
      <c r="I356" s="206"/>
      <c r="J356" s="206"/>
      <c r="K356" s="250"/>
    </row>
    <row r="357" spans="2:11" s="126" customFormat="1">
      <c r="B357" s="106"/>
      <c r="C357" s="205"/>
      <c r="D357" s="229"/>
      <c r="E357" s="230"/>
      <c r="F357" s="195"/>
      <c r="G357" s="232"/>
      <c r="H357" s="233"/>
      <c r="I357" s="206"/>
      <c r="J357" s="206"/>
      <c r="K357" s="250"/>
    </row>
    <row r="358" spans="2:11" s="126" customFormat="1">
      <c r="B358" s="106"/>
      <c r="C358" s="205"/>
      <c r="D358" s="229"/>
      <c r="E358" s="230"/>
      <c r="F358" s="195"/>
      <c r="G358" s="232"/>
      <c r="H358" s="233"/>
      <c r="I358" s="206"/>
      <c r="J358" s="206"/>
      <c r="K358" s="250"/>
    </row>
    <row r="359" spans="2:11" s="126" customFormat="1">
      <c r="B359" s="106"/>
      <c r="C359" s="205"/>
      <c r="D359" s="229"/>
      <c r="E359" s="230"/>
      <c r="F359" s="195"/>
      <c r="G359" s="232"/>
      <c r="H359" s="233"/>
      <c r="I359" s="206"/>
      <c r="J359" s="206"/>
      <c r="K359" s="250"/>
    </row>
    <row r="360" spans="2:11" s="126" customFormat="1">
      <c r="B360" s="106"/>
      <c r="C360" s="205"/>
      <c r="D360" s="229"/>
      <c r="E360" s="230"/>
      <c r="F360" s="195"/>
      <c r="G360" s="232"/>
      <c r="H360" s="233"/>
      <c r="I360" s="206"/>
      <c r="J360" s="206"/>
      <c r="K360" s="250"/>
    </row>
    <row r="361" spans="2:11" s="126" customFormat="1">
      <c r="B361" s="106"/>
      <c r="C361" s="205"/>
      <c r="D361" s="229"/>
      <c r="E361" s="230"/>
      <c r="F361" s="195"/>
      <c r="G361" s="232"/>
      <c r="H361" s="233"/>
      <c r="I361" s="206"/>
      <c r="J361" s="206"/>
      <c r="K361" s="250"/>
    </row>
    <row r="362" spans="2:11" s="126" customFormat="1">
      <c r="B362" s="106"/>
      <c r="C362" s="205"/>
      <c r="D362" s="229"/>
      <c r="E362" s="230"/>
      <c r="F362" s="195"/>
      <c r="G362" s="232"/>
      <c r="H362" s="233"/>
      <c r="I362" s="206"/>
      <c r="J362" s="206"/>
      <c r="K362" s="250"/>
    </row>
    <row r="363" spans="2:11" s="126" customFormat="1" ht="29.25" customHeight="1">
      <c r="B363" s="106"/>
      <c r="C363" s="205"/>
      <c r="D363" s="229"/>
      <c r="E363" s="230"/>
      <c r="F363" s="195"/>
      <c r="G363" s="232"/>
      <c r="H363" s="233"/>
      <c r="I363" s="206"/>
      <c r="J363" s="206"/>
      <c r="K363" s="250"/>
    </row>
    <row r="364" spans="2:11" s="126" customFormat="1">
      <c r="B364" s="106"/>
      <c r="C364" s="205"/>
      <c r="D364" s="229"/>
      <c r="E364" s="230"/>
      <c r="F364" s="195"/>
      <c r="G364" s="232"/>
      <c r="H364" s="233"/>
      <c r="I364" s="206"/>
      <c r="J364" s="206"/>
      <c r="K364" s="250"/>
    </row>
    <row r="365" spans="2:11" s="126" customFormat="1">
      <c r="B365" s="106"/>
      <c r="C365" s="205"/>
      <c r="D365" s="229"/>
      <c r="E365" s="230"/>
      <c r="F365" s="195"/>
      <c r="G365" s="232"/>
      <c r="H365" s="233"/>
      <c r="I365" s="206"/>
      <c r="J365" s="206"/>
      <c r="K365" s="250"/>
    </row>
    <row r="366" spans="2:11" s="126" customFormat="1">
      <c r="B366" s="106"/>
      <c r="C366" s="205"/>
      <c r="D366" s="229"/>
      <c r="E366" s="230"/>
      <c r="F366" s="195"/>
      <c r="G366" s="232"/>
      <c r="H366" s="233"/>
      <c r="I366" s="206"/>
      <c r="J366" s="206"/>
      <c r="K366" s="250"/>
    </row>
    <row r="367" spans="2:11" s="126" customFormat="1">
      <c r="B367" s="106"/>
      <c r="C367" s="205"/>
      <c r="D367" s="229"/>
      <c r="E367" s="230"/>
      <c r="F367" s="195"/>
      <c r="G367" s="232"/>
      <c r="H367" s="233"/>
      <c r="I367" s="206"/>
      <c r="J367" s="206"/>
      <c r="K367" s="250"/>
    </row>
    <row r="368" spans="2:11" s="126" customFormat="1">
      <c r="B368" s="106"/>
      <c r="C368" s="205"/>
      <c r="D368" s="229"/>
      <c r="E368" s="230"/>
      <c r="F368" s="195"/>
      <c r="G368" s="232"/>
      <c r="H368" s="233"/>
      <c r="I368" s="206"/>
      <c r="J368" s="206"/>
      <c r="K368" s="250"/>
    </row>
    <row r="369" spans="2:11" s="126" customFormat="1">
      <c r="B369" s="106"/>
      <c r="C369" s="205"/>
      <c r="D369" s="229"/>
      <c r="E369" s="230"/>
      <c r="F369" s="195"/>
      <c r="G369" s="232"/>
      <c r="H369" s="233"/>
      <c r="I369" s="206"/>
      <c r="J369" s="206"/>
      <c r="K369" s="250"/>
    </row>
    <row r="370" spans="2:11" s="126" customFormat="1">
      <c r="B370" s="106"/>
      <c r="C370" s="205"/>
      <c r="D370" s="229"/>
      <c r="E370" s="230"/>
      <c r="F370" s="195"/>
      <c r="G370" s="232"/>
      <c r="H370" s="233"/>
      <c r="I370" s="206"/>
      <c r="J370" s="206"/>
      <c r="K370" s="250"/>
    </row>
    <row r="371" spans="2:11" s="126" customFormat="1">
      <c r="B371" s="106"/>
      <c r="C371" s="205"/>
      <c r="D371" s="229"/>
      <c r="E371" s="230"/>
      <c r="F371" s="195"/>
      <c r="G371" s="232"/>
      <c r="H371" s="233"/>
      <c r="I371" s="206"/>
      <c r="J371" s="206"/>
      <c r="K371" s="250"/>
    </row>
    <row r="372" spans="2:11" s="126" customFormat="1">
      <c r="B372" s="106"/>
      <c r="C372" s="205"/>
      <c r="D372" s="229"/>
      <c r="E372" s="230"/>
      <c r="F372" s="195"/>
      <c r="G372" s="232"/>
      <c r="H372" s="233"/>
      <c r="I372" s="206"/>
      <c r="J372" s="206"/>
      <c r="K372" s="250"/>
    </row>
    <row r="373" spans="2:11" s="126" customFormat="1">
      <c r="B373" s="106"/>
      <c r="C373" s="205"/>
      <c r="D373" s="229"/>
      <c r="E373" s="230"/>
      <c r="F373" s="195"/>
      <c r="G373" s="232"/>
      <c r="H373" s="233"/>
      <c r="I373" s="206"/>
      <c r="J373" s="206"/>
      <c r="K373" s="250"/>
    </row>
    <row r="374" spans="2:11" s="126" customFormat="1">
      <c r="B374" s="106"/>
      <c r="C374" s="205"/>
      <c r="D374" s="229"/>
      <c r="E374" s="230"/>
      <c r="F374" s="195"/>
      <c r="G374" s="232"/>
      <c r="H374" s="233"/>
      <c r="I374" s="206"/>
      <c r="J374" s="206"/>
      <c r="K374" s="250"/>
    </row>
    <row r="375" spans="2:11" s="126" customFormat="1">
      <c r="B375" s="106"/>
      <c r="C375" s="205"/>
      <c r="D375" s="229"/>
      <c r="E375" s="230"/>
      <c r="F375" s="195"/>
      <c r="G375" s="232"/>
      <c r="H375" s="233"/>
      <c r="I375" s="206"/>
      <c r="J375" s="206"/>
      <c r="K375" s="250"/>
    </row>
    <row r="376" spans="2:11" s="126" customFormat="1">
      <c r="B376" s="106"/>
      <c r="C376" s="205"/>
      <c r="D376" s="229"/>
      <c r="E376" s="230"/>
      <c r="F376" s="195"/>
      <c r="G376" s="232"/>
      <c r="H376" s="233"/>
      <c r="I376" s="206"/>
      <c r="J376" s="206"/>
      <c r="K376" s="250"/>
    </row>
    <row r="377" spans="2:11" s="126" customFormat="1">
      <c r="B377" s="106"/>
      <c r="C377" s="205"/>
      <c r="D377" s="229"/>
      <c r="E377" s="230"/>
      <c r="F377" s="195"/>
      <c r="G377" s="232"/>
      <c r="H377" s="233"/>
      <c r="I377" s="206"/>
      <c r="J377" s="206"/>
      <c r="K377" s="250"/>
    </row>
    <row r="378" spans="2:11" s="126" customFormat="1">
      <c r="B378" s="106"/>
      <c r="C378" s="205"/>
      <c r="D378" s="229"/>
      <c r="E378" s="230"/>
      <c r="F378" s="195"/>
      <c r="G378" s="232"/>
      <c r="H378" s="233"/>
      <c r="I378" s="206"/>
      <c r="J378" s="206"/>
      <c r="K378" s="250"/>
    </row>
    <row r="379" spans="2:11" s="126" customFormat="1">
      <c r="B379" s="106"/>
      <c r="C379" s="205"/>
      <c r="D379" s="229"/>
      <c r="E379" s="230"/>
      <c r="F379" s="195"/>
      <c r="G379" s="232"/>
      <c r="H379" s="233"/>
      <c r="I379" s="206"/>
      <c r="J379" s="206"/>
      <c r="K379" s="250"/>
    </row>
    <row r="380" spans="2:11" s="126" customFormat="1">
      <c r="B380" s="106"/>
      <c r="C380" s="205"/>
      <c r="D380" s="229"/>
      <c r="E380" s="230"/>
      <c r="F380" s="195"/>
      <c r="G380" s="232"/>
      <c r="H380" s="233"/>
      <c r="I380" s="206"/>
      <c r="J380" s="206"/>
      <c r="K380" s="250"/>
    </row>
    <row r="381" spans="2:11" s="126" customFormat="1">
      <c r="B381" s="106"/>
      <c r="C381" s="205"/>
      <c r="D381" s="229"/>
      <c r="E381" s="230"/>
      <c r="F381" s="195"/>
      <c r="G381" s="232"/>
      <c r="H381" s="233"/>
      <c r="I381" s="206"/>
      <c r="J381" s="206"/>
      <c r="K381" s="250"/>
    </row>
    <row r="382" spans="2:11" s="126" customFormat="1">
      <c r="B382" s="106"/>
      <c r="C382" s="205"/>
      <c r="D382" s="229"/>
      <c r="E382" s="230"/>
      <c r="F382" s="195"/>
      <c r="G382" s="232"/>
      <c r="H382" s="233"/>
      <c r="I382" s="206"/>
      <c r="J382" s="206"/>
      <c r="K382" s="250"/>
    </row>
    <row r="383" spans="2:11" s="126" customFormat="1">
      <c r="B383" s="106"/>
      <c r="C383" s="205"/>
      <c r="D383" s="229"/>
      <c r="E383" s="230"/>
      <c r="F383" s="195"/>
      <c r="G383" s="232"/>
      <c r="H383" s="233"/>
      <c r="I383" s="206"/>
      <c r="J383" s="206"/>
      <c r="K383" s="250"/>
    </row>
    <row r="384" spans="2:11" s="126" customFormat="1">
      <c r="B384" s="106"/>
      <c r="C384" s="205"/>
      <c r="D384" s="229"/>
      <c r="E384" s="230"/>
      <c r="F384" s="195"/>
      <c r="G384" s="232"/>
      <c r="H384" s="233"/>
      <c r="I384" s="206"/>
      <c r="J384" s="206"/>
      <c r="K384" s="250"/>
    </row>
    <row r="385" spans="2:11" s="126" customFormat="1">
      <c r="B385" s="106"/>
      <c r="C385" s="205"/>
      <c r="D385" s="229"/>
      <c r="E385" s="230"/>
      <c r="F385" s="195"/>
      <c r="G385" s="232"/>
      <c r="H385" s="233"/>
      <c r="I385" s="206"/>
      <c r="J385" s="206"/>
      <c r="K385" s="250"/>
    </row>
    <row r="386" spans="2:11" s="126" customFormat="1">
      <c r="B386" s="106"/>
      <c r="C386" s="205"/>
      <c r="D386" s="229"/>
      <c r="E386" s="230"/>
      <c r="F386" s="195"/>
      <c r="G386" s="232"/>
      <c r="H386" s="233"/>
      <c r="I386" s="206"/>
      <c r="J386" s="206"/>
      <c r="K386" s="250"/>
    </row>
    <row r="387" spans="2:11" s="126" customFormat="1">
      <c r="B387" s="106"/>
      <c r="C387" s="205"/>
      <c r="D387" s="229"/>
      <c r="E387" s="230"/>
      <c r="F387" s="195"/>
      <c r="G387" s="232"/>
      <c r="H387" s="233"/>
      <c r="I387" s="206"/>
      <c r="J387" s="206"/>
      <c r="K387" s="250"/>
    </row>
    <row r="388" spans="2:11" s="126" customFormat="1">
      <c r="B388" s="106"/>
      <c r="C388" s="205"/>
      <c r="D388" s="229"/>
      <c r="E388" s="230"/>
      <c r="F388" s="195"/>
      <c r="G388" s="232"/>
      <c r="H388" s="233"/>
      <c r="I388" s="206"/>
      <c r="J388" s="206"/>
      <c r="K388" s="250"/>
    </row>
    <row r="389" spans="2:11" s="126" customFormat="1">
      <c r="B389" s="106"/>
      <c r="C389" s="205"/>
      <c r="D389" s="229"/>
      <c r="E389" s="230"/>
      <c r="F389" s="195"/>
      <c r="G389" s="232"/>
      <c r="H389" s="233"/>
      <c r="I389" s="206"/>
      <c r="J389" s="206"/>
      <c r="K389" s="250"/>
    </row>
    <row r="390" spans="2:11" s="126" customFormat="1">
      <c r="B390" s="106"/>
      <c r="C390" s="205"/>
      <c r="D390" s="229"/>
      <c r="E390" s="230"/>
      <c r="F390" s="195"/>
      <c r="G390" s="232"/>
      <c r="H390" s="233"/>
      <c r="I390" s="206"/>
      <c r="J390" s="206"/>
      <c r="K390" s="250"/>
    </row>
    <row r="391" spans="2:11" s="126" customFormat="1" ht="14.25" customHeight="1">
      <c r="B391" s="106"/>
      <c r="C391" s="205"/>
      <c r="D391" s="229"/>
      <c r="E391" s="230"/>
      <c r="F391" s="195"/>
      <c r="G391" s="232"/>
      <c r="H391" s="233"/>
      <c r="I391" s="206"/>
      <c r="J391" s="206"/>
      <c r="K391" s="250"/>
    </row>
    <row r="392" spans="2:11" s="126" customFormat="1">
      <c r="B392" s="106"/>
      <c r="C392" s="205"/>
      <c r="D392" s="229"/>
      <c r="E392" s="230"/>
      <c r="F392" s="195"/>
      <c r="G392" s="232"/>
      <c r="H392" s="233"/>
      <c r="I392" s="206"/>
      <c r="J392" s="206"/>
      <c r="K392" s="250"/>
    </row>
    <row r="393" spans="2:11" s="126" customFormat="1">
      <c r="B393" s="106"/>
      <c r="C393" s="205"/>
      <c r="D393" s="229"/>
      <c r="E393" s="230"/>
      <c r="F393" s="195"/>
      <c r="G393" s="232"/>
      <c r="H393" s="233"/>
      <c r="I393" s="206"/>
      <c r="J393" s="206"/>
      <c r="K393" s="250"/>
    </row>
    <row r="394" spans="2:11" s="126" customFormat="1">
      <c r="B394" s="106"/>
      <c r="C394" s="205"/>
      <c r="D394" s="229"/>
      <c r="E394" s="230"/>
      <c r="F394" s="195"/>
      <c r="G394" s="232"/>
      <c r="H394" s="233"/>
      <c r="I394" s="206"/>
      <c r="J394" s="206"/>
      <c r="K394" s="250"/>
    </row>
    <row r="395" spans="2:11" s="126" customFormat="1">
      <c r="B395" s="106"/>
      <c r="C395" s="205"/>
      <c r="D395" s="229"/>
      <c r="E395" s="230"/>
      <c r="F395" s="195"/>
      <c r="G395" s="232"/>
      <c r="H395" s="233"/>
      <c r="I395" s="206"/>
      <c r="J395" s="206"/>
      <c r="K395" s="250"/>
    </row>
    <row r="396" spans="2:11" s="126" customFormat="1">
      <c r="B396" s="106"/>
      <c r="C396" s="205"/>
      <c r="D396" s="229"/>
      <c r="E396" s="230"/>
      <c r="F396" s="195"/>
      <c r="G396" s="232"/>
      <c r="H396" s="233"/>
      <c r="I396" s="206"/>
      <c r="J396" s="206"/>
      <c r="K396" s="250"/>
    </row>
    <row r="397" spans="2:11" s="126" customFormat="1">
      <c r="B397" s="106"/>
      <c r="C397" s="205"/>
      <c r="D397" s="229"/>
      <c r="E397" s="230"/>
      <c r="F397" s="195"/>
      <c r="G397" s="232"/>
      <c r="H397" s="233"/>
      <c r="I397" s="206"/>
      <c r="J397" s="206"/>
      <c r="K397" s="250"/>
    </row>
    <row r="398" spans="2:11" s="126" customFormat="1">
      <c r="B398" s="106"/>
      <c r="C398" s="205"/>
      <c r="D398" s="229"/>
      <c r="E398" s="230"/>
      <c r="F398" s="195"/>
      <c r="G398" s="232"/>
      <c r="H398" s="233"/>
      <c r="I398" s="206"/>
      <c r="J398" s="206"/>
      <c r="K398" s="250"/>
    </row>
    <row r="399" spans="2:11" s="126" customFormat="1">
      <c r="B399" s="106"/>
      <c r="C399" s="205"/>
      <c r="D399" s="229"/>
      <c r="E399" s="230"/>
      <c r="F399" s="195"/>
      <c r="G399" s="232"/>
      <c r="H399" s="233"/>
      <c r="I399" s="206"/>
      <c r="J399" s="206"/>
      <c r="K399" s="250"/>
    </row>
    <row r="400" spans="2:11" s="126" customFormat="1">
      <c r="B400" s="106"/>
      <c r="C400" s="205"/>
      <c r="D400" s="229"/>
      <c r="E400" s="230"/>
      <c r="F400" s="195"/>
      <c r="G400" s="232"/>
      <c r="H400" s="233"/>
      <c r="I400" s="206"/>
      <c r="J400" s="206"/>
      <c r="K400" s="250"/>
    </row>
    <row r="401" spans="2:11" s="126" customFormat="1">
      <c r="B401" s="106"/>
      <c r="C401" s="205"/>
      <c r="D401" s="229"/>
      <c r="E401" s="230"/>
      <c r="F401" s="195"/>
      <c r="G401" s="232"/>
      <c r="H401" s="233"/>
      <c r="I401" s="206"/>
      <c r="J401" s="206"/>
      <c r="K401" s="250"/>
    </row>
    <row r="402" spans="2:11" s="126" customFormat="1">
      <c r="B402" s="106"/>
      <c r="C402" s="205"/>
      <c r="D402" s="229"/>
      <c r="E402" s="230"/>
      <c r="F402" s="195"/>
      <c r="G402" s="232"/>
      <c r="H402" s="233"/>
      <c r="I402" s="206"/>
      <c r="J402" s="206"/>
      <c r="K402" s="250"/>
    </row>
    <row r="403" spans="2:11" s="126" customFormat="1">
      <c r="B403" s="106"/>
      <c r="C403" s="205"/>
      <c r="D403" s="229"/>
      <c r="E403" s="230"/>
      <c r="F403" s="195"/>
      <c r="G403" s="232"/>
      <c r="H403" s="233"/>
      <c r="I403" s="206"/>
      <c r="J403" s="206"/>
      <c r="K403" s="250"/>
    </row>
    <row r="404" spans="2:11" s="126" customFormat="1">
      <c r="B404" s="106"/>
      <c r="C404" s="205"/>
      <c r="D404" s="229"/>
      <c r="E404" s="230"/>
      <c r="F404" s="195"/>
      <c r="G404" s="232"/>
      <c r="H404" s="233"/>
      <c r="I404" s="206"/>
      <c r="J404" s="206"/>
      <c r="K404" s="250"/>
    </row>
    <row r="405" spans="2:11" s="126" customFormat="1">
      <c r="B405" s="106"/>
      <c r="C405" s="205"/>
      <c r="D405" s="229"/>
      <c r="E405" s="230"/>
      <c r="F405" s="195"/>
      <c r="G405" s="232"/>
      <c r="H405" s="233"/>
      <c r="I405" s="206"/>
      <c r="J405" s="206"/>
      <c r="K405" s="250"/>
    </row>
    <row r="406" spans="2:11" s="126" customFormat="1">
      <c r="B406" s="106"/>
      <c r="C406" s="205"/>
      <c r="D406" s="229"/>
      <c r="E406" s="230"/>
      <c r="F406" s="195"/>
      <c r="G406" s="232"/>
      <c r="H406" s="233"/>
      <c r="I406" s="206"/>
      <c r="J406" s="206"/>
      <c r="K406" s="250"/>
    </row>
    <row r="407" spans="2:11" s="126" customFormat="1">
      <c r="B407" s="106"/>
      <c r="C407" s="205"/>
      <c r="D407" s="229"/>
      <c r="E407" s="230"/>
      <c r="F407" s="195"/>
      <c r="G407" s="232"/>
      <c r="H407" s="233"/>
      <c r="I407" s="206"/>
      <c r="J407" s="206"/>
      <c r="K407" s="250"/>
    </row>
    <row r="408" spans="2:11" s="126" customFormat="1">
      <c r="B408" s="106"/>
      <c r="C408" s="205"/>
      <c r="D408" s="229"/>
      <c r="E408" s="230"/>
      <c r="F408" s="195"/>
      <c r="G408" s="232"/>
      <c r="H408" s="233"/>
      <c r="I408" s="206"/>
      <c r="J408" s="206"/>
      <c r="K408" s="250"/>
    </row>
    <row r="409" spans="2:11" s="126" customFormat="1">
      <c r="B409" s="106"/>
      <c r="C409" s="205"/>
      <c r="D409" s="229"/>
      <c r="E409" s="230"/>
      <c r="F409" s="195"/>
      <c r="G409" s="232"/>
      <c r="H409" s="233"/>
      <c r="I409" s="206"/>
      <c r="J409" s="206"/>
      <c r="K409" s="250"/>
    </row>
    <row r="410" spans="2:11" s="126" customFormat="1">
      <c r="B410" s="106"/>
      <c r="C410" s="205"/>
      <c r="D410" s="229"/>
      <c r="E410" s="230"/>
      <c r="F410" s="195"/>
      <c r="G410" s="232"/>
      <c r="H410" s="233"/>
      <c r="I410" s="206"/>
      <c r="J410" s="206"/>
      <c r="K410" s="250"/>
    </row>
    <row r="411" spans="2:11" s="126" customFormat="1">
      <c r="B411" s="106"/>
      <c r="C411" s="205"/>
      <c r="D411" s="229"/>
      <c r="E411" s="230"/>
      <c r="F411" s="195"/>
      <c r="G411" s="232"/>
      <c r="H411" s="233"/>
      <c r="I411" s="206"/>
      <c r="J411" s="206"/>
      <c r="K411" s="250"/>
    </row>
    <row r="412" spans="2:11" s="126" customFormat="1">
      <c r="B412" s="106"/>
      <c r="C412" s="205"/>
      <c r="D412" s="229"/>
      <c r="E412" s="230"/>
      <c r="F412" s="195"/>
      <c r="G412" s="232"/>
      <c r="H412" s="233"/>
      <c r="I412" s="206"/>
      <c r="J412" s="206"/>
      <c r="K412" s="250"/>
    </row>
    <row r="413" spans="2:11" s="126" customFormat="1">
      <c r="B413" s="106"/>
      <c r="C413" s="205"/>
      <c r="D413" s="229"/>
      <c r="E413" s="230"/>
      <c r="F413" s="195"/>
      <c r="G413" s="232"/>
      <c r="H413" s="233"/>
      <c r="I413" s="206"/>
      <c r="J413" s="206"/>
      <c r="K413" s="250"/>
    </row>
    <row r="414" spans="2:11" s="126" customFormat="1">
      <c r="B414" s="106"/>
      <c r="C414" s="205"/>
      <c r="D414" s="229"/>
      <c r="E414" s="230"/>
      <c r="F414" s="195"/>
      <c r="G414" s="232"/>
      <c r="H414" s="233"/>
      <c r="I414" s="206"/>
      <c r="J414" s="206"/>
      <c r="K414" s="250"/>
    </row>
    <row r="415" spans="2:11" s="126" customFormat="1">
      <c r="B415" s="106"/>
      <c r="C415" s="205"/>
      <c r="D415" s="229"/>
      <c r="E415" s="230"/>
      <c r="F415" s="195"/>
      <c r="G415" s="232"/>
      <c r="H415" s="233"/>
      <c r="I415" s="206"/>
      <c r="J415" s="206"/>
      <c r="K415" s="250"/>
    </row>
    <row r="416" spans="2:11" s="126" customFormat="1">
      <c r="B416" s="106"/>
      <c r="C416" s="205"/>
      <c r="D416" s="229"/>
      <c r="E416" s="230"/>
      <c r="F416" s="195"/>
      <c r="G416" s="232"/>
      <c r="H416" s="233"/>
      <c r="I416" s="206"/>
      <c r="J416" s="206"/>
      <c r="K416" s="250"/>
    </row>
    <row r="417" spans="2:11" s="126" customFormat="1">
      <c r="B417" s="106"/>
      <c r="C417" s="205"/>
      <c r="D417" s="229"/>
      <c r="E417" s="230"/>
      <c r="F417" s="195"/>
      <c r="G417" s="232"/>
      <c r="H417" s="233"/>
      <c r="I417" s="206"/>
      <c r="J417" s="206"/>
      <c r="K417" s="250"/>
    </row>
    <row r="418" spans="2:11" s="126" customFormat="1">
      <c r="B418" s="106"/>
      <c r="C418" s="205"/>
      <c r="D418" s="229"/>
      <c r="E418" s="230"/>
      <c r="F418" s="195"/>
      <c r="G418" s="232"/>
      <c r="H418" s="233"/>
      <c r="I418" s="206"/>
      <c r="J418" s="206"/>
      <c r="K418" s="250"/>
    </row>
    <row r="419" spans="2:11" s="126" customFormat="1">
      <c r="B419" s="106"/>
      <c r="C419" s="205"/>
      <c r="D419" s="229"/>
      <c r="E419" s="230"/>
      <c r="F419" s="195"/>
      <c r="G419" s="232"/>
      <c r="H419" s="233"/>
      <c r="I419" s="206"/>
      <c r="J419" s="206"/>
      <c r="K419" s="250"/>
    </row>
    <row r="420" spans="2:11" s="126" customFormat="1">
      <c r="B420" s="106"/>
      <c r="C420" s="205"/>
      <c r="D420" s="229"/>
      <c r="E420" s="230"/>
      <c r="F420" s="195"/>
      <c r="G420" s="232"/>
      <c r="H420" s="233"/>
      <c r="I420" s="206"/>
      <c r="J420" s="206"/>
      <c r="K420" s="250"/>
    </row>
    <row r="421" spans="2:11" s="126" customFormat="1">
      <c r="B421" s="106"/>
      <c r="C421" s="205"/>
      <c r="D421" s="229"/>
      <c r="E421" s="230"/>
      <c r="F421" s="195"/>
      <c r="G421" s="232"/>
      <c r="H421" s="233"/>
      <c r="I421" s="206"/>
      <c r="J421" s="206"/>
      <c r="K421" s="250"/>
    </row>
    <row r="422" spans="2:11" s="126" customFormat="1">
      <c r="B422" s="106"/>
      <c r="C422" s="205"/>
      <c r="D422" s="229"/>
      <c r="E422" s="230"/>
      <c r="F422" s="195"/>
      <c r="G422" s="232"/>
      <c r="H422" s="233"/>
      <c r="I422" s="206"/>
      <c r="J422" s="206"/>
      <c r="K422" s="250"/>
    </row>
    <row r="423" spans="2:11" s="126" customFormat="1">
      <c r="B423" s="106"/>
      <c r="C423" s="205"/>
      <c r="D423" s="229"/>
      <c r="E423" s="230"/>
      <c r="F423" s="195"/>
      <c r="G423" s="232"/>
      <c r="H423" s="233"/>
      <c r="I423" s="206"/>
      <c r="J423" s="206"/>
      <c r="K423" s="250"/>
    </row>
    <row r="424" spans="2:11" s="126" customFormat="1">
      <c r="B424" s="106"/>
      <c r="C424" s="205"/>
      <c r="D424" s="229"/>
      <c r="E424" s="230"/>
      <c r="F424" s="195"/>
      <c r="G424" s="232"/>
      <c r="H424" s="233"/>
      <c r="I424" s="206"/>
      <c r="J424" s="206"/>
      <c r="K424" s="250"/>
    </row>
    <row r="425" spans="2:11" s="126" customFormat="1">
      <c r="B425" s="106"/>
      <c r="C425" s="205"/>
      <c r="D425" s="229"/>
      <c r="E425" s="230"/>
      <c r="F425" s="195"/>
      <c r="G425" s="232"/>
      <c r="H425" s="233"/>
      <c r="I425" s="206"/>
      <c r="J425" s="206"/>
      <c r="K425" s="250"/>
    </row>
    <row r="426" spans="2:11" s="126" customFormat="1">
      <c r="B426" s="106"/>
      <c r="C426" s="205"/>
      <c r="D426" s="229"/>
      <c r="E426" s="230"/>
      <c r="F426" s="195"/>
      <c r="G426" s="232"/>
      <c r="H426" s="233"/>
      <c r="I426" s="206"/>
      <c r="J426" s="206"/>
      <c r="K426" s="250"/>
    </row>
    <row r="427" spans="2:11" s="126" customFormat="1">
      <c r="B427" s="106"/>
      <c r="C427" s="205"/>
      <c r="D427" s="229"/>
      <c r="E427" s="230"/>
      <c r="F427" s="195"/>
      <c r="G427" s="232"/>
      <c r="H427" s="233"/>
      <c r="I427" s="206"/>
      <c r="J427" s="206"/>
      <c r="K427" s="250"/>
    </row>
    <row r="428" spans="2:11" s="126" customFormat="1">
      <c r="B428" s="106"/>
      <c r="C428" s="205"/>
      <c r="D428" s="229"/>
      <c r="E428" s="230"/>
      <c r="F428" s="195"/>
      <c r="G428" s="232"/>
      <c r="H428" s="233"/>
      <c r="I428" s="206"/>
      <c r="J428" s="206"/>
      <c r="K428" s="250"/>
    </row>
    <row r="429" spans="2:11" s="126" customFormat="1">
      <c r="B429" s="106"/>
      <c r="C429" s="205"/>
      <c r="D429" s="229"/>
      <c r="E429" s="230"/>
      <c r="F429" s="195"/>
      <c r="G429" s="232"/>
      <c r="H429" s="233"/>
      <c r="I429" s="206"/>
      <c r="J429" s="206"/>
      <c r="K429" s="250"/>
    </row>
    <row r="430" spans="2:11" s="126" customFormat="1">
      <c r="B430" s="106"/>
      <c r="C430" s="205"/>
      <c r="D430" s="229"/>
      <c r="E430" s="230"/>
      <c r="F430" s="195"/>
      <c r="G430" s="232"/>
      <c r="H430" s="233"/>
      <c r="I430" s="206"/>
      <c r="J430" s="206"/>
      <c r="K430" s="250"/>
    </row>
    <row r="431" spans="2:11" s="126" customFormat="1">
      <c r="B431" s="106"/>
      <c r="C431" s="205"/>
      <c r="D431" s="229"/>
      <c r="E431" s="230"/>
      <c r="F431" s="195"/>
      <c r="G431" s="232"/>
      <c r="H431" s="233"/>
      <c r="I431" s="206"/>
      <c r="J431" s="206"/>
      <c r="K431" s="250"/>
    </row>
    <row r="432" spans="2:11" s="126" customFormat="1">
      <c r="B432" s="106"/>
      <c r="C432" s="205"/>
      <c r="D432" s="229"/>
      <c r="E432" s="230"/>
      <c r="F432" s="195"/>
      <c r="G432" s="232"/>
      <c r="H432" s="233"/>
      <c r="I432" s="206"/>
      <c r="J432" s="206"/>
      <c r="K432" s="250"/>
    </row>
    <row r="433" spans="2:11" s="126" customFormat="1">
      <c r="B433" s="106"/>
      <c r="C433" s="205"/>
      <c r="D433" s="229"/>
      <c r="E433" s="230"/>
      <c r="F433" s="195"/>
      <c r="G433" s="232"/>
      <c r="H433" s="233"/>
      <c r="I433" s="206"/>
      <c r="J433" s="206"/>
      <c r="K433" s="250"/>
    </row>
    <row r="434" spans="2:11" s="126" customFormat="1">
      <c r="B434" s="106"/>
      <c r="C434" s="187"/>
      <c r="D434" s="181"/>
      <c r="E434" s="224"/>
      <c r="F434" s="195"/>
      <c r="G434" s="197"/>
      <c r="H434" s="208"/>
      <c r="I434" s="203"/>
      <c r="J434" s="203"/>
      <c r="K434" s="251"/>
    </row>
    <row r="435" spans="2:11" s="126" customFormat="1">
      <c r="B435" s="106"/>
      <c r="C435" s="187"/>
      <c r="D435" s="181"/>
      <c r="E435" s="225"/>
      <c r="F435" s="195"/>
      <c r="G435" s="197"/>
      <c r="H435" s="208"/>
      <c r="I435" s="203"/>
      <c r="J435" s="203"/>
      <c r="K435" s="251"/>
    </row>
    <row r="436" spans="2:11" s="126" customFormat="1">
      <c r="B436" s="106"/>
      <c r="C436" s="187"/>
      <c r="D436" s="181"/>
      <c r="E436" s="225"/>
      <c r="F436" s="195"/>
      <c r="G436" s="197"/>
      <c r="H436" s="208"/>
      <c r="I436" s="203"/>
      <c r="J436" s="203"/>
      <c r="K436" s="251"/>
    </row>
    <row r="437" spans="2:11" s="126" customFormat="1">
      <c r="B437" s="106"/>
      <c r="C437" s="187"/>
      <c r="D437" s="181"/>
      <c r="E437" s="225"/>
      <c r="F437" s="195"/>
      <c r="G437" s="197"/>
      <c r="H437" s="208"/>
      <c r="I437" s="203"/>
      <c r="J437" s="203"/>
      <c r="K437" s="251"/>
    </row>
    <row r="438" spans="2:11" s="126" customFormat="1">
      <c r="B438" s="106"/>
      <c r="C438" s="187"/>
      <c r="D438" s="181"/>
      <c r="E438" s="225"/>
      <c r="F438" s="195"/>
      <c r="G438" s="197"/>
      <c r="H438" s="208"/>
      <c r="I438" s="203"/>
      <c r="J438" s="203"/>
      <c r="K438" s="251"/>
    </row>
    <row r="439" spans="2:11" s="126" customFormat="1">
      <c r="B439" s="106"/>
      <c r="C439" s="187"/>
      <c r="D439" s="181"/>
      <c r="E439" s="225"/>
      <c r="F439" s="195"/>
      <c r="G439" s="197"/>
      <c r="H439" s="208"/>
      <c r="I439" s="203"/>
      <c r="J439" s="203"/>
      <c r="K439" s="251"/>
    </row>
    <row r="440" spans="2:11" s="126" customFormat="1">
      <c r="B440" s="106"/>
      <c r="C440" s="187"/>
      <c r="D440" s="181"/>
      <c r="E440" s="225"/>
      <c r="F440" s="195"/>
      <c r="G440" s="197"/>
      <c r="H440" s="208"/>
      <c r="I440" s="203"/>
      <c r="J440" s="203"/>
      <c r="K440" s="251"/>
    </row>
    <row r="441" spans="2:11" s="126" customFormat="1">
      <c r="B441" s="106"/>
      <c r="C441" s="187"/>
      <c r="D441" s="181"/>
      <c r="E441" s="225"/>
      <c r="F441" s="195"/>
      <c r="G441" s="197"/>
      <c r="H441" s="208"/>
      <c r="I441" s="203"/>
      <c r="J441" s="203"/>
      <c r="K441" s="251"/>
    </row>
    <row r="442" spans="2:11" s="126" customFormat="1">
      <c r="B442" s="106"/>
      <c r="C442" s="187"/>
      <c r="D442" s="181"/>
      <c r="E442" s="225"/>
      <c r="F442" s="195"/>
      <c r="G442" s="197"/>
      <c r="H442" s="208"/>
      <c r="I442" s="203"/>
      <c r="J442" s="203"/>
      <c r="K442" s="251"/>
    </row>
    <row r="443" spans="2:11" s="126" customFormat="1">
      <c r="B443" s="106"/>
      <c r="C443" s="187"/>
      <c r="D443" s="181"/>
      <c r="E443" s="225"/>
      <c r="F443" s="195"/>
      <c r="G443" s="197"/>
      <c r="H443" s="208"/>
      <c r="I443" s="203"/>
      <c r="J443" s="203"/>
      <c r="K443" s="251"/>
    </row>
    <row r="444" spans="2:11" s="126" customFormat="1">
      <c r="B444" s="106"/>
      <c r="C444" s="187"/>
      <c r="D444" s="181"/>
      <c r="E444" s="225"/>
      <c r="F444" s="195"/>
      <c r="G444" s="197"/>
      <c r="H444" s="208"/>
      <c r="I444" s="203"/>
      <c r="J444" s="203"/>
      <c r="K444" s="251"/>
    </row>
    <row r="445" spans="2:11" s="126" customFormat="1">
      <c r="B445" s="106"/>
      <c r="C445" s="187"/>
      <c r="D445" s="181"/>
      <c r="E445" s="225"/>
      <c r="F445" s="195"/>
      <c r="G445" s="197"/>
      <c r="H445" s="208"/>
      <c r="I445" s="203"/>
      <c r="J445" s="203"/>
      <c r="K445" s="251"/>
    </row>
    <row r="446" spans="2:11" s="126" customFormat="1">
      <c r="B446" s="106"/>
      <c r="C446" s="187"/>
      <c r="D446" s="181"/>
      <c r="E446" s="225"/>
      <c r="F446" s="195"/>
      <c r="G446" s="197"/>
      <c r="H446" s="208"/>
      <c r="I446" s="203"/>
      <c r="J446" s="203"/>
      <c r="K446" s="251"/>
    </row>
    <row r="447" spans="2:11" s="126" customFormat="1">
      <c r="B447" s="106"/>
      <c r="C447" s="187"/>
      <c r="D447" s="181"/>
      <c r="E447" s="225"/>
      <c r="F447" s="195"/>
      <c r="G447" s="197"/>
      <c r="H447" s="208"/>
      <c r="I447" s="203"/>
      <c r="J447" s="203"/>
      <c r="K447" s="251"/>
    </row>
    <row r="448" spans="2:11" s="126" customFormat="1">
      <c r="B448" s="106"/>
      <c r="C448" s="187"/>
      <c r="D448" s="181"/>
      <c r="E448" s="225"/>
      <c r="F448" s="195"/>
      <c r="G448" s="197"/>
      <c r="H448" s="208"/>
      <c r="I448" s="203"/>
      <c r="J448" s="203"/>
      <c r="K448" s="251"/>
    </row>
    <row r="449" spans="2:11" s="126" customFormat="1">
      <c r="B449" s="106"/>
      <c r="C449" s="187"/>
      <c r="D449" s="181"/>
      <c r="E449" s="225"/>
      <c r="F449" s="195"/>
      <c r="G449" s="197"/>
      <c r="H449" s="208"/>
      <c r="I449" s="203"/>
      <c r="J449" s="203"/>
      <c r="K449" s="251"/>
    </row>
    <row r="450" spans="2:11" s="126" customFormat="1">
      <c r="B450" s="106"/>
      <c r="C450" s="187"/>
      <c r="D450" s="181"/>
      <c r="E450" s="225"/>
      <c r="F450" s="195"/>
      <c r="G450" s="197"/>
      <c r="H450" s="208"/>
      <c r="I450" s="203"/>
      <c r="J450" s="203"/>
      <c r="K450" s="251"/>
    </row>
    <row r="451" spans="2:11" s="126" customFormat="1">
      <c r="B451" s="106"/>
      <c r="C451" s="187"/>
      <c r="D451" s="181"/>
      <c r="E451" s="225"/>
      <c r="F451" s="195"/>
      <c r="G451" s="197"/>
      <c r="H451" s="208"/>
      <c r="I451" s="203"/>
      <c r="J451" s="203"/>
      <c r="K451" s="251"/>
    </row>
    <row r="452" spans="2:11" s="126" customFormat="1">
      <c r="B452" s="106"/>
      <c r="C452" s="187"/>
      <c r="D452" s="181"/>
      <c r="E452" s="225"/>
      <c r="F452" s="195"/>
      <c r="G452" s="197"/>
      <c r="H452" s="208"/>
      <c r="I452" s="203"/>
      <c r="J452" s="203"/>
      <c r="K452" s="251"/>
    </row>
    <row r="453" spans="2:11" s="126" customFormat="1">
      <c r="B453" s="106"/>
      <c r="C453" s="187"/>
      <c r="D453" s="181"/>
      <c r="E453" s="225"/>
      <c r="F453" s="195"/>
      <c r="G453" s="197"/>
      <c r="H453" s="208"/>
      <c r="I453" s="203"/>
      <c r="J453" s="203"/>
      <c r="K453" s="251"/>
    </row>
    <row r="454" spans="2:11" s="126" customFormat="1">
      <c r="B454" s="106"/>
      <c r="C454" s="187"/>
      <c r="D454" s="181"/>
      <c r="E454" s="225"/>
      <c r="F454" s="195"/>
      <c r="G454" s="197"/>
      <c r="H454" s="208"/>
      <c r="I454" s="203"/>
      <c r="J454" s="203"/>
      <c r="K454" s="251"/>
    </row>
    <row r="455" spans="2:11" s="126" customFormat="1">
      <c r="B455" s="106"/>
      <c r="C455" s="187"/>
      <c r="D455" s="181"/>
      <c r="E455" s="225"/>
      <c r="F455" s="195"/>
      <c r="G455" s="197"/>
      <c r="H455" s="208"/>
      <c r="I455" s="203"/>
      <c r="J455" s="203"/>
      <c r="K455" s="251"/>
    </row>
    <row r="456" spans="2:11" s="126" customFormat="1">
      <c r="B456" s="106"/>
      <c r="C456" s="187"/>
      <c r="D456" s="181"/>
      <c r="E456" s="225"/>
      <c r="F456" s="195"/>
      <c r="G456" s="197"/>
      <c r="H456" s="208"/>
      <c r="I456" s="203"/>
      <c r="J456" s="203"/>
      <c r="K456" s="251"/>
    </row>
    <row r="457" spans="2:11" s="126" customFormat="1">
      <c r="B457" s="106"/>
      <c r="C457" s="187"/>
      <c r="D457" s="181"/>
      <c r="E457" s="225"/>
      <c r="F457" s="195"/>
      <c r="G457" s="197"/>
      <c r="H457" s="208"/>
      <c r="I457" s="203"/>
      <c r="J457" s="203"/>
      <c r="K457" s="251"/>
    </row>
    <row r="458" spans="2:11" s="126" customFormat="1">
      <c r="B458" s="106"/>
      <c r="C458" s="187"/>
      <c r="D458" s="181"/>
      <c r="E458" s="225"/>
      <c r="F458" s="195"/>
      <c r="G458" s="197"/>
      <c r="H458" s="208"/>
      <c r="I458" s="203"/>
      <c r="J458" s="203"/>
      <c r="K458" s="251"/>
    </row>
    <row r="459" spans="2:11" s="126" customFormat="1">
      <c r="B459" s="106"/>
      <c r="C459" s="187"/>
      <c r="D459" s="181"/>
      <c r="E459" s="225"/>
      <c r="F459" s="195"/>
      <c r="G459" s="197"/>
      <c r="H459" s="208"/>
      <c r="I459" s="203"/>
      <c r="J459" s="203"/>
      <c r="K459" s="251"/>
    </row>
    <row r="460" spans="2:11" s="126" customFormat="1">
      <c r="B460" s="106"/>
      <c r="C460" s="187"/>
      <c r="D460" s="181"/>
      <c r="E460" s="225"/>
      <c r="F460" s="195"/>
      <c r="G460" s="197"/>
      <c r="H460" s="208"/>
      <c r="I460" s="203"/>
      <c r="J460" s="203"/>
      <c r="K460" s="251"/>
    </row>
    <row r="461" spans="2:11" s="126" customFormat="1">
      <c r="B461" s="106"/>
      <c r="C461" s="187"/>
      <c r="D461" s="181"/>
      <c r="E461" s="225"/>
      <c r="F461" s="195"/>
      <c r="G461" s="197"/>
      <c r="H461" s="208"/>
      <c r="I461" s="203"/>
      <c r="J461" s="203"/>
      <c r="K461" s="251"/>
    </row>
    <row r="462" spans="2:11" s="126" customFormat="1">
      <c r="B462" s="106"/>
      <c r="C462" s="187"/>
      <c r="D462" s="181"/>
      <c r="E462" s="225"/>
      <c r="F462" s="195"/>
      <c r="G462" s="197"/>
      <c r="H462" s="208"/>
      <c r="I462" s="203"/>
      <c r="J462" s="203"/>
      <c r="K462" s="251"/>
    </row>
    <row r="463" spans="2:11" s="126" customFormat="1">
      <c r="B463" s="106"/>
      <c r="C463" s="187"/>
      <c r="D463" s="181"/>
      <c r="E463" s="225"/>
      <c r="F463" s="195"/>
      <c r="G463" s="197"/>
      <c r="H463" s="208"/>
      <c r="I463" s="203"/>
      <c r="J463" s="203"/>
      <c r="K463" s="251"/>
    </row>
    <row r="464" spans="2:11" s="126" customFormat="1">
      <c r="B464" s="106"/>
      <c r="C464" s="187"/>
      <c r="D464" s="181"/>
      <c r="E464" s="225"/>
      <c r="F464" s="195"/>
      <c r="G464" s="197"/>
      <c r="H464" s="208"/>
      <c r="I464" s="203"/>
      <c r="J464" s="203"/>
      <c r="K464" s="251"/>
    </row>
    <row r="465" spans="2:11" s="126" customFormat="1">
      <c r="B465" s="106"/>
      <c r="C465" s="187"/>
      <c r="D465" s="181"/>
      <c r="E465" s="225"/>
      <c r="F465" s="195"/>
      <c r="G465" s="197"/>
      <c r="H465" s="208"/>
      <c r="I465" s="203"/>
      <c r="J465" s="203"/>
      <c r="K465" s="251"/>
    </row>
    <row r="466" spans="2:11" s="126" customFormat="1">
      <c r="B466" s="106"/>
      <c r="C466" s="187"/>
      <c r="D466" s="181"/>
      <c r="E466" s="225"/>
      <c r="F466" s="195"/>
      <c r="G466" s="197"/>
      <c r="H466" s="208"/>
      <c r="I466" s="203"/>
      <c r="J466" s="203"/>
      <c r="K466" s="251"/>
    </row>
    <row r="467" spans="2:11" s="126" customFormat="1">
      <c r="B467" s="106"/>
      <c r="C467" s="187"/>
      <c r="D467" s="181"/>
      <c r="E467" s="225"/>
      <c r="F467" s="195"/>
      <c r="G467" s="197"/>
      <c r="H467" s="208"/>
      <c r="I467" s="203"/>
      <c r="J467" s="203"/>
      <c r="K467" s="251"/>
    </row>
    <row r="468" spans="2:11" s="126" customFormat="1">
      <c r="B468" s="106"/>
      <c r="C468" s="187"/>
      <c r="D468" s="181"/>
      <c r="E468" s="225"/>
      <c r="F468" s="195"/>
      <c r="G468" s="197"/>
      <c r="H468" s="208"/>
      <c r="I468" s="203"/>
      <c r="J468" s="203"/>
      <c r="K468" s="251"/>
    </row>
    <row r="469" spans="2:11" s="126" customFormat="1">
      <c r="B469" s="106"/>
      <c r="C469" s="187"/>
      <c r="D469" s="181"/>
      <c r="E469" s="225"/>
      <c r="F469" s="195"/>
      <c r="G469" s="197"/>
      <c r="H469" s="208"/>
      <c r="I469" s="203"/>
      <c r="J469" s="203"/>
      <c r="K469" s="251"/>
    </row>
    <row r="470" spans="2:11" s="126" customFormat="1">
      <c r="B470" s="106"/>
      <c r="C470" s="187"/>
      <c r="D470" s="181"/>
      <c r="E470" s="225"/>
      <c r="F470" s="195"/>
      <c r="G470" s="197"/>
      <c r="H470" s="208"/>
      <c r="I470" s="203"/>
      <c r="J470" s="203"/>
      <c r="K470" s="251"/>
    </row>
    <row r="471" spans="2:11" s="126" customFormat="1">
      <c r="B471" s="106"/>
      <c r="C471" s="187"/>
      <c r="D471" s="181"/>
      <c r="E471" s="225"/>
      <c r="F471" s="195"/>
      <c r="G471" s="197"/>
      <c r="H471" s="208"/>
      <c r="I471" s="203"/>
      <c r="J471" s="203"/>
      <c r="K471" s="251"/>
    </row>
    <row r="472" spans="2:11" s="126" customFormat="1">
      <c r="B472" s="106"/>
      <c r="C472" s="187"/>
      <c r="D472" s="181"/>
      <c r="E472" s="225"/>
      <c r="F472" s="195"/>
      <c r="G472" s="197"/>
      <c r="H472" s="208"/>
      <c r="I472" s="203"/>
      <c r="J472" s="203"/>
      <c r="K472" s="251"/>
    </row>
    <row r="473" spans="2:11" s="126" customFormat="1">
      <c r="B473" s="106"/>
      <c r="C473" s="187"/>
      <c r="D473" s="181"/>
      <c r="E473" s="225"/>
      <c r="F473" s="195"/>
      <c r="G473" s="197"/>
      <c r="H473" s="208"/>
      <c r="I473" s="203"/>
      <c r="J473" s="203"/>
      <c r="K473" s="251"/>
    </row>
    <row r="474" spans="2:11" s="126" customFormat="1">
      <c r="B474" s="106"/>
      <c r="C474" s="187"/>
      <c r="D474" s="181"/>
      <c r="E474" s="225"/>
      <c r="F474" s="195"/>
      <c r="G474" s="197"/>
      <c r="H474" s="208"/>
      <c r="I474" s="203"/>
      <c r="J474" s="203"/>
      <c r="K474" s="251"/>
    </row>
    <row r="475" spans="2:11" s="126" customFormat="1">
      <c r="B475" s="106"/>
      <c r="C475" s="187"/>
      <c r="D475" s="181"/>
      <c r="E475" s="225"/>
      <c r="F475" s="195"/>
      <c r="G475" s="197"/>
      <c r="H475" s="208"/>
      <c r="I475" s="203"/>
      <c r="J475" s="203"/>
      <c r="K475" s="251"/>
    </row>
    <row r="476" spans="2:11" s="126" customFormat="1">
      <c r="B476" s="106"/>
      <c r="C476" s="187"/>
      <c r="D476" s="181"/>
      <c r="E476" s="225"/>
      <c r="F476" s="195"/>
      <c r="G476" s="197"/>
      <c r="H476" s="208"/>
      <c r="I476" s="203"/>
      <c r="J476" s="203"/>
      <c r="K476" s="251"/>
    </row>
    <row r="477" spans="2:11" s="126" customFormat="1">
      <c r="B477" s="106"/>
      <c r="C477" s="187"/>
      <c r="D477" s="181"/>
      <c r="E477" s="225"/>
      <c r="F477" s="195"/>
      <c r="G477" s="197"/>
      <c r="H477" s="208"/>
      <c r="I477" s="203"/>
      <c r="J477" s="203"/>
      <c r="K477" s="251"/>
    </row>
    <row r="478" spans="2:11" s="126" customFormat="1">
      <c r="B478" s="106"/>
      <c r="C478" s="187"/>
      <c r="D478" s="181"/>
      <c r="E478" s="225"/>
      <c r="F478" s="195"/>
      <c r="G478" s="197"/>
      <c r="H478" s="208"/>
      <c r="I478" s="203"/>
      <c r="J478" s="203"/>
      <c r="K478" s="251"/>
    </row>
    <row r="479" spans="2:11" s="126" customFormat="1">
      <c r="B479" s="106"/>
      <c r="C479" s="187"/>
      <c r="D479" s="181"/>
      <c r="E479" s="225"/>
      <c r="F479" s="195"/>
      <c r="G479" s="197"/>
      <c r="H479" s="208"/>
      <c r="I479" s="203"/>
      <c r="J479" s="203"/>
      <c r="K479" s="251"/>
    </row>
    <row r="480" spans="2:11" s="126" customFormat="1">
      <c r="B480" s="106"/>
      <c r="C480" s="187"/>
      <c r="D480" s="181"/>
      <c r="E480" s="225"/>
      <c r="F480" s="195"/>
      <c r="G480" s="197"/>
      <c r="H480" s="208"/>
      <c r="I480" s="203"/>
      <c r="J480" s="203"/>
      <c r="K480" s="251"/>
    </row>
    <row r="481" spans="2:11" s="126" customFormat="1">
      <c r="B481" s="106"/>
      <c r="C481" s="187"/>
      <c r="D481" s="181"/>
      <c r="E481" s="225"/>
      <c r="F481" s="195"/>
      <c r="G481" s="197"/>
      <c r="H481" s="208"/>
      <c r="I481" s="203"/>
      <c r="J481" s="203"/>
      <c r="K481" s="251"/>
    </row>
    <row r="482" spans="2:11" s="126" customFormat="1">
      <c r="B482" s="106"/>
      <c r="C482" s="187"/>
      <c r="D482" s="181"/>
      <c r="E482" s="225"/>
      <c r="F482" s="195"/>
      <c r="G482" s="197"/>
      <c r="H482" s="208"/>
      <c r="I482" s="203"/>
      <c r="J482" s="203"/>
      <c r="K482" s="251"/>
    </row>
    <row r="483" spans="2:11" s="126" customFormat="1">
      <c r="B483" s="106"/>
      <c r="C483" s="187"/>
      <c r="D483" s="181"/>
      <c r="E483" s="225"/>
      <c r="F483" s="195"/>
      <c r="G483" s="197"/>
      <c r="H483" s="208"/>
      <c r="I483" s="203"/>
      <c r="J483" s="203"/>
      <c r="K483" s="251"/>
    </row>
    <row r="484" spans="2:11" s="126" customFormat="1">
      <c r="B484" s="106"/>
      <c r="C484" s="187"/>
      <c r="D484" s="181"/>
      <c r="E484" s="225"/>
      <c r="F484" s="195"/>
      <c r="G484" s="197"/>
      <c r="H484" s="208"/>
      <c r="I484" s="203"/>
      <c r="J484" s="203"/>
      <c r="K484" s="251"/>
    </row>
    <row r="485" spans="2:11" s="126" customFormat="1">
      <c r="B485" s="106"/>
      <c r="C485" s="187"/>
      <c r="D485" s="181"/>
      <c r="E485" s="225"/>
      <c r="F485" s="195"/>
      <c r="G485" s="197"/>
      <c r="H485" s="208"/>
      <c r="I485" s="203"/>
      <c r="J485" s="203"/>
      <c r="K485" s="251"/>
    </row>
    <row r="486" spans="2:11" s="126" customFormat="1">
      <c r="B486" s="106"/>
      <c r="C486" s="187"/>
      <c r="D486" s="181"/>
      <c r="E486" s="225"/>
      <c r="F486" s="195"/>
      <c r="G486" s="197"/>
      <c r="H486" s="208"/>
      <c r="I486" s="203"/>
      <c r="J486" s="203"/>
      <c r="K486" s="251"/>
    </row>
    <row r="487" spans="2:11" s="126" customFormat="1">
      <c r="B487" s="106"/>
      <c r="C487" s="187"/>
      <c r="D487" s="181"/>
      <c r="E487" s="225"/>
      <c r="F487" s="195"/>
      <c r="G487" s="197"/>
      <c r="H487" s="208"/>
      <c r="I487" s="203"/>
      <c r="J487" s="203"/>
      <c r="K487" s="251"/>
    </row>
    <row r="488" spans="2:11" s="126" customFormat="1">
      <c r="B488" s="106"/>
      <c r="C488" s="187"/>
      <c r="D488" s="181"/>
      <c r="E488" s="225"/>
      <c r="F488" s="195"/>
      <c r="G488" s="197"/>
      <c r="H488" s="208"/>
      <c r="I488" s="203"/>
      <c r="J488" s="203"/>
      <c r="K488" s="251"/>
    </row>
    <row r="489" spans="2:11" s="126" customFormat="1">
      <c r="B489" s="106"/>
      <c r="C489" s="187"/>
      <c r="D489" s="181"/>
      <c r="E489" s="225"/>
      <c r="F489" s="195"/>
      <c r="G489" s="197"/>
      <c r="H489" s="208"/>
      <c r="I489" s="203"/>
      <c r="J489" s="203"/>
      <c r="K489" s="251"/>
    </row>
    <row r="490" spans="2:11" s="126" customFormat="1">
      <c r="B490" s="106"/>
      <c r="C490" s="187"/>
      <c r="D490" s="181"/>
      <c r="E490" s="225"/>
      <c r="F490" s="195"/>
      <c r="G490" s="197"/>
      <c r="H490" s="208"/>
      <c r="I490" s="203"/>
      <c r="J490" s="203"/>
      <c r="K490" s="251"/>
    </row>
    <row r="491" spans="2:11" s="126" customFormat="1">
      <c r="B491" s="106"/>
      <c r="C491" s="187"/>
      <c r="D491" s="181"/>
      <c r="E491" s="225"/>
      <c r="F491" s="195"/>
      <c r="G491" s="197"/>
      <c r="H491" s="208"/>
      <c r="I491" s="203"/>
      <c r="J491" s="203"/>
      <c r="K491" s="251"/>
    </row>
    <row r="492" spans="2:11" s="126" customFormat="1">
      <c r="B492" s="106"/>
      <c r="C492" s="187"/>
      <c r="D492" s="181"/>
      <c r="E492" s="225"/>
      <c r="F492" s="195"/>
      <c r="G492" s="197"/>
      <c r="H492" s="208"/>
      <c r="I492" s="203"/>
      <c r="J492" s="203"/>
      <c r="K492" s="251"/>
    </row>
    <row r="493" spans="2:11" s="126" customFormat="1">
      <c r="B493" s="106"/>
      <c r="C493" s="187"/>
      <c r="D493" s="181"/>
      <c r="E493" s="225"/>
      <c r="F493" s="195"/>
      <c r="G493" s="197"/>
      <c r="H493" s="208"/>
      <c r="I493" s="203"/>
      <c r="J493" s="203"/>
      <c r="K493" s="251"/>
    </row>
    <row r="494" spans="2:11" s="126" customFormat="1">
      <c r="B494" s="106"/>
      <c r="C494" s="187"/>
      <c r="D494" s="181"/>
      <c r="E494" s="225"/>
      <c r="F494" s="195"/>
      <c r="G494" s="197"/>
      <c r="H494" s="208"/>
      <c r="I494" s="203"/>
      <c r="J494" s="203"/>
      <c r="K494" s="251"/>
    </row>
    <row r="495" spans="2:11" s="126" customFormat="1">
      <c r="B495" s="106"/>
      <c r="C495" s="187"/>
      <c r="D495" s="181"/>
      <c r="E495" s="225"/>
      <c r="F495" s="195"/>
      <c r="G495" s="197"/>
      <c r="H495" s="208"/>
      <c r="I495" s="203"/>
      <c r="J495" s="203"/>
      <c r="K495" s="251"/>
    </row>
    <row r="496" spans="2:11" s="126" customFormat="1">
      <c r="B496" s="106"/>
      <c r="C496" s="187"/>
      <c r="D496" s="181"/>
      <c r="E496" s="225"/>
      <c r="F496" s="195"/>
      <c r="G496" s="197"/>
      <c r="H496" s="208"/>
      <c r="I496" s="203"/>
      <c r="J496" s="203"/>
      <c r="K496" s="251"/>
    </row>
    <row r="497" spans="2:11" s="126" customFormat="1">
      <c r="B497" s="106"/>
      <c r="C497" s="187"/>
      <c r="D497" s="181"/>
      <c r="E497" s="225"/>
      <c r="F497" s="195"/>
      <c r="G497" s="197"/>
      <c r="H497" s="208"/>
      <c r="I497" s="203"/>
      <c r="J497" s="203"/>
      <c r="K497" s="251"/>
    </row>
    <row r="498" spans="2:11" s="126" customFormat="1">
      <c r="B498" s="106"/>
      <c r="C498" s="187"/>
      <c r="D498" s="181"/>
      <c r="E498" s="225"/>
      <c r="F498" s="195"/>
      <c r="G498" s="197"/>
      <c r="H498" s="208"/>
      <c r="I498" s="203"/>
      <c r="J498" s="203"/>
      <c r="K498" s="251"/>
    </row>
    <row r="499" spans="2:11" s="126" customFormat="1">
      <c r="B499" s="106"/>
      <c r="C499" s="187"/>
      <c r="D499" s="181"/>
      <c r="E499" s="225"/>
      <c r="F499" s="195"/>
      <c r="G499" s="197"/>
      <c r="H499" s="208"/>
      <c r="I499" s="203"/>
      <c r="J499" s="203"/>
      <c r="K499" s="251"/>
    </row>
    <row r="500" spans="2:11" s="126" customFormat="1">
      <c r="B500" s="106"/>
      <c r="C500" s="187"/>
      <c r="D500" s="181"/>
      <c r="E500" s="225"/>
      <c r="F500" s="195"/>
      <c r="G500" s="197"/>
      <c r="H500" s="208"/>
      <c r="I500" s="203"/>
      <c r="J500" s="203"/>
      <c r="K500" s="251"/>
    </row>
    <row r="501" spans="2:11" s="126" customFormat="1">
      <c r="B501" s="106"/>
      <c r="C501" s="187"/>
      <c r="D501" s="181"/>
      <c r="E501" s="225"/>
      <c r="F501" s="195"/>
      <c r="G501" s="197"/>
      <c r="H501" s="208"/>
      <c r="I501" s="203"/>
      <c r="J501" s="203"/>
      <c r="K501" s="251"/>
    </row>
    <row r="502" spans="2:11" s="126" customFormat="1">
      <c r="B502" s="106"/>
      <c r="C502" s="187"/>
      <c r="D502" s="181"/>
      <c r="E502" s="225"/>
      <c r="F502" s="195"/>
      <c r="G502" s="197"/>
      <c r="H502" s="208"/>
      <c r="I502" s="203"/>
      <c r="J502" s="203"/>
      <c r="K502" s="251"/>
    </row>
    <row r="503" spans="2:11" s="126" customFormat="1">
      <c r="B503" s="106"/>
      <c r="C503" s="187"/>
      <c r="D503" s="181"/>
      <c r="E503" s="225"/>
      <c r="F503" s="195"/>
      <c r="G503" s="197"/>
      <c r="H503" s="208"/>
      <c r="I503" s="203"/>
      <c r="J503" s="203"/>
      <c r="K503" s="251"/>
    </row>
    <row r="504" spans="2:11" s="126" customFormat="1">
      <c r="B504" s="106"/>
      <c r="C504" s="187"/>
      <c r="D504" s="181"/>
      <c r="E504" s="225"/>
      <c r="F504" s="195"/>
      <c r="G504" s="197"/>
      <c r="H504" s="208"/>
      <c r="I504" s="203"/>
      <c r="J504" s="203"/>
      <c r="K504" s="251"/>
    </row>
    <row r="505" spans="2:11" s="126" customFormat="1">
      <c r="B505" s="106"/>
      <c r="C505" s="187"/>
      <c r="D505" s="181"/>
      <c r="E505" s="225"/>
      <c r="F505" s="195"/>
      <c r="G505" s="197"/>
      <c r="H505" s="208"/>
      <c r="I505" s="203"/>
      <c r="J505" s="203"/>
      <c r="K505" s="251"/>
    </row>
    <row r="506" spans="2:11" s="126" customFormat="1">
      <c r="B506" s="106"/>
      <c r="C506" s="187"/>
      <c r="D506" s="181"/>
      <c r="E506" s="225"/>
      <c r="F506" s="195"/>
      <c r="G506" s="197"/>
      <c r="H506" s="208"/>
      <c r="I506" s="203"/>
      <c r="J506" s="203"/>
      <c r="K506" s="251"/>
    </row>
    <row r="507" spans="2:11" s="126" customFormat="1">
      <c r="B507" s="106"/>
      <c r="C507" s="187"/>
      <c r="D507" s="181"/>
      <c r="E507" s="225"/>
      <c r="F507" s="195"/>
      <c r="G507" s="197"/>
      <c r="H507" s="208"/>
      <c r="I507" s="203"/>
      <c r="J507" s="203"/>
      <c r="K507" s="251"/>
    </row>
    <row r="508" spans="2:11" s="126" customFormat="1">
      <c r="B508" s="106"/>
      <c r="C508" s="187"/>
      <c r="D508" s="181"/>
      <c r="E508" s="225"/>
      <c r="F508" s="195"/>
      <c r="G508" s="197"/>
      <c r="H508" s="208"/>
      <c r="I508" s="203"/>
      <c r="J508" s="203"/>
      <c r="K508" s="251"/>
    </row>
    <row r="509" spans="2:11" s="126" customFormat="1">
      <c r="B509" s="106"/>
      <c r="C509" s="187"/>
      <c r="D509" s="181"/>
      <c r="E509" s="225"/>
      <c r="F509" s="195"/>
      <c r="G509" s="197"/>
      <c r="H509" s="208"/>
      <c r="I509" s="203"/>
      <c r="J509" s="203"/>
      <c r="K509" s="251"/>
    </row>
    <row r="510" spans="2:11" s="126" customFormat="1">
      <c r="B510" s="106"/>
      <c r="C510" s="187"/>
      <c r="D510" s="181"/>
      <c r="E510" s="225"/>
      <c r="F510" s="195"/>
      <c r="G510" s="197"/>
      <c r="H510" s="208"/>
      <c r="I510" s="203"/>
      <c r="J510" s="203"/>
      <c r="K510" s="251"/>
    </row>
    <row r="511" spans="2:11" s="126" customFormat="1">
      <c r="B511" s="106"/>
      <c r="C511" s="187"/>
      <c r="D511" s="181"/>
      <c r="E511" s="225"/>
      <c r="F511" s="195"/>
      <c r="G511" s="197"/>
      <c r="H511" s="208"/>
      <c r="I511" s="203"/>
      <c r="J511" s="203"/>
      <c r="K511" s="251"/>
    </row>
    <row r="512" spans="2:11" s="126" customFormat="1">
      <c r="B512" s="106"/>
      <c r="C512" s="187"/>
      <c r="D512" s="181"/>
      <c r="E512" s="225"/>
      <c r="F512" s="195"/>
      <c r="G512" s="197"/>
      <c r="H512" s="208"/>
      <c r="I512" s="203"/>
      <c r="J512" s="203"/>
      <c r="K512" s="251"/>
    </row>
    <row r="513" spans="2:11" s="126" customFormat="1">
      <c r="B513" s="106"/>
      <c r="C513" s="187"/>
      <c r="D513" s="181"/>
      <c r="E513" s="225"/>
      <c r="F513" s="195"/>
      <c r="G513" s="197"/>
      <c r="H513" s="208"/>
      <c r="I513" s="203"/>
      <c r="J513" s="203"/>
      <c r="K513" s="251"/>
    </row>
    <row r="514" spans="2:11" s="126" customFormat="1">
      <c r="B514" s="106"/>
      <c r="C514" s="187"/>
      <c r="D514" s="181"/>
      <c r="E514" s="225"/>
      <c r="F514" s="195"/>
      <c r="G514" s="197"/>
      <c r="H514" s="208"/>
      <c r="I514" s="203"/>
      <c r="J514" s="203"/>
      <c r="K514" s="251"/>
    </row>
    <row r="515" spans="2:11" s="126" customFormat="1">
      <c r="B515" s="106"/>
      <c r="C515" s="187"/>
      <c r="D515" s="181"/>
      <c r="E515" s="225"/>
      <c r="F515" s="195"/>
      <c r="G515" s="197"/>
      <c r="H515" s="208"/>
      <c r="I515" s="203"/>
      <c r="J515" s="203"/>
      <c r="K515" s="251"/>
    </row>
    <row r="516" spans="2:11" s="126" customFormat="1">
      <c r="B516" s="106"/>
      <c r="C516" s="187"/>
      <c r="D516" s="181"/>
      <c r="E516" s="225"/>
      <c r="F516" s="195"/>
      <c r="G516" s="197"/>
      <c r="H516" s="208"/>
      <c r="I516" s="203"/>
      <c r="J516" s="203"/>
      <c r="K516" s="251"/>
    </row>
    <row r="517" spans="2:11" s="126" customFormat="1">
      <c r="B517" s="106"/>
      <c r="C517" s="187"/>
      <c r="D517" s="181"/>
      <c r="E517" s="225"/>
      <c r="F517" s="195"/>
      <c r="G517" s="197"/>
      <c r="H517" s="208"/>
      <c r="I517" s="203"/>
      <c r="J517" s="203"/>
      <c r="K517" s="251"/>
    </row>
    <row r="518" spans="2:11" s="126" customFormat="1">
      <c r="B518" s="106"/>
      <c r="C518" s="187"/>
      <c r="D518" s="181"/>
      <c r="E518" s="225"/>
      <c r="F518" s="195"/>
      <c r="G518" s="197"/>
      <c r="H518" s="208"/>
      <c r="I518" s="203"/>
      <c r="J518" s="203"/>
      <c r="K518" s="251"/>
    </row>
    <row r="519" spans="2:11" s="126" customFormat="1">
      <c r="B519" s="106"/>
      <c r="C519" s="187"/>
      <c r="D519" s="181"/>
      <c r="E519" s="225"/>
      <c r="F519" s="195"/>
      <c r="G519" s="197"/>
      <c r="H519" s="208"/>
      <c r="I519" s="203"/>
      <c r="J519" s="203"/>
      <c r="K519" s="251"/>
    </row>
    <row r="520" spans="2:11" s="126" customFormat="1">
      <c r="B520" s="106"/>
      <c r="C520" s="187"/>
      <c r="D520" s="181"/>
      <c r="E520" s="225"/>
      <c r="F520" s="195"/>
      <c r="G520" s="197"/>
      <c r="H520" s="208"/>
      <c r="I520" s="203"/>
      <c r="J520" s="203"/>
      <c r="K520" s="251"/>
    </row>
    <row r="521" spans="2:11" s="126" customFormat="1">
      <c r="B521" s="106"/>
      <c r="C521" s="187"/>
      <c r="D521" s="181"/>
      <c r="E521" s="225"/>
      <c r="F521" s="195"/>
      <c r="G521" s="197"/>
      <c r="H521" s="208"/>
      <c r="I521" s="203"/>
      <c r="J521" s="203"/>
      <c r="K521" s="251"/>
    </row>
    <row r="522" spans="2:11" s="126" customFormat="1">
      <c r="B522" s="106"/>
      <c r="C522" s="187"/>
      <c r="D522" s="181"/>
      <c r="E522" s="225"/>
      <c r="F522" s="195"/>
      <c r="G522" s="197"/>
      <c r="H522" s="208"/>
      <c r="I522" s="203"/>
      <c r="J522" s="203"/>
      <c r="K522" s="251"/>
    </row>
    <row r="523" spans="2:11" s="126" customFormat="1">
      <c r="B523" s="106"/>
      <c r="C523" s="187"/>
      <c r="D523" s="181"/>
      <c r="E523" s="225"/>
      <c r="F523" s="195"/>
      <c r="G523" s="197"/>
      <c r="H523" s="208"/>
      <c r="I523" s="203"/>
      <c r="J523" s="203"/>
      <c r="K523" s="251"/>
    </row>
    <row r="524" spans="2:11" s="126" customFormat="1">
      <c r="B524" s="106"/>
      <c r="C524" s="187"/>
      <c r="D524" s="181"/>
      <c r="E524" s="225"/>
      <c r="F524" s="195"/>
      <c r="G524" s="197"/>
      <c r="H524" s="208"/>
      <c r="I524" s="203"/>
      <c r="J524" s="203"/>
      <c r="K524" s="251"/>
    </row>
    <row r="525" spans="2:11" s="126" customFormat="1">
      <c r="B525" s="106"/>
      <c r="C525" s="187"/>
      <c r="D525" s="181"/>
      <c r="E525" s="225"/>
      <c r="F525" s="195"/>
      <c r="G525" s="197"/>
      <c r="H525" s="208"/>
      <c r="I525" s="203"/>
      <c r="J525" s="203"/>
      <c r="K525" s="251"/>
    </row>
    <row r="526" spans="2:11" s="126" customFormat="1">
      <c r="B526" s="106"/>
      <c r="C526" s="187"/>
      <c r="D526" s="181"/>
      <c r="E526" s="225"/>
      <c r="F526" s="195"/>
      <c r="G526" s="197"/>
      <c r="H526" s="208"/>
      <c r="I526" s="203"/>
      <c r="J526" s="203"/>
      <c r="K526" s="251"/>
    </row>
    <row r="527" spans="2:11" s="126" customFormat="1">
      <c r="B527" s="106"/>
      <c r="C527" s="187"/>
      <c r="D527" s="181"/>
      <c r="E527" s="225"/>
      <c r="F527" s="195"/>
      <c r="G527" s="197"/>
      <c r="H527" s="208"/>
      <c r="I527" s="203"/>
      <c r="J527" s="203"/>
      <c r="K527" s="251"/>
    </row>
    <row r="528" spans="2:11" s="126" customFormat="1">
      <c r="B528" s="106"/>
      <c r="C528" s="187"/>
      <c r="D528" s="181"/>
      <c r="E528" s="225"/>
      <c r="F528" s="195"/>
      <c r="G528" s="197"/>
      <c r="H528" s="208"/>
      <c r="I528" s="203"/>
      <c r="J528" s="203"/>
      <c r="K528" s="251"/>
    </row>
    <row r="529" spans="2:11" s="126" customFormat="1">
      <c r="B529" s="106"/>
      <c r="C529" s="187"/>
      <c r="D529" s="181"/>
      <c r="E529" s="225"/>
      <c r="F529" s="195"/>
      <c r="G529" s="197"/>
      <c r="H529" s="208"/>
      <c r="I529" s="203"/>
      <c r="J529" s="203"/>
      <c r="K529" s="251"/>
    </row>
    <row r="530" spans="2:11" s="126" customFormat="1">
      <c r="B530" s="106"/>
      <c r="C530" s="187"/>
      <c r="D530" s="181"/>
      <c r="E530" s="225"/>
      <c r="F530" s="195"/>
      <c r="G530" s="197"/>
      <c r="H530" s="208"/>
      <c r="I530" s="203"/>
      <c r="J530" s="203"/>
      <c r="K530" s="251"/>
    </row>
    <row r="531" spans="2:11" s="126" customFormat="1">
      <c r="B531" s="106"/>
      <c r="C531" s="187"/>
      <c r="D531" s="181"/>
      <c r="E531" s="225"/>
      <c r="F531" s="195"/>
      <c r="G531" s="197"/>
      <c r="H531" s="208"/>
      <c r="I531" s="203"/>
      <c r="J531" s="203"/>
      <c r="K531" s="251"/>
    </row>
    <row r="532" spans="2:11" s="126" customFormat="1">
      <c r="B532" s="106"/>
      <c r="C532" s="187"/>
      <c r="D532" s="181"/>
      <c r="E532" s="225"/>
      <c r="F532" s="195"/>
      <c r="G532" s="197"/>
      <c r="H532" s="208"/>
      <c r="I532" s="203"/>
      <c r="J532" s="203"/>
      <c r="K532" s="251"/>
    </row>
    <row r="533" spans="2:11" s="126" customFormat="1">
      <c r="B533" s="106"/>
      <c r="C533" s="187"/>
      <c r="D533" s="181"/>
      <c r="E533" s="225"/>
      <c r="F533" s="195"/>
      <c r="G533" s="197"/>
      <c r="H533" s="208"/>
      <c r="I533" s="203"/>
      <c r="J533" s="203"/>
      <c r="K533" s="251"/>
    </row>
    <row r="534" spans="2:11" s="126" customFormat="1">
      <c r="B534" s="106"/>
      <c r="C534" s="187"/>
      <c r="D534" s="181"/>
      <c r="E534" s="225"/>
      <c r="F534" s="195"/>
      <c r="G534" s="197"/>
      <c r="H534" s="208"/>
      <c r="I534" s="203"/>
      <c r="J534" s="203"/>
      <c r="K534" s="251"/>
    </row>
    <row r="535" spans="2:11" s="126" customFormat="1">
      <c r="B535" s="106"/>
      <c r="C535" s="187"/>
      <c r="D535" s="181"/>
      <c r="E535" s="225"/>
      <c r="F535" s="195"/>
      <c r="G535" s="197"/>
      <c r="H535" s="208"/>
      <c r="I535" s="203"/>
      <c r="J535" s="203"/>
      <c r="K535" s="251"/>
    </row>
    <row r="536" spans="2:11" s="126" customFormat="1">
      <c r="B536" s="106"/>
      <c r="C536" s="187"/>
      <c r="D536" s="181"/>
      <c r="E536" s="225"/>
      <c r="F536" s="195"/>
      <c r="G536" s="197"/>
      <c r="H536" s="208"/>
      <c r="I536" s="203"/>
      <c r="J536" s="203"/>
      <c r="K536" s="251"/>
    </row>
    <row r="537" spans="2:11" s="126" customFormat="1">
      <c r="B537" s="106"/>
      <c r="C537" s="187"/>
      <c r="D537" s="181"/>
      <c r="E537" s="225"/>
      <c r="F537" s="195"/>
      <c r="G537" s="197"/>
      <c r="H537" s="208"/>
      <c r="I537" s="203"/>
      <c r="J537" s="203"/>
      <c r="K537" s="251"/>
    </row>
    <row r="538" spans="2:11" s="126" customFormat="1">
      <c r="B538" s="106"/>
      <c r="C538" s="187"/>
      <c r="D538" s="181"/>
      <c r="E538" s="225"/>
      <c r="F538" s="195"/>
      <c r="G538" s="197"/>
      <c r="H538" s="208"/>
      <c r="I538" s="203"/>
      <c r="J538" s="203"/>
      <c r="K538" s="251"/>
    </row>
    <row r="539" spans="2:11" s="126" customFormat="1">
      <c r="B539" s="106"/>
      <c r="C539" s="187"/>
      <c r="D539" s="181"/>
      <c r="E539" s="225"/>
      <c r="F539" s="195"/>
      <c r="G539" s="197"/>
      <c r="H539" s="208"/>
      <c r="I539" s="203"/>
      <c r="J539" s="203"/>
      <c r="K539" s="251"/>
    </row>
    <row r="540" spans="2:11" s="126" customFormat="1">
      <c r="B540" s="106"/>
      <c r="C540" s="187"/>
      <c r="D540" s="181"/>
      <c r="E540" s="225"/>
      <c r="F540" s="195"/>
      <c r="G540" s="197"/>
      <c r="H540" s="208"/>
      <c r="I540" s="203"/>
      <c r="J540" s="203"/>
      <c r="K540" s="251"/>
    </row>
    <row r="541" spans="2:11" s="126" customFormat="1">
      <c r="B541" s="106"/>
      <c r="C541" s="187"/>
      <c r="D541" s="181"/>
      <c r="E541" s="225"/>
      <c r="F541" s="195"/>
      <c r="G541" s="197"/>
      <c r="H541" s="208"/>
      <c r="I541" s="203"/>
      <c r="J541" s="203"/>
      <c r="K541" s="251"/>
    </row>
    <row r="542" spans="2:11" s="126" customFormat="1">
      <c r="B542" s="106"/>
      <c r="C542" s="187"/>
      <c r="D542" s="181"/>
      <c r="E542" s="225"/>
      <c r="F542" s="195"/>
      <c r="G542" s="197"/>
      <c r="H542" s="208"/>
      <c r="I542" s="203"/>
      <c r="J542" s="203"/>
      <c r="K542" s="251"/>
    </row>
    <row r="543" spans="2:11" s="126" customFormat="1">
      <c r="B543" s="106"/>
      <c r="C543" s="187"/>
      <c r="D543" s="181"/>
      <c r="E543" s="225"/>
      <c r="F543" s="195"/>
      <c r="G543" s="197"/>
      <c r="H543" s="208"/>
      <c r="I543" s="203"/>
      <c r="J543" s="203"/>
      <c r="K543" s="251"/>
    </row>
    <row r="544" spans="2:11" s="126" customFormat="1">
      <c r="B544" s="106"/>
      <c r="C544" s="187"/>
      <c r="D544" s="181"/>
      <c r="E544" s="225"/>
      <c r="F544" s="195"/>
      <c r="G544" s="197"/>
      <c r="H544" s="208"/>
      <c r="I544" s="203"/>
      <c r="J544" s="203"/>
      <c r="K544" s="251"/>
    </row>
    <row r="545" spans="2:11" s="126" customFormat="1">
      <c r="B545" s="106"/>
      <c r="C545" s="187"/>
      <c r="D545" s="181"/>
      <c r="E545" s="225"/>
      <c r="F545" s="195"/>
      <c r="G545" s="197"/>
      <c r="H545" s="208"/>
      <c r="I545" s="203"/>
      <c r="J545" s="203"/>
      <c r="K545" s="251"/>
    </row>
    <row r="546" spans="2:11" s="126" customFormat="1">
      <c r="B546" s="106"/>
      <c r="C546" s="187"/>
      <c r="D546" s="181"/>
      <c r="E546" s="225"/>
      <c r="F546" s="195"/>
      <c r="G546" s="197"/>
      <c r="H546" s="208"/>
      <c r="I546" s="203"/>
      <c r="J546" s="203"/>
      <c r="K546" s="251"/>
    </row>
    <row r="547" spans="2:11" s="126" customFormat="1">
      <c r="B547" s="106"/>
      <c r="C547" s="187"/>
      <c r="D547" s="181"/>
      <c r="E547" s="225"/>
      <c r="F547" s="195"/>
      <c r="G547" s="197"/>
      <c r="H547" s="208"/>
      <c r="I547" s="203"/>
      <c r="J547" s="203"/>
      <c r="K547" s="251"/>
    </row>
    <row r="548" spans="2:11" s="126" customFormat="1">
      <c r="B548" s="106"/>
      <c r="C548" s="187"/>
      <c r="D548" s="181"/>
      <c r="E548" s="225"/>
      <c r="F548" s="195"/>
      <c r="G548" s="197"/>
      <c r="H548" s="208"/>
      <c r="I548" s="203"/>
      <c r="J548" s="203"/>
      <c r="K548" s="251"/>
    </row>
    <row r="549" spans="2:11" s="126" customFormat="1">
      <c r="B549" s="106"/>
      <c r="C549" s="187"/>
      <c r="D549" s="181"/>
      <c r="E549" s="225"/>
      <c r="F549" s="195"/>
      <c r="G549" s="197"/>
      <c r="H549" s="208"/>
      <c r="I549" s="203"/>
      <c r="J549" s="203"/>
      <c r="K549" s="251"/>
    </row>
    <row r="550" spans="2:11" s="126" customFormat="1">
      <c r="B550" s="106"/>
      <c r="C550" s="187"/>
      <c r="D550" s="181"/>
      <c r="E550" s="225"/>
      <c r="F550" s="195"/>
      <c r="G550" s="197"/>
      <c r="H550" s="208"/>
      <c r="I550" s="203"/>
      <c r="J550" s="203"/>
      <c r="K550" s="251"/>
    </row>
    <row r="551" spans="2:11" s="126" customFormat="1">
      <c r="B551" s="106"/>
      <c r="C551" s="187"/>
      <c r="D551" s="181"/>
      <c r="E551" s="225"/>
      <c r="F551" s="195"/>
      <c r="G551" s="197"/>
      <c r="H551" s="208"/>
      <c r="I551" s="203"/>
      <c r="J551" s="203"/>
      <c r="K551" s="251"/>
    </row>
    <row r="552" spans="2:11" s="126" customFormat="1">
      <c r="B552" s="106"/>
      <c r="C552" s="187"/>
      <c r="D552" s="181"/>
      <c r="E552" s="225"/>
      <c r="F552" s="195"/>
      <c r="G552" s="197"/>
      <c r="H552" s="208"/>
      <c r="I552" s="203"/>
      <c r="J552" s="203"/>
      <c r="K552" s="251"/>
    </row>
    <row r="553" spans="2:11" s="126" customFormat="1">
      <c r="B553" s="106"/>
      <c r="C553" s="187"/>
      <c r="D553" s="181"/>
      <c r="E553" s="225"/>
      <c r="F553" s="195"/>
      <c r="G553" s="197"/>
      <c r="H553" s="208"/>
      <c r="I553" s="203"/>
      <c r="J553" s="203"/>
      <c r="K553" s="251"/>
    </row>
    <row r="554" spans="2:11" s="126" customFormat="1">
      <c r="B554" s="106"/>
      <c r="C554" s="187"/>
      <c r="D554" s="181"/>
      <c r="E554" s="225"/>
      <c r="F554" s="195"/>
      <c r="G554" s="197"/>
      <c r="H554" s="208"/>
      <c r="I554" s="203"/>
      <c r="J554" s="203"/>
      <c r="K554" s="251"/>
    </row>
    <row r="555" spans="2:11" s="126" customFormat="1">
      <c r="B555" s="106"/>
      <c r="C555" s="187"/>
      <c r="D555" s="181"/>
      <c r="E555" s="225"/>
      <c r="F555" s="195"/>
      <c r="G555" s="197"/>
      <c r="H555" s="208"/>
      <c r="I555" s="203"/>
      <c r="J555" s="203"/>
      <c r="K555" s="251"/>
    </row>
    <row r="556" spans="2:11" s="126" customFormat="1">
      <c r="B556" s="106"/>
      <c r="C556" s="187"/>
      <c r="D556" s="181"/>
      <c r="E556" s="225"/>
      <c r="F556" s="195"/>
      <c r="G556" s="197"/>
      <c r="H556" s="208"/>
      <c r="I556" s="203"/>
      <c r="J556" s="203"/>
      <c r="K556" s="251"/>
    </row>
    <row r="557" spans="2:11" s="126" customFormat="1">
      <c r="B557" s="106"/>
      <c r="C557" s="187"/>
      <c r="D557" s="181"/>
      <c r="E557" s="225"/>
      <c r="F557" s="195"/>
      <c r="G557" s="197"/>
      <c r="H557" s="208"/>
      <c r="I557" s="203"/>
      <c r="J557" s="203"/>
      <c r="K557" s="251"/>
    </row>
    <row r="558" spans="2:11" s="126" customFormat="1">
      <c r="B558" s="106"/>
      <c r="C558" s="187"/>
      <c r="D558" s="181"/>
      <c r="E558" s="225"/>
      <c r="F558" s="195"/>
      <c r="G558" s="197"/>
      <c r="H558" s="208"/>
      <c r="I558" s="203"/>
      <c r="J558" s="203"/>
      <c r="K558" s="251"/>
    </row>
    <row r="559" spans="2:11" s="126" customFormat="1">
      <c r="B559" s="106"/>
      <c r="C559" s="187"/>
      <c r="D559" s="181"/>
      <c r="E559" s="225"/>
      <c r="F559" s="195"/>
      <c r="G559" s="197"/>
      <c r="H559" s="208"/>
      <c r="I559" s="203"/>
      <c r="J559" s="203"/>
      <c r="K559" s="251"/>
    </row>
    <row r="560" spans="2:11" s="126" customFormat="1">
      <c r="B560" s="106"/>
      <c r="C560" s="187"/>
      <c r="D560" s="181"/>
      <c r="E560" s="225"/>
      <c r="F560" s="195"/>
      <c r="G560" s="197"/>
      <c r="H560" s="208"/>
      <c r="I560" s="203"/>
      <c r="J560" s="203"/>
      <c r="K560" s="251"/>
    </row>
    <row r="561" spans="2:11" s="126" customFormat="1">
      <c r="B561" s="106"/>
      <c r="C561" s="187"/>
      <c r="D561" s="181"/>
      <c r="E561" s="225"/>
      <c r="F561" s="195"/>
      <c r="G561" s="197"/>
      <c r="H561" s="208"/>
      <c r="I561" s="203"/>
      <c r="J561" s="203"/>
      <c r="K561" s="251"/>
    </row>
    <row r="562" spans="2:11" s="126" customFormat="1">
      <c r="B562" s="106"/>
      <c r="C562" s="187"/>
      <c r="D562" s="181"/>
      <c r="E562" s="225"/>
      <c r="F562" s="195"/>
      <c r="G562" s="197"/>
      <c r="H562" s="208"/>
      <c r="I562" s="203"/>
      <c r="J562" s="203"/>
      <c r="K562" s="251"/>
    </row>
    <row r="563" spans="2:11" s="126" customFormat="1">
      <c r="B563" s="106"/>
      <c r="C563" s="187"/>
      <c r="D563" s="181"/>
      <c r="E563" s="225"/>
      <c r="F563" s="195"/>
      <c r="G563" s="197"/>
      <c r="H563" s="208"/>
      <c r="I563" s="203"/>
      <c r="J563" s="203"/>
      <c r="K563" s="251"/>
    </row>
    <row r="564" spans="2:11" s="126" customFormat="1">
      <c r="B564" s="106"/>
      <c r="C564" s="187"/>
      <c r="D564" s="181"/>
      <c r="E564" s="225"/>
      <c r="F564" s="195"/>
      <c r="G564" s="197"/>
      <c r="H564" s="208"/>
      <c r="I564" s="203"/>
      <c r="J564" s="203"/>
      <c r="K564" s="251"/>
    </row>
    <row r="565" spans="2:11" s="126" customFormat="1">
      <c r="B565" s="106"/>
      <c r="C565" s="187"/>
      <c r="D565" s="181"/>
      <c r="E565" s="225"/>
      <c r="F565" s="195"/>
      <c r="G565" s="197"/>
      <c r="H565" s="208"/>
      <c r="I565" s="203"/>
      <c r="J565" s="203"/>
      <c r="K565" s="251"/>
    </row>
    <row r="566" spans="2:11" s="126" customFormat="1">
      <c r="B566" s="106"/>
      <c r="C566" s="187"/>
      <c r="D566" s="181"/>
      <c r="E566" s="225"/>
      <c r="F566" s="195"/>
      <c r="G566" s="197"/>
      <c r="H566" s="208"/>
      <c r="I566" s="203"/>
      <c r="J566" s="203"/>
      <c r="K566" s="251"/>
    </row>
    <row r="567" spans="2:11" s="126" customFormat="1">
      <c r="B567" s="106"/>
      <c r="C567" s="187"/>
      <c r="D567" s="181"/>
      <c r="E567" s="225"/>
      <c r="F567" s="195"/>
      <c r="G567" s="197"/>
      <c r="H567" s="208"/>
      <c r="I567" s="203"/>
      <c r="J567" s="203"/>
      <c r="K567" s="251"/>
    </row>
    <row r="568" spans="2:11" s="126" customFormat="1">
      <c r="B568" s="106"/>
      <c r="C568" s="187"/>
      <c r="D568" s="181"/>
      <c r="E568" s="225"/>
      <c r="F568" s="195"/>
      <c r="G568" s="197"/>
      <c r="H568" s="208"/>
      <c r="I568" s="203"/>
      <c r="J568" s="203"/>
      <c r="K568" s="251"/>
    </row>
    <row r="569" spans="2:11" s="126" customFormat="1">
      <c r="B569" s="106"/>
      <c r="C569" s="187"/>
      <c r="D569" s="181"/>
      <c r="E569" s="225"/>
      <c r="F569" s="195"/>
      <c r="G569" s="197"/>
      <c r="H569" s="208"/>
      <c r="I569" s="203"/>
      <c r="J569" s="203"/>
      <c r="K569" s="251"/>
    </row>
    <row r="570" spans="2:11" s="126" customFormat="1">
      <c r="B570" s="106"/>
      <c r="C570" s="187"/>
      <c r="D570" s="181"/>
      <c r="E570" s="225"/>
      <c r="F570" s="195"/>
      <c r="G570" s="197"/>
      <c r="H570" s="208"/>
      <c r="I570" s="203"/>
      <c r="J570" s="203"/>
      <c r="K570" s="251"/>
    </row>
    <row r="571" spans="2:11" s="126" customFormat="1">
      <c r="B571" s="106"/>
      <c r="C571" s="187"/>
      <c r="D571" s="181"/>
      <c r="E571" s="225"/>
      <c r="F571" s="195"/>
      <c r="G571" s="197"/>
      <c r="H571" s="208"/>
      <c r="I571" s="203"/>
      <c r="J571" s="203"/>
      <c r="K571" s="251"/>
    </row>
    <row r="572" spans="2:11" s="126" customFormat="1">
      <c r="B572" s="106"/>
      <c r="C572" s="187"/>
      <c r="D572" s="181"/>
      <c r="E572" s="225"/>
      <c r="F572" s="195"/>
      <c r="G572" s="197"/>
      <c r="H572" s="208"/>
      <c r="I572" s="203"/>
      <c r="J572" s="203"/>
      <c r="K572" s="251"/>
    </row>
    <row r="573" spans="2:11" s="126" customFormat="1">
      <c r="B573" s="106"/>
      <c r="C573" s="187"/>
      <c r="D573" s="181"/>
      <c r="E573" s="225"/>
      <c r="F573" s="195"/>
      <c r="G573" s="197"/>
      <c r="H573" s="208"/>
      <c r="I573" s="203"/>
      <c r="J573" s="203"/>
      <c r="K573" s="251"/>
    </row>
    <row r="574" spans="2:11" s="126" customFormat="1">
      <c r="B574" s="106"/>
      <c r="C574" s="187"/>
      <c r="D574" s="181"/>
      <c r="E574" s="225"/>
      <c r="F574" s="195"/>
      <c r="G574" s="197"/>
      <c r="H574" s="208"/>
      <c r="I574" s="203"/>
      <c r="J574" s="203"/>
      <c r="K574" s="251"/>
    </row>
    <row r="575" spans="2:11" s="126" customFormat="1">
      <c r="B575" s="106"/>
      <c r="C575" s="187"/>
      <c r="D575" s="181"/>
      <c r="E575" s="225"/>
      <c r="F575" s="195"/>
      <c r="G575" s="197"/>
      <c r="H575" s="208"/>
      <c r="I575" s="203"/>
      <c r="J575" s="203"/>
      <c r="K575" s="251"/>
    </row>
    <row r="576" spans="2:11" s="126" customFormat="1">
      <c r="B576" s="106"/>
      <c r="C576" s="187"/>
      <c r="D576" s="181"/>
      <c r="E576" s="225"/>
      <c r="F576" s="195"/>
      <c r="G576" s="197"/>
      <c r="H576" s="208"/>
      <c r="I576" s="203"/>
      <c r="J576" s="203"/>
      <c r="K576" s="251"/>
    </row>
    <row r="577" spans="2:11" s="126" customFormat="1">
      <c r="B577" s="106"/>
      <c r="C577" s="187"/>
      <c r="D577" s="181"/>
      <c r="E577" s="225"/>
      <c r="F577" s="195"/>
      <c r="G577" s="197"/>
      <c r="H577" s="208"/>
      <c r="I577" s="203"/>
      <c r="J577" s="203"/>
      <c r="K577" s="251"/>
    </row>
    <row r="578" spans="2:11" s="126" customFormat="1">
      <c r="B578" s="106"/>
      <c r="C578" s="187"/>
      <c r="D578" s="181"/>
      <c r="E578" s="225"/>
      <c r="F578" s="195"/>
      <c r="G578" s="197"/>
      <c r="H578" s="208"/>
      <c r="I578" s="203"/>
      <c r="J578" s="203"/>
      <c r="K578" s="251"/>
    </row>
    <row r="579" spans="2:11" s="126" customFormat="1">
      <c r="B579" s="106"/>
      <c r="C579" s="187"/>
      <c r="D579" s="181"/>
      <c r="E579" s="225"/>
      <c r="F579" s="195"/>
      <c r="G579" s="197"/>
      <c r="H579" s="208"/>
      <c r="I579" s="203"/>
      <c r="J579" s="203"/>
      <c r="K579" s="251"/>
    </row>
    <row r="580" spans="2:11" s="126" customFormat="1">
      <c r="B580" s="106"/>
      <c r="C580" s="187"/>
      <c r="D580" s="181"/>
      <c r="E580" s="225"/>
      <c r="F580" s="195"/>
      <c r="G580" s="197"/>
      <c r="H580" s="208"/>
      <c r="I580" s="203"/>
      <c r="J580" s="203"/>
      <c r="K580" s="251"/>
    </row>
    <row r="581" spans="2:11" s="126" customFormat="1">
      <c r="B581" s="106"/>
      <c r="C581" s="187"/>
      <c r="D581" s="181"/>
      <c r="E581" s="225"/>
      <c r="F581" s="195"/>
      <c r="G581" s="197"/>
      <c r="H581" s="208"/>
      <c r="I581" s="203"/>
      <c r="J581" s="203"/>
      <c r="K581" s="251"/>
    </row>
    <row r="582" spans="2:11" s="126" customFormat="1">
      <c r="B582" s="106"/>
      <c r="C582" s="187"/>
      <c r="D582" s="181"/>
      <c r="E582" s="225"/>
      <c r="F582" s="195"/>
      <c r="G582" s="197"/>
      <c r="H582" s="208"/>
      <c r="I582" s="203"/>
      <c r="J582" s="203"/>
      <c r="K582" s="251"/>
    </row>
    <row r="583" spans="2:11" s="126" customFormat="1">
      <c r="B583" s="106"/>
      <c r="C583" s="187"/>
      <c r="D583" s="181"/>
      <c r="E583" s="225"/>
      <c r="F583" s="195"/>
      <c r="G583" s="197"/>
      <c r="H583" s="208"/>
      <c r="I583" s="203"/>
      <c r="J583" s="203"/>
      <c r="K583" s="251"/>
    </row>
    <row r="584" spans="2:11" s="126" customFormat="1">
      <c r="B584" s="106"/>
      <c r="C584" s="187"/>
      <c r="D584" s="181"/>
      <c r="E584" s="225"/>
      <c r="F584" s="195"/>
      <c r="G584" s="197"/>
      <c r="H584" s="208"/>
      <c r="I584" s="203"/>
      <c r="J584" s="203"/>
      <c r="K584" s="251"/>
    </row>
    <row r="585" spans="2:11" s="126" customFormat="1">
      <c r="B585" s="106"/>
      <c r="C585" s="187"/>
      <c r="D585" s="181"/>
      <c r="E585" s="225"/>
      <c r="F585" s="195"/>
      <c r="G585" s="197"/>
      <c r="H585" s="208"/>
      <c r="I585" s="203"/>
      <c r="J585" s="203"/>
      <c r="K585" s="251"/>
    </row>
    <row r="586" spans="2:11" s="126" customFormat="1">
      <c r="B586" s="321"/>
      <c r="C586" s="187"/>
      <c r="D586" s="181"/>
      <c r="E586" s="225"/>
      <c r="F586" s="195"/>
      <c r="G586" s="197"/>
      <c r="H586" s="208"/>
      <c r="I586" s="203"/>
      <c r="J586" s="203"/>
      <c r="K586" s="251"/>
    </row>
    <row r="587" spans="2:11" s="126" customFormat="1">
      <c r="B587" s="321"/>
      <c r="C587" s="187"/>
      <c r="D587" s="181"/>
      <c r="E587" s="225"/>
      <c r="F587" s="195"/>
      <c r="G587" s="197"/>
      <c r="H587" s="208"/>
      <c r="I587" s="203"/>
      <c r="J587" s="203"/>
      <c r="K587" s="251"/>
    </row>
    <row r="588" spans="2:11" s="126" customFormat="1">
      <c r="B588" s="321"/>
      <c r="C588" s="187"/>
      <c r="D588" s="181"/>
      <c r="E588" s="225"/>
      <c r="F588" s="195"/>
      <c r="G588" s="197"/>
      <c r="H588" s="208"/>
      <c r="I588" s="203"/>
      <c r="J588" s="203"/>
      <c r="K588" s="251"/>
    </row>
    <row r="589" spans="2:11" s="126" customFormat="1">
      <c r="B589" s="321"/>
      <c r="C589" s="187"/>
      <c r="D589" s="181"/>
      <c r="E589" s="225"/>
      <c r="F589" s="195"/>
      <c r="G589" s="197"/>
      <c r="H589" s="208"/>
      <c r="I589" s="203"/>
      <c r="J589" s="203"/>
      <c r="K589" s="251"/>
    </row>
    <row r="590" spans="2:11" s="126" customFormat="1">
      <c r="B590" s="321"/>
      <c r="C590" s="187"/>
      <c r="D590" s="181"/>
      <c r="E590" s="225"/>
      <c r="F590" s="195"/>
      <c r="G590" s="197"/>
      <c r="H590" s="208"/>
      <c r="I590" s="203"/>
      <c r="J590" s="203"/>
      <c r="K590" s="251"/>
    </row>
    <row r="591" spans="2:11" s="126" customFormat="1">
      <c r="B591" s="321"/>
      <c r="C591" s="187"/>
      <c r="D591" s="181"/>
      <c r="E591" s="225"/>
      <c r="F591" s="195"/>
      <c r="G591" s="197"/>
      <c r="H591" s="208"/>
      <c r="I591" s="203"/>
      <c r="J591" s="203"/>
      <c r="K591" s="251"/>
    </row>
    <row r="592" spans="2:11" s="126" customFormat="1">
      <c r="B592" s="321"/>
      <c r="C592" s="187"/>
      <c r="D592" s="181"/>
      <c r="E592" s="225"/>
      <c r="F592" s="195"/>
      <c r="G592" s="197"/>
      <c r="H592" s="208"/>
      <c r="I592" s="203"/>
      <c r="J592" s="203"/>
      <c r="K592" s="251"/>
    </row>
    <row r="593" spans="2:11" s="126" customFormat="1">
      <c r="B593" s="321"/>
      <c r="C593" s="187"/>
      <c r="D593" s="181"/>
      <c r="E593" s="225"/>
      <c r="F593" s="195"/>
      <c r="G593" s="197"/>
      <c r="H593" s="208"/>
      <c r="I593" s="203"/>
      <c r="J593" s="203"/>
      <c r="K593" s="251"/>
    </row>
    <row r="594" spans="2:11" s="126" customFormat="1">
      <c r="B594" s="321"/>
      <c r="C594" s="187"/>
      <c r="D594" s="181"/>
      <c r="E594" s="225"/>
      <c r="F594" s="195"/>
      <c r="G594" s="197"/>
      <c r="H594" s="208"/>
      <c r="I594" s="203"/>
      <c r="J594" s="203"/>
      <c r="K594" s="251"/>
    </row>
    <row r="595" spans="2:11" s="126" customFormat="1">
      <c r="B595" s="321"/>
      <c r="C595" s="187"/>
      <c r="D595" s="181"/>
      <c r="E595" s="225"/>
      <c r="F595" s="195"/>
      <c r="G595" s="197"/>
      <c r="H595" s="208"/>
      <c r="I595" s="203"/>
      <c r="J595" s="203"/>
      <c r="K595" s="251"/>
    </row>
    <row r="596" spans="2:11" s="126" customFormat="1">
      <c r="B596" s="321"/>
      <c r="C596" s="187"/>
      <c r="D596" s="181"/>
      <c r="E596" s="225"/>
      <c r="F596" s="195"/>
      <c r="G596" s="197"/>
      <c r="H596" s="208"/>
      <c r="I596" s="203"/>
      <c r="J596" s="203"/>
      <c r="K596" s="251"/>
    </row>
    <row r="597" spans="2:11" s="126" customFormat="1">
      <c r="B597" s="321"/>
      <c r="C597" s="187"/>
      <c r="D597" s="181"/>
      <c r="E597" s="225"/>
      <c r="F597" s="195"/>
      <c r="G597" s="197"/>
      <c r="H597" s="208"/>
      <c r="I597" s="203"/>
      <c r="J597" s="203"/>
      <c r="K597" s="251"/>
    </row>
    <row r="598" spans="2:11" s="126" customFormat="1">
      <c r="B598" s="321"/>
      <c r="C598" s="187"/>
      <c r="D598" s="181"/>
      <c r="E598" s="225"/>
      <c r="F598" s="195"/>
      <c r="G598" s="197"/>
      <c r="H598" s="208"/>
      <c r="I598" s="203"/>
      <c r="J598" s="203"/>
      <c r="K598" s="251"/>
    </row>
    <row r="599" spans="2:11" s="126" customFormat="1">
      <c r="B599" s="321"/>
      <c r="C599" s="187"/>
      <c r="D599" s="181"/>
      <c r="E599" s="225"/>
      <c r="F599" s="195"/>
      <c r="G599" s="197"/>
      <c r="H599" s="208"/>
      <c r="I599" s="203"/>
      <c r="J599" s="203"/>
      <c r="K599" s="251"/>
    </row>
    <row r="600" spans="2:11" s="126" customFormat="1">
      <c r="B600" s="321"/>
      <c r="C600" s="187"/>
      <c r="D600" s="181"/>
      <c r="E600" s="225"/>
      <c r="F600" s="195"/>
      <c r="G600" s="197"/>
      <c r="H600" s="208"/>
      <c r="I600" s="203"/>
      <c r="J600" s="203"/>
      <c r="K600" s="251"/>
    </row>
    <row r="601" spans="2:11" s="126" customFormat="1">
      <c r="B601" s="321"/>
      <c r="C601" s="187"/>
      <c r="D601" s="181"/>
      <c r="E601" s="225"/>
      <c r="F601" s="195"/>
      <c r="G601" s="197"/>
      <c r="H601" s="208"/>
      <c r="I601" s="203"/>
      <c r="J601" s="203"/>
      <c r="K601" s="251"/>
    </row>
    <row r="602" spans="2:11" s="126" customFormat="1">
      <c r="B602" s="321"/>
      <c r="C602" s="187"/>
      <c r="D602" s="181"/>
      <c r="E602" s="225"/>
      <c r="F602" s="195"/>
      <c r="G602" s="197"/>
      <c r="H602" s="208"/>
      <c r="I602" s="203"/>
      <c r="J602" s="203"/>
      <c r="K602" s="251"/>
    </row>
    <row r="603" spans="2:11" s="126" customFormat="1">
      <c r="B603" s="321"/>
      <c r="C603" s="187"/>
      <c r="D603" s="181"/>
      <c r="E603" s="225"/>
      <c r="F603" s="195"/>
      <c r="G603" s="197"/>
      <c r="H603" s="208"/>
      <c r="I603" s="203"/>
      <c r="J603" s="203"/>
      <c r="K603" s="251"/>
    </row>
    <row r="604" spans="2:11" s="126" customFormat="1">
      <c r="B604" s="321"/>
      <c r="C604" s="187"/>
      <c r="D604" s="181"/>
      <c r="E604" s="225"/>
      <c r="F604" s="195"/>
      <c r="G604" s="197"/>
      <c r="H604" s="208"/>
      <c r="I604" s="203"/>
      <c r="J604" s="203"/>
      <c r="K604" s="251"/>
    </row>
    <row r="605" spans="2:11" s="126" customFormat="1">
      <c r="B605" s="321"/>
      <c r="C605" s="187"/>
      <c r="D605" s="181"/>
      <c r="E605" s="225"/>
      <c r="F605" s="195"/>
      <c r="G605" s="197"/>
      <c r="H605" s="208"/>
      <c r="I605" s="203"/>
      <c r="J605" s="203"/>
      <c r="K605" s="251"/>
    </row>
    <row r="606" spans="2:11" s="126" customFormat="1">
      <c r="B606" s="321"/>
      <c r="C606" s="187"/>
      <c r="D606" s="181"/>
      <c r="E606" s="225"/>
      <c r="F606" s="195"/>
      <c r="G606" s="197"/>
      <c r="H606" s="208"/>
      <c r="I606" s="203"/>
      <c r="J606" s="203"/>
      <c r="K606" s="251"/>
    </row>
    <row r="607" spans="2:11" s="126" customFormat="1">
      <c r="B607" s="321"/>
      <c r="C607" s="187"/>
      <c r="D607" s="181"/>
      <c r="E607" s="225"/>
      <c r="F607" s="195"/>
      <c r="G607" s="197"/>
      <c r="H607" s="208"/>
      <c r="I607" s="203"/>
      <c r="J607" s="203"/>
      <c r="K607" s="251"/>
    </row>
    <row r="608" spans="2:11" s="126" customFormat="1">
      <c r="B608" s="321"/>
      <c r="C608" s="187"/>
      <c r="D608" s="181"/>
      <c r="E608" s="225"/>
      <c r="F608" s="195"/>
      <c r="G608" s="197"/>
      <c r="H608" s="208"/>
      <c r="I608" s="203"/>
      <c r="J608" s="203"/>
      <c r="K608" s="251"/>
    </row>
    <row r="609" spans="2:11" s="126" customFormat="1">
      <c r="B609" s="321"/>
      <c r="C609" s="187"/>
      <c r="D609" s="181"/>
      <c r="E609" s="225"/>
      <c r="F609" s="195"/>
      <c r="G609" s="197"/>
      <c r="H609" s="208"/>
      <c r="I609" s="203"/>
      <c r="J609" s="203"/>
      <c r="K609" s="251"/>
    </row>
    <row r="610" spans="2:11" s="126" customFormat="1">
      <c r="B610" s="321"/>
      <c r="C610" s="187"/>
      <c r="D610" s="181"/>
      <c r="E610" s="225"/>
      <c r="F610" s="195"/>
      <c r="G610" s="197"/>
      <c r="H610" s="208"/>
      <c r="I610" s="203"/>
      <c r="J610" s="203"/>
      <c r="K610" s="251"/>
    </row>
    <row r="611" spans="2:11" s="126" customFormat="1">
      <c r="B611" s="321"/>
      <c r="C611" s="187"/>
      <c r="D611" s="181"/>
      <c r="E611" s="225"/>
      <c r="F611" s="195"/>
      <c r="G611" s="197"/>
      <c r="H611" s="208"/>
      <c r="I611" s="203"/>
      <c r="J611" s="203"/>
      <c r="K611" s="251"/>
    </row>
    <row r="612" spans="2:11" s="126" customFormat="1">
      <c r="B612" s="321"/>
      <c r="C612" s="187"/>
      <c r="D612" s="181"/>
      <c r="E612" s="225"/>
      <c r="F612" s="195"/>
      <c r="G612" s="197"/>
      <c r="H612" s="208"/>
      <c r="I612" s="203"/>
      <c r="J612" s="203"/>
      <c r="K612" s="251"/>
    </row>
    <row r="613" spans="2:11" s="126" customFormat="1">
      <c r="B613" s="321"/>
      <c r="C613" s="187"/>
      <c r="D613" s="181"/>
      <c r="E613" s="225"/>
      <c r="F613" s="195"/>
      <c r="G613" s="197"/>
      <c r="H613" s="208"/>
      <c r="I613" s="203"/>
      <c r="J613" s="203"/>
      <c r="K613" s="251"/>
    </row>
    <row r="614" spans="2:11" s="126" customFormat="1">
      <c r="B614" s="321"/>
      <c r="C614" s="187"/>
      <c r="D614" s="181"/>
      <c r="E614" s="225"/>
      <c r="F614" s="195"/>
      <c r="G614" s="197"/>
      <c r="H614" s="208"/>
      <c r="I614" s="203"/>
      <c r="J614" s="203"/>
      <c r="K614" s="251"/>
    </row>
    <row r="615" spans="2:11" s="126" customFormat="1">
      <c r="B615" s="321"/>
      <c r="C615" s="187"/>
      <c r="D615" s="181"/>
      <c r="E615" s="225"/>
      <c r="F615" s="195"/>
      <c r="G615" s="197"/>
      <c r="H615" s="208"/>
      <c r="I615" s="203"/>
      <c r="J615" s="203"/>
      <c r="K615" s="251"/>
    </row>
    <row r="616" spans="2:11" s="126" customFormat="1">
      <c r="B616" s="321"/>
      <c r="C616" s="187"/>
      <c r="D616" s="181"/>
      <c r="E616" s="225"/>
      <c r="F616" s="195"/>
      <c r="G616" s="197"/>
      <c r="H616" s="208"/>
      <c r="I616" s="203"/>
      <c r="J616" s="203"/>
      <c r="K616" s="251"/>
    </row>
    <row r="617" spans="2:11" s="126" customFormat="1">
      <c r="B617" s="321"/>
      <c r="C617" s="187"/>
      <c r="D617" s="181"/>
      <c r="E617" s="225"/>
      <c r="F617" s="195"/>
      <c r="G617" s="197"/>
      <c r="H617" s="208"/>
      <c r="I617" s="203"/>
      <c r="J617" s="203"/>
      <c r="K617" s="251"/>
    </row>
    <row r="618" spans="2:11" s="126" customFormat="1">
      <c r="B618" s="321"/>
      <c r="C618" s="187"/>
      <c r="D618" s="181"/>
      <c r="E618" s="225"/>
      <c r="F618" s="195"/>
      <c r="G618" s="197"/>
      <c r="H618" s="208"/>
      <c r="I618" s="203"/>
      <c r="J618" s="203"/>
      <c r="K618" s="251"/>
    </row>
    <row r="619" spans="2:11" s="126" customFormat="1">
      <c r="B619" s="321"/>
      <c r="C619" s="187"/>
      <c r="D619" s="181"/>
      <c r="E619" s="225"/>
      <c r="F619" s="195"/>
      <c r="G619" s="197"/>
      <c r="H619" s="208"/>
      <c r="I619" s="203"/>
      <c r="J619" s="203"/>
      <c r="K619" s="251"/>
    </row>
    <row r="620" spans="2:11" s="126" customFormat="1">
      <c r="B620" s="321"/>
      <c r="C620" s="187"/>
      <c r="D620" s="181"/>
      <c r="E620" s="225"/>
      <c r="F620" s="195"/>
      <c r="G620" s="197"/>
      <c r="H620" s="208"/>
      <c r="I620" s="203"/>
      <c r="J620" s="203"/>
      <c r="K620" s="251"/>
    </row>
    <row r="621" spans="2:11" s="126" customFormat="1">
      <c r="B621" s="321"/>
      <c r="C621" s="187"/>
      <c r="D621" s="181"/>
      <c r="E621" s="225"/>
      <c r="F621" s="195"/>
      <c r="G621" s="197"/>
      <c r="H621" s="208"/>
      <c r="I621" s="203"/>
      <c r="J621" s="203"/>
      <c r="K621" s="251"/>
    </row>
    <row r="622" spans="2:11" s="126" customFormat="1">
      <c r="B622" s="321"/>
      <c r="C622" s="187"/>
      <c r="D622" s="181"/>
      <c r="E622" s="225"/>
      <c r="F622" s="195"/>
      <c r="G622" s="197"/>
      <c r="H622" s="208"/>
      <c r="I622" s="203"/>
      <c r="J622" s="203"/>
      <c r="K622" s="251"/>
    </row>
    <row r="623" spans="2:11" s="126" customFormat="1">
      <c r="B623" s="321"/>
      <c r="C623" s="187"/>
      <c r="D623" s="181"/>
      <c r="E623" s="225"/>
      <c r="F623" s="195"/>
      <c r="G623" s="197"/>
      <c r="H623" s="208"/>
      <c r="I623" s="203"/>
      <c r="J623" s="203"/>
      <c r="K623" s="251"/>
    </row>
    <row r="624" spans="2:11" s="126" customFormat="1">
      <c r="B624" s="321"/>
      <c r="C624" s="187"/>
      <c r="D624" s="181"/>
      <c r="E624" s="225"/>
      <c r="F624" s="195"/>
      <c r="G624" s="197"/>
      <c r="H624" s="208"/>
      <c r="I624" s="203"/>
      <c r="J624" s="203"/>
      <c r="K624" s="251"/>
    </row>
    <row r="625" spans="2:11" s="126" customFormat="1">
      <c r="B625" s="321"/>
      <c r="C625" s="187"/>
      <c r="D625" s="181"/>
      <c r="E625" s="225"/>
      <c r="F625" s="195"/>
      <c r="G625" s="197"/>
      <c r="H625" s="208"/>
      <c r="I625" s="203"/>
      <c r="J625" s="203"/>
      <c r="K625" s="251"/>
    </row>
    <row r="626" spans="2:11" s="126" customFormat="1">
      <c r="B626" s="321"/>
      <c r="C626" s="187"/>
      <c r="D626" s="181"/>
      <c r="E626" s="225"/>
      <c r="F626" s="195"/>
      <c r="G626" s="197"/>
      <c r="H626" s="208"/>
      <c r="I626" s="203"/>
      <c r="J626" s="203"/>
      <c r="K626" s="251"/>
    </row>
    <row r="627" spans="2:11" s="126" customFormat="1">
      <c r="B627" s="321"/>
      <c r="C627" s="187"/>
      <c r="D627" s="181"/>
      <c r="E627" s="225"/>
      <c r="F627" s="195"/>
      <c r="G627" s="197"/>
      <c r="H627" s="208"/>
      <c r="I627" s="203"/>
      <c r="J627" s="203"/>
      <c r="K627" s="251"/>
    </row>
    <row r="628" spans="2:11" s="126" customFormat="1">
      <c r="B628" s="321"/>
      <c r="C628" s="187"/>
      <c r="D628" s="181"/>
      <c r="E628" s="225"/>
      <c r="F628" s="195"/>
      <c r="G628" s="197"/>
      <c r="H628" s="208"/>
      <c r="I628" s="203"/>
      <c r="J628" s="203"/>
      <c r="K628" s="251"/>
    </row>
    <row r="629" spans="2:11" s="126" customFormat="1">
      <c r="B629" s="321"/>
      <c r="C629" s="187"/>
      <c r="D629" s="181"/>
      <c r="E629" s="225"/>
      <c r="F629" s="195"/>
      <c r="G629" s="197"/>
      <c r="H629" s="208"/>
      <c r="I629" s="203"/>
      <c r="J629" s="203"/>
      <c r="K629" s="251"/>
    </row>
    <row r="630" spans="2:11" s="126" customFormat="1">
      <c r="B630" s="321"/>
      <c r="C630" s="187"/>
      <c r="D630" s="181"/>
      <c r="E630" s="225"/>
      <c r="F630" s="195"/>
      <c r="G630" s="197"/>
      <c r="H630" s="208"/>
      <c r="I630" s="203"/>
      <c r="J630" s="203"/>
      <c r="K630" s="251"/>
    </row>
    <row r="631" spans="2:11" s="126" customFormat="1">
      <c r="B631" s="321"/>
      <c r="C631" s="187"/>
      <c r="D631" s="181"/>
      <c r="E631" s="225"/>
      <c r="F631" s="195"/>
      <c r="G631" s="197"/>
      <c r="H631" s="208"/>
      <c r="I631" s="203"/>
      <c r="J631" s="203"/>
      <c r="K631" s="251"/>
    </row>
    <row r="632" spans="2:11" s="126" customFormat="1">
      <c r="B632" s="321"/>
      <c r="C632" s="187"/>
      <c r="D632" s="181"/>
      <c r="E632" s="225"/>
      <c r="F632" s="195"/>
      <c r="G632" s="197"/>
      <c r="H632" s="208"/>
      <c r="I632" s="203"/>
      <c r="J632" s="203"/>
      <c r="K632" s="251"/>
    </row>
    <row r="633" spans="2:11" s="126" customFormat="1">
      <c r="B633" s="321"/>
      <c r="C633" s="187"/>
      <c r="D633" s="181"/>
      <c r="E633" s="225"/>
      <c r="F633" s="195"/>
      <c r="G633" s="197"/>
      <c r="H633" s="208"/>
      <c r="I633" s="203"/>
      <c r="J633" s="203"/>
      <c r="K633" s="251"/>
    </row>
    <row r="634" spans="2:11" s="126" customFormat="1">
      <c r="B634" s="321"/>
      <c r="C634" s="187"/>
      <c r="D634" s="181"/>
      <c r="E634" s="225"/>
      <c r="F634" s="195"/>
      <c r="G634" s="197"/>
      <c r="H634" s="208"/>
      <c r="I634" s="203"/>
      <c r="J634" s="203"/>
      <c r="K634" s="251"/>
    </row>
    <row r="635" spans="2:11" s="126" customFormat="1">
      <c r="B635" s="321"/>
      <c r="C635" s="187"/>
      <c r="D635" s="181"/>
      <c r="E635" s="225"/>
      <c r="F635" s="195"/>
      <c r="G635" s="197"/>
      <c r="H635" s="208"/>
      <c r="I635" s="203"/>
      <c r="J635" s="203"/>
      <c r="K635" s="251"/>
    </row>
    <row r="636" spans="2:11" s="126" customFormat="1">
      <c r="B636" s="321"/>
      <c r="C636" s="187"/>
      <c r="D636" s="181"/>
      <c r="E636" s="225"/>
      <c r="F636" s="195"/>
      <c r="G636" s="197"/>
      <c r="H636" s="208"/>
      <c r="I636" s="203"/>
      <c r="J636" s="203"/>
      <c r="K636" s="251"/>
    </row>
    <row r="637" spans="2:11" s="126" customFormat="1">
      <c r="B637" s="321"/>
      <c r="C637" s="187"/>
      <c r="D637" s="181"/>
      <c r="E637" s="225"/>
      <c r="F637" s="195"/>
      <c r="G637" s="197"/>
      <c r="H637" s="208"/>
      <c r="I637" s="203"/>
      <c r="J637" s="203"/>
      <c r="K637" s="251"/>
    </row>
    <row r="638" spans="2:11" s="126" customFormat="1">
      <c r="B638" s="321"/>
      <c r="C638" s="187"/>
      <c r="D638" s="181"/>
      <c r="E638" s="225"/>
      <c r="F638" s="195"/>
      <c r="G638" s="197"/>
      <c r="H638" s="208"/>
      <c r="I638" s="203"/>
      <c r="J638" s="203"/>
      <c r="K638" s="251"/>
    </row>
    <row r="639" spans="2:11" s="126" customFormat="1">
      <c r="B639" s="321"/>
      <c r="C639" s="187"/>
      <c r="D639" s="181"/>
      <c r="E639" s="225"/>
      <c r="F639" s="195"/>
      <c r="G639" s="197"/>
      <c r="H639" s="208"/>
      <c r="I639" s="203"/>
      <c r="J639" s="203"/>
      <c r="K639" s="251"/>
    </row>
    <row r="640" spans="2:11" s="126" customFormat="1">
      <c r="B640" s="321"/>
      <c r="C640" s="187"/>
      <c r="D640" s="181"/>
      <c r="E640" s="225"/>
      <c r="F640" s="195"/>
      <c r="G640" s="197"/>
      <c r="H640" s="208"/>
      <c r="I640" s="203"/>
      <c r="J640" s="203"/>
      <c r="K640" s="251"/>
    </row>
    <row r="641" spans="2:11" s="126" customFormat="1">
      <c r="B641" s="321"/>
      <c r="C641" s="187"/>
      <c r="D641" s="181"/>
      <c r="E641" s="225"/>
      <c r="F641" s="195"/>
      <c r="G641" s="197"/>
      <c r="H641" s="208"/>
      <c r="I641" s="203"/>
      <c r="J641" s="203"/>
      <c r="K641" s="251"/>
    </row>
    <row r="642" spans="2:11" s="126" customFormat="1">
      <c r="B642" s="321"/>
      <c r="C642" s="187"/>
      <c r="D642" s="181"/>
      <c r="E642" s="225"/>
      <c r="F642" s="195"/>
      <c r="G642" s="197"/>
      <c r="H642" s="208"/>
      <c r="I642" s="203"/>
      <c r="J642" s="203"/>
      <c r="K642" s="251"/>
    </row>
    <row r="643" spans="2:11" s="126" customFormat="1">
      <c r="B643" s="321"/>
      <c r="C643" s="187"/>
      <c r="D643" s="181"/>
      <c r="E643" s="225"/>
      <c r="F643" s="195"/>
      <c r="G643" s="197"/>
      <c r="H643" s="208"/>
      <c r="I643" s="203"/>
      <c r="J643" s="203"/>
      <c r="K643" s="251"/>
    </row>
    <row r="644" spans="2:11" s="126" customFormat="1">
      <c r="B644" s="321"/>
      <c r="C644" s="187"/>
      <c r="D644" s="181"/>
      <c r="E644" s="225"/>
      <c r="F644" s="195"/>
      <c r="G644" s="197"/>
      <c r="H644" s="208"/>
      <c r="I644" s="203"/>
      <c r="J644" s="203"/>
      <c r="K644" s="251"/>
    </row>
    <row r="645" spans="2:11" s="126" customFormat="1">
      <c r="B645" s="321"/>
      <c r="C645" s="187"/>
      <c r="D645" s="181"/>
      <c r="E645" s="225"/>
      <c r="F645" s="195"/>
      <c r="G645" s="197"/>
      <c r="H645" s="208"/>
      <c r="I645" s="203"/>
      <c r="J645" s="203"/>
      <c r="K645" s="251"/>
    </row>
    <row r="646" spans="2:11" s="126" customFormat="1">
      <c r="B646" s="321"/>
      <c r="C646" s="187"/>
      <c r="D646" s="181"/>
      <c r="E646" s="225"/>
      <c r="F646" s="195"/>
      <c r="G646" s="197"/>
      <c r="H646" s="208"/>
      <c r="I646" s="203"/>
      <c r="J646" s="203"/>
      <c r="K646" s="251"/>
    </row>
    <row r="647" spans="2:11" s="126" customFormat="1">
      <c r="B647" s="321"/>
      <c r="C647" s="187"/>
      <c r="D647" s="181"/>
      <c r="E647" s="225"/>
      <c r="F647" s="195"/>
      <c r="G647" s="197"/>
      <c r="H647" s="208"/>
      <c r="I647" s="203"/>
      <c r="J647" s="203"/>
      <c r="K647" s="251"/>
    </row>
    <row r="648" spans="2:11" s="126" customFormat="1">
      <c r="B648" s="321"/>
      <c r="C648" s="187"/>
      <c r="D648" s="181"/>
      <c r="E648" s="225"/>
      <c r="F648" s="195"/>
      <c r="G648" s="197"/>
      <c r="H648" s="208"/>
      <c r="I648" s="203"/>
      <c r="J648" s="203"/>
      <c r="K648" s="251"/>
    </row>
    <row r="649" spans="2:11" s="126" customFormat="1">
      <c r="B649" s="321"/>
      <c r="C649" s="187"/>
      <c r="D649" s="181"/>
      <c r="E649" s="225"/>
      <c r="F649" s="195"/>
      <c r="G649" s="197"/>
      <c r="H649" s="208"/>
      <c r="I649" s="203"/>
      <c r="J649" s="203"/>
      <c r="K649" s="251"/>
    </row>
    <row r="650" spans="2:11" s="126" customFormat="1">
      <c r="B650" s="321"/>
      <c r="C650" s="187"/>
      <c r="D650" s="181"/>
      <c r="E650" s="225"/>
      <c r="F650" s="195"/>
      <c r="G650" s="197"/>
      <c r="H650" s="208"/>
      <c r="I650" s="203"/>
      <c r="J650" s="203"/>
      <c r="K650" s="251"/>
    </row>
    <row r="651" spans="2:11" s="126" customFormat="1">
      <c r="B651" s="321"/>
      <c r="C651" s="187"/>
      <c r="D651" s="181"/>
      <c r="E651" s="225"/>
      <c r="F651" s="195"/>
      <c r="G651" s="197"/>
      <c r="H651" s="208"/>
      <c r="I651" s="203"/>
      <c r="J651" s="203"/>
      <c r="K651" s="251"/>
    </row>
    <row r="652" spans="2:11" s="126" customFormat="1">
      <c r="B652" s="321"/>
      <c r="C652" s="187"/>
      <c r="D652" s="181"/>
      <c r="E652" s="225"/>
      <c r="F652" s="195"/>
      <c r="G652" s="197"/>
      <c r="H652" s="208"/>
      <c r="I652" s="203"/>
      <c r="J652" s="203"/>
      <c r="K652" s="251"/>
    </row>
    <row r="653" spans="2:11" s="126" customFormat="1">
      <c r="B653" s="321"/>
      <c r="C653" s="187"/>
      <c r="D653" s="181"/>
      <c r="E653" s="225"/>
      <c r="F653" s="195"/>
      <c r="G653" s="197"/>
      <c r="H653" s="208"/>
      <c r="I653" s="203"/>
      <c r="J653" s="203"/>
      <c r="K653" s="251"/>
    </row>
    <row r="654" spans="2:11" s="126" customFormat="1">
      <c r="B654" s="321"/>
      <c r="C654" s="187"/>
      <c r="D654" s="181"/>
      <c r="E654" s="225"/>
      <c r="F654" s="195"/>
      <c r="G654" s="197"/>
      <c r="H654" s="208"/>
      <c r="I654" s="203"/>
      <c r="J654" s="203"/>
      <c r="K654" s="251"/>
    </row>
    <row r="655" spans="2:11" s="126" customFormat="1">
      <c r="B655" s="321"/>
      <c r="C655" s="187"/>
      <c r="D655" s="181"/>
      <c r="E655" s="225"/>
      <c r="F655" s="195"/>
      <c r="G655" s="197"/>
      <c r="H655" s="208"/>
      <c r="I655" s="203"/>
      <c r="J655" s="203"/>
      <c r="K655" s="251"/>
    </row>
    <row r="656" spans="2:11" s="126" customFormat="1">
      <c r="B656" s="321"/>
      <c r="C656" s="187"/>
      <c r="D656" s="181"/>
      <c r="E656" s="225"/>
      <c r="F656" s="195"/>
      <c r="G656" s="197"/>
      <c r="H656" s="208"/>
      <c r="I656" s="203"/>
      <c r="J656" s="203"/>
      <c r="K656" s="251"/>
    </row>
    <row r="657" spans="2:11" s="126" customFormat="1">
      <c r="B657" s="321"/>
      <c r="C657" s="187"/>
      <c r="D657" s="181"/>
      <c r="E657" s="225"/>
      <c r="F657" s="195"/>
      <c r="G657" s="197"/>
      <c r="H657" s="208"/>
      <c r="I657" s="203"/>
      <c r="J657" s="203"/>
      <c r="K657" s="251"/>
    </row>
    <row r="658" spans="2:11" s="126" customFormat="1">
      <c r="B658" s="321"/>
      <c r="C658" s="187"/>
      <c r="D658" s="181"/>
      <c r="E658" s="225"/>
      <c r="F658" s="195"/>
      <c r="G658" s="197"/>
      <c r="H658" s="208"/>
      <c r="I658" s="203"/>
      <c r="J658" s="203"/>
      <c r="K658" s="251"/>
    </row>
    <row r="659" spans="2:11" s="126" customFormat="1">
      <c r="B659" s="321"/>
      <c r="C659" s="187"/>
      <c r="D659" s="181"/>
      <c r="E659" s="225"/>
      <c r="F659" s="195"/>
      <c r="G659" s="197"/>
      <c r="H659" s="208"/>
      <c r="I659" s="203"/>
      <c r="J659" s="203"/>
      <c r="K659" s="251"/>
    </row>
    <row r="660" spans="2:11" s="126" customFormat="1">
      <c r="B660" s="321"/>
      <c r="C660" s="187"/>
      <c r="D660" s="181"/>
      <c r="E660" s="225"/>
      <c r="F660" s="195"/>
      <c r="G660" s="197"/>
      <c r="H660" s="208"/>
      <c r="I660" s="203"/>
      <c r="J660" s="203"/>
      <c r="K660" s="251"/>
    </row>
    <row r="661" spans="2:11" s="126" customFormat="1">
      <c r="B661" s="321"/>
      <c r="C661" s="187"/>
      <c r="D661" s="181"/>
      <c r="E661" s="225"/>
      <c r="F661" s="195"/>
      <c r="G661" s="197"/>
      <c r="H661" s="208"/>
      <c r="I661" s="203"/>
      <c r="J661" s="203"/>
      <c r="K661" s="251"/>
    </row>
    <row r="662" spans="2:11" s="126" customFormat="1">
      <c r="B662" s="321"/>
      <c r="C662" s="187"/>
      <c r="D662" s="181"/>
      <c r="E662" s="225"/>
      <c r="F662" s="195"/>
      <c r="G662" s="197"/>
      <c r="H662" s="208"/>
      <c r="I662" s="203"/>
      <c r="J662" s="203"/>
      <c r="K662" s="251"/>
    </row>
    <row r="663" spans="2:11" s="126" customFormat="1">
      <c r="B663" s="321"/>
      <c r="C663" s="187"/>
      <c r="D663" s="181"/>
      <c r="E663" s="225"/>
      <c r="F663" s="195"/>
      <c r="G663" s="197"/>
      <c r="H663" s="208"/>
      <c r="I663" s="203"/>
      <c r="J663" s="203"/>
      <c r="K663" s="251"/>
    </row>
    <row r="664" spans="2:11" s="126" customFormat="1">
      <c r="B664" s="321"/>
      <c r="C664" s="187"/>
      <c r="D664" s="181"/>
      <c r="E664" s="225"/>
      <c r="F664" s="195"/>
      <c r="G664" s="197"/>
      <c r="H664" s="208"/>
      <c r="I664" s="203"/>
      <c r="J664" s="203"/>
      <c r="K664" s="251"/>
    </row>
    <row r="665" spans="2:11" s="126" customFormat="1">
      <c r="B665" s="321"/>
      <c r="C665" s="187"/>
      <c r="D665" s="181"/>
      <c r="E665" s="225"/>
      <c r="F665" s="195"/>
      <c r="G665" s="197"/>
      <c r="H665" s="208"/>
      <c r="I665" s="203"/>
      <c r="J665" s="203"/>
      <c r="K665" s="251"/>
    </row>
    <row r="666" spans="2:11" s="126" customFormat="1">
      <c r="B666" s="321"/>
      <c r="C666" s="187"/>
      <c r="D666" s="181"/>
      <c r="E666" s="225"/>
      <c r="F666" s="195"/>
      <c r="G666" s="197"/>
      <c r="H666" s="208"/>
      <c r="I666" s="203"/>
      <c r="J666" s="203"/>
      <c r="K666" s="251"/>
    </row>
    <row r="667" spans="2:11" s="126" customFormat="1">
      <c r="B667" s="321"/>
      <c r="C667" s="187"/>
      <c r="D667" s="181"/>
      <c r="E667" s="225"/>
      <c r="F667" s="195"/>
      <c r="G667" s="197"/>
      <c r="H667" s="208"/>
      <c r="I667" s="203"/>
      <c r="J667" s="203"/>
      <c r="K667" s="251"/>
    </row>
    <row r="668" spans="2:11" s="126" customFormat="1">
      <c r="B668" s="321"/>
      <c r="C668" s="187"/>
      <c r="D668" s="181"/>
      <c r="E668" s="225"/>
      <c r="F668" s="195"/>
      <c r="G668" s="197"/>
      <c r="H668" s="208"/>
      <c r="I668" s="203"/>
      <c r="J668" s="203"/>
      <c r="K668" s="251"/>
    </row>
    <row r="669" spans="2:11" s="126" customFormat="1">
      <c r="B669" s="321"/>
      <c r="C669" s="187"/>
      <c r="D669" s="181"/>
      <c r="E669" s="225"/>
      <c r="F669" s="195"/>
      <c r="G669" s="197"/>
      <c r="H669" s="208"/>
      <c r="I669" s="203"/>
      <c r="J669" s="203"/>
      <c r="K669" s="251"/>
    </row>
    <row r="670" spans="2:11" s="126" customFormat="1">
      <c r="B670" s="321"/>
      <c r="C670" s="187"/>
      <c r="D670" s="181"/>
      <c r="E670" s="225"/>
      <c r="F670" s="195"/>
      <c r="G670" s="197"/>
      <c r="H670" s="208"/>
      <c r="I670" s="203"/>
      <c r="J670" s="203"/>
      <c r="K670" s="251"/>
    </row>
    <row r="671" spans="2:11" s="126" customFormat="1">
      <c r="B671" s="321"/>
      <c r="C671" s="187"/>
      <c r="D671" s="181"/>
      <c r="E671" s="225"/>
      <c r="F671" s="195"/>
      <c r="G671" s="197"/>
      <c r="H671" s="208"/>
      <c r="I671" s="203"/>
      <c r="J671" s="203"/>
      <c r="K671" s="251"/>
    </row>
    <row r="672" spans="2:11" s="126" customFormat="1">
      <c r="B672" s="321"/>
      <c r="C672" s="187"/>
      <c r="D672" s="181"/>
      <c r="E672" s="225"/>
      <c r="F672" s="195"/>
      <c r="G672" s="197"/>
      <c r="H672" s="208"/>
      <c r="I672" s="203"/>
      <c r="J672" s="203"/>
      <c r="K672" s="251"/>
    </row>
    <row r="673" spans="2:11" s="126" customFormat="1">
      <c r="B673" s="321"/>
      <c r="C673" s="187"/>
      <c r="D673" s="181"/>
      <c r="E673" s="225"/>
      <c r="F673" s="195"/>
      <c r="G673" s="197"/>
      <c r="H673" s="208"/>
      <c r="I673" s="203"/>
      <c r="J673" s="203"/>
      <c r="K673" s="251"/>
    </row>
    <row r="674" spans="2:11" s="126" customFormat="1">
      <c r="B674" s="321"/>
      <c r="C674" s="187"/>
      <c r="D674" s="181"/>
      <c r="E674" s="225"/>
      <c r="F674" s="195"/>
      <c r="G674" s="197"/>
      <c r="H674" s="208"/>
      <c r="I674" s="203"/>
      <c r="J674" s="203"/>
      <c r="K674" s="251"/>
    </row>
    <row r="675" spans="2:11" s="126" customFormat="1">
      <c r="B675" s="321"/>
      <c r="C675" s="187"/>
      <c r="D675" s="181"/>
      <c r="E675" s="225"/>
      <c r="F675" s="195"/>
      <c r="G675" s="197"/>
      <c r="H675" s="208"/>
      <c r="I675" s="203"/>
      <c r="J675" s="203"/>
      <c r="K675" s="251"/>
    </row>
    <row r="676" spans="2:11" s="126" customFormat="1">
      <c r="B676" s="321"/>
      <c r="C676" s="187"/>
      <c r="D676" s="181"/>
      <c r="E676" s="225"/>
      <c r="F676" s="195"/>
      <c r="G676" s="197"/>
      <c r="H676" s="208"/>
      <c r="I676" s="203"/>
      <c r="J676" s="203"/>
      <c r="K676" s="251"/>
    </row>
    <row r="677" spans="2:11" s="126" customFormat="1">
      <c r="B677" s="321"/>
      <c r="C677" s="187"/>
      <c r="D677" s="181"/>
      <c r="E677" s="225"/>
      <c r="F677" s="195"/>
      <c r="G677" s="197"/>
      <c r="H677" s="208"/>
      <c r="I677" s="203"/>
      <c r="J677" s="203"/>
      <c r="K677" s="251"/>
    </row>
    <row r="678" spans="2:11" s="126" customFormat="1">
      <c r="B678" s="321"/>
      <c r="C678" s="187"/>
      <c r="D678" s="181"/>
      <c r="E678" s="225"/>
      <c r="F678" s="195"/>
      <c r="G678" s="197"/>
      <c r="H678" s="208"/>
      <c r="I678" s="203"/>
      <c r="J678" s="203"/>
      <c r="K678" s="251"/>
    </row>
    <row r="679" spans="2:11" s="126" customFormat="1">
      <c r="B679" s="321"/>
      <c r="C679" s="187"/>
      <c r="D679" s="181"/>
      <c r="E679" s="225"/>
      <c r="F679" s="195"/>
      <c r="G679" s="197"/>
      <c r="H679" s="208"/>
      <c r="I679" s="203"/>
      <c r="J679" s="203"/>
      <c r="K679" s="251"/>
    </row>
    <row r="680" spans="2:11" s="126" customFormat="1">
      <c r="B680" s="321"/>
      <c r="C680" s="187"/>
      <c r="D680" s="181"/>
      <c r="E680" s="225"/>
      <c r="F680" s="195"/>
      <c r="G680" s="197"/>
      <c r="H680" s="208"/>
      <c r="I680" s="203"/>
      <c r="J680" s="203"/>
      <c r="K680" s="251"/>
    </row>
    <row r="681" spans="2:11" s="126" customFormat="1">
      <c r="B681" s="321"/>
      <c r="C681" s="187"/>
      <c r="D681" s="181"/>
      <c r="E681" s="225"/>
      <c r="F681" s="195"/>
      <c r="G681" s="197"/>
      <c r="H681" s="208"/>
      <c r="I681" s="203"/>
      <c r="J681" s="203"/>
      <c r="K681" s="251"/>
    </row>
    <row r="682" spans="2:11" s="126" customFormat="1">
      <c r="B682" s="321"/>
      <c r="C682" s="187"/>
      <c r="D682" s="181"/>
      <c r="E682" s="225"/>
      <c r="F682" s="195"/>
      <c r="G682" s="197"/>
      <c r="H682" s="208"/>
      <c r="I682" s="203"/>
      <c r="J682" s="203"/>
      <c r="K682" s="251"/>
    </row>
    <row r="683" spans="2:11" s="126" customFormat="1">
      <c r="B683" s="321"/>
      <c r="C683" s="187"/>
      <c r="D683" s="181"/>
      <c r="E683" s="225"/>
      <c r="F683" s="195"/>
      <c r="G683" s="197"/>
      <c r="H683" s="208"/>
      <c r="I683" s="203"/>
      <c r="J683" s="203"/>
      <c r="K683" s="251"/>
    </row>
    <row r="684" spans="2:11" s="126" customFormat="1">
      <c r="B684" s="321"/>
      <c r="C684" s="187"/>
      <c r="D684" s="181"/>
      <c r="E684" s="225"/>
      <c r="F684" s="195"/>
      <c r="G684" s="197"/>
      <c r="H684" s="208"/>
      <c r="I684" s="203"/>
      <c r="J684" s="203"/>
      <c r="K684" s="251"/>
    </row>
    <row r="685" spans="2:11" s="126" customFormat="1">
      <c r="B685" s="321"/>
      <c r="C685" s="187"/>
      <c r="D685" s="181"/>
      <c r="E685" s="225"/>
      <c r="F685" s="195"/>
      <c r="G685" s="197"/>
      <c r="H685" s="208"/>
      <c r="I685" s="203"/>
      <c r="J685" s="203"/>
      <c r="K685" s="251"/>
    </row>
    <row r="686" spans="2:11" s="126" customFormat="1">
      <c r="B686" s="321"/>
      <c r="C686" s="187"/>
      <c r="D686" s="181"/>
      <c r="E686" s="225"/>
      <c r="F686" s="195"/>
      <c r="G686" s="197"/>
      <c r="H686" s="208"/>
      <c r="I686" s="203"/>
      <c r="J686" s="203"/>
      <c r="K686" s="251"/>
    </row>
    <row r="687" spans="2:11" s="126" customFormat="1">
      <c r="B687" s="321"/>
      <c r="C687" s="187"/>
      <c r="D687" s="181"/>
      <c r="E687" s="225"/>
      <c r="F687" s="195"/>
      <c r="G687" s="197"/>
      <c r="H687" s="208"/>
      <c r="I687" s="203"/>
      <c r="J687" s="203"/>
      <c r="K687" s="251"/>
    </row>
    <row r="688" spans="2:11" s="126" customFormat="1">
      <c r="B688" s="321"/>
      <c r="C688" s="187"/>
      <c r="D688" s="181"/>
      <c r="E688" s="225"/>
      <c r="F688" s="195"/>
      <c r="G688" s="197"/>
      <c r="H688" s="208"/>
      <c r="I688" s="203"/>
      <c r="J688" s="203"/>
      <c r="K688" s="251"/>
    </row>
    <row r="689" spans="2:11" s="126" customFormat="1">
      <c r="B689" s="321"/>
      <c r="C689" s="187"/>
      <c r="D689" s="181"/>
      <c r="E689" s="225"/>
      <c r="F689" s="195"/>
      <c r="G689" s="197"/>
      <c r="H689" s="208"/>
      <c r="I689" s="203"/>
      <c r="J689" s="203"/>
      <c r="K689" s="251"/>
    </row>
    <row r="690" spans="2:11" s="126" customFormat="1">
      <c r="B690" s="321"/>
      <c r="C690" s="187"/>
      <c r="D690" s="181"/>
      <c r="E690" s="225"/>
      <c r="F690" s="195"/>
      <c r="G690" s="197"/>
      <c r="H690" s="208"/>
      <c r="I690" s="203"/>
      <c r="J690" s="203"/>
      <c r="K690" s="251"/>
    </row>
    <row r="691" spans="2:11" s="126" customFormat="1">
      <c r="B691" s="321"/>
      <c r="C691" s="187"/>
      <c r="D691" s="181"/>
      <c r="E691" s="225"/>
      <c r="F691" s="195"/>
      <c r="G691" s="197"/>
      <c r="H691" s="208"/>
      <c r="I691" s="203"/>
      <c r="J691" s="203"/>
      <c r="K691" s="251"/>
    </row>
    <row r="692" spans="2:11" s="126" customFormat="1">
      <c r="B692" s="321"/>
      <c r="C692" s="187"/>
      <c r="D692" s="181"/>
      <c r="E692" s="225"/>
      <c r="F692" s="195"/>
      <c r="G692" s="197"/>
      <c r="H692" s="208"/>
      <c r="I692" s="203"/>
      <c r="J692" s="203"/>
      <c r="K692" s="251"/>
    </row>
    <row r="693" spans="2:11" s="126" customFormat="1">
      <c r="B693" s="321"/>
      <c r="C693" s="187"/>
      <c r="D693" s="181"/>
      <c r="E693" s="225"/>
      <c r="F693" s="195"/>
      <c r="G693" s="197"/>
      <c r="H693" s="208"/>
      <c r="I693" s="203"/>
      <c r="J693" s="203"/>
      <c r="K693" s="251"/>
    </row>
    <row r="694" spans="2:11" s="126" customFormat="1">
      <c r="B694" s="321"/>
      <c r="C694" s="187"/>
      <c r="D694" s="181"/>
      <c r="E694" s="225"/>
      <c r="F694" s="195"/>
      <c r="G694" s="197"/>
      <c r="H694" s="208"/>
      <c r="I694" s="203"/>
      <c r="J694" s="203"/>
      <c r="K694" s="251"/>
    </row>
    <row r="695" spans="2:11" s="126" customFormat="1">
      <c r="B695" s="321"/>
      <c r="C695" s="187"/>
      <c r="D695" s="181"/>
      <c r="E695" s="225"/>
      <c r="F695" s="195"/>
      <c r="G695" s="197"/>
      <c r="H695" s="208"/>
      <c r="I695" s="203"/>
      <c r="J695" s="203"/>
      <c r="K695" s="251"/>
    </row>
    <row r="696" spans="2:11" s="126" customFormat="1">
      <c r="B696" s="321"/>
      <c r="C696" s="187"/>
      <c r="D696" s="181"/>
      <c r="E696" s="225"/>
      <c r="F696" s="195"/>
      <c r="G696" s="197"/>
      <c r="H696" s="208"/>
      <c r="I696" s="203"/>
      <c r="J696" s="203"/>
      <c r="K696" s="251"/>
    </row>
    <row r="697" spans="2:11" s="126" customFormat="1">
      <c r="B697" s="321"/>
      <c r="C697" s="187"/>
      <c r="D697" s="181"/>
      <c r="E697" s="225"/>
      <c r="F697" s="195"/>
      <c r="G697" s="197"/>
      <c r="H697" s="208"/>
      <c r="I697" s="203"/>
      <c r="J697" s="203"/>
      <c r="K697" s="251"/>
    </row>
    <row r="698" spans="2:11" s="126" customFormat="1">
      <c r="B698" s="321"/>
      <c r="C698" s="187"/>
      <c r="D698" s="181"/>
      <c r="E698" s="225"/>
      <c r="F698" s="195"/>
      <c r="G698" s="197"/>
      <c r="H698" s="208"/>
      <c r="I698" s="203"/>
      <c r="J698" s="203"/>
      <c r="K698" s="251"/>
    </row>
    <row r="699" spans="2:11" s="126" customFormat="1">
      <c r="B699" s="321"/>
      <c r="C699" s="187"/>
      <c r="D699" s="181"/>
      <c r="E699" s="225"/>
      <c r="F699" s="195"/>
      <c r="G699" s="197"/>
      <c r="H699" s="208"/>
      <c r="I699" s="203"/>
      <c r="J699" s="203"/>
      <c r="K699" s="251"/>
    </row>
    <row r="700" spans="2:11" s="126" customFormat="1">
      <c r="B700" s="321"/>
      <c r="C700" s="187"/>
      <c r="D700" s="181"/>
      <c r="E700" s="225"/>
      <c r="F700" s="195"/>
      <c r="G700" s="197"/>
      <c r="H700" s="208"/>
      <c r="I700" s="203"/>
      <c r="J700" s="203"/>
      <c r="K700" s="251"/>
    </row>
    <row r="701" spans="2:11" s="126" customFormat="1">
      <c r="B701" s="321"/>
      <c r="C701" s="187"/>
      <c r="D701" s="181"/>
      <c r="E701" s="225"/>
      <c r="F701" s="195"/>
      <c r="G701" s="197"/>
      <c r="H701" s="208"/>
      <c r="I701" s="203"/>
      <c r="J701" s="203"/>
      <c r="K701" s="251"/>
    </row>
    <row r="702" spans="2:11" s="126" customFormat="1">
      <c r="B702" s="321"/>
      <c r="C702" s="187"/>
      <c r="D702" s="181"/>
      <c r="E702" s="225"/>
      <c r="F702" s="195"/>
      <c r="G702" s="197"/>
      <c r="H702" s="208"/>
      <c r="I702" s="203"/>
      <c r="J702" s="203"/>
      <c r="K702" s="251"/>
    </row>
    <row r="703" spans="2:11" s="126" customFormat="1">
      <c r="B703" s="321"/>
      <c r="C703" s="187"/>
      <c r="D703" s="181"/>
      <c r="E703" s="225"/>
      <c r="F703" s="195"/>
      <c r="G703" s="197"/>
      <c r="H703" s="208"/>
      <c r="I703" s="203"/>
      <c r="J703" s="203"/>
      <c r="K703" s="251"/>
    </row>
    <row r="704" spans="2:11" s="126" customFormat="1">
      <c r="B704" s="321"/>
      <c r="C704" s="187"/>
      <c r="D704" s="181"/>
      <c r="E704" s="225"/>
      <c r="F704" s="195"/>
      <c r="G704" s="197"/>
      <c r="H704" s="208"/>
      <c r="I704" s="203"/>
      <c r="J704" s="203"/>
      <c r="K704" s="251"/>
    </row>
    <row r="705" spans="2:11" s="126" customFormat="1">
      <c r="B705" s="321"/>
      <c r="C705" s="187"/>
      <c r="D705" s="181"/>
      <c r="E705" s="225"/>
      <c r="F705" s="195"/>
      <c r="G705" s="197"/>
      <c r="H705" s="208"/>
      <c r="I705" s="203"/>
      <c r="J705" s="203"/>
      <c r="K705" s="251"/>
    </row>
    <row r="706" spans="2:11" s="126" customFormat="1">
      <c r="B706" s="321"/>
      <c r="C706" s="187"/>
      <c r="D706" s="181"/>
      <c r="E706" s="225"/>
      <c r="F706" s="195"/>
      <c r="G706" s="197"/>
      <c r="H706" s="208"/>
      <c r="I706" s="203"/>
      <c r="J706" s="203"/>
      <c r="K706" s="251"/>
    </row>
    <row r="707" spans="2:11" s="126" customFormat="1">
      <c r="B707" s="321"/>
      <c r="C707" s="187"/>
      <c r="D707" s="181"/>
      <c r="E707" s="225"/>
      <c r="F707" s="195"/>
      <c r="G707" s="197"/>
      <c r="H707" s="208"/>
      <c r="I707" s="203"/>
      <c r="J707" s="203"/>
      <c r="K707" s="251"/>
    </row>
    <row r="708" spans="2:11" s="126" customFormat="1">
      <c r="B708" s="321"/>
      <c r="C708" s="187"/>
      <c r="D708" s="181"/>
      <c r="E708" s="225"/>
      <c r="F708" s="195"/>
      <c r="G708" s="197"/>
      <c r="H708" s="208"/>
      <c r="I708" s="203"/>
      <c r="J708" s="203"/>
      <c r="K708" s="251"/>
    </row>
    <row r="709" spans="2:11" s="126" customFormat="1">
      <c r="B709" s="321"/>
      <c r="C709" s="187"/>
      <c r="D709" s="181"/>
      <c r="E709" s="225"/>
      <c r="F709" s="195"/>
      <c r="G709" s="197"/>
      <c r="H709" s="208"/>
      <c r="I709" s="203"/>
      <c r="J709" s="203"/>
      <c r="K709" s="251"/>
    </row>
    <row r="710" spans="2:11" s="126" customFormat="1">
      <c r="B710" s="321"/>
      <c r="C710" s="187"/>
      <c r="D710" s="181"/>
      <c r="E710" s="225"/>
      <c r="F710" s="195"/>
      <c r="G710" s="197"/>
      <c r="H710" s="208"/>
      <c r="I710" s="203"/>
      <c r="J710" s="203"/>
      <c r="K710" s="251"/>
    </row>
    <row r="711" spans="2:11" s="126" customFormat="1">
      <c r="B711" s="321"/>
      <c r="C711" s="187"/>
      <c r="D711" s="181"/>
      <c r="E711" s="225"/>
      <c r="F711" s="195"/>
      <c r="G711" s="197"/>
      <c r="H711" s="208"/>
      <c r="I711" s="203"/>
      <c r="J711" s="203"/>
      <c r="K711" s="251"/>
    </row>
    <row r="712" spans="2:11" s="126" customFormat="1">
      <c r="B712" s="321"/>
      <c r="C712" s="187"/>
      <c r="D712" s="181"/>
      <c r="E712" s="225"/>
      <c r="F712" s="195"/>
      <c r="G712" s="197"/>
      <c r="H712" s="208"/>
      <c r="I712" s="203"/>
      <c r="J712" s="203"/>
      <c r="K712" s="251"/>
    </row>
    <row r="713" spans="2:11" s="126" customFormat="1">
      <c r="B713" s="321"/>
      <c r="C713" s="187"/>
      <c r="D713" s="181"/>
      <c r="E713" s="225"/>
      <c r="F713" s="195"/>
      <c r="G713" s="197"/>
      <c r="H713" s="208"/>
      <c r="I713" s="203"/>
      <c r="J713" s="203"/>
      <c r="K713" s="251"/>
    </row>
    <row r="714" spans="2:11" s="126" customFormat="1">
      <c r="B714" s="321"/>
      <c r="C714" s="187"/>
      <c r="D714" s="181"/>
      <c r="E714" s="225"/>
      <c r="F714" s="195"/>
      <c r="G714" s="197"/>
      <c r="H714" s="208"/>
      <c r="I714" s="203"/>
      <c r="J714" s="203"/>
      <c r="K714" s="251"/>
    </row>
    <row r="715" spans="2:11" s="126" customFormat="1">
      <c r="B715" s="321"/>
      <c r="C715" s="187"/>
      <c r="D715" s="181"/>
      <c r="E715" s="225"/>
      <c r="F715" s="195"/>
      <c r="G715" s="197"/>
      <c r="H715" s="208"/>
      <c r="I715" s="203"/>
      <c r="J715" s="203"/>
      <c r="K715" s="251"/>
    </row>
    <row r="716" spans="2:11" s="126" customFormat="1">
      <c r="B716" s="321"/>
      <c r="C716" s="187"/>
      <c r="D716" s="181"/>
      <c r="E716" s="225"/>
      <c r="F716" s="195"/>
      <c r="G716" s="197"/>
      <c r="H716" s="208"/>
      <c r="I716" s="203"/>
      <c r="J716" s="203"/>
      <c r="K716" s="251"/>
    </row>
    <row r="717" spans="2:11" s="126" customFormat="1">
      <c r="B717" s="321"/>
      <c r="C717" s="187"/>
      <c r="D717" s="181"/>
      <c r="E717" s="225"/>
      <c r="F717" s="195"/>
      <c r="G717" s="197"/>
      <c r="H717" s="208"/>
      <c r="I717" s="203"/>
      <c r="J717" s="203"/>
      <c r="K717" s="251"/>
    </row>
    <row r="718" spans="2:11" s="126" customFormat="1">
      <c r="B718" s="321"/>
      <c r="C718" s="187"/>
      <c r="D718" s="181"/>
      <c r="E718" s="225"/>
      <c r="F718" s="195"/>
      <c r="G718" s="197"/>
      <c r="H718" s="208"/>
      <c r="I718" s="203"/>
      <c r="J718" s="203"/>
      <c r="K718" s="251"/>
    </row>
    <row r="719" spans="2:11" s="126" customFormat="1">
      <c r="B719" s="321"/>
      <c r="C719" s="187"/>
      <c r="D719" s="181"/>
      <c r="E719" s="225"/>
      <c r="F719" s="195"/>
      <c r="G719" s="197"/>
      <c r="H719" s="208"/>
      <c r="I719" s="203"/>
      <c r="J719" s="203"/>
      <c r="K719" s="251"/>
    </row>
    <row r="720" spans="2:11" s="126" customFormat="1">
      <c r="B720" s="321"/>
      <c r="C720" s="187"/>
      <c r="D720" s="181"/>
      <c r="E720" s="225"/>
      <c r="F720" s="195"/>
      <c r="G720" s="197"/>
      <c r="H720" s="208"/>
      <c r="I720" s="203"/>
      <c r="J720" s="203"/>
      <c r="K720" s="251"/>
    </row>
    <row r="721" spans="2:11" s="126" customFormat="1">
      <c r="B721" s="321"/>
      <c r="C721" s="187"/>
      <c r="D721" s="181"/>
      <c r="E721" s="225"/>
      <c r="F721" s="195"/>
      <c r="G721" s="197"/>
      <c r="H721" s="208"/>
      <c r="I721" s="203"/>
      <c r="J721" s="203"/>
      <c r="K721" s="251"/>
    </row>
    <row r="722" spans="2:11" s="126" customFormat="1">
      <c r="B722" s="321"/>
      <c r="C722" s="187"/>
      <c r="D722" s="181"/>
      <c r="E722" s="225"/>
      <c r="F722" s="195"/>
      <c r="G722" s="197"/>
      <c r="H722" s="208"/>
      <c r="I722" s="203"/>
      <c r="J722" s="203"/>
      <c r="K722" s="251"/>
    </row>
    <row r="723" spans="2:11" s="126" customFormat="1">
      <c r="B723" s="321"/>
      <c r="C723" s="187"/>
      <c r="D723" s="181"/>
      <c r="E723" s="225"/>
      <c r="F723" s="195"/>
      <c r="G723" s="197"/>
      <c r="H723" s="208"/>
      <c r="I723" s="203"/>
      <c r="J723" s="203"/>
      <c r="K723" s="251"/>
    </row>
    <row r="724" spans="2:11" s="126" customFormat="1">
      <c r="B724" s="321"/>
      <c r="C724" s="187"/>
      <c r="D724" s="181"/>
      <c r="E724" s="225"/>
      <c r="F724" s="195"/>
      <c r="G724" s="197"/>
      <c r="H724" s="208"/>
      <c r="I724" s="203"/>
      <c r="J724" s="203"/>
      <c r="K724" s="251"/>
    </row>
    <row r="725" spans="2:11" s="126" customFormat="1">
      <c r="B725" s="321"/>
      <c r="C725" s="187"/>
      <c r="D725" s="181"/>
      <c r="E725" s="225"/>
      <c r="F725" s="195"/>
      <c r="G725" s="197"/>
      <c r="H725" s="208"/>
      <c r="I725" s="203"/>
      <c r="J725" s="203"/>
      <c r="K725" s="251"/>
    </row>
    <row r="726" spans="2:11" s="126" customFormat="1">
      <c r="B726" s="321"/>
      <c r="C726" s="187"/>
      <c r="D726" s="181"/>
      <c r="E726" s="225"/>
      <c r="F726" s="195"/>
      <c r="G726" s="197"/>
      <c r="H726" s="208"/>
      <c r="I726" s="203"/>
      <c r="J726" s="203"/>
      <c r="K726" s="251"/>
    </row>
    <row r="727" spans="2:11" s="126" customFormat="1">
      <c r="B727" s="321"/>
      <c r="C727" s="187"/>
      <c r="D727" s="181"/>
      <c r="E727" s="225"/>
      <c r="F727" s="195"/>
      <c r="G727" s="197"/>
      <c r="H727" s="208"/>
      <c r="I727" s="203"/>
      <c r="J727" s="203"/>
      <c r="K727" s="251"/>
    </row>
    <row r="728" spans="2:11" s="126" customFormat="1">
      <c r="B728" s="321"/>
      <c r="C728" s="187"/>
      <c r="D728" s="181"/>
      <c r="E728" s="225"/>
      <c r="F728" s="195"/>
      <c r="G728" s="197"/>
      <c r="H728" s="208"/>
      <c r="I728" s="203"/>
      <c r="J728" s="203"/>
      <c r="K728" s="251"/>
    </row>
    <row r="729" spans="2:11" s="126" customFormat="1">
      <c r="B729" s="321"/>
      <c r="C729" s="187"/>
      <c r="D729" s="181"/>
      <c r="E729" s="225"/>
      <c r="F729" s="195"/>
      <c r="G729" s="197"/>
      <c r="H729" s="208"/>
      <c r="I729" s="203"/>
      <c r="J729" s="203"/>
      <c r="K729" s="251"/>
    </row>
    <row r="730" spans="2:11" s="126" customFormat="1">
      <c r="B730" s="321"/>
      <c r="C730" s="187"/>
      <c r="D730" s="181"/>
      <c r="E730" s="225"/>
      <c r="F730" s="195"/>
      <c r="G730" s="197"/>
      <c r="H730" s="208"/>
      <c r="I730" s="203"/>
      <c r="J730" s="203"/>
      <c r="K730" s="251"/>
    </row>
    <row r="731" spans="2:11" s="126" customFormat="1">
      <c r="B731" s="321"/>
      <c r="C731" s="187"/>
      <c r="D731" s="181"/>
      <c r="E731" s="225"/>
      <c r="F731" s="195"/>
      <c r="G731" s="197"/>
      <c r="H731" s="208"/>
      <c r="I731" s="203"/>
      <c r="J731" s="203"/>
      <c r="K731" s="251"/>
    </row>
    <row r="732" spans="2:11" s="126" customFormat="1">
      <c r="B732" s="321"/>
      <c r="C732" s="187"/>
      <c r="D732" s="181"/>
      <c r="E732" s="225"/>
      <c r="F732" s="195"/>
      <c r="G732" s="197"/>
      <c r="H732" s="208"/>
      <c r="I732" s="203"/>
      <c r="J732" s="203"/>
      <c r="K732" s="251"/>
    </row>
    <row r="733" spans="2:11" s="126" customFormat="1">
      <c r="B733" s="321"/>
      <c r="C733" s="187"/>
      <c r="D733" s="181"/>
      <c r="E733" s="225"/>
      <c r="F733" s="195"/>
      <c r="G733" s="197"/>
      <c r="H733" s="208"/>
      <c r="I733" s="203"/>
      <c r="J733" s="203"/>
      <c r="K733" s="251"/>
    </row>
    <row r="734" spans="2:11" s="126" customFormat="1">
      <c r="B734" s="321"/>
      <c r="C734" s="187"/>
      <c r="D734" s="181"/>
      <c r="E734" s="225"/>
      <c r="F734" s="195"/>
      <c r="G734" s="197"/>
      <c r="H734" s="208"/>
      <c r="I734" s="203"/>
      <c r="J734" s="203"/>
      <c r="K734" s="251"/>
    </row>
    <row r="735" spans="2:11" s="126" customFormat="1">
      <c r="B735" s="321"/>
      <c r="C735" s="187"/>
      <c r="D735" s="181"/>
      <c r="E735" s="225"/>
      <c r="F735" s="195"/>
      <c r="G735" s="197"/>
      <c r="H735" s="208"/>
      <c r="I735" s="203"/>
      <c r="J735" s="203"/>
      <c r="K735" s="251"/>
    </row>
    <row r="736" spans="2:11" s="126" customFormat="1">
      <c r="B736" s="321"/>
      <c r="C736" s="187"/>
      <c r="D736" s="181"/>
      <c r="E736" s="225"/>
      <c r="F736" s="195"/>
      <c r="G736" s="197"/>
      <c r="H736" s="208"/>
      <c r="I736" s="203"/>
      <c r="J736" s="203"/>
      <c r="K736" s="251"/>
    </row>
    <row r="737" spans="2:11" s="126" customFormat="1">
      <c r="B737" s="321"/>
      <c r="C737" s="187"/>
      <c r="D737" s="181"/>
      <c r="E737" s="225"/>
      <c r="F737" s="195"/>
      <c r="G737" s="197"/>
      <c r="H737" s="208"/>
      <c r="I737" s="203"/>
      <c r="J737" s="203"/>
      <c r="K737" s="251"/>
    </row>
    <row r="738" spans="2:11" s="126" customFormat="1">
      <c r="B738" s="321"/>
      <c r="C738" s="187"/>
      <c r="D738" s="181"/>
      <c r="E738" s="225"/>
      <c r="F738" s="195"/>
      <c r="G738" s="197"/>
      <c r="H738" s="208"/>
      <c r="I738" s="203"/>
      <c r="J738" s="203"/>
      <c r="K738" s="251"/>
    </row>
    <row r="739" spans="2:11" s="126" customFormat="1">
      <c r="B739" s="321"/>
      <c r="C739" s="187"/>
      <c r="D739" s="181"/>
      <c r="E739" s="225"/>
      <c r="F739" s="195"/>
      <c r="G739" s="197"/>
      <c r="H739" s="208"/>
      <c r="I739" s="203"/>
      <c r="J739" s="203"/>
      <c r="K739" s="251"/>
    </row>
    <row r="740" spans="2:11" s="126" customFormat="1">
      <c r="B740" s="321"/>
      <c r="C740" s="187"/>
      <c r="D740" s="181"/>
      <c r="E740" s="225"/>
      <c r="F740" s="195"/>
      <c r="G740" s="197"/>
      <c r="H740" s="208"/>
      <c r="I740" s="203"/>
      <c r="J740" s="203"/>
      <c r="K740" s="251"/>
    </row>
    <row r="741" spans="2:11" s="126" customFormat="1">
      <c r="B741" s="321"/>
      <c r="C741" s="187"/>
      <c r="D741" s="181"/>
      <c r="E741" s="225"/>
      <c r="F741" s="195"/>
      <c r="G741" s="197"/>
      <c r="H741" s="208"/>
      <c r="I741" s="203"/>
      <c r="J741" s="203"/>
      <c r="K741" s="251"/>
    </row>
    <row r="742" spans="2:11" s="126" customFormat="1">
      <c r="B742" s="321"/>
      <c r="C742" s="187"/>
      <c r="D742" s="181"/>
      <c r="E742" s="225"/>
      <c r="F742" s="195"/>
      <c r="G742" s="197"/>
      <c r="H742" s="208"/>
      <c r="I742" s="203"/>
      <c r="J742" s="203"/>
      <c r="K742" s="251"/>
    </row>
    <row r="743" spans="2:11" s="126" customFormat="1">
      <c r="B743" s="321"/>
      <c r="C743" s="187"/>
      <c r="D743" s="181"/>
      <c r="E743" s="225"/>
      <c r="F743" s="195"/>
      <c r="G743" s="197"/>
      <c r="H743" s="208"/>
      <c r="I743" s="203"/>
      <c r="J743" s="203"/>
      <c r="K743" s="251"/>
    </row>
    <row r="744" spans="2:11" s="126" customFormat="1">
      <c r="B744" s="321"/>
      <c r="C744" s="187"/>
      <c r="D744" s="181"/>
      <c r="E744" s="225"/>
      <c r="F744" s="195"/>
      <c r="G744" s="197"/>
      <c r="H744" s="208"/>
      <c r="I744" s="203"/>
      <c r="J744" s="203"/>
      <c r="K744" s="251"/>
    </row>
    <row r="745" spans="2:11" s="126" customFormat="1">
      <c r="B745" s="321"/>
      <c r="C745" s="187"/>
      <c r="D745" s="181"/>
      <c r="E745" s="225"/>
      <c r="F745" s="195"/>
      <c r="G745" s="197"/>
      <c r="H745" s="208"/>
      <c r="I745" s="203"/>
      <c r="J745" s="203"/>
      <c r="K745" s="251"/>
    </row>
    <row r="746" spans="2:11" s="126" customFormat="1">
      <c r="B746" s="321"/>
      <c r="C746" s="187"/>
      <c r="D746" s="181"/>
      <c r="E746" s="225"/>
      <c r="F746" s="195"/>
      <c r="G746" s="197"/>
      <c r="H746" s="208"/>
      <c r="I746" s="203"/>
      <c r="J746" s="203"/>
      <c r="K746" s="251"/>
    </row>
    <row r="747" spans="2:11" s="126" customFormat="1">
      <c r="B747" s="321"/>
      <c r="C747" s="187"/>
      <c r="D747" s="181"/>
      <c r="E747" s="225"/>
      <c r="F747" s="195"/>
      <c r="G747" s="197"/>
      <c r="H747" s="208"/>
      <c r="I747" s="203"/>
      <c r="J747" s="203"/>
      <c r="K747" s="251"/>
    </row>
    <row r="748" spans="2:11" s="126" customFormat="1">
      <c r="B748" s="321"/>
      <c r="C748" s="187"/>
      <c r="D748" s="181"/>
      <c r="E748" s="225"/>
      <c r="F748" s="195"/>
      <c r="G748" s="197"/>
      <c r="H748" s="208"/>
      <c r="I748" s="203"/>
      <c r="J748" s="203"/>
      <c r="K748" s="251"/>
    </row>
    <row r="749" spans="2:11" s="126" customFormat="1">
      <c r="B749" s="321"/>
      <c r="C749" s="187"/>
      <c r="D749" s="181"/>
      <c r="E749" s="225"/>
      <c r="F749" s="195"/>
      <c r="G749" s="197"/>
      <c r="H749" s="208"/>
      <c r="I749" s="203"/>
      <c r="J749" s="203"/>
      <c r="K749" s="251"/>
    </row>
    <row r="750" spans="2:11" s="126" customFormat="1">
      <c r="B750" s="321"/>
      <c r="C750" s="187"/>
      <c r="D750" s="181"/>
      <c r="E750" s="225"/>
      <c r="F750" s="195"/>
      <c r="G750" s="197"/>
      <c r="H750" s="208"/>
      <c r="I750" s="203"/>
      <c r="J750" s="203"/>
      <c r="K750" s="251"/>
    </row>
    <row r="751" spans="2:11" s="126" customFormat="1">
      <c r="B751" s="321"/>
      <c r="C751" s="187"/>
      <c r="D751" s="181"/>
      <c r="E751" s="225"/>
      <c r="F751" s="195"/>
      <c r="G751" s="197"/>
      <c r="H751" s="208"/>
      <c r="I751" s="203"/>
      <c r="J751" s="203"/>
      <c r="K751" s="251"/>
    </row>
    <row r="752" spans="2:11" s="126" customFormat="1">
      <c r="B752" s="321"/>
      <c r="C752" s="187"/>
      <c r="D752" s="181"/>
      <c r="E752" s="225"/>
      <c r="F752" s="195"/>
      <c r="G752" s="197"/>
      <c r="H752" s="208"/>
      <c r="I752" s="203"/>
      <c r="J752" s="203"/>
      <c r="K752" s="251"/>
    </row>
    <row r="753" spans="2:11" s="126" customFormat="1">
      <c r="B753" s="321"/>
      <c r="C753" s="187"/>
      <c r="D753" s="181"/>
      <c r="E753" s="225"/>
      <c r="F753" s="195"/>
      <c r="G753" s="197"/>
      <c r="H753" s="208"/>
      <c r="I753" s="203"/>
      <c r="J753" s="203"/>
      <c r="K753" s="251"/>
    </row>
    <row r="754" spans="2:11" s="126" customFormat="1">
      <c r="B754" s="321"/>
      <c r="C754" s="187"/>
      <c r="D754" s="181"/>
      <c r="E754" s="225"/>
      <c r="F754" s="195"/>
      <c r="G754" s="197"/>
      <c r="H754" s="208"/>
      <c r="I754" s="203"/>
      <c r="J754" s="203"/>
      <c r="K754" s="251"/>
    </row>
    <row r="755" spans="2:11" s="126" customFormat="1">
      <c r="B755" s="321"/>
      <c r="C755" s="187"/>
      <c r="D755" s="181"/>
      <c r="E755" s="225"/>
      <c r="F755" s="195"/>
      <c r="G755" s="197"/>
      <c r="H755" s="208"/>
      <c r="I755" s="203"/>
      <c r="J755" s="203"/>
      <c r="K755" s="251"/>
    </row>
    <row r="756" spans="2:11" s="126" customFormat="1">
      <c r="B756" s="321"/>
      <c r="C756" s="187"/>
      <c r="D756" s="181"/>
      <c r="E756" s="225"/>
      <c r="F756" s="195"/>
      <c r="G756" s="197"/>
      <c r="H756" s="208"/>
      <c r="I756" s="203"/>
      <c r="J756" s="203"/>
      <c r="K756" s="251"/>
    </row>
    <row r="757" spans="2:11" s="126" customFormat="1">
      <c r="B757" s="321"/>
      <c r="C757" s="187"/>
      <c r="D757" s="181"/>
      <c r="E757" s="225"/>
      <c r="F757" s="195"/>
      <c r="G757" s="197"/>
      <c r="H757" s="208"/>
      <c r="I757" s="203"/>
      <c r="J757" s="203"/>
      <c r="K757" s="251"/>
    </row>
    <row r="758" spans="2:11" s="126" customFormat="1">
      <c r="B758" s="321"/>
      <c r="C758" s="187"/>
      <c r="D758" s="181"/>
      <c r="E758" s="225"/>
      <c r="F758" s="195"/>
      <c r="G758" s="197"/>
      <c r="H758" s="208"/>
      <c r="I758" s="203"/>
      <c r="J758" s="203"/>
      <c r="K758" s="251"/>
    </row>
    <row r="759" spans="2:11" s="126" customFormat="1">
      <c r="B759" s="321"/>
      <c r="C759" s="187"/>
      <c r="D759" s="181"/>
      <c r="E759" s="225"/>
      <c r="F759" s="195"/>
      <c r="G759" s="197"/>
      <c r="H759" s="208"/>
      <c r="I759" s="203"/>
      <c r="J759" s="203"/>
      <c r="K759" s="251"/>
    </row>
    <row r="760" spans="2:11" s="126" customFormat="1">
      <c r="B760" s="321"/>
      <c r="C760" s="187"/>
      <c r="D760" s="181"/>
      <c r="E760" s="225"/>
      <c r="F760" s="195"/>
      <c r="G760" s="197"/>
      <c r="H760" s="208"/>
      <c r="I760" s="203"/>
      <c r="J760" s="203"/>
      <c r="K760" s="251"/>
    </row>
    <row r="761" spans="2:11" s="126" customFormat="1">
      <c r="B761" s="321"/>
      <c r="C761" s="187"/>
      <c r="D761" s="181"/>
      <c r="E761" s="225"/>
      <c r="F761" s="195"/>
      <c r="G761" s="197"/>
      <c r="H761" s="208"/>
      <c r="I761" s="203"/>
      <c r="J761" s="203"/>
      <c r="K761" s="251"/>
    </row>
    <row r="762" spans="2:11" s="126" customFormat="1">
      <c r="B762" s="321"/>
      <c r="C762" s="187"/>
      <c r="D762" s="181"/>
      <c r="E762" s="225"/>
      <c r="F762" s="195"/>
      <c r="G762" s="197"/>
      <c r="H762" s="208"/>
      <c r="I762" s="203"/>
      <c r="J762" s="203"/>
      <c r="K762" s="251"/>
    </row>
    <row r="763" spans="2:11" s="126" customFormat="1">
      <c r="B763" s="321"/>
      <c r="C763" s="187"/>
      <c r="D763" s="181"/>
      <c r="E763" s="225"/>
      <c r="F763" s="195"/>
      <c r="G763" s="197"/>
      <c r="H763" s="208"/>
      <c r="I763" s="203"/>
      <c r="J763" s="203"/>
      <c r="K763" s="251"/>
    </row>
    <row r="764" spans="2:11" s="126" customFormat="1">
      <c r="B764" s="321"/>
      <c r="C764" s="187"/>
      <c r="D764" s="181"/>
      <c r="E764" s="225"/>
      <c r="F764" s="195" t="e">
        <f>VLOOKUP(#REF!,'Base mag'!$U$2:$V$8,2,FALSE)</f>
        <v>#REF!</v>
      </c>
      <c r="G764" s="197"/>
      <c r="H764" s="208"/>
      <c r="I764" s="203"/>
      <c r="J764" s="203"/>
      <c r="K764" s="251"/>
    </row>
    <row r="765" spans="2:11" s="126" customFormat="1">
      <c r="B765" s="321"/>
      <c r="C765" s="187"/>
      <c r="D765" s="181"/>
      <c r="E765" s="225"/>
      <c r="F765" s="195" t="e">
        <f>VLOOKUP(#REF!,'Base mag'!$U$2:$V$8,2,FALSE)</f>
        <v>#REF!</v>
      </c>
      <c r="G765" s="197"/>
      <c r="H765" s="208"/>
      <c r="I765" s="203"/>
      <c r="J765" s="203"/>
      <c r="K765" s="251"/>
    </row>
    <row r="766" spans="2:11" s="126" customFormat="1">
      <c r="B766" s="321"/>
      <c r="C766" s="187"/>
      <c r="D766" s="181"/>
      <c r="E766" s="225"/>
      <c r="F766" s="195" t="e">
        <f>VLOOKUP(#REF!,'Base mag'!$U$2:$V$8,2,FALSE)</f>
        <v>#REF!</v>
      </c>
      <c r="G766" s="197"/>
      <c r="H766" s="208"/>
      <c r="I766" s="203"/>
      <c r="J766" s="203"/>
      <c r="K766" s="251"/>
    </row>
    <row r="767" spans="2:11" s="126" customFormat="1">
      <c r="B767" s="321"/>
      <c r="C767" s="187"/>
      <c r="D767" s="181"/>
      <c r="E767" s="225"/>
      <c r="F767" s="195" t="e">
        <f>VLOOKUP(#REF!,'Base mag'!$U$2:$V$8,2,FALSE)</f>
        <v>#REF!</v>
      </c>
      <c r="G767" s="197"/>
      <c r="H767" s="208"/>
      <c r="I767" s="203"/>
      <c r="J767" s="203"/>
      <c r="K767" s="251"/>
    </row>
    <row r="768" spans="2:11" s="126" customFormat="1">
      <c r="B768" s="321"/>
      <c r="C768" s="187"/>
      <c r="D768" s="181"/>
      <c r="E768" s="225"/>
      <c r="F768" s="195" t="e">
        <f>VLOOKUP(#REF!,'Base mag'!$U$2:$V$8,2,FALSE)</f>
        <v>#REF!</v>
      </c>
      <c r="G768" s="197"/>
      <c r="H768" s="208"/>
      <c r="I768" s="203"/>
      <c r="J768" s="203"/>
      <c r="K768" s="251"/>
    </row>
    <row r="769" spans="2:11" s="126" customFormat="1">
      <c r="B769" s="321"/>
      <c r="C769" s="187"/>
      <c r="D769" s="181"/>
      <c r="E769" s="225"/>
      <c r="F769" s="195" t="e">
        <f>VLOOKUP(#REF!,'Base mag'!$U$2:$V$8,2,FALSE)</f>
        <v>#REF!</v>
      </c>
      <c r="G769" s="197"/>
      <c r="H769" s="208"/>
      <c r="I769" s="203"/>
      <c r="J769" s="203"/>
      <c r="K769" s="251"/>
    </row>
    <row r="770" spans="2:11" s="126" customFormat="1">
      <c r="B770" s="321"/>
      <c r="C770" s="187"/>
      <c r="D770" s="181"/>
      <c r="E770" s="225"/>
      <c r="F770" s="195" t="e">
        <f>VLOOKUP(#REF!,'Base mag'!$U$2:$V$8,2,FALSE)</f>
        <v>#REF!</v>
      </c>
      <c r="G770" s="197"/>
      <c r="H770" s="208"/>
      <c r="I770" s="203"/>
      <c r="J770" s="203"/>
      <c r="K770" s="251"/>
    </row>
    <row r="771" spans="2:11" s="126" customFormat="1">
      <c r="B771" s="321"/>
      <c r="C771" s="187"/>
      <c r="D771" s="181"/>
      <c r="E771" s="225"/>
      <c r="F771" s="195" t="e">
        <f>VLOOKUP(#REF!,'Base mag'!$U$2:$V$8,2,FALSE)</f>
        <v>#REF!</v>
      </c>
      <c r="G771" s="197"/>
      <c r="H771" s="208"/>
      <c r="I771" s="203"/>
      <c r="J771" s="203"/>
      <c r="K771" s="251"/>
    </row>
    <row r="772" spans="2:11" s="126" customFormat="1">
      <c r="B772" s="321"/>
      <c r="C772" s="187"/>
      <c r="D772" s="181"/>
      <c r="E772" s="225"/>
      <c r="F772" s="195" t="e">
        <f>VLOOKUP(#REF!,'Base mag'!$U$2:$V$8,2,FALSE)</f>
        <v>#REF!</v>
      </c>
      <c r="G772" s="197"/>
      <c r="H772" s="208"/>
      <c r="I772" s="203"/>
      <c r="J772" s="203"/>
      <c r="K772" s="251"/>
    </row>
    <row r="773" spans="2:11" s="126" customFormat="1">
      <c r="B773" s="321"/>
      <c r="C773" s="187"/>
      <c r="D773" s="181"/>
      <c r="E773" s="225"/>
      <c r="F773" s="195" t="e">
        <f>VLOOKUP(#REF!,'Base mag'!$U$2:$V$8,2,FALSE)</f>
        <v>#REF!</v>
      </c>
      <c r="G773" s="197"/>
      <c r="H773" s="208"/>
      <c r="I773" s="203"/>
      <c r="J773" s="203"/>
      <c r="K773" s="251"/>
    </row>
    <row r="774" spans="2:11" s="126" customFormat="1">
      <c r="B774" s="321"/>
      <c r="C774" s="187"/>
      <c r="D774" s="181"/>
      <c r="E774" s="225"/>
      <c r="F774" s="195" t="e">
        <f>VLOOKUP(#REF!,'Base mag'!$U$2:$V$8,2,FALSE)</f>
        <v>#REF!</v>
      </c>
      <c r="G774" s="197"/>
      <c r="H774" s="208"/>
      <c r="I774" s="203"/>
      <c r="J774" s="203"/>
      <c r="K774" s="251"/>
    </row>
    <row r="775" spans="2:11" s="126" customFormat="1">
      <c r="B775" s="321"/>
      <c r="C775" s="187"/>
      <c r="D775" s="181"/>
      <c r="E775" s="225"/>
      <c r="F775" s="195" t="e">
        <f>VLOOKUP(#REF!,'Base mag'!$U$2:$V$8,2,FALSE)</f>
        <v>#REF!</v>
      </c>
      <c r="G775" s="197"/>
      <c r="H775" s="208"/>
      <c r="I775" s="203"/>
      <c r="J775" s="203"/>
      <c r="K775" s="251"/>
    </row>
    <row r="776" spans="2:11" s="126" customFormat="1">
      <c r="B776" s="321"/>
      <c r="C776" s="187"/>
      <c r="D776" s="181"/>
      <c r="E776" s="225"/>
      <c r="F776" s="195" t="e">
        <f>VLOOKUP(#REF!,'Base mag'!$U$2:$V$8,2,FALSE)</f>
        <v>#REF!</v>
      </c>
      <c r="G776" s="197"/>
      <c r="H776" s="208"/>
      <c r="I776" s="203"/>
      <c r="J776" s="203"/>
      <c r="K776" s="251"/>
    </row>
    <row r="777" spans="2:11" s="126" customFormat="1">
      <c r="B777" s="321"/>
      <c r="C777" s="187"/>
      <c r="D777" s="181"/>
      <c r="E777" s="225"/>
      <c r="F777" s="195" t="e">
        <f>VLOOKUP(#REF!,'Base mag'!$U$2:$V$8,2,FALSE)</f>
        <v>#REF!</v>
      </c>
      <c r="G777" s="197"/>
      <c r="H777" s="208"/>
      <c r="I777" s="203"/>
      <c r="J777" s="203"/>
      <c r="K777" s="251"/>
    </row>
    <row r="778" spans="2:11" s="126" customFormat="1">
      <c r="B778" s="321"/>
      <c r="C778" s="187"/>
      <c r="D778" s="181"/>
      <c r="E778" s="225"/>
      <c r="F778" s="195" t="e">
        <f>VLOOKUP(#REF!,'Base mag'!$U$2:$V$8,2,FALSE)</f>
        <v>#REF!</v>
      </c>
      <c r="G778" s="197"/>
      <c r="H778" s="208"/>
      <c r="I778" s="203"/>
      <c r="J778" s="203"/>
      <c r="K778" s="251"/>
    </row>
    <row r="779" spans="2:11" s="126" customFormat="1">
      <c r="B779" s="321"/>
      <c r="C779" s="187"/>
      <c r="D779" s="181"/>
      <c r="E779" s="225"/>
      <c r="F779" s="195" t="e">
        <f>VLOOKUP(#REF!,'Base mag'!$U$2:$V$8,2,FALSE)</f>
        <v>#REF!</v>
      </c>
      <c r="G779" s="197"/>
      <c r="H779" s="208"/>
      <c r="I779" s="203"/>
      <c r="J779" s="203"/>
      <c r="K779" s="251"/>
    </row>
    <row r="780" spans="2:11" s="126" customFormat="1">
      <c r="B780" s="321"/>
      <c r="C780" s="187"/>
      <c r="D780" s="181"/>
      <c r="E780" s="225"/>
      <c r="F780" s="195" t="e">
        <f>VLOOKUP(#REF!,'Base mag'!$U$2:$V$8,2,FALSE)</f>
        <v>#REF!</v>
      </c>
      <c r="G780" s="197"/>
      <c r="H780" s="208"/>
      <c r="I780" s="203"/>
      <c r="J780" s="203"/>
      <c r="K780" s="251"/>
    </row>
    <row r="781" spans="2:11" s="126" customFormat="1">
      <c r="B781" s="321"/>
      <c r="C781" s="187"/>
      <c r="D781" s="181"/>
      <c r="E781" s="225"/>
      <c r="F781" s="195" t="e">
        <f>VLOOKUP(#REF!,'Base mag'!$U$2:$V$8,2,FALSE)</f>
        <v>#REF!</v>
      </c>
      <c r="G781" s="197"/>
      <c r="H781" s="208"/>
      <c r="I781" s="203"/>
      <c r="J781" s="203"/>
      <c r="K781" s="251"/>
    </row>
    <row r="782" spans="2:11" s="126" customFormat="1">
      <c r="B782" s="321"/>
      <c r="C782" s="187"/>
      <c r="D782" s="181"/>
      <c r="E782" s="225"/>
      <c r="F782" s="195" t="e">
        <f>VLOOKUP(#REF!,'Base mag'!$U$2:$V$8,2,FALSE)</f>
        <v>#REF!</v>
      </c>
      <c r="G782" s="197"/>
      <c r="H782" s="208"/>
      <c r="I782" s="203"/>
      <c r="J782" s="203"/>
      <c r="K782" s="251"/>
    </row>
    <row r="783" spans="2:11" s="126" customFormat="1">
      <c r="B783" s="321"/>
      <c r="C783" s="187"/>
      <c r="D783" s="181"/>
      <c r="E783" s="225"/>
      <c r="F783" s="195" t="e">
        <f>VLOOKUP(#REF!,'Base mag'!$U$2:$V$8,2,FALSE)</f>
        <v>#REF!</v>
      </c>
      <c r="G783" s="197"/>
      <c r="H783" s="208"/>
      <c r="I783" s="203"/>
      <c r="J783" s="203"/>
      <c r="K783" s="251"/>
    </row>
    <row r="784" spans="2:11" s="126" customFormat="1">
      <c r="B784" s="321"/>
      <c r="C784" s="187"/>
      <c r="D784" s="181"/>
      <c r="E784" s="225"/>
      <c r="F784" s="195" t="e">
        <f>VLOOKUP(#REF!,'Base mag'!$U$2:$V$8,2,FALSE)</f>
        <v>#REF!</v>
      </c>
      <c r="G784" s="197"/>
      <c r="H784" s="208"/>
      <c r="I784" s="203"/>
      <c r="J784" s="203"/>
      <c r="K784" s="251"/>
    </row>
    <row r="785" spans="2:11" s="126" customFormat="1">
      <c r="B785" s="321"/>
      <c r="C785" s="187"/>
      <c r="D785" s="181"/>
      <c r="E785" s="225"/>
      <c r="F785" s="195" t="e">
        <f>VLOOKUP(#REF!,'Base mag'!$U$2:$V$8,2,FALSE)</f>
        <v>#REF!</v>
      </c>
      <c r="G785" s="197"/>
      <c r="H785" s="208"/>
      <c r="I785" s="203"/>
      <c r="J785" s="203"/>
      <c r="K785" s="251"/>
    </row>
    <row r="786" spans="2:11" s="126" customFormat="1">
      <c r="B786" s="321"/>
      <c r="C786" s="187"/>
      <c r="D786" s="181"/>
      <c r="E786" s="225"/>
      <c r="F786" s="195" t="e">
        <f>VLOOKUP(#REF!,'Base mag'!$U$2:$V$8,2,FALSE)</f>
        <v>#REF!</v>
      </c>
      <c r="G786" s="197"/>
      <c r="H786" s="208"/>
      <c r="I786" s="203"/>
      <c r="J786" s="203"/>
      <c r="K786" s="251"/>
    </row>
    <row r="787" spans="2:11" s="126" customFormat="1">
      <c r="B787" s="321"/>
      <c r="C787" s="187"/>
      <c r="D787" s="181"/>
      <c r="E787" s="225"/>
      <c r="F787" s="195" t="e">
        <f>VLOOKUP(#REF!,'Base mag'!$U$2:$V$8,2,FALSE)</f>
        <v>#REF!</v>
      </c>
      <c r="G787" s="197"/>
      <c r="H787" s="208"/>
      <c r="I787" s="203"/>
      <c r="J787" s="203"/>
      <c r="K787" s="251"/>
    </row>
    <row r="788" spans="2:11" s="126" customFormat="1">
      <c r="B788" s="321"/>
      <c r="C788" s="187"/>
      <c r="D788" s="181"/>
      <c r="E788" s="225"/>
      <c r="F788" s="195" t="e">
        <f>VLOOKUP(#REF!,'Base mag'!$U$2:$V$8,2,FALSE)</f>
        <v>#REF!</v>
      </c>
      <c r="G788" s="197"/>
      <c r="H788" s="208"/>
      <c r="I788" s="203"/>
      <c r="J788" s="203"/>
      <c r="K788" s="251"/>
    </row>
    <row r="789" spans="2:11" s="126" customFormat="1">
      <c r="B789" s="321"/>
      <c r="C789" s="187"/>
      <c r="D789" s="181"/>
      <c r="E789" s="225"/>
      <c r="F789" s="195" t="e">
        <f>VLOOKUP(#REF!,'Base mag'!$U$2:$V$8,2,FALSE)</f>
        <v>#REF!</v>
      </c>
      <c r="G789" s="197"/>
      <c r="H789" s="208"/>
      <c r="I789" s="203"/>
      <c r="J789" s="203"/>
      <c r="K789" s="251"/>
    </row>
    <row r="790" spans="2:11" s="126" customFormat="1">
      <c r="B790" s="321"/>
      <c r="C790" s="187"/>
      <c r="D790" s="181"/>
      <c r="E790" s="225"/>
      <c r="F790" s="195" t="e">
        <f>VLOOKUP(#REF!,'Base mag'!$U$2:$V$8,2,FALSE)</f>
        <v>#REF!</v>
      </c>
      <c r="G790" s="197"/>
      <c r="H790" s="208"/>
      <c r="I790" s="203"/>
      <c r="J790" s="203"/>
      <c r="K790" s="251"/>
    </row>
    <row r="791" spans="2:11" s="126" customFormat="1">
      <c r="B791" s="321"/>
      <c r="C791" s="187"/>
      <c r="D791" s="181"/>
      <c r="E791" s="225"/>
      <c r="F791" s="195" t="e">
        <f>VLOOKUP(#REF!,'Base mag'!$U$2:$V$8,2,FALSE)</f>
        <v>#REF!</v>
      </c>
      <c r="G791" s="197"/>
      <c r="H791" s="208"/>
      <c r="I791" s="203"/>
      <c r="J791" s="203"/>
      <c r="K791" s="251"/>
    </row>
    <row r="792" spans="2:11" s="126" customFormat="1">
      <c r="B792" s="321"/>
      <c r="C792" s="187"/>
      <c r="D792" s="181"/>
      <c r="E792" s="225"/>
      <c r="F792" s="195" t="e">
        <f>VLOOKUP(#REF!,'Base mag'!$U$2:$V$8,2,FALSE)</f>
        <v>#REF!</v>
      </c>
      <c r="G792" s="197"/>
      <c r="H792" s="208"/>
      <c r="I792" s="203"/>
      <c r="J792" s="203"/>
      <c r="K792" s="251"/>
    </row>
    <row r="793" spans="2:11" s="126" customFormat="1">
      <c r="B793" s="321"/>
      <c r="C793" s="187"/>
      <c r="D793" s="181"/>
      <c r="E793" s="225"/>
      <c r="F793" s="195" t="e">
        <f>VLOOKUP(#REF!,'Base mag'!$U$2:$V$8,2,FALSE)</f>
        <v>#REF!</v>
      </c>
      <c r="G793" s="197"/>
      <c r="H793" s="208"/>
      <c r="I793" s="203"/>
      <c r="J793" s="203"/>
      <c r="K793" s="251"/>
    </row>
    <row r="794" spans="2:11" s="126" customFormat="1">
      <c r="B794" s="321"/>
      <c r="C794" s="187"/>
      <c r="D794" s="181"/>
      <c r="E794" s="225"/>
      <c r="F794" s="195" t="e">
        <f>VLOOKUP(#REF!,'Base mag'!$U$2:$V$8,2,FALSE)</f>
        <v>#REF!</v>
      </c>
      <c r="G794" s="197"/>
      <c r="H794" s="208"/>
      <c r="I794" s="203"/>
      <c r="J794" s="203"/>
      <c r="K794" s="251"/>
    </row>
    <row r="795" spans="2:11" s="126" customFormat="1">
      <c r="B795" s="321"/>
      <c r="C795" s="187"/>
      <c r="D795" s="181"/>
      <c r="E795" s="225"/>
      <c r="F795" s="195" t="e">
        <f>VLOOKUP(#REF!,'Base mag'!$U$2:$V$8,2,FALSE)</f>
        <v>#REF!</v>
      </c>
      <c r="G795" s="197"/>
      <c r="H795" s="208"/>
      <c r="I795" s="203"/>
      <c r="J795" s="203"/>
      <c r="K795" s="251"/>
    </row>
    <row r="796" spans="2:11" s="126" customFormat="1">
      <c r="B796" s="321"/>
      <c r="C796" s="187"/>
      <c r="D796" s="181"/>
      <c r="E796" s="225"/>
      <c r="F796" s="195" t="e">
        <f>VLOOKUP(#REF!,'Base mag'!$U$2:$V$8,2,FALSE)</f>
        <v>#REF!</v>
      </c>
      <c r="G796" s="197"/>
      <c r="H796" s="208"/>
      <c r="I796" s="203"/>
      <c r="J796" s="203"/>
      <c r="K796" s="251"/>
    </row>
    <row r="797" spans="2:11" s="126" customFormat="1">
      <c r="B797" s="321"/>
      <c r="C797" s="187"/>
      <c r="D797" s="181"/>
      <c r="E797" s="225"/>
      <c r="F797" s="195" t="e">
        <f>VLOOKUP(#REF!,'Base mag'!$U$2:$V$8,2,FALSE)</f>
        <v>#REF!</v>
      </c>
      <c r="G797" s="197"/>
      <c r="H797" s="208"/>
      <c r="I797" s="203"/>
      <c r="J797" s="203"/>
      <c r="K797" s="251"/>
    </row>
    <row r="798" spans="2:11" s="126" customFormat="1">
      <c r="B798" s="321"/>
      <c r="C798" s="187"/>
      <c r="D798" s="181"/>
      <c r="E798" s="225"/>
      <c r="F798" s="195" t="e">
        <f>VLOOKUP(#REF!,'Base mag'!$U$2:$V$8,2,FALSE)</f>
        <v>#REF!</v>
      </c>
      <c r="G798" s="197"/>
      <c r="H798" s="208"/>
      <c r="I798" s="203"/>
      <c r="J798" s="203"/>
      <c r="K798" s="251"/>
    </row>
    <row r="799" spans="2:11" s="126" customFormat="1">
      <c r="B799" s="321"/>
      <c r="C799" s="187"/>
      <c r="D799" s="181"/>
      <c r="E799" s="225"/>
      <c r="F799" s="195" t="e">
        <f>VLOOKUP(#REF!,'Base mag'!$U$2:$V$8,2,FALSE)</f>
        <v>#REF!</v>
      </c>
      <c r="G799" s="197"/>
      <c r="H799" s="208"/>
      <c r="I799" s="203"/>
      <c r="J799" s="203"/>
      <c r="K799" s="251"/>
    </row>
    <row r="800" spans="2:11" s="126" customFormat="1">
      <c r="B800" s="321"/>
      <c r="C800" s="187"/>
      <c r="D800" s="181"/>
      <c r="E800" s="225"/>
      <c r="F800" s="195" t="e">
        <f>VLOOKUP(#REF!,'Base mag'!$U$2:$V$8,2,FALSE)</f>
        <v>#REF!</v>
      </c>
      <c r="G800" s="197"/>
      <c r="H800" s="208"/>
      <c r="I800" s="203"/>
      <c r="J800" s="203"/>
      <c r="K800" s="251"/>
    </row>
    <row r="801" spans="2:11" s="126" customFormat="1">
      <c r="B801" s="321"/>
      <c r="C801" s="187"/>
      <c r="D801" s="181"/>
      <c r="E801" s="225"/>
      <c r="F801" s="195" t="e">
        <f>VLOOKUP(#REF!,'Base mag'!$U$2:$V$8,2,FALSE)</f>
        <v>#REF!</v>
      </c>
      <c r="G801" s="197"/>
      <c r="H801" s="208"/>
      <c r="I801" s="203"/>
      <c r="J801" s="203"/>
      <c r="K801" s="251"/>
    </row>
    <row r="802" spans="2:11" s="126" customFormat="1">
      <c r="B802" s="321"/>
      <c r="C802" s="187"/>
      <c r="D802" s="181"/>
      <c r="E802" s="225"/>
      <c r="F802" s="195" t="e">
        <f>VLOOKUP(#REF!,'Base mag'!$U$2:$V$8,2,FALSE)</f>
        <v>#REF!</v>
      </c>
      <c r="G802" s="197"/>
      <c r="H802" s="208"/>
      <c r="I802" s="203"/>
      <c r="J802" s="203"/>
      <c r="K802" s="251"/>
    </row>
    <row r="803" spans="2:11" s="126" customFormat="1">
      <c r="B803" s="321"/>
      <c r="C803" s="187"/>
      <c r="D803" s="181"/>
      <c r="E803" s="225"/>
      <c r="F803" s="195" t="e">
        <f>VLOOKUP(#REF!,'Base mag'!$U$2:$V$8,2,FALSE)</f>
        <v>#REF!</v>
      </c>
      <c r="G803" s="197"/>
      <c r="H803" s="208"/>
      <c r="I803" s="203"/>
      <c r="J803" s="203"/>
      <c r="K803" s="251"/>
    </row>
    <row r="804" spans="2:11" s="126" customFormat="1">
      <c r="B804" s="321"/>
      <c r="C804" s="187"/>
      <c r="D804" s="181"/>
      <c r="E804" s="225"/>
      <c r="F804" s="195" t="e">
        <f>VLOOKUP(#REF!,'Base mag'!$U$2:$V$8,2,FALSE)</f>
        <v>#REF!</v>
      </c>
      <c r="G804" s="197"/>
      <c r="H804" s="208"/>
      <c r="I804" s="203"/>
      <c r="J804" s="203"/>
      <c r="K804" s="251"/>
    </row>
    <row r="805" spans="2:11" s="126" customFormat="1">
      <c r="B805" s="321"/>
      <c r="C805" s="187"/>
      <c r="D805" s="181"/>
      <c r="E805" s="225"/>
      <c r="F805" s="195" t="e">
        <f>VLOOKUP(#REF!,'Base mag'!$U$2:$V$8,2,FALSE)</f>
        <v>#REF!</v>
      </c>
      <c r="G805" s="197"/>
      <c r="H805" s="208"/>
      <c r="I805" s="203"/>
      <c r="J805" s="203"/>
      <c r="K805" s="251"/>
    </row>
    <row r="806" spans="2:11" s="126" customFormat="1">
      <c r="B806" s="321"/>
      <c r="C806" s="187"/>
      <c r="D806" s="181"/>
      <c r="E806" s="225"/>
      <c r="F806" s="195" t="e">
        <f>VLOOKUP(#REF!,'Base mag'!$U$2:$V$8,2,FALSE)</f>
        <v>#REF!</v>
      </c>
      <c r="G806" s="197"/>
      <c r="H806" s="208"/>
      <c r="I806" s="203"/>
      <c r="J806" s="203"/>
      <c r="K806" s="251"/>
    </row>
    <row r="807" spans="2:11" s="126" customFormat="1">
      <c r="B807" s="321"/>
      <c r="C807" s="187"/>
      <c r="D807" s="181"/>
      <c r="E807" s="225"/>
      <c r="F807" s="195" t="e">
        <f>VLOOKUP(#REF!,'Base mag'!$U$2:$V$8,2,FALSE)</f>
        <v>#REF!</v>
      </c>
      <c r="G807" s="197"/>
      <c r="H807" s="208"/>
      <c r="I807" s="203"/>
      <c r="J807" s="203"/>
      <c r="K807" s="251"/>
    </row>
    <row r="808" spans="2:11" s="126" customFormat="1">
      <c r="B808" s="321"/>
      <c r="C808" s="187"/>
      <c r="D808" s="181"/>
      <c r="E808" s="225"/>
      <c r="F808" s="195" t="e">
        <f>VLOOKUP(#REF!,'Base mag'!$U$2:$V$8,2,FALSE)</f>
        <v>#REF!</v>
      </c>
      <c r="G808" s="197"/>
      <c r="H808" s="208"/>
      <c r="I808" s="203"/>
      <c r="J808" s="203"/>
      <c r="K808" s="251"/>
    </row>
    <row r="809" spans="2:11" s="126" customFormat="1">
      <c r="B809" s="321"/>
      <c r="C809" s="187"/>
      <c r="D809" s="181"/>
      <c r="E809" s="225"/>
      <c r="F809" s="195" t="e">
        <f>VLOOKUP(#REF!,'Base mag'!$U$2:$V$8,2,FALSE)</f>
        <v>#REF!</v>
      </c>
      <c r="G809" s="197"/>
      <c r="H809" s="208"/>
      <c r="I809" s="203"/>
      <c r="J809" s="203"/>
      <c r="K809" s="251"/>
    </row>
    <row r="810" spans="2:11" s="126" customFormat="1">
      <c r="B810" s="321"/>
      <c r="C810" s="187"/>
      <c r="D810" s="181"/>
      <c r="E810" s="225"/>
      <c r="F810" s="195" t="e">
        <f>VLOOKUP(#REF!,'Base mag'!$U$2:$V$8,2,FALSE)</f>
        <v>#REF!</v>
      </c>
      <c r="G810" s="197"/>
      <c r="H810" s="208"/>
      <c r="I810" s="203"/>
      <c r="J810" s="203"/>
      <c r="K810" s="251"/>
    </row>
    <row r="811" spans="2:11" s="126" customFormat="1">
      <c r="B811" s="321"/>
      <c r="C811" s="187"/>
      <c r="D811" s="181"/>
      <c r="E811" s="225"/>
      <c r="F811" s="195" t="e">
        <f>VLOOKUP(#REF!,'Base mag'!$U$2:$V$8,2,FALSE)</f>
        <v>#REF!</v>
      </c>
      <c r="G811" s="197"/>
      <c r="H811" s="208"/>
      <c r="I811" s="203"/>
      <c r="J811" s="203"/>
      <c r="K811" s="251"/>
    </row>
    <row r="812" spans="2:11" s="126" customFormat="1">
      <c r="B812" s="321"/>
      <c r="C812" s="187"/>
      <c r="D812" s="181"/>
      <c r="E812" s="225"/>
      <c r="F812" s="195" t="e">
        <f>VLOOKUP(#REF!,'Base mag'!$U$2:$V$8,2,FALSE)</f>
        <v>#REF!</v>
      </c>
      <c r="G812" s="197"/>
      <c r="H812" s="208"/>
      <c r="I812" s="203"/>
      <c r="J812" s="203"/>
      <c r="K812" s="251"/>
    </row>
    <row r="813" spans="2:11" s="126" customFormat="1">
      <c r="B813" s="321"/>
      <c r="C813" s="187"/>
      <c r="D813" s="181"/>
      <c r="E813" s="225"/>
      <c r="F813" s="195" t="e">
        <f>VLOOKUP(#REF!,'Base mag'!$U$2:$V$8,2,FALSE)</f>
        <v>#REF!</v>
      </c>
      <c r="G813" s="197"/>
      <c r="H813" s="208"/>
      <c r="I813" s="203"/>
      <c r="J813" s="203"/>
      <c r="K813" s="251"/>
    </row>
    <row r="814" spans="2:11" s="126" customFormat="1">
      <c r="B814" s="321"/>
      <c r="C814" s="187"/>
      <c r="D814" s="181"/>
      <c r="E814" s="225"/>
      <c r="F814" s="195" t="e">
        <f>VLOOKUP(#REF!,'Base mag'!$U$2:$V$8,2,FALSE)</f>
        <v>#REF!</v>
      </c>
      <c r="G814" s="197"/>
      <c r="H814" s="208"/>
      <c r="I814" s="203"/>
      <c r="J814" s="203"/>
      <c r="K814" s="251"/>
    </row>
    <row r="815" spans="2:11" s="126" customFormat="1">
      <c r="B815" s="321"/>
      <c r="C815" s="187"/>
      <c r="D815" s="181"/>
      <c r="E815" s="225"/>
      <c r="F815" s="195" t="e">
        <f>VLOOKUP(#REF!,'Base mag'!$U$2:$V$8,2,FALSE)</f>
        <v>#REF!</v>
      </c>
      <c r="G815" s="197"/>
      <c r="H815" s="208"/>
      <c r="I815" s="203"/>
      <c r="J815" s="203"/>
      <c r="K815" s="251"/>
    </row>
    <row r="816" spans="2:11" s="126" customFormat="1">
      <c r="B816" s="321"/>
      <c r="C816" s="187"/>
      <c r="D816" s="181"/>
      <c r="E816" s="225"/>
      <c r="F816" s="195" t="e">
        <f>VLOOKUP(#REF!,'Base mag'!$U$2:$V$8,2,FALSE)</f>
        <v>#REF!</v>
      </c>
      <c r="G816" s="197"/>
      <c r="H816" s="208"/>
      <c r="I816" s="203"/>
      <c r="J816" s="203"/>
      <c r="K816" s="251"/>
    </row>
    <row r="817" spans="2:11" s="126" customFormat="1">
      <c r="B817" s="321"/>
      <c r="C817" s="187"/>
      <c r="D817" s="181"/>
      <c r="E817" s="225"/>
      <c r="F817" s="195" t="e">
        <f>VLOOKUP(#REF!,'Base mag'!$U$2:$V$8,2,FALSE)</f>
        <v>#REF!</v>
      </c>
      <c r="G817" s="197"/>
      <c r="H817" s="208"/>
      <c r="I817" s="203"/>
      <c r="J817" s="203"/>
      <c r="K817" s="251"/>
    </row>
    <row r="818" spans="2:11" s="126" customFormat="1">
      <c r="B818" s="321"/>
      <c r="C818" s="187"/>
      <c r="D818" s="181"/>
      <c r="E818" s="225"/>
      <c r="F818" s="195" t="e">
        <f>VLOOKUP(#REF!,'Base mag'!$U$2:$V$8,2,FALSE)</f>
        <v>#REF!</v>
      </c>
      <c r="G818" s="197"/>
      <c r="H818" s="208"/>
      <c r="I818" s="203"/>
      <c r="J818" s="203"/>
      <c r="K818" s="251"/>
    </row>
    <row r="819" spans="2:11" s="126" customFormat="1">
      <c r="B819" s="321"/>
      <c r="C819" s="187"/>
      <c r="D819" s="181"/>
      <c r="E819" s="225"/>
      <c r="F819" s="195" t="e">
        <f>VLOOKUP(#REF!,'Base mag'!$U$2:$V$8,2,FALSE)</f>
        <v>#REF!</v>
      </c>
      <c r="G819" s="197"/>
      <c r="H819" s="208"/>
      <c r="I819" s="203"/>
      <c r="J819" s="203"/>
      <c r="K819" s="251"/>
    </row>
    <row r="820" spans="2:11" s="126" customFormat="1">
      <c r="B820" s="321"/>
      <c r="C820" s="187"/>
      <c r="D820" s="181"/>
      <c r="E820" s="225"/>
      <c r="F820" s="195" t="e">
        <f>VLOOKUP(#REF!,'Base mag'!$U$2:$V$8,2,FALSE)</f>
        <v>#REF!</v>
      </c>
      <c r="G820" s="197"/>
      <c r="H820" s="208"/>
      <c r="I820" s="203"/>
      <c r="J820" s="203"/>
      <c r="K820" s="251"/>
    </row>
    <row r="821" spans="2:11" s="126" customFormat="1">
      <c r="B821" s="321"/>
      <c r="C821" s="187"/>
      <c r="D821" s="181"/>
      <c r="E821" s="225"/>
      <c r="F821" s="195" t="e">
        <f>VLOOKUP(#REF!,'Base mag'!$U$2:$V$8,2,FALSE)</f>
        <v>#REF!</v>
      </c>
      <c r="G821" s="197"/>
      <c r="H821" s="208"/>
      <c r="I821" s="203"/>
      <c r="J821" s="203"/>
      <c r="K821" s="251"/>
    </row>
    <row r="822" spans="2:11" s="126" customFormat="1">
      <c r="B822" s="321"/>
      <c r="C822" s="187"/>
      <c r="D822" s="181"/>
      <c r="E822" s="225"/>
      <c r="F822" s="195" t="e">
        <f>VLOOKUP(#REF!,'Base mag'!$U$2:$V$8,2,FALSE)</f>
        <v>#REF!</v>
      </c>
      <c r="G822" s="197"/>
      <c r="H822" s="208"/>
      <c r="I822" s="203"/>
      <c r="J822" s="203"/>
      <c r="K822" s="251"/>
    </row>
    <row r="823" spans="2:11" s="126" customFormat="1">
      <c r="B823" s="321"/>
      <c r="C823" s="187"/>
      <c r="D823" s="181"/>
      <c r="E823" s="225"/>
      <c r="F823" s="195" t="e">
        <f>VLOOKUP(#REF!,'Base mag'!$U$2:$V$8,2,FALSE)</f>
        <v>#REF!</v>
      </c>
      <c r="G823" s="197"/>
      <c r="H823" s="208"/>
      <c r="I823" s="203"/>
      <c r="J823" s="203"/>
      <c r="K823" s="251"/>
    </row>
    <row r="824" spans="2:11" s="126" customFormat="1">
      <c r="B824" s="321"/>
      <c r="C824" s="187"/>
      <c r="D824" s="181"/>
      <c r="E824" s="225"/>
      <c r="F824" s="195" t="e">
        <f>VLOOKUP(#REF!,'Base mag'!$U$2:$V$8,2,FALSE)</f>
        <v>#REF!</v>
      </c>
      <c r="G824" s="197"/>
      <c r="H824" s="208"/>
      <c r="I824" s="203"/>
      <c r="J824" s="203"/>
      <c r="K824" s="251"/>
    </row>
    <row r="825" spans="2:11" s="126" customFormat="1">
      <c r="B825" s="321"/>
      <c r="C825" s="187"/>
      <c r="D825" s="181"/>
      <c r="E825" s="225"/>
      <c r="F825" s="195" t="e">
        <f>VLOOKUP(#REF!,'Base mag'!$U$2:$V$8,2,FALSE)</f>
        <v>#REF!</v>
      </c>
      <c r="G825" s="197"/>
      <c r="H825" s="208"/>
      <c r="I825" s="203"/>
      <c r="J825" s="203"/>
      <c r="K825" s="251"/>
    </row>
    <row r="826" spans="2:11" s="126" customFormat="1">
      <c r="B826" s="321"/>
      <c r="C826" s="187"/>
      <c r="D826" s="181"/>
      <c r="E826" s="225"/>
      <c r="F826" s="195" t="e">
        <f>VLOOKUP(#REF!,'Base mag'!$U$2:$V$8,2,FALSE)</f>
        <v>#REF!</v>
      </c>
      <c r="G826" s="197"/>
      <c r="H826" s="208"/>
      <c r="I826" s="203"/>
      <c r="J826" s="203"/>
      <c r="K826" s="251"/>
    </row>
    <row r="827" spans="2:11" s="126" customFormat="1">
      <c r="B827" s="321"/>
      <c r="C827" s="187"/>
      <c r="D827" s="181"/>
      <c r="E827" s="225"/>
      <c r="F827" s="195" t="e">
        <f>VLOOKUP(#REF!,'Base mag'!$U$2:$V$8,2,FALSE)</f>
        <v>#REF!</v>
      </c>
      <c r="G827" s="197"/>
      <c r="H827" s="208"/>
      <c r="I827" s="203"/>
      <c r="J827" s="203"/>
      <c r="K827" s="251"/>
    </row>
    <row r="828" spans="2:11" s="126" customFormat="1">
      <c r="B828" s="321"/>
      <c r="C828" s="187"/>
      <c r="D828" s="181"/>
      <c r="E828" s="225"/>
      <c r="F828" s="195" t="e">
        <f>VLOOKUP(#REF!,'Base mag'!$U$2:$V$8,2,FALSE)</f>
        <v>#REF!</v>
      </c>
      <c r="G828" s="197"/>
      <c r="H828" s="208"/>
      <c r="I828" s="203"/>
      <c r="J828" s="203"/>
      <c r="K828" s="251"/>
    </row>
    <row r="829" spans="2:11" s="126" customFormat="1">
      <c r="B829" s="321"/>
      <c r="C829" s="187"/>
      <c r="D829" s="181"/>
      <c r="E829" s="225"/>
      <c r="F829" s="195" t="e">
        <f>VLOOKUP(#REF!,'Base mag'!$U$2:$V$8,2,FALSE)</f>
        <v>#REF!</v>
      </c>
      <c r="G829" s="197"/>
      <c r="H829" s="208"/>
      <c r="I829" s="203"/>
      <c r="J829" s="203"/>
      <c r="K829" s="251"/>
    </row>
    <row r="830" spans="2:11" s="126" customFormat="1">
      <c r="B830" s="321"/>
      <c r="C830" s="187"/>
      <c r="D830" s="181"/>
      <c r="E830" s="225"/>
      <c r="F830" s="195" t="e">
        <f>VLOOKUP(#REF!,'Base mag'!$U$2:$V$8,2,FALSE)</f>
        <v>#REF!</v>
      </c>
      <c r="G830" s="197"/>
      <c r="H830" s="208"/>
      <c r="I830" s="203"/>
      <c r="J830" s="203"/>
      <c r="K830" s="251"/>
    </row>
    <row r="831" spans="2:11" s="126" customFormat="1">
      <c r="B831" s="321"/>
      <c r="C831" s="187"/>
      <c r="D831" s="181"/>
      <c r="E831" s="225"/>
      <c r="F831" s="195" t="e">
        <f>VLOOKUP(#REF!,'Base mag'!$U$2:$V$8,2,FALSE)</f>
        <v>#REF!</v>
      </c>
      <c r="G831" s="197"/>
      <c r="H831" s="208"/>
      <c r="I831" s="203"/>
      <c r="J831" s="203"/>
      <c r="K831" s="251"/>
    </row>
    <row r="832" spans="2:11" s="126" customFormat="1">
      <c r="B832" s="321"/>
      <c r="C832" s="187"/>
      <c r="D832" s="181"/>
      <c r="E832" s="225"/>
      <c r="F832" s="195" t="e">
        <f>VLOOKUP(#REF!,'Base mag'!$U$2:$V$8,2,FALSE)</f>
        <v>#REF!</v>
      </c>
      <c r="G832" s="197"/>
      <c r="H832" s="208"/>
      <c r="I832" s="203"/>
      <c r="J832" s="203"/>
      <c r="K832" s="251"/>
    </row>
    <row r="833" spans="2:11" s="126" customFormat="1">
      <c r="B833" s="321"/>
      <c r="C833" s="187"/>
      <c r="D833" s="181"/>
      <c r="E833" s="225"/>
      <c r="F833" s="195" t="e">
        <f>VLOOKUP(#REF!,'Base mag'!$U$2:$V$8,2,FALSE)</f>
        <v>#REF!</v>
      </c>
      <c r="G833" s="197"/>
      <c r="H833" s="208"/>
      <c r="I833" s="203"/>
      <c r="J833" s="203"/>
      <c r="K833" s="251"/>
    </row>
    <row r="834" spans="2:11" s="126" customFormat="1">
      <c r="B834" s="321"/>
      <c r="C834" s="187"/>
      <c r="D834" s="181"/>
      <c r="E834" s="225"/>
      <c r="F834" s="195" t="e">
        <f>VLOOKUP(#REF!,'Base mag'!$U$2:$V$8,2,FALSE)</f>
        <v>#REF!</v>
      </c>
      <c r="G834" s="197"/>
      <c r="H834" s="208"/>
      <c r="I834" s="203"/>
      <c r="J834" s="203"/>
      <c r="K834" s="251"/>
    </row>
    <row r="835" spans="2:11" s="126" customFormat="1">
      <c r="B835" s="321"/>
      <c r="C835" s="187"/>
      <c r="D835" s="181"/>
      <c r="E835" s="225"/>
      <c r="F835" s="195" t="e">
        <f>VLOOKUP(#REF!,'Base mag'!$U$2:$V$8,2,FALSE)</f>
        <v>#REF!</v>
      </c>
      <c r="G835" s="197"/>
      <c r="H835" s="208"/>
      <c r="I835" s="203"/>
      <c r="J835" s="203"/>
      <c r="K835" s="251"/>
    </row>
    <row r="836" spans="2:11" s="126" customFormat="1">
      <c r="B836" s="321"/>
      <c r="C836" s="187"/>
      <c r="D836" s="181"/>
      <c r="E836" s="225"/>
      <c r="F836" s="195" t="e">
        <f>VLOOKUP(#REF!,'Base mag'!$U$2:$V$8,2,FALSE)</f>
        <v>#REF!</v>
      </c>
      <c r="G836" s="197"/>
      <c r="H836" s="208"/>
      <c r="I836" s="203"/>
      <c r="J836" s="203"/>
      <c r="K836" s="251"/>
    </row>
    <row r="837" spans="2:11" s="126" customFormat="1">
      <c r="B837" s="321"/>
      <c r="C837" s="187"/>
      <c r="D837" s="181"/>
      <c r="E837" s="225"/>
      <c r="F837" s="195" t="e">
        <f>VLOOKUP(#REF!,'Base mag'!$U$2:$V$8,2,FALSE)</f>
        <v>#REF!</v>
      </c>
      <c r="G837" s="197"/>
      <c r="H837" s="208"/>
      <c r="I837" s="203"/>
      <c r="J837" s="203"/>
      <c r="K837" s="251"/>
    </row>
    <row r="838" spans="2:11" s="126" customFormat="1">
      <c r="B838" s="321"/>
      <c r="C838" s="187"/>
      <c r="D838" s="181"/>
      <c r="E838" s="225"/>
      <c r="F838" s="195" t="e">
        <f>VLOOKUP(#REF!,'Base mag'!$U$2:$V$8,2,FALSE)</f>
        <v>#REF!</v>
      </c>
      <c r="G838" s="197"/>
      <c r="H838" s="208"/>
      <c r="I838" s="203"/>
      <c r="J838" s="203"/>
      <c r="K838" s="251"/>
    </row>
    <row r="839" spans="2:11" s="126" customFormat="1">
      <c r="B839" s="321"/>
      <c r="C839" s="187"/>
      <c r="D839" s="181"/>
      <c r="E839" s="225"/>
      <c r="F839" s="195" t="e">
        <f>VLOOKUP(#REF!,'Base mag'!$U$2:$V$8,2,FALSE)</f>
        <v>#REF!</v>
      </c>
      <c r="G839" s="197"/>
      <c r="H839" s="208"/>
      <c r="I839" s="203"/>
      <c r="J839" s="203"/>
      <c r="K839" s="251"/>
    </row>
    <row r="840" spans="2:11" s="126" customFormat="1">
      <c r="B840" s="321"/>
      <c r="C840" s="187"/>
      <c r="D840" s="181"/>
      <c r="E840" s="225"/>
      <c r="F840" s="195" t="e">
        <f>VLOOKUP(#REF!,'Base mag'!$U$2:$V$8,2,FALSE)</f>
        <v>#REF!</v>
      </c>
      <c r="G840" s="197"/>
      <c r="H840" s="208"/>
      <c r="I840" s="203"/>
      <c r="J840" s="203"/>
      <c r="K840" s="251"/>
    </row>
    <row r="841" spans="2:11" s="126" customFormat="1">
      <c r="B841" s="321"/>
      <c r="C841" s="187"/>
      <c r="D841" s="181"/>
      <c r="E841" s="225"/>
      <c r="F841" s="195" t="e">
        <f>VLOOKUP(#REF!,'Base mag'!$U$2:$V$8,2,FALSE)</f>
        <v>#REF!</v>
      </c>
      <c r="G841" s="197"/>
      <c r="H841" s="208"/>
      <c r="I841" s="203"/>
      <c r="J841" s="203"/>
      <c r="K841" s="251"/>
    </row>
    <row r="842" spans="2:11" s="126" customFormat="1">
      <c r="B842" s="321"/>
      <c r="C842" s="187"/>
      <c r="D842" s="181"/>
      <c r="E842" s="225"/>
      <c r="F842" s="195" t="e">
        <f>VLOOKUP(#REF!,'Base mag'!$U$2:$V$8,2,FALSE)</f>
        <v>#REF!</v>
      </c>
      <c r="G842" s="197"/>
      <c r="H842" s="208"/>
      <c r="I842" s="203"/>
      <c r="J842" s="203"/>
      <c r="K842" s="251"/>
    </row>
    <row r="843" spans="2:11" s="126" customFormat="1">
      <c r="B843" s="321"/>
      <c r="C843" s="187"/>
      <c r="D843" s="181"/>
      <c r="E843" s="225"/>
      <c r="F843" s="195" t="e">
        <f>VLOOKUP(#REF!,'Base mag'!$U$2:$V$8,2,FALSE)</f>
        <v>#REF!</v>
      </c>
      <c r="G843" s="197"/>
      <c r="H843" s="208"/>
      <c r="I843" s="203"/>
      <c r="J843" s="203"/>
      <c r="K843" s="251"/>
    </row>
    <row r="844" spans="2:11" s="126" customFormat="1">
      <c r="B844" s="321"/>
      <c r="C844" s="187"/>
      <c r="D844" s="181"/>
      <c r="E844" s="225"/>
      <c r="F844" s="195" t="e">
        <f>VLOOKUP(#REF!,'Base mag'!$U$2:$V$8,2,FALSE)</f>
        <v>#REF!</v>
      </c>
      <c r="G844" s="197"/>
      <c r="H844" s="208"/>
      <c r="I844" s="203"/>
      <c r="J844" s="203"/>
      <c r="K844" s="251"/>
    </row>
    <row r="845" spans="2:11" s="126" customFormat="1">
      <c r="B845" s="321"/>
      <c r="C845" s="187"/>
      <c r="D845" s="181"/>
      <c r="E845" s="225"/>
      <c r="F845" s="195" t="e">
        <f>VLOOKUP(#REF!,'Base mag'!$U$2:$V$8,2,FALSE)</f>
        <v>#REF!</v>
      </c>
      <c r="G845" s="197"/>
      <c r="H845" s="208"/>
      <c r="I845" s="203"/>
      <c r="J845" s="203"/>
      <c r="K845" s="251"/>
    </row>
    <row r="846" spans="2:11" s="126" customFormat="1">
      <c r="B846" s="321"/>
      <c r="C846" s="187"/>
      <c r="D846" s="181"/>
      <c r="E846" s="225"/>
      <c r="F846" s="195" t="e">
        <f>VLOOKUP(#REF!,'Base mag'!$U$2:$V$8,2,FALSE)</f>
        <v>#REF!</v>
      </c>
      <c r="G846" s="197"/>
      <c r="H846" s="208"/>
      <c r="I846" s="203"/>
      <c r="J846" s="203"/>
      <c r="K846" s="251"/>
    </row>
    <row r="847" spans="2:11" s="126" customFormat="1">
      <c r="B847" s="321"/>
      <c r="C847" s="187"/>
      <c r="D847" s="181"/>
      <c r="E847" s="225"/>
      <c r="F847" s="195" t="e">
        <f>VLOOKUP(#REF!,'Base mag'!$U$2:$V$8,2,FALSE)</f>
        <v>#REF!</v>
      </c>
      <c r="G847" s="197"/>
      <c r="H847" s="208"/>
      <c r="I847" s="203"/>
      <c r="J847" s="203"/>
      <c r="K847" s="251"/>
    </row>
    <row r="848" spans="2:11" s="126" customFormat="1">
      <c r="B848" s="321"/>
      <c r="C848" s="187"/>
      <c r="D848" s="181"/>
      <c r="E848" s="225"/>
      <c r="F848" s="195" t="e">
        <f>VLOOKUP(#REF!,'Base mag'!$U$2:$V$8,2,FALSE)</f>
        <v>#REF!</v>
      </c>
      <c r="G848" s="197"/>
      <c r="H848" s="208"/>
      <c r="I848" s="203"/>
      <c r="J848" s="203"/>
      <c r="K848" s="251"/>
    </row>
    <row r="849" spans="2:11" s="126" customFormat="1">
      <c r="B849" s="321"/>
      <c r="C849" s="187"/>
      <c r="D849" s="181"/>
      <c r="E849" s="225"/>
      <c r="F849" s="195" t="e">
        <f>VLOOKUP(#REF!,'Base mag'!$U$2:$V$8,2,FALSE)</f>
        <v>#REF!</v>
      </c>
      <c r="G849" s="197"/>
      <c r="H849" s="208"/>
      <c r="I849" s="203"/>
      <c r="J849" s="203"/>
      <c r="K849" s="251"/>
    </row>
    <row r="850" spans="2:11" s="126" customFormat="1">
      <c r="B850" s="321"/>
      <c r="C850" s="187"/>
      <c r="D850" s="181"/>
      <c r="E850" s="225"/>
      <c r="F850" s="195" t="e">
        <f>VLOOKUP(#REF!,'Base mag'!$U$2:$V$8,2,FALSE)</f>
        <v>#REF!</v>
      </c>
      <c r="G850" s="197"/>
      <c r="H850" s="208"/>
      <c r="I850" s="203"/>
      <c r="J850" s="203"/>
      <c r="K850" s="251"/>
    </row>
    <row r="851" spans="2:11" s="126" customFormat="1">
      <c r="B851" s="321"/>
      <c r="C851" s="187"/>
      <c r="D851" s="181"/>
      <c r="E851" s="225"/>
      <c r="F851" s="195" t="e">
        <f>VLOOKUP(#REF!,'Base mag'!$U$2:$V$8,2,FALSE)</f>
        <v>#REF!</v>
      </c>
      <c r="G851" s="197"/>
      <c r="H851" s="208"/>
      <c r="I851" s="203"/>
      <c r="J851" s="203"/>
      <c r="K851" s="251"/>
    </row>
    <row r="852" spans="2:11" s="126" customFormat="1">
      <c r="B852" s="321"/>
      <c r="C852" s="187"/>
      <c r="D852" s="181"/>
      <c r="E852" s="225"/>
      <c r="F852" s="195" t="e">
        <f>VLOOKUP(#REF!,'Base mag'!$U$2:$V$8,2,FALSE)</f>
        <v>#REF!</v>
      </c>
      <c r="G852" s="197"/>
      <c r="H852" s="208"/>
      <c r="I852" s="203"/>
      <c r="J852" s="203"/>
      <c r="K852" s="251"/>
    </row>
    <row r="853" spans="2:11" s="126" customFormat="1">
      <c r="B853" s="321"/>
      <c r="C853" s="187"/>
      <c r="D853" s="181"/>
      <c r="E853" s="225"/>
      <c r="F853" s="195" t="e">
        <f>VLOOKUP(#REF!,'Base mag'!$U$2:$V$8,2,FALSE)</f>
        <v>#REF!</v>
      </c>
      <c r="G853" s="197"/>
      <c r="H853" s="208"/>
      <c r="I853" s="203"/>
      <c r="J853" s="203"/>
      <c r="K853" s="251"/>
    </row>
    <row r="854" spans="2:11" s="126" customFormat="1">
      <c r="B854" s="321"/>
      <c r="C854" s="187"/>
      <c r="D854" s="181"/>
      <c r="E854" s="225"/>
      <c r="F854" s="195" t="e">
        <f>VLOOKUP(#REF!,'Base mag'!$U$2:$V$8,2,FALSE)</f>
        <v>#REF!</v>
      </c>
      <c r="G854" s="197"/>
      <c r="H854" s="208"/>
      <c r="I854" s="203"/>
      <c r="J854" s="203"/>
      <c r="K854" s="251"/>
    </row>
    <row r="855" spans="2:11" s="126" customFormat="1">
      <c r="B855" s="321"/>
      <c r="C855" s="187"/>
      <c r="D855" s="181"/>
      <c r="E855" s="225"/>
      <c r="F855" s="195" t="e">
        <f>VLOOKUP(#REF!,'Base mag'!$U$2:$V$8,2,FALSE)</f>
        <v>#REF!</v>
      </c>
      <c r="G855" s="197"/>
      <c r="H855" s="208"/>
      <c r="I855" s="203"/>
      <c r="J855" s="203"/>
      <c r="K855" s="251"/>
    </row>
    <row r="856" spans="2:11" s="126" customFormat="1">
      <c r="B856" s="321"/>
      <c r="C856" s="187"/>
      <c r="D856" s="181"/>
      <c r="E856" s="225"/>
      <c r="F856" s="195" t="e">
        <f>VLOOKUP(#REF!,'Base mag'!$U$2:$V$8,2,FALSE)</f>
        <v>#REF!</v>
      </c>
      <c r="G856" s="197"/>
      <c r="H856" s="208"/>
      <c r="I856" s="203"/>
      <c r="J856" s="203"/>
      <c r="K856" s="251"/>
    </row>
    <row r="857" spans="2:11" s="126" customFormat="1">
      <c r="B857" s="321"/>
      <c r="C857" s="187"/>
      <c r="D857" s="181"/>
      <c r="E857" s="225"/>
      <c r="F857" s="195" t="e">
        <f>VLOOKUP(#REF!,'Base mag'!$U$2:$V$8,2,FALSE)</f>
        <v>#REF!</v>
      </c>
      <c r="G857" s="197"/>
      <c r="H857" s="208"/>
      <c r="I857" s="203"/>
      <c r="J857" s="203"/>
      <c r="K857" s="251"/>
    </row>
    <row r="858" spans="2:11" s="126" customFormat="1">
      <c r="B858" s="321"/>
      <c r="C858" s="187"/>
      <c r="D858" s="181"/>
      <c r="E858" s="225"/>
      <c r="F858" s="195" t="e">
        <f>VLOOKUP(#REF!,'Base mag'!$U$2:$V$8,2,FALSE)</f>
        <v>#REF!</v>
      </c>
      <c r="G858" s="197"/>
      <c r="H858" s="208"/>
      <c r="I858" s="203"/>
      <c r="J858" s="203"/>
      <c r="K858" s="251"/>
    </row>
    <row r="859" spans="2:11" s="126" customFormat="1">
      <c r="B859" s="321"/>
      <c r="C859" s="187"/>
      <c r="D859" s="181"/>
      <c r="E859" s="225"/>
      <c r="F859" s="195" t="e">
        <f>VLOOKUP(#REF!,'Base mag'!$U$2:$V$8,2,FALSE)</f>
        <v>#REF!</v>
      </c>
      <c r="G859" s="197"/>
      <c r="H859" s="208"/>
      <c r="I859" s="203"/>
      <c r="J859" s="203"/>
      <c r="K859" s="251"/>
    </row>
    <row r="860" spans="2:11" s="126" customFormat="1">
      <c r="B860" s="321"/>
      <c r="C860" s="187"/>
      <c r="D860" s="181"/>
      <c r="E860" s="225"/>
      <c r="F860" s="195" t="e">
        <f>VLOOKUP(#REF!,'Base mag'!$U$2:$V$8,2,FALSE)</f>
        <v>#REF!</v>
      </c>
      <c r="G860" s="197"/>
      <c r="H860" s="208"/>
      <c r="I860" s="203"/>
      <c r="J860" s="203"/>
      <c r="K860" s="251"/>
    </row>
    <row r="861" spans="2:11" s="126" customFormat="1">
      <c r="B861" s="321"/>
      <c r="C861" s="187"/>
      <c r="D861" s="181"/>
      <c r="E861" s="225"/>
      <c r="F861" s="195" t="e">
        <f>VLOOKUP(#REF!,'Base mag'!$U$2:$V$8,2,FALSE)</f>
        <v>#REF!</v>
      </c>
      <c r="G861" s="197"/>
      <c r="H861" s="208"/>
      <c r="I861" s="203"/>
      <c r="J861" s="203"/>
      <c r="K861" s="251"/>
    </row>
    <row r="862" spans="2:11" s="126" customFormat="1">
      <c r="B862" s="321"/>
      <c r="C862" s="187"/>
      <c r="D862" s="181"/>
      <c r="E862" s="225"/>
      <c r="F862" s="195" t="e">
        <f>VLOOKUP(#REF!,'Base mag'!$U$2:$V$8,2,FALSE)</f>
        <v>#REF!</v>
      </c>
      <c r="G862" s="197"/>
      <c r="H862" s="208"/>
      <c r="I862" s="203"/>
      <c r="J862" s="203"/>
      <c r="K862" s="251"/>
    </row>
    <row r="863" spans="2:11" s="126" customFormat="1">
      <c r="B863" s="321"/>
      <c r="C863" s="187"/>
      <c r="D863" s="181"/>
      <c r="E863" s="225"/>
      <c r="F863" s="195" t="e">
        <f>VLOOKUP(#REF!,'Base mag'!$U$2:$V$8,2,FALSE)</f>
        <v>#REF!</v>
      </c>
      <c r="G863" s="197"/>
      <c r="H863" s="208"/>
      <c r="I863" s="203"/>
      <c r="J863" s="203"/>
      <c r="K863" s="251"/>
    </row>
    <row r="864" spans="2:11" s="126" customFormat="1">
      <c r="B864" s="321"/>
      <c r="C864" s="187"/>
      <c r="D864" s="181"/>
      <c r="E864" s="225"/>
      <c r="F864" s="195" t="e">
        <f>VLOOKUP(#REF!,'Base mag'!$U$2:$V$8,2,FALSE)</f>
        <v>#REF!</v>
      </c>
      <c r="G864" s="197"/>
      <c r="H864" s="208"/>
      <c r="I864" s="203"/>
      <c r="J864" s="203"/>
      <c r="K864" s="251"/>
    </row>
    <row r="865" spans="2:11" s="126" customFormat="1">
      <c r="B865" s="321"/>
      <c r="C865" s="187"/>
      <c r="D865" s="181"/>
      <c r="E865" s="225"/>
      <c r="F865" s="195" t="e">
        <f>VLOOKUP(#REF!,'Base mag'!$U$2:$V$8,2,FALSE)</f>
        <v>#REF!</v>
      </c>
      <c r="G865" s="197"/>
      <c r="H865" s="208"/>
      <c r="I865" s="203"/>
      <c r="J865" s="203"/>
      <c r="K865" s="251"/>
    </row>
    <row r="866" spans="2:11" s="126" customFormat="1">
      <c r="B866" s="321"/>
      <c r="C866" s="187"/>
      <c r="D866" s="181"/>
      <c r="E866" s="225"/>
      <c r="F866" s="195" t="e">
        <f>VLOOKUP(#REF!,'Base mag'!$U$2:$V$8,2,FALSE)</f>
        <v>#REF!</v>
      </c>
      <c r="G866" s="197"/>
      <c r="H866" s="208"/>
      <c r="I866" s="203"/>
      <c r="J866" s="203"/>
      <c r="K866" s="251"/>
    </row>
    <row r="867" spans="2:11" s="126" customFormat="1">
      <c r="B867" s="321"/>
      <c r="C867" s="187"/>
      <c r="D867" s="181"/>
      <c r="E867" s="225"/>
      <c r="F867" s="195" t="e">
        <f>VLOOKUP(#REF!,'Base mag'!$U$2:$V$8,2,FALSE)</f>
        <v>#REF!</v>
      </c>
      <c r="G867" s="197"/>
      <c r="H867" s="208"/>
      <c r="I867" s="203"/>
      <c r="J867" s="203"/>
      <c r="K867" s="251"/>
    </row>
    <row r="868" spans="2:11" s="126" customFormat="1">
      <c r="B868" s="321"/>
      <c r="C868" s="187"/>
      <c r="D868" s="181"/>
      <c r="E868" s="225"/>
      <c r="F868" s="195" t="e">
        <f>VLOOKUP(#REF!,'Base mag'!$U$2:$V$8,2,FALSE)</f>
        <v>#REF!</v>
      </c>
      <c r="G868" s="197"/>
      <c r="H868" s="208"/>
      <c r="I868" s="203"/>
      <c r="J868" s="203"/>
      <c r="K868" s="251"/>
    </row>
    <row r="869" spans="2:11" s="126" customFormat="1">
      <c r="B869" s="321"/>
      <c r="C869" s="187"/>
      <c r="D869" s="181"/>
      <c r="E869" s="225"/>
      <c r="F869" s="195" t="e">
        <f>VLOOKUP(#REF!,'Base mag'!$U$2:$V$8,2,FALSE)</f>
        <v>#REF!</v>
      </c>
      <c r="G869" s="197"/>
      <c r="H869" s="208"/>
      <c r="I869" s="203"/>
      <c r="J869" s="203"/>
      <c r="K869" s="251"/>
    </row>
    <row r="870" spans="2:11" s="126" customFormat="1">
      <c r="B870" s="321"/>
      <c r="C870" s="187"/>
      <c r="D870" s="181"/>
      <c r="E870" s="225"/>
      <c r="F870" s="195" t="e">
        <f>VLOOKUP(#REF!,'Base mag'!$U$2:$V$8,2,FALSE)</f>
        <v>#REF!</v>
      </c>
      <c r="G870" s="197"/>
      <c r="H870" s="208"/>
      <c r="I870" s="203"/>
      <c r="J870" s="203"/>
      <c r="K870" s="251"/>
    </row>
    <row r="871" spans="2:11" s="126" customFormat="1">
      <c r="B871" s="321"/>
      <c r="C871" s="187"/>
      <c r="D871" s="181"/>
      <c r="E871" s="225"/>
      <c r="F871" s="195" t="e">
        <f>VLOOKUP(#REF!,'Base mag'!$U$2:$V$8,2,FALSE)</f>
        <v>#REF!</v>
      </c>
      <c r="G871" s="197"/>
      <c r="H871" s="208"/>
      <c r="I871" s="203"/>
      <c r="J871" s="203"/>
      <c r="K871" s="251"/>
    </row>
    <row r="872" spans="2:11" s="126" customFormat="1">
      <c r="B872" s="321"/>
      <c r="C872" s="187"/>
      <c r="D872" s="181"/>
      <c r="E872" s="225"/>
      <c r="F872" s="195" t="e">
        <f>VLOOKUP(#REF!,'Base mag'!$U$2:$V$8,2,FALSE)</f>
        <v>#REF!</v>
      </c>
      <c r="G872" s="197"/>
      <c r="H872" s="208"/>
      <c r="I872" s="203"/>
      <c r="J872" s="203"/>
      <c r="K872" s="251"/>
    </row>
    <row r="873" spans="2:11" s="126" customFormat="1">
      <c r="B873" s="321"/>
      <c r="C873" s="187"/>
      <c r="D873" s="181"/>
      <c r="E873" s="225"/>
      <c r="F873" s="195" t="e">
        <f>VLOOKUP(#REF!,'Base mag'!$U$2:$V$8,2,FALSE)</f>
        <v>#REF!</v>
      </c>
      <c r="G873" s="197"/>
      <c r="H873" s="208"/>
      <c r="I873" s="203"/>
      <c r="J873" s="203"/>
      <c r="K873" s="251"/>
    </row>
    <row r="874" spans="2:11" s="126" customFormat="1">
      <c r="B874" s="321"/>
      <c r="C874" s="187"/>
      <c r="D874" s="181"/>
      <c r="E874" s="225"/>
      <c r="F874" s="195" t="e">
        <f>VLOOKUP(#REF!,'Base mag'!$U$2:$V$8,2,FALSE)</f>
        <v>#REF!</v>
      </c>
      <c r="G874" s="197"/>
      <c r="H874" s="208"/>
      <c r="I874" s="203"/>
      <c r="J874" s="203"/>
      <c r="K874" s="251"/>
    </row>
    <row r="875" spans="2:11" s="126" customFormat="1">
      <c r="B875" s="321"/>
      <c r="C875" s="187"/>
      <c r="D875" s="181"/>
      <c r="E875" s="225"/>
      <c r="F875" s="195" t="e">
        <f>VLOOKUP(#REF!,'Base mag'!$U$2:$V$8,2,FALSE)</f>
        <v>#REF!</v>
      </c>
      <c r="G875" s="197"/>
      <c r="H875" s="208"/>
      <c r="I875" s="203"/>
      <c r="J875" s="203"/>
      <c r="K875" s="251"/>
    </row>
    <row r="876" spans="2:11" s="126" customFormat="1">
      <c r="B876" s="321"/>
      <c r="C876" s="187"/>
      <c r="D876" s="181"/>
      <c r="E876" s="225"/>
      <c r="F876" s="195" t="e">
        <f>VLOOKUP(#REF!,'Base mag'!$U$2:$V$8,2,FALSE)</f>
        <v>#REF!</v>
      </c>
      <c r="G876" s="197"/>
      <c r="H876" s="208"/>
      <c r="I876" s="203"/>
      <c r="J876" s="203"/>
      <c r="K876" s="251"/>
    </row>
    <row r="877" spans="2:11" s="126" customFormat="1">
      <c r="B877" s="321"/>
      <c r="C877" s="187"/>
      <c r="D877" s="181"/>
      <c r="E877" s="225"/>
      <c r="F877" s="195" t="e">
        <f>VLOOKUP(#REF!,'Base mag'!$U$2:$V$8,2,FALSE)</f>
        <v>#REF!</v>
      </c>
      <c r="G877" s="197"/>
      <c r="H877" s="208"/>
      <c r="I877" s="203"/>
      <c r="J877" s="203"/>
      <c r="K877" s="251"/>
    </row>
    <row r="878" spans="2:11" s="126" customFormat="1">
      <c r="B878" s="321"/>
      <c r="C878" s="187"/>
      <c r="D878" s="181"/>
      <c r="E878" s="225"/>
      <c r="F878" s="195" t="e">
        <f>VLOOKUP(#REF!,'Base mag'!$U$2:$V$8,2,FALSE)</f>
        <v>#REF!</v>
      </c>
      <c r="G878" s="197"/>
      <c r="H878" s="208"/>
      <c r="I878" s="203"/>
      <c r="J878" s="203"/>
      <c r="K878" s="251"/>
    </row>
    <row r="879" spans="2:11" s="126" customFormat="1">
      <c r="B879" s="321"/>
      <c r="C879" s="187"/>
      <c r="D879" s="181"/>
      <c r="E879" s="225"/>
      <c r="F879" s="195" t="e">
        <f>VLOOKUP(#REF!,'Base mag'!$U$2:$V$8,2,FALSE)</f>
        <v>#REF!</v>
      </c>
      <c r="G879" s="197"/>
      <c r="H879" s="208"/>
      <c r="I879" s="203"/>
      <c r="J879" s="203"/>
      <c r="K879" s="251"/>
    </row>
    <row r="880" spans="2:11" s="126" customFormat="1">
      <c r="B880" s="321"/>
      <c r="C880" s="187"/>
      <c r="D880" s="181"/>
      <c r="E880" s="225"/>
      <c r="F880" s="195" t="e">
        <f>VLOOKUP(#REF!,'Base mag'!$U$2:$V$8,2,FALSE)</f>
        <v>#REF!</v>
      </c>
      <c r="G880" s="197"/>
      <c r="H880" s="208"/>
      <c r="I880" s="203"/>
      <c r="J880" s="203"/>
      <c r="K880" s="251"/>
    </row>
    <row r="881" spans="2:11" s="126" customFormat="1">
      <c r="B881" s="321"/>
      <c r="C881" s="187"/>
      <c r="D881" s="181"/>
      <c r="E881" s="225"/>
      <c r="F881" s="195" t="e">
        <f>VLOOKUP(#REF!,'Base mag'!$U$2:$V$8,2,FALSE)</f>
        <v>#REF!</v>
      </c>
      <c r="G881" s="197"/>
      <c r="H881" s="208"/>
      <c r="I881" s="203"/>
      <c r="J881" s="203"/>
      <c r="K881" s="251"/>
    </row>
    <row r="882" spans="2:11" s="126" customFormat="1">
      <c r="B882" s="321"/>
      <c r="C882" s="187"/>
      <c r="D882" s="181"/>
      <c r="E882" s="225"/>
      <c r="F882" s="195" t="e">
        <f>VLOOKUP(#REF!,'Base mag'!$U$2:$V$8,2,FALSE)</f>
        <v>#REF!</v>
      </c>
      <c r="G882" s="197"/>
      <c r="H882" s="208"/>
      <c r="I882" s="203"/>
      <c r="J882" s="203"/>
      <c r="K882" s="251"/>
    </row>
    <row r="883" spans="2:11" s="126" customFormat="1">
      <c r="B883" s="321"/>
      <c r="C883" s="187"/>
      <c r="D883" s="181"/>
      <c r="E883" s="225"/>
      <c r="F883" s="195" t="e">
        <f>VLOOKUP(#REF!,'Base mag'!$U$2:$V$8,2,FALSE)</f>
        <v>#REF!</v>
      </c>
      <c r="G883" s="197"/>
      <c r="H883" s="208"/>
      <c r="I883" s="203"/>
      <c r="J883" s="203"/>
      <c r="K883" s="251"/>
    </row>
    <row r="884" spans="2:11" s="126" customFormat="1">
      <c r="B884" s="321"/>
      <c r="C884" s="187"/>
      <c r="D884" s="181"/>
      <c r="E884" s="225"/>
      <c r="F884" s="195" t="e">
        <f>VLOOKUP(#REF!,'Base mag'!$U$2:$V$8,2,FALSE)</f>
        <v>#REF!</v>
      </c>
      <c r="G884" s="197"/>
      <c r="H884" s="208"/>
      <c r="I884" s="203"/>
      <c r="J884" s="203"/>
      <c r="K884" s="251"/>
    </row>
    <row r="885" spans="2:11" s="126" customFormat="1">
      <c r="B885" s="321"/>
      <c r="C885" s="187"/>
      <c r="D885" s="181"/>
      <c r="E885" s="225"/>
      <c r="F885" s="195" t="e">
        <f>VLOOKUP(#REF!,'Base mag'!$U$2:$V$8,2,FALSE)</f>
        <v>#REF!</v>
      </c>
      <c r="G885" s="197"/>
      <c r="H885" s="208"/>
      <c r="I885" s="203"/>
      <c r="J885" s="203"/>
      <c r="K885" s="251"/>
    </row>
    <row r="886" spans="2:11" s="126" customFormat="1">
      <c r="B886" s="321"/>
      <c r="C886" s="187"/>
      <c r="D886" s="181"/>
      <c r="E886" s="225"/>
      <c r="F886" s="195" t="e">
        <f>VLOOKUP(#REF!,'Base mag'!$U$2:$V$8,2,FALSE)</f>
        <v>#REF!</v>
      </c>
      <c r="G886" s="197"/>
      <c r="H886" s="208"/>
      <c r="I886" s="203"/>
      <c r="J886" s="203"/>
      <c r="K886" s="251"/>
    </row>
    <row r="887" spans="2:11" s="126" customFormat="1">
      <c r="B887" s="321"/>
      <c r="C887" s="187"/>
      <c r="D887" s="181"/>
      <c r="E887" s="225"/>
      <c r="F887" s="195" t="e">
        <f>VLOOKUP(#REF!,'Base mag'!$U$2:$V$8,2,FALSE)</f>
        <v>#REF!</v>
      </c>
      <c r="G887" s="197"/>
      <c r="H887" s="208"/>
      <c r="I887" s="203"/>
      <c r="J887" s="203"/>
      <c r="K887" s="251"/>
    </row>
    <row r="888" spans="2:11" s="126" customFormat="1">
      <c r="B888" s="321"/>
      <c r="C888" s="187"/>
      <c r="D888" s="181"/>
      <c r="E888" s="225"/>
      <c r="F888" s="195" t="e">
        <f>VLOOKUP(#REF!,'Base mag'!$U$2:$V$8,2,FALSE)</f>
        <v>#REF!</v>
      </c>
      <c r="G888" s="197"/>
      <c r="H888" s="208"/>
      <c r="I888" s="203"/>
      <c r="J888" s="203"/>
      <c r="K888" s="251"/>
    </row>
    <row r="889" spans="2:11" s="126" customFormat="1">
      <c r="B889" s="321"/>
      <c r="C889" s="187"/>
      <c r="D889" s="181"/>
      <c r="E889" s="225"/>
      <c r="F889" s="195" t="e">
        <f>VLOOKUP(#REF!,'Base mag'!$U$2:$V$8,2,FALSE)</f>
        <v>#REF!</v>
      </c>
      <c r="G889" s="197"/>
      <c r="H889" s="208"/>
      <c r="I889" s="203"/>
      <c r="J889" s="203"/>
      <c r="K889" s="251"/>
    </row>
    <row r="890" spans="2:11" s="126" customFormat="1">
      <c r="B890" s="321"/>
      <c r="C890" s="187"/>
      <c r="D890" s="181"/>
      <c r="E890" s="225"/>
      <c r="F890" s="195" t="e">
        <f>VLOOKUP(#REF!,'Base mag'!$U$2:$V$8,2,FALSE)</f>
        <v>#REF!</v>
      </c>
      <c r="G890" s="197"/>
      <c r="H890" s="208"/>
      <c r="I890" s="203"/>
      <c r="J890" s="203"/>
      <c r="K890" s="251"/>
    </row>
    <row r="891" spans="2:11" s="126" customFormat="1">
      <c r="B891" s="321"/>
      <c r="C891" s="187"/>
      <c r="D891" s="181"/>
      <c r="E891" s="225"/>
      <c r="F891" s="195" t="e">
        <f>VLOOKUP(#REF!,'Base mag'!$U$2:$V$8,2,FALSE)</f>
        <v>#REF!</v>
      </c>
      <c r="G891" s="197"/>
      <c r="H891" s="208"/>
      <c r="I891" s="203"/>
      <c r="J891" s="203"/>
      <c r="K891" s="251"/>
    </row>
    <row r="892" spans="2:11" s="126" customFormat="1">
      <c r="B892" s="321"/>
      <c r="C892" s="187"/>
      <c r="D892" s="181"/>
      <c r="E892" s="225"/>
      <c r="F892" s="195" t="e">
        <f>VLOOKUP(#REF!,'Base mag'!$U$2:$V$8,2,FALSE)</f>
        <v>#REF!</v>
      </c>
      <c r="G892" s="197"/>
      <c r="H892" s="208"/>
      <c r="I892" s="203"/>
      <c r="J892" s="203"/>
      <c r="K892" s="251"/>
    </row>
    <row r="893" spans="2:11" s="126" customFormat="1">
      <c r="B893" s="321"/>
      <c r="C893" s="187"/>
      <c r="D893" s="181"/>
      <c r="E893" s="225"/>
      <c r="F893" s="195" t="e">
        <f>VLOOKUP(#REF!,'Base mag'!$U$2:$V$8,2,FALSE)</f>
        <v>#REF!</v>
      </c>
      <c r="G893" s="197"/>
      <c r="H893" s="208"/>
      <c r="I893" s="203"/>
      <c r="J893" s="203"/>
      <c r="K893" s="251"/>
    </row>
    <row r="894" spans="2:11" s="126" customFormat="1">
      <c r="B894" s="321"/>
      <c r="C894" s="187"/>
      <c r="D894" s="181"/>
      <c r="E894" s="225"/>
      <c r="F894" s="195" t="e">
        <f>VLOOKUP(#REF!,'Base mag'!$U$2:$V$8,2,FALSE)</f>
        <v>#REF!</v>
      </c>
      <c r="G894" s="197"/>
      <c r="H894" s="208"/>
      <c r="I894" s="203"/>
      <c r="J894" s="203"/>
      <c r="K894" s="251"/>
    </row>
    <row r="895" spans="2:11" s="126" customFormat="1">
      <c r="B895" s="321"/>
      <c r="C895" s="187"/>
      <c r="D895" s="181"/>
      <c r="E895" s="225"/>
      <c r="F895" s="195" t="e">
        <f>VLOOKUP(#REF!,'Base mag'!$U$2:$V$8,2,FALSE)</f>
        <v>#REF!</v>
      </c>
      <c r="G895" s="197"/>
      <c r="H895" s="208"/>
      <c r="I895" s="203"/>
      <c r="J895" s="203"/>
      <c r="K895" s="251"/>
    </row>
    <row r="896" spans="2:11" s="126" customFormat="1">
      <c r="B896" s="321"/>
      <c r="C896" s="187"/>
      <c r="D896" s="181"/>
      <c r="E896" s="225"/>
      <c r="F896" s="195" t="e">
        <f>VLOOKUP(#REF!,'Base mag'!$U$2:$V$8,2,FALSE)</f>
        <v>#REF!</v>
      </c>
      <c r="G896" s="197"/>
      <c r="H896" s="208"/>
      <c r="I896" s="203"/>
      <c r="J896" s="203"/>
      <c r="K896" s="251"/>
    </row>
    <row r="897" spans="2:11" s="126" customFormat="1">
      <c r="B897" s="321"/>
      <c r="C897" s="187"/>
      <c r="D897" s="181"/>
      <c r="E897" s="225"/>
      <c r="F897" s="195" t="e">
        <f>VLOOKUP(#REF!,'Base mag'!$U$2:$V$8,2,FALSE)</f>
        <v>#REF!</v>
      </c>
      <c r="G897" s="197"/>
      <c r="H897" s="208"/>
      <c r="I897" s="203"/>
      <c r="J897" s="203"/>
      <c r="K897" s="251"/>
    </row>
    <row r="898" spans="2:11" s="126" customFormat="1">
      <c r="B898" s="321"/>
      <c r="C898" s="187"/>
      <c r="D898" s="181"/>
      <c r="E898" s="225"/>
      <c r="F898" s="195" t="e">
        <f>VLOOKUP(#REF!,'Base mag'!$U$2:$V$8,2,FALSE)</f>
        <v>#REF!</v>
      </c>
      <c r="G898" s="197"/>
      <c r="H898" s="208"/>
      <c r="I898" s="203"/>
      <c r="J898" s="203"/>
      <c r="K898" s="251"/>
    </row>
    <row r="899" spans="2:11" s="126" customFormat="1">
      <c r="B899" s="321"/>
      <c r="C899" s="187"/>
      <c r="D899" s="181"/>
      <c r="E899" s="225"/>
      <c r="F899" s="195" t="e">
        <f>VLOOKUP(#REF!,'Base mag'!$U$2:$V$8,2,FALSE)</f>
        <v>#REF!</v>
      </c>
      <c r="G899" s="197"/>
      <c r="H899" s="208"/>
      <c r="I899" s="203"/>
      <c r="J899" s="203"/>
      <c r="K899" s="251"/>
    </row>
    <row r="900" spans="2:11" s="126" customFormat="1">
      <c r="B900" s="321"/>
      <c r="C900" s="187"/>
      <c r="D900" s="181"/>
      <c r="E900" s="225"/>
      <c r="F900" s="195" t="e">
        <f>VLOOKUP(#REF!,'Base mag'!$U$2:$V$8,2,FALSE)</f>
        <v>#REF!</v>
      </c>
      <c r="G900" s="197"/>
      <c r="H900" s="208"/>
      <c r="I900" s="203"/>
      <c r="J900" s="203"/>
      <c r="K900" s="251"/>
    </row>
    <row r="901" spans="2:11" s="126" customFormat="1">
      <c r="B901" s="321"/>
      <c r="C901" s="187"/>
      <c r="D901" s="181"/>
      <c r="E901" s="225"/>
      <c r="F901" s="195" t="e">
        <f>VLOOKUP(#REF!,'Base mag'!$U$2:$V$8,2,FALSE)</f>
        <v>#REF!</v>
      </c>
      <c r="G901" s="197"/>
      <c r="H901" s="208"/>
      <c r="I901" s="203"/>
      <c r="J901" s="203"/>
      <c r="K901" s="251"/>
    </row>
    <row r="902" spans="2:11" s="126" customFormat="1">
      <c r="B902" s="321"/>
      <c r="C902" s="187"/>
      <c r="D902" s="181"/>
      <c r="E902" s="225"/>
      <c r="F902" s="195" t="e">
        <f>VLOOKUP(#REF!,'Base mag'!$U$2:$V$8,2,FALSE)</f>
        <v>#REF!</v>
      </c>
      <c r="G902" s="197"/>
      <c r="H902" s="208"/>
      <c r="I902" s="203"/>
      <c r="J902" s="203"/>
      <c r="K902" s="251"/>
    </row>
    <row r="903" spans="2:11" s="126" customFormat="1">
      <c r="B903" s="321"/>
      <c r="C903" s="187"/>
      <c r="D903" s="181"/>
      <c r="E903" s="225"/>
      <c r="F903" s="195" t="e">
        <f>VLOOKUP(#REF!,'Base mag'!$U$2:$V$8,2,FALSE)</f>
        <v>#REF!</v>
      </c>
      <c r="G903" s="197"/>
      <c r="H903" s="208"/>
      <c r="I903" s="203"/>
      <c r="J903" s="203"/>
      <c r="K903" s="251"/>
    </row>
    <row r="904" spans="2:11" s="126" customFormat="1">
      <c r="B904" s="321"/>
      <c r="C904" s="187"/>
      <c r="D904" s="181"/>
      <c r="E904" s="225"/>
      <c r="F904" s="195" t="e">
        <f>VLOOKUP(#REF!,'Base mag'!$U$2:$V$8,2,FALSE)</f>
        <v>#REF!</v>
      </c>
      <c r="G904" s="197"/>
      <c r="H904" s="208"/>
      <c r="I904" s="203"/>
      <c r="J904" s="203"/>
      <c r="K904" s="251"/>
    </row>
    <row r="905" spans="2:11" s="126" customFormat="1">
      <c r="B905" s="321"/>
      <c r="C905" s="187"/>
      <c r="D905" s="181"/>
      <c r="E905" s="225"/>
      <c r="F905" s="195" t="e">
        <f>VLOOKUP(#REF!,'Base mag'!$U$2:$V$8,2,FALSE)</f>
        <v>#REF!</v>
      </c>
      <c r="G905" s="197"/>
      <c r="H905" s="208"/>
      <c r="I905" s="203"/>
      <c r="J905" s="203"/>
      <c r="K905" s="251"/>
    </row>
    <row r="906" spans="2:11" s="126" customFormat="1">
      <c r="B906" s="321"/>
      <c r="C906" s="187"/>
      <c r="D906" s="181"/>
      <c r="E906" s="225"/>
      <c r="F906" s="195" t="e">
        <f>VLOOKUP(#REF!,'Base mag'!$U$2:$V$8,2,FALSE)</f>
        <v>#REF!</v>
      </c>
      <c r="G906" s="197"/>
      <c r="H906" s="208"/>
      <c r="I906" s="203"/>
      <c r="J906" s="203"/>
      <c r="K906" s="251"/>
    </row>
    <row r="907" spans="2:11" s="126" customFormat="1">
      <c r="B907" s="321"/>
      <c r="C907" s="187"/>
      <c r="D907" s="181"/>
      <c r="E907" s="225"/>
      <c r="F907" s="195" t="e">
        <f>VLOOKUP(#REF!,'Base mag'!$U$2:$V$8,2,FALSE)</f>
        <v>#REF!</v>
      </c>
      <c r="G907" s="197"/>
      <c r="H907" s="208"/>
      <c r="I907" s="203"/>
      <c r="J907" s="203"/>
      <c r="K907" s="251"/>
    </row>
    <row r="908" spans="2:11" s="126" customFormat="1">
      <c r="B908" s="321"/>
      <c r="C908" s="187"/>
      <c r="D908" s="181"/>
      <c r="E908" s="225"/>
      <c r="F908" s="195" t="e">
        <f>VLOOKUP(#REF!,'Base mag'!$U$2:$V$8,2,FALSE)</f>
        <v>#REF!</v>
      </c>
      <c r="G908" s="197"/>
      <c r="H908" s="208"/>
      <c r="I908" s="203"/>
      <c r="J908" s="203"/>
      <c r="K908" s="251"/>
    </row>
    <row r="909" spans="2:11" s="126" customFormat="1">
      <c r="B909" s="321"/>
      <c r="C909" s="187"/>
      <c r="D909" s="181"/>
      <c r="E909" s="225"/>
      <c r="F909" s="195" t="e">
        <f>VLOOKUP(#REF!,'Base mag'!$U$2:$V$8,2,FALSE)</f>
        <v>#REF!</v>
      </c>
      <c r="G909" s="197"/>
      <c r="H909" s="208"/>
      <c r="I909" s="203"/>
      <c r="J909" s="203"/>
      <c r="K909" s="251"/>
    </row>
    <row r="910" spans="2:11" s="126" customFormat="1">
      <c r="B910" s="321"/>
      <c r="C910" s="187"/>
      <c r="D910" s="181"/>
      <c r="E910" s="225"/>
      <c r="F910" s="195" t="e">
        <f>VLOOKUP(#REF!,'Base mag'!$U$2:$V$8,2,FALSE)</f>
        <v>#REF!</v>
      </c>
      <c r="G910" s="197"/>
      <c r="H910" s="208"/>
      <c r="I910" s="203"/>
      <c r="J910" s="203"/>
      <c r="K910" s="251"/>
    </row>
    <row r="911" spans="2:11" s="126" customFormat="1">
      <c r="B911" s="321"/>
      <c r="C911" s="187"/>
      <c r="D911" s="181"/>
      <c r="E911" s="225"/>
      <c r="F911" s="195" t="e">
        <f>VLOOKUP(#REF!,'Base mag'!$U$2:$V$8,2,FALSE)</f>
        <v>#REF!</v>
      </c>
      <c r="G911" s="197"/>
      <c r="H911" s="208"/>
      <c r="I911" s="203"/>
      <c r="J911" s="203"/>
      <c r="K911" s="251"/>
    </row>
    <row r="912" spans="2:11" s="126" customFormat="1">
      <c r="B912" s="321"/>
      <c r="C912" s="187"/>
      <c r="D912" s="181"/>
      <c r="E912" s="225"/>
      <c r="F912" s="195" t="e">
        <f>VLOOKUP(#REF!,'Base mag'!$U$2:$V$8,2,FALSE)</f>
        <v>#REF!</v>
      </c>
      <c r="G912" s="197"/>
      <c r="H912" s="208"/>
      <c r="I912" s="203"/>
      <c r="J912" s="203"/>
      <c r="K912" s="251"/>
    </row>
    <row r="913" spans="2:11" s="126" customFormat="1">
      <c r="B913" s="321"/>
      <c r="C913" s="187"/>
      <c r="D913" s="181"/>
      <c r="E913" s="225"/>
      <c r="F913" s="195" t="e">
        <f>VLOOKUP(#REF!,'Base mag'!$U$2:$V$8,2,FALSE)</f>
        <v>#REF!</v>
      </c>
      <c r="G913" s="197"/>
      <c r="H913" s="208"/>
      <c r="I913" s="203"/>
      <c r="J913" s="203"/>
      <c r="K913" s="251"/>
    </row>
    <row r="914" spans="2:11" s="126" customFormat="1">
      <c r="B914" s="321"/>
      <c r="C914" s="187"/>
      <c r="D914" s="181"/>
      <c r="E914" s="225"/>
      <c r="F914" s="195" t="e">
        <f>VLOOKUP(#REF!,'Base mag'!$U$2:$V$8,2,FALSE)</f>
        <v>#REF!</v>
      </c>
      <c r="G914" s="197"/>
      <c r="H914" s="208"/>
      <c r="I914" s="203"/>
      <c r="J914" s="203"/>
      <c r="K914" s="251"/>
    </row>
    <row r="915" spans="2:11" s="126" customFormat="1">
      <c r="B915" s="321"/>
      <c r="C915" s="187"/>
      <c r="D915" s="181"/>
      <c r="E915" s="225"/>
      <c r="F915" s="195" t="e">
        <f>VLOOKUP(#REF!,'Base mag'!$U$2:$V$8,2,FALSE)</f>
        <v>#REF!</v>
      </c>
      <c r="G915" s="197"/>
      <c r="H915" s="208"/>
      <c r="I915" s="203"/>
      <c r="J915" s="203"/>
      <c r="K915" s="251"/>
    </row>
    <row r="916" spans="2:11" s="126" customFormat="1">
      <c r="B916" s="321"/>
      <c r="C916" s="187"/>
      <c r="D916" s="181"/>
      <c r="E916" s="225"/>
      <c r="F916" s="195" t="e">
        <f>VLOOKUP(#REF!,'Base mag'!$U$2:$V$8,2,FALSE)</f>
        <v>#REF!</v>
      </c>
      <c r="G916" s="197"/>
      <c r="H916" s="208"/>
      <c r="I916" s="203"/>
      <c r="J916" s="203"/>
      <c r="K916" s="251"/>
    </row>
    <row r="917" spans="2:11" s="126" customFormat="1">
      <c r="B917" s="321"/>
      <c r="C917" s="187"/>
      <c r="D917" s="181"/>
      <c r="E917" s="225"/>
      <c r="F917" s="195" t="e">
        <f>VLOOKUP(#REF!,'Base mag'!$U$2:$V$8,2,FALSE)</f>
        <v>#REF!</v>
      </c>
      <c r="G917" s="197"/>
      <c r="H917" s="208"/>
      <c r="I917" s="203"/>
      <c r="J917" s="203"/>
      <c r="K917" s="251"/>
    </row>
    <row r="918" spans="2:11" s="126" customFormat="1">
      <c r="B918" s="321"/>
      <c r="C918" s="187"/>
      <c r="D918" s="181"/>
      <c r="E918" s="225"/>
      <c r="F918" s="195" t="e">
        <f>VLOOKUP(#REF!,'Base mag'!$U$2:$V$8,2,FALSE)</f>
        <v>#REF!</v>
      </c>
      <c r="G918" s="197"/>
      <c r="H918" s="208"/>
      <c r="I918" s="203"/>
      <c r="J918" s="203"/>
      <c r="K918" s="251"/>
    </row>
    <row r="919" spans="2:11" s="126" customFormat="1">
      <c r="B919" s="321"/>
      <c r="C919" s="187"/>
      <c r="D919" s="181"/>
      <c r="E919" s="225"/>
      <c r="F919" s="195" t="e">
        <f>VLOOKUP(#REF!,'Base mag'!$U$2:$V$8,2,FALSE)</f>
        <v>#REF!</v>
      </c>
      <c r="G919" s="197"/>
      <c r="H919" s="208"/>
      <c r="I919" s="203"/>
      <c r="J919" s="203"/>
      <c r="K919" s="251"/>
    </row>
    <row r="920" spans="2:11" s="126" customFormat="1">
      <c r="B920" s="321"/>
      <c r="C920" s="187"/>
      <c r="D920" s="181"/>
      <c r="E920" s="225"/>
      <c r="F920" s="195" t="e">
        <f>VLOOKUP(#REF!,'Base mag'!$U$2:$V$8,2,FALSE)</f>
        <v>#REF!</v>
      </c>
      <c r="G920" s="197"/>
      <c r="H920" s="208"/>
      <c r="I920" s="203"/>
      <c r="J920" s="203"/>
      <c r="K920" s="251"/>
    </row>
    <row r="921" spans="2:11" s="126" customFormat="1">
      <c r="B921" s="321"/>
      <c r="C921" s="187"/>
      <c r="D921" s="181"/>
      <c r="E921" s="225"/>
      <c r="F921" s="195" t="e">
        <f>VLOOKUP(#REF!,'Base mag'!$U$2:$V$8,2,FALSE)</f>
        <v>#REF!</v>
      </c>
      <c r="G921" s="197"/>
      <c r="H921" s="208"/>
      <c r="I921" s="203"/>
      <c r="J921" s="203"/>
      <c r="K921" s="251"/>
    </row>
    <row r="922" spans="2:11" s="126" customFormat="1">
      <c r="B922" s="321"/>
      <c r="C922" s="187"/>
      <c r="D922" s="181"/>
      <c r="E922" s="225"/>
      <c r="F922" s="195" t="e">
        <f>VLOOKUP(#REF!,'Base mag'!$U$2:$V$8,2,FALSE)</f>
        <v>#REF!</v>
      </c>
      <c r="G922" s="197"/>
      <c r="H922" s="208"/>
      <c r="I922" s="203"/>
      <c r="J922" s="203"/>
      <c r="K922" s="251"/>
    </row>
    <row r="923" spans="2:11" s="126" customFormat="1">
      <c r="B923" s="321"/>
      <c r="C923" s="187"/>
      <c r="D923" s="181"/>
      <c r="E923" s="225"/>
      <c r="F923" s="195" t="e">
        <f>VLOOKUP(#REF!,'Base mag'!$U$2:$V$8,2,FALSE)</f>
        <v>#REF!</v>
      </c>
      <c r="G923" s="197"/>
      <c r="H923" s="208"/>
      <c r="I923" s="203"/>
      <c r="J923" s="203"/>
      <c r="K923" s="251"/>
    </row>
    <row r="924" spans="2:11" s="126" customFormat="1">
      <c r="B924" s="321"/>
      <c r="C924" s="187"/>
      <c r="D924" s="181"/>
      <c r="E924" s="225"/>
      <c r="F924" s="195" t="e">
        <f>VLOOKUP(#REF!,'Base mag'!$U$2:$V$8,2,FALSE)</f>
        <v>#REF!</v>
      </c>
      <c r="G924" s="197"/>
      <c r="H924" s="208"/>
      <c r="I924" s="203"/>
      <c r="J924" s="203"/>
      <c r="K924" s="251"/>
    </row>
    <row r="925" spans="2:11" s="126" customFormat="1">
      <c r="B925" s="321"/>
      <c r="C925" s="187"/>
      <c r="D925" s="181"/>
      <c r="E925" s="225"/>
      <c r="F925" s="195" t="e">
        <f>VLOOKUP(#REF!,'Base mag'!$U$2:$V$8,2,FALSE)</f>
        <v>#REF!</v>
      </c>
      <c r="G925" s="197"/>
      <c r="H925" s="208"/>
      <c r="I925" s="203"/>
      <c r="J925" s="203"/>
      <c r="K925" s="251"/>
    </row>
    <row r="926" spans="2:11" s="126" customFormat="1">
      <c r="B926" s="321"/>
      <c r="C926" s="187"/>
      <c r="D926" s="181"/>
      <c r="E926" s="225"/>
      <c r="F926" s="195" t="e">
        <f>VLOOKUP(#REF!,'Base mag'!$U$2:$V$8,2,FALSE)</f>
        <v>#REF!</v>
      </c>
      <c r="G926" s="197"/>
      <c r="H926" s="208"/>
      <c r="I926" s="203"/>
      <c r="J926" s="203"/>
      <c r="K926" s="251"/>
    </row>
    <row r="927" spans="2:11" s="126" customFormat="1">
      <c r="B927" s="321"/>
      <c r="C927" s="187"/>
      <c r="D927" s="181"/>
      <c r="E927" s="225"/>
      <c r="F927" s="195" t="e">
        <f>VLOOKUP(#REF!,'Base mag'!$U$2:$V$8,2,FALSE)</f>
        <v>#REF!</v>
      </c>
      <c r="G927" s="197"/>
      <c r="H927" s="208"/>
      <c r="I927" s="203"/>
      <c r="J927" s="203"/>
      <c r="K927" s="251"/>
    </row>
    <row r="928" spans="2:11" s="126" customFormat="1">
      <c r="B928" s="321"/>
      <c r="C928" s="187"/>
      <c r="D928" s="181"/>
      <c r="E928" s="225"/>
      <c r="F928" s="195" t="e">
        <f>VLOOKUP(#REF!,'Base mag'!$U$2:$V$8,2,FALSE)</f>
        <v>#REF!</v>
      </c>
      <c r="G928" s="197"/>
      <c r="H928" s="208"/>
      <c r="I928" s="203"/>
      <c r="J928" s="203"/>
      <c r="K928" s="251"/>
    </row>
    <row r="929" spans="2:11" s="126" customFormat="1">
      <c r="B929" s="321"/>
      <c r="C929" s="187"/>
      <c r="D929" s="181"/>
      <c r="E929" s="225"/>
      <c r="F929" s="195" t="e">
        <f>VLOOKUP(#REF!,'Base mag'!$U$2:$V$8,2,FALSE)</f>
        <v>#REF!</v>
      </c>
      <c r="G929" s="197"/>
      <c r="H929" s="208"/>
      <c r="I929" s="203"/>
      <c r="J929" s="203"/>
      <c r="K929" s="251"/>
    </row>
    <row r="930" spans="2:11" s="126" customFormat="1">
      <c r="B930" s="321"/>
      <c r="C930" s="187"/>
      <c r="D930" s="181"/>
      <c r="E930" s="225"/>
      <c r="F930" s="195" t="e">
        <f>VLOOKUP(#REF!,'Base mag'!$U$2:$V$8,2,FALSE)</f>
        <v>#REF!</v>
      </c>
      <c r="G930" s="197"/>
      <c r="H930" s="208"/>
      <c r="I930" s="203"/>
      <c r="J930" s="203"/>
      <c r="K930" s="251"/>
    </row>
    <row r="931" spans="2:11" s="126" customFormat="1">
      <c r="B931" s="321"/>
      <c r="C931" s="187"/>
      <c r="D931" s="181"/>
      <c r="E931" s="225"/>
      <c r="F931" s="195" t="e">
        <f>VLOOKUP(#REF!,'Base mag'!$U$2:$V$8,2,FALSE)</f>
        <v>#REF!</v>
      </c>
      <c r="G931" s="197"/>
      <c r="H931" s="208"/>
      <c r="I931" s="203"/>
      <c r="J931" s="203"/>
      <c r="K931" s="251"/>
    </row>
    <row r="932" spans="2:11" s="126" customFormat="1">
      <c r="B932" s="321"/>
      <c r="C932" s="187"/>
      <c r="D932" s="181"/>
      <c r="E932" s="225"/>
      <c r="F932" s="195" t="e">
        <f>VLOOKUP(#REF!,'Base mag'!$U$2:$V$8,2,FALSE)</f>
        <v>#REF!</v>
      </c>
      <c r="G932" s="197"/>
      <c r="H932" s="208"/>
      <c r="I932" s="203"/>
      <c r="J932" s="203"/>
      <c r="K932" s="251"/>
    </row>
    <row r="933" spans="2:11" s="126" customFormat="1">
      <c r="B933" s="321"/>
      <c r="C933" s="187"/>
      <c r="D933" s="181"/>
      <c r="E933" s="225"/>
      <c r="F933" s="195" t="e">
        <f>VLOOKUP(#REF!,'Base mag'!$U$2:$V$8,2,FALSE)</f>
        <v>#REF!</v>
      </c>
      <c r="G933" s="197"/>
      <c r="H933" s="208"/>
      <c r="I933" s="203"/>
      <c r="J933" s="203"/>
      <c r="K933" s="251"/>
    </row>
    <row r="934" spans="2:11" s="126" customFormat="1">
      <c r="B934" s="321"/>
      <c r="C934" s="187"/>
      <c r="D934" s="181"/>
      <c r="E934" s="225"/>
      <c r="F934" s="195" t="e">
        <f>VLOOKUP(#REF!,'Base mag'!$U$2:$V$8,2,FALSE)</f>
        <v>#REF!</v>
      </c>
      <c r="G934" s="197"/>
      <c r="H934" s="208"/>
      <c r="I934" s="203"/>
      <c r="J934" s="203"/>
      <c r="K934" s="251"/>
    </row>
    <row r="935" spans="2:11" s="126" customFormat="1">
      <c r="B935" s="321"/>
      <c r="C935" s="187"/>
      <c r="D935" s="181"/>
      <c r="E935" s="225"/>
      <c r="F935" s="195" t="e">
        <f>VLOOKUP(#REF!,'Base mag'!$U$2:$V$8,2,FALSE)</f>
        <v>#REF!</v>
      </c>
      <c r="G935" s="197"/>
      <c r="H935" s="208"/>
      <c r="I935" s="203"/>
      <c r="J935" s="203"/>
      <c r="K935" s="251"/>
    </row>
    <row r="936" spans="2:11" s="126" customFormat="1">
      <c r="B936" s="321"/>
      <c r="C936" s="187"/>
      <c r="D936" s="181"/>
      <c r="E936" s="225"/>
      <c r="F936" s="195" t="e">
        <f>VLOOKUP(#REF!,'Base mag'!$U$2:$V$8,2,FALSE)</f>
        <v>#REF!</v>
      </c>
      <c r="G936" s="197"/>
      <c r="H936" s="208"/>
      <c r="I936" s="203"/>
      <c r="J936" s="203"/>
      <c r="K936" s="251"/>
    </row>
    <row r="937" spans="2:11" s="126" customFormat="1">
      <c r="B937" s="321"/>
      <c r="C937" s="187"/>
      <c r="D937" s="181"/>
      <c r="E937" s="225"/>
      <c r="F937" s="195" t="e">
        <f>VLOOKUP(#REF!,'Base mag'!$U$2:$V$8,2,FALSE)</f>
        <v>#REF!</v>
      </c>
      <c r="G937" s="197"/>
      <c r="H937" s="208"/>
      <c r="I937" s="203"/>
      <c r="J937" s="203"/>
      <c r="K937" s="251"/>
    </row>
    <row r="938" spans="2:11" s="126" customFormat="1">
      <c r="B938" s="321"/>
      <c r="C938" s="187"/>
      <c r="D938" s="181"/>
      <c r="E938" s="225"/>
      <c r="F938" s="195" t="e">
        <f>VLOOKUP(#REF!,'Base mag'!$U$2:$V$8,2,FALSE)</f>
        <v>#REF!</v>
      </c>
      <c r="G938" s="197"/>
      <c r="H938" s="208"/>
      <c r="I938" s="203"/>
      <c r="J938" s="203"/>
      <c r="K938" s="251"/>
    </row>
    <row r="939" spans="2:11" s="126" customFormat="1">
      <c r="B939" s="321"/>
      <c r="C939" s="187"/>
      <c r="D939" s="181"/>
      <c r="E939" s="225"/>
      <c r="F939" s="195" t="e">
        <f>VLOOKUP(#REF!,'Base mag'!$U$2:$V$8,2,FALSE)</f>
        <v>#REF!</v>
      </c>
      <c r="G939" s="197"/>
      <c r="H939" s="208"/>
      <c r="I939" s="203"/>
      <c r="J939" s="203"/>
      <c r="K939" s="251"/>
    </row>
    <row r="940" spans="2:11" s="126" customFormat="1">
      <c r="B940" s="321"/>
      <c r="C940" s="187"/>
      <c r="D940" s="181"/>
      <c r="E940" s="225"/>
      <c r="F940" s="195" t="e">
        <f>VLOOKUP(#REF!,'Base mag'!$U$2:$V$8,2,FALSE)</f>
        <v>#REF!</v>
      </c>
      <c r="G940" s="197"/>
      <c r="H940" s="208"/>
      <c r="I940" s="203"/>
      <c r="J940" s="203"/>
      <c r="K940" s="251"/>
    </row>
    <row r="941" spans="2:11" s="126" customFormat="1">
      <c r="B941" s="321"/>
      <c r="C941" s="187"/>
      <c r="D941" s="181"/>
      <c r="E941" s="225"/>
      <c r="F941" s="195" t="e">
        <f>VLOOKUP(#REF!,'Base mag'!$U$2:$V$8,2,FALSE)</f>
        <v>#REF!</v>
      </c>
      <c r="G941" s="197"/>
      <c r="H941" s="208"/>
      <c r="I941" s="203"/>
      <c r="J941" s="203"/>
      <c r="K941" s="251"/>
    </row>
    <row r="942" spans="2:11" s="126" customFormat="1">
      <c r="B942" s="321"/>
      <c r="C942" s="187"/>
      <c r="D942" s="181"/>
      <c r="E942" s="225"/>
      <c r="F942" s="195" t="e">
        <f>VLOOKUP(#REF!,'Base mag'!$U$2:$V$8,2,FALSE)</f>
        <v>#REF!</v>
      </c>
      <c r="G942" s="197"/>
      <c r="H942" s="208"/>
      <c r="I942" s="203"/>
      <c r="J942" s="203"/>
      <c r="K942" s="251"/>
    </row>
    <row r="943" spans="2:11" s="126" customFormat="1">
      <c r="B943" s="321"/>
      <c r="C943" s="187"/>
      <c r="D943" s="181"/>
      <c r="E943" s="225"/>
      <c r="F943" s="195" t="e">
        <f>VLOOKUP(#REF!,'Base mag'!$U$2:$V$8,2,FALSE)</f>
        <v>#REF!</v>
      </c>
      <c r="G943" s="197"/>
      <c r="H943" s="208"/>
      <c r="I943" s="203"/>
      <c r="J943" s="203"/>
      <c r="K943" s="251"/>
    </row>
    <row r="944" spans="2:11" s="126" customFormat="1">
      <c r="B944" s="321"/>
      <c r="C944" s="187"/>
      <c r="D944" s="181"/>
      <c r="E944" s="225"/>
      <c r="F944" s="195" t="e">
        <f>VLOOKUP(#REF!,'Base mag'!$U$2:$V$8,2,FALSE)</f>
        <v>#REF!</v>
      </c>
      <c r="G944" s="197"/>
      <c r="H944" s="208"/>
      <c r="I944" s="203"/>
      <c r="J944" s="203"/>
      <c r="K944" s="251"/>
    </row>
    <row r="945" spans="2:11" s="126" customFormat="1">
      <c r="B945" s="321"/>
      <c r="C945" s="187"/>
      <c r="D945" s="181"/>
      <c r="E945" s="225"/>
      <c r="F945" s="195" t="e">
        <f>VLOOKUP(#REF!,'Base mag'!$U$2:$V$8,2,FALSE)</f>
        <v>#REF!</v>
      </c>
      <c r="G945" s="197"/>
      <c r="H945" s="208"/>
      <c r="I945" s="203"/>
      <c r="J945" s="203"/>
      <c r="K945" s="251"/>
    </row>
    <row r="946" spans="2:11" s="126" customFormat="1">
      <c r="B946" s="321"/>
      <c r="C946" s="187"/>
      <c r="D946" s="181"/>
      <c r="E946" s="225"/>
      <c r="F946" s="195" t="e">
        <f>VLOOKUP(#REF!,'Base mag'!$U$2:$V$8,2,FALSE)</f>
        <v>#REF!</v>
      </c>
      <c r="G946" s="197"/>
      <c r="H946" s="208"/>
      <c r="I946" s="203"/>
      <c r="J946" s="203"/>
      <c r="K946" s="251"/>
    </row>
    <row r="947" spans="2:11" s="126" customFormat="1">
      <c r="B947" s="321"/>
      <c r="C947" s="187"/>
      <c r="D947" s="181"/>
      <c r="E947" s="225"/>
      <c r="F947" s="195" t="e">
        <f>VLOOKUP(#REF!,'Base mag'!$U$2:$V$8,2,FALSE)</f>
        <v>#REF!</v>
      </c>
      <c r="G947" s="197"/>
      <c r="H947" s="208"/>
      <c r="I947" s="203"/>
      <c r="J947" s="203"/>
      <c r="K947" s="251"/>
    </row>
    <row r="948" spans="2:11" s="126" customFormat="1">
      <c r="B948" s="321"/>
      <c r="C948" s="187"/>
      <c r="D948" s="181"/>
      <c r="E948" s="225"/>
      <c r="F948" s="195" t="e">
        <f>VLOOKUP(#REF!,'Base mag'!$U$2:$V$8,2,FALSE)</f>
        <v>#REF!</v>
      </c>
      <c r="G948" s="197"/>
      <c r="H948" s="208"/>
      <c r="I948" s="203"/>
      <c r="J948" s="203"/>
      <c r="K948" s="251"/>
    </row>
    <row r="949" spans="2:11" s="126" customFormat="1">
      <c r="B949" s="321"/>
      <c r="C949" s="187"/>
      <c r="D949" s="181"/>
      <c r="E949" s="225"/>
      <c r="F949" s="195" t="e">
        <f>VLOOKUP(#REF!,'Base mag'!$U$2:$V$8,2,FALSE)</f>
        <v>#REF!</v>
      </c>
      <c r="G949" s="197"/>
      <c r="H949" s="208"/>
      <c r="I949" s="203"/>
      <c r="J949" s="203"/>
      <c r="K949" s="251"/>
    </row>
    <row r="950" spans="2:11" s="126" customFormat="1">
      <c r="B950" s="321"/>
      <c r="C950" s="187"/>
      <c r="D950" s="181"/>
      <c r="E950" s="225"/>
      <c r="F950" s="195" t="e">
        <f>VLOOKUP(#REF!,'Base mag'!$U$2:$V$8,2,FALSE)</f>
        <v>#REF!</v>
      </c>
      <c r="G950" s="197"/>
      <c r="H950" s="208"/>
      <c r="I950" s="203"/>
      <c r="J950" s="203"/>
      <c r="K950" s="251"/>
    </row>
    <row r="951" spans="2:11" s="126" customFormat="1">
      <c r="B951" s="321"/>
      <c r="C951" s="187"/>
      <c r="D951" s="181"/>
      <c r="E951" s="225"/>
      <c r="F951" s="195" t="e">
        <f>VLOOKUP(#REF!,'Base mag'!$U$2:$V$8,2,FALSE)</f>
        <v>#REF!</v>
      </c>
      <c r="G951" s="197"/>
      <c r="H951" s="208"/>
      <c r="I951" s="203"/>
      <c r="J951" s="203"/>
      <c r="K951" s="251"/>
    </row>
    <row r="952" spans="2:11" s="126" customFormat="1">
      <c r="B952" s="321"/>
      <c r="C952" s="187"/>
      <c r="D952" s="181"/>
      <c r="E952" s="225"/>
      <c r="F952" s="195" t="e">
        <f>VLOOKUP(#REF!,'Base mag'!$U$2:$V$8,2,FALSE)</f>
        <v>#REF!</v>
      </c>
      <c r="G952" s="197"/>
      <c r="H952" s="208"/>
      <c r="I952" s="203"/>
      <c r="J952" s="203"/>
      <c r="K952" s="251"/>
    </row>
    <row r="953" spans="2:11" s="126" customFormat="1">
      <c r="B953" s="321"/>
      <c r="C953" s="187"/>
      <c r="D953" s="181"/>
      <c r="E953" s="225"/>
      <c r="F953" s="195" t="e">
        <f>VLOOKUP(#REF!,'Base mag'!$U$2:$V$8,2,FALSE)</f>
        <v>#REF!</v>
      </c>
      <c r="G953" s="197"/>
      <c r="H953" s="208"/>
      <c r="I953" s="203"/>
      <c r="J953" s="203"/>
      <c r="K953" s="251"/>
    </row>
    <row r="954" spans="2:11" s="126" customFormat="1">
      <c r="B954" s="321"/>
      <c r="C954" s="187"/>
      <c r="D954" s="181"/>
      <c r="E954" s="225"/>
      <c r="F954" s="195" t="e">
        <f>VLOOKUP(#REF!,'Base mag'!$U$2:$V$8,2,FALSE)</f>
        <v>#REF!</v>
      </c>
      <c r="G954" s="197"/>
      <c r="H954" s="208"/>
      <c r="I954" s="203"/>
      <c r="J954" s="203"/>
      <c r="K954" s="251"/>
    </row>
    <row r="955" spans="2:11" s="126" customFormat="1">
      <c r="B955" s="321"/>
      <c r="C955" s="187"/>
      <c r="D955" s="181"/>
      <c r="E955" s="225"/>
      <c r="F955" s="195" t="e">
        <f>VLOOKUP(#REF!,'Base mag'!$U$2:$V$8,2,FALSE)</f>
        <v>#REF!</v>
      </c>
      <c r="G955" s="197"/>
      <c r="H955" s="208"/>
      <c r="I955" s="203"/>
      <c r="J955" s="203"/>
      <c r="K955" s="251"/>
    </row>
    <row r="956" spans="2:11" s="126" customFormat="1">
      <c r="B956" s="321"/>
      <c r="C956" s="187"/>
      <c r="D956" s="181"/>
      <c r="E956" s="225"/>
      <c r="F956" s="195" t="e">
        <f>VLOOKUP(#REF!,'Base mag'!$U$2:$V$8,2,FALSE)</f>
        <v>#REF!</v>
      </c>
      <c r="G956" s="197"/>
      <c r="H956" s="208"/>
      <c r="I956" s="203"/>
      <c r="J956" s="203"/>
      <c r="K956" s="251"/>
    </row>
    <row r="957" spans="2:11" s="126" customFormat="1">
      <c r="B957" s="321"/>
      <c r="C957" s="187"/>
      <c r="D957" s="181"/>
      <c r="E957" s="225"/>
      <c r="F957" s="195" t="e">
        <f>VLOOKUP(#REF!,'Base mag'!$U$2:$V$8,2,FALSE)</f>
        <v>#REF!</v>
      </c>
      <c r="G957" s="197"/>
      <c r="H957" s="208"/>
      <c r="I957" s="203"/>
      <c r="J957" s="203"/>
      <c r="K957" s="251"/>
    </row>
    <row r="958" spans="2:11" s="126" customFormat="1">
      <c r="B958" s="321"/>
      <c r="C958" s="187"/>
      <c r="D958" s="181"/>
      <c r="E958" s="225"/>
      <c r="F958" s="195" t="e">
        <f>VLOOKUP(#REF!,'Base mag'!$U$2:$V$8,2,FALSE)</f>
        <v>#REF!</v>
      </c>
      <c r="G958" s="197"/>
      <c r="H958" s="208"/>
      <c r="I958" s="203"/>
      <c r="J958" s="203"/>
      <c r="K958" s="251"/>
    </row>
    <row r="959" spans="2:11" s="126" customFormat="1">
      <c r="B959" s="321"/>
      <c r="C959" s="187"/>
      <c r="D959" s="181"/>
      <c r="E959" s="225"/>
      <c r="F959" s="195" t="e">
        <f>VLOOKUP(#REF!,'Base mag'!$U$2:$V$8,2,FALSE)</f>
        <v>#REF!</v>
      </c>
      <c r="G959" s="197"/>
      <c r="H959" s="208"/>
      <c r="I959" s="203"/>
      <c r="J959" s="203"/>
      <c r="K959" s="251"/>
    </row>
    <row r="960" spans="2:11" s="126" customFormat="1">
      <c r="B960" s="321"/>
      <c r="C960" s="187"/>
      <c r="D960" s="181"/>
      <c r="E960" s="225"/>
      <c r="F960" s="195" t="e">
        <f>VLOOKUP(#REF!,'Base mag'!$U$2:$V$8,2,FALSE)</f>
        <v>#REF!</v>
      </c>
      <c r="G960" s="197"/>
      <c r="H960" s="208"/>
      <c r="I960" s="203"/>
      <c r="J960" s="203"/>
      <c r="K960" s="251"/>
    </row>
    <row r="961" spans="2:11" s="126" customFormat="1">
      <c r="B961" s="321"/>
      <c r="C961" s="187"/>
      <c r="D961" s="181"/>
      <c r="E961" s="225"/>
      <c r="F961" s="195" t="e">
        <f>VLOOKUP(#REF!,'Base mag'!$U$2:$V$8,2,FALSE)</f>
        <v>#REF!</v>
      </c>
      <c r="G961" s="197"/>
      <c r="H961" s="208"/>
      <c r="I961" s="203"/>
      <c r="J961" s="203"/>
      <c r="K961" s="251"/>
    </row>
    <row r="962" spans="2:11" s="126" customFormat="1">
      <c r="B962" s="321"/>
      <c r="C962" s="187"/>
      <c r="D962" s="181"/>
      <c r="E962" s="225"/>
      <c r="F962" s="195" t="e">
        <f>VLOOKUP(#REF!,'Base mag'!$U$2:$V$8,2,FALSE)</f>
        <v>#REF!</v>
      </c>
      <c r="G962" s="197"/>
      <c r="H962" s="208"/>
      <c r="I962" s="203"/>
      <c r="J962" s="203"/>
      <c r="K962" s="251"/>
    </row>
    <row r="963" spans="2:11" s="126" customFormat="1">
      <c r="B963" s="321"/>
      <c r="C963" s="187"/>
      <c r="D963" s="181"/>
      <c r="E963" s="225"/>
      <c r="F963" s="195" t="e">
        <f>VLOOKUP(#REF!,'Base mag'!$U$2:$V$8,2,FALSE)</f>
        <v>#REF!</v>
      </c>
      <c r="G963" s="197"/>
      <c r="H963" s="208"/>
      <c r="I963" s="203"/>
      <c r="J963" s="203"/>
      <c r="K963" s="251"/>
    </row>
    <row r="964" spans="2:11" s="126" customFormat="1">
      <c r="B964" s="321"/>
      <c r="C964" s="187"/>
      <c r="D964" s="181"/>
      <c r="E964" s="225"/>
      <c r="F964" s="195" t="e">
        <f>VLOOKUP(#REF!,'Base mag'!$U$2:$V$8,2,FALSE)</f>
        <v>#REF!</v>
      </c>
      <c r="G964" s="197"/>
      <c r="H964" s="208"/>
      <c r="I964" s="203"/>
      <c r="J964" s="203"/>
      <c r="K964" s="251"/>
    </row>
    <row r="965" spans="2:11" s="126" customFormat="1">
      <c r="B965" s="321"/>
      <c r="C965" s="187"/>
      <c r="D965" s="181"/>
      <c r="E965" s="225"/>
      <c r="F965" s="195" t="e">
        <f>VLOOKUP(#REF!,'Base mag'!$U$2:$V$8,2,FALSE)</f>
        <v>#REF!</v>
      </c>
      <c r="G965" s="197"/>
      <c r="H965" s="208"/>
      <c r="I965" s="203"/>
      <c r="J965" s="203"/>
      <c r="K965" s="251"/>
    </row>
    <row r="966" spans="2:11" s="126" customFormat="1">
      <c r="B966" s="321"/>
      <c r="C966" s="187"/>
      <c r="D966" s="181"/>
      <c r="E966" s="225"/>
      <c r="F966" s="195" t="e">
        <f>VLOOKUP(#REF!,'Base mag'!$U$2:$V$8,2,FALSE)</f>
        <v>#REF!</v>
      </c>
      <c r="G966" s="197"/>
      <c r="H966" s="208"/>
      <c r="I966" s="203"/>
      <c r="J966" s="203"/>
      <c r="K966" s="251"/>
    </row>
    <row r="967" spans="2:11" s="126" customFormat="1">
      <c r="B967" s="321"/>
      <c r="C967" s="187"/>
      <c r="D967" s="181"/>
      <c r="E967" s="225"/>
      <c r="F967" s="195" t="e">
        <f>VLOOKUP(#REF!,'Base mag'!$U$2:$V$8,2,FALSE)</f>
        <v>#REF!</v>
      </c>
      <c r="G967" s="197"/>
      <c r="H967" s="208"/>
      <c r="I967" s="203"/>
      <c r="J967" s="203"/>
      <c r="K967" s="251"/>
    </row>
    <row r="968" spans="2:11" s="126" customFormat="1">
      <c r="B968" s="321"/>
      <c r="C968" s="187"/>
      <c r="D968" s="181"/>
      <c r="E968" s="225"/>
      <c r="F968" s="195" t="e">
        <f>VLOOKUP(#REF!,'Base mag'!$U$2:$V$8,2,FALSE)</f>
        <v>#REF!</v>
      </c>
      <c r="G968" s="197"/>
      <c r="H968" s="208"/>
      <c r="I968" s="203"/>
      <c r="J968" s="203"/>
      <c r="K968" s="251"/>
    </row>
    <row r="969" spans="2:11" s="126" customFormat="1">
      <c r="B969" s="321"/>
      <c r="C969" s="187"/>
      <c r="D969" s="181"/>
      <c r="E969" s="225"/>
      <c r="F969" s="195" t="e">
        <f>VLOOKUP(#REF!,'Base mag'!$U$2:$V$8,2,FALSE)</f>
        <v>#REF!</v>
      </c>
      <c r="G969" s="197"/>
      <c r="H969" s="208"/>
      <c r="I969" s="203"/>
      <c r="J969" s="203"/>
      <c r="K969" s="251"/>
    </row>
    <row r="970" spans="2:11" s="126" customFormat="1">
      <c r="B970" s="321"/>
      <c r="C970" s="187"/>
      <c r="D970" s="181"/>
      <c r="E970" s="225"/>
      <c r="F970" s="195" t="e">
        <f>VLOOKUP(#REF!,'Base mag'!$U$2:$V$8,2,FALSE)</f>
        <v>#REF!</v>
      </c>
      <c r="G970" s="197"/>
      <c r="H970" s="208"/>
      <c r="I970" s="203"/>
      <c r="J970" s="203"/>
      <c r="K970" s="251"/>
    </row>
    <row r="971" spans="2:11" s="126" customFormat="1">
      <c r="B971" s="321"/>
      <c r="C971" s="187"/>
      <c r="D971" s="181"/>
      <c r="E971" s="225"/>
      <c r="F971" s="195" t="e">
        <f>VLOOKUP(#REF!,'Base mag'!$U$2:$V$8,2,FALSE)</f>
        <v>#REF!</v>
      </c>
      <c r="G971" s="197"/>
      <c r="H971" s="208"/>
      <c r="I971" s="203"/>
      <c r="J971" s="203"/>
      <c r="K971" s="251"/>
    </row>
    <row r="972" spans="2:11" s="126" customFormat="1">
      <c r="B972" s="321"/>
      <c r="C972" s="187"/>
      <c r="D972" s="181"/>
      <c r="E972" s="225"/>
      <c r="F972" s="195" t="e">
        <f>VLOOKUP(#REF!,'Base mag'!$U$2:$V$8,2,FALSE)</f>
        <v>#REF!</v>
      </c>
      <c r="G972" s="197"/>
      <c r="H972" s="208"/>
      <c r="I972" s="203"/>
      <c r="J972" s="203"/>
      <c r="K972" s="251"/>
    </row>
    <row r="973" spans="2:11" s="126" customFormat="1">
      <c r="B973" s="321"/>
      <c r="C973" s="187"/>
      <c r="D973" s="181"/>
      <c r="E973" s="225"/>
      <c r="F973" s="195" t="e">
        <f>VLOOKUP(#REF!,'Base mag'!$U$2:$V$8,2,FALSE)</f>
        <v>#REF!</v>
      </c>
      <c r="G973" s="197"/>
      <c r="H973" s="208"/>
      <c r="I973" s="203"/>
      <c r="J973" s="203"/>
      <c r="K973" s="251"/>
    </row>
    <row r="974" spans="2:11" s="126" customFormat="1">
      <c r="B974" s="321"/>
      <c r="C974" s="187"/>
      <c r="D974" s="181"/>
      <c r="E974" s="225"/>
      <c r="F974" s="195" t="e">
        <f>VLOOKUP(#REF!,'Base mag'!$U$2:$V$8,2,FALSE)</f>
        <v>#REF!</v>
      </c>
      <c r="G974" s="197"/>
      <c r="H974" s="208"/>
      <c r="I974" s="203"/>
      <c r="J974" s="203"/>
      <c r="K974" s="251"/>
    </row>
    <row r="975" spans="2:11" s="126" customFormat="1">
      <c r="B975" s="321"/>
      <c r="C975" s="187"/>
      <c r="D975" s="181"/>
      <c r="E975" s="225"/>
      <c r="F975" s="195" t="e">
        <f>VLOOKUP(#REF!,'Base mag'!$U$2:$V$8,2,FALSE)</f>
        <v>#REF!</v>
      </c>
      <c r="G975" s="197"/>
      <c r="H975" s="208"/>
      <c r="I975" s="203"/>
      <c r="J975" s="203"/>
      <c r="K975" s="251"/>
    </row>
    <row r="976" spans="2:11" s="126" customFormat="1">
      <c r="B976" s="321"/>
      <c r="C976" s="187"/>
      <c r="D976" s="181"/>
      <c r="E976" s="225"/>
      <c r="F976" s="195" t="e">
        <f>VLOOKUP(#REF!,'Base mag'!$U$2:$V$8,2,FALSE)</f>
        <v>#REF!</v>
      </c>
      <c r="G976" s="197"/>
      <c r="H976" s="208"/>
      <c r="I976" s="203"/>
      <c r="J976" s="203"/>
      <c r="K976" s="251"/>
    </row>
    <row r="977" spans="2:11" s="126" customFormat="1">
      <c r="B977" s="321"/>
      <c r="C977" s="187"/>
      <c r="D977" s="181"/>
      <c r="E977" s="225"/>
      <c r="F977" s="195" t="e">
        <f>VLOOKUP(#REF!,'Base mag'!$U$2:$V$8,2,FALSE)</f>
        <v>#REF!</v>
      </c>
      <c r="G977" s="197"/>
      <c r="H977" s="208"/>
      <c r="I977" s="203"/>
      <c r="J977" s="203"/>
      <c r="K977" s="251"/>
    </row>
    <row r="978" spans="2:11" s="126" customFormat="1">
      <c r="B978" s="321"/>
      <c r="C978" s="187"/>
      <c r="D978" s="181"/>
      <c r="E978" s="225"/>
      <c r="F978" s="195" t="e">
        <f>VLOOKUP(#REF!,'Base mag'!$U$2:$V$8,2,FALSE)</f>
        <v>#REF!</v>
      </c>
      <c r="G978" s="197"/>
      <c r="H978" s="208"/>
      <c r="I978" s="203"/>
      <c r="J978" s="203"/>
      <c r="K978" s="251"/>
    </row>
    <row r="979" spans="2:11" s="126" customFormat="1">
      <c r="B979" s="321"/>
      <c r="C979" s="187"/>
      <c r="D979" s="181"/>
      <c r="E979" s="225"/>
      <c r="F979" s="195" t="e">
        <f>VLOOKUP(#REF!,'Base mag'!$U$2:$V$8,2,FALSE)</f>
        <v>#REF!</v>
      </c>
      <c r="G979" s="197"/>
      <c r="H979" s="208"/>
      <c r="I979" s="203"/>
      <c r="J979" s="203"/>
      <c r="K979" s="251"/>
    </row>
    <row r="980" spans="2:11" s="126" customFormat="1">
      <c r="B980" s="321"/>
      <c r="C980" s="187"/>
      <c r="D980" s="181"/>
      <c r="E980" s="225"/>
      <c r="F980" s="195" t="e">
        <f>VLOOKUP(#REF!,'Base mag'!$U$2:$V$8,2,FALSE)</f>
        <v>#REF!</v>
      </c>
      <c r="G980" s="197"/>
      <c r="H980" s="208"/>
      <c r="I980" s="203"/>
      <c r="J980" s="203"/>
      <c r="K980" s="251"/>
    </row>
    <row r="981" spans="2:11" s="126" customFormat="1">
      <c r="B981" s="321"/>
      <c r="C981" s="187"/>
      <c r="D981" s="181"/>
      <c r="E981" s="225"/>
      <c r="F981" s="195" t="e">
        <f>VLOOKUP(#REF!,'Base mag'!$U$2:$V$8,2,FALSE)</f>
        <v>#REF!</v>
      </c>
      <c r="G981" s="197"/>
      <c r="H981" s="208"/>
      <c r="I981" s="203"/>
      <c r="J981" s="203"/>
      <c r="K981" s="251"/>
    </row>
    <row r="982" spans="2:11" s="126" customFormat="1">
      <c r="B982" s="321"/>
      <c r="C982" s="187"/>
      <c r="D982" s="181"/>
      <c r="E982" s="225"/>
      <c r="F982" s="195" t="e">
        <f>VLOOKUP(#REF!,'Base mag'!$U$2:$V$8,2,FALSE)</f>
        <v>#REF!</v>
      </c>
      <c r="G982" s="197"/>
      <c r="H982" s="208"/>
      <c r="I982" s="203"/>
      <c r="J982" s="203"/>
      <c r="K982" s="251"/>
    </row>
    <row r="983" spans="2:11" s="126" customFormat="1">
      <c r="B983" s="321"/>
      <c r="C983" s="187"/>
      <c r="D983" s="181"/>
      <c r="E983" s="225"/>
      <c r="F983" s="195" t="e">
        <f>VLOOKUP(#REF!,'Base mag'!$U$2:$V$8,2,FALSE)</f>
        <v>#REF!</v>
      </c>
      <c r="G983" s="197"/>
      <c r="H983" s="208"/>
      <c r="I983" s="203"/>
      <c r="J983" s="203"/>
      <c r="K983" s="251"/>
    </row>
    <row r="984" spans="2:11" s="126" customFormat="1">
      <c r="B984" s="321"/>
      <c r="C984" s="187"/>
      <c r="D984" s="181"/>
      <c r="E984" s="225"/>
      <c r="F984" s="195" t="e">
        <f>VLOOKUP(#REF!,'Base mag'!$U$2:$V$8,2,FALSE)</f>
        <v>#REF!</v>
      </c>
      <c r="G984" s="197"/>
      <c r="H984" s="208"/>
      <c r="I984" s="203"/>
      <c r="J984" s="203"/>
      <c r="K984" s="251"/>
    </row>
    <row r="985" spans="2:11" s="126" customFormat="1">
      <c r="B985" s="321"/>
      <c r="C985" s="187"/>
      <c r="D985" s="181"/>
      <c r="E985" s="225"/>
      <c r="F985" s="195" t="e">
        <f>VLOOKUP(#REF!,'Base mag'!$U$2:$V$8,2,FALSE)</f>
        <v>#REF!</v>
      </c>
      <c r="G985" s="197"/>
      <c r="H985" s="208"/>
      <c r="I985" s="203"/>
      <c r="J985" s="203"/>
      <c r="K985" s="251"/>
    </row>
    <row r="986" spans="2:11" s="126" customFormat="1">
      <c r="B986" s="321"/>
      <c r="C986" s="187"/>
      <c r="D986" s="181"/>
      <c r="E986" s="225"/>
      <c r="F986" s="195" t="e">
        <f>VLOOKUP(#REF!,'Base mag'!$U$2:$V$8,2,FALSE)</f>
        <v>#REF!</v>
      </c>
      <c r="G986" s="197"/>
      <c r="H986" s="208"/>
      <c r="I986" s="203"/>
      <c r="J986" s="203"/>
      <c r="K986" s="251"/>
    </row>
    <row r="987" spans="2:11" s="126" customFormat="1">
      <c r="B987" s="321"/>
      <c r="C987" s="187"/>
      <c r="D987" s="181"/>
      <c r="E987" s="225"/>
      <c r="F987" s="195" t="e">
        <f>VLOOKUP(#REF!,'Base mag'!$U$2:$V$8,2,FALSE)</f>
        <v>#REF!</v>
      </c>
      <c r="G987" s="197"/>
      <c r="H987" s="208"/>
      <c r="I987" s="203"/>
      <c r="J987" s="203"/>
      <c r="K987" s="251"/>
    </row>
    <row r="988" spans="2:11" s="126" customFormat="1">
      <c r="B988" s="321"/>
      <c r="C988" s="187"/>
      <c r="D988" s="181"/>
      <c r="E988" s="225"/>
      <c r="F988" s="195" t="e">
        <f>VLOOKUP(#REF!,'Base mag'!$U$2:$V$8,2,FALSE)</f>
        <v>#REF!</v>
      </c>
      <c r="G988" s="197"/>
      <c r="H988" s="208"/>
      <c r="I988" s="203"/>
      <c r="J988" s="203"/>
      <c r="K988" s="251"/>
    </row>
    <row r="989" spans="2:11" s="126" customFormat="1">
      <c r="B989" s="321"/>
      <c r="C989" s="187"/>
      <c r="D989" s="181"/>
      <c r="E989" s="225"/>
      <c r="F989" s="195" t="e">
        <f>VLOOKUP(#REF!,'Base mag'!$U$2:$V$8,2,FALSE)</f>
        <v>#REF!</v>
      </c>
      <c r="G989" s="197"/>
      <c r="H989" s="208"/>
      <c r="I989" s="203"/>
      <c r="J989" s="203"/>
      <c r="K989" s="251"/>
    </row>
    <row r="990" spans="2:11" s="126" customFormat="1">
      <c r="B990" s="321"/>
      <c r="C990" s="187"/>
      <c r="D990" s="181"/>
      <c r="E990" s="225"/>
      <c r="F990" s="195" t="e">
        <f>VLOOKUP(#REF!,'Base mag'!$U$2:$V$8,2,FALSE)</f>
        <v>#REF!</v>
      </c>
      <c r="G990" s="197"/>
      <c r="H990" s="208"/>
      <c r="I990" s="203"/>
      <c r="J990" s="203"/>
      <c r="K990" s="251"/>
    </row>
    <row r="991" spans="2:11" s="126" customFormat="1">
      <c r="B991" s="321"/>
      <c r="C991" s="187"/>
      <c r="D991" s="181"/>
      <c r="E991" s="225"/>
      <c r="F991" s="195" t="e">
        <f>VLOOKUP(#REF!,'Base mag'!$U$2:$V$8,2,FALSE)</f>
        <v>#REF!</v>
      </c>
      <c r="G991" s="197"/>
      <c r="H991" s="208"/>
      <c r="I991" s="203"/>
      <c r="J991" s="203"/>
      <c r="K991" s="251"/>
    </row>
    <row r="992" spans="2:11" s="126" customFormat="1">
      <c r="B992" s="321"/>
      <c r="C992" s="187"/>
      <c r="D992" s="181"/>
      <c r="E992" s="225"/>
      <c r="F992" s="195" t="e">
        <f>VLOOKUP(#REF!,'Base mag'!$U$2:$V$8,2,FALSE)</f>
        <v>#REF!</v>
      </c>
      <c r="G992" s="197"/>
      <c r="H992" s="208"/>
      <c r="I992" s="203"/>
      <c r="J992" s="203"/>
      <c r="K992" s="251"/>
    </row>
    <row r="993" spans="2:11" s="126" customFormat="1">
      <c r="B993" s="321"/>
      <c r="C993" s="187"/>
      <c r="D993" s="181"/>
      <c r="E993" s="225"/>
      <c r="F993" s="195" t="e">
        <f>VLOOKUP(#REF!,'Base mag'!$U$2:$V$8,2,FALSE)</f>
        <v>#REF!</v>
      </c>
      <c r="G993" s="197"/>
      <c r="H993" s="208"/>
      <c r="I993" s="203"/>
      <c r="J993" s="203"/>
      <c r="K993" s="251"/>
    </row>
    <row r="994" spans="2:11" s="126" customFormat="1">
      <c r="B994" s="321"/>
      <c r="C994" s="187"/>
      <c r="D994" s="181"/>
      <c r="E994" s="225"/>
      <c r="F994" s="195" t="e">
        <f>VLOOKUP(#REF!,'Base mag'!$U$2:$V$8,2,FALSE)</f>
        <v>#REF!</v>
      </c>
      <c r="G994" s="197"/>
      <c r="H994" s="208"/>
      <c r="I994" s="203"/>
      <c r="J994" s="203"/>
      <c r="K994" s="251"/>
    </row>
    <row r="995" spans="2:11" s="126" customFormat="1">
      <c r="B995" s="321"/>
      <c r="C995" s="187"/>
      <c r="D995" s="181"/>
      <c r="E995" s="225"/>
      <c r="F995" s="195" t="e">
        <f>VLOOKUP(#REF!,'Base mag'!$U$2:$V$8,2,FALSE)</f>
        <v>#REF!</v>
      </c>
      <c r="G995" s="197"/>
      <c r="H995" s="208"/>
      <c r="I995" s="203"/>
      <c r="J995" s="203"/>
      <c r="K995" s="251"/>
    </row>
    <row r="996" spans="2:11" s="126" customFormat="1">
      <c r="B996" s="321"/>
      <c r="C996" s="187"/>
      <c r="D996" s="181"/>
      <c r="E996" s="225"/>
      <c r="F996" s="195" t="e">
        <f>VLOOKUP(#REF!,'Base mag'!$U$2:$V$8,2,FALSE)</f>
        <v>#REF!</v>
      </c>
      <c r="G996" s="197"/>
      <c r="H996" s="208"/>
      <c r="I996" s="203"/>
      <c r="J996" s="203"/>
      <c r="K996" s="251"/>
    </row>
    <row r="997" spans="2:11" s="126" customFormat="1">
      <c r="B997" s="321"/>
      <c r="C997" s="187"/>
      <c r="D997" s="181"/>
      <c r="E997" s="225"/>
      <c r="F997" s="195" t="e">
        <f>VLOOKUP(#REF!,'Base mag'!$U$2:$V$8,2,FALSE)</f>
        <v>#REF!</v>
      </c>
      <c r="G997" s="197"/>
      <c r="H997" s="208"/>
      <c r="I997" s="203"/>
      <c r="J997" s="203"/>
      <c r="K997" s="251"/>
    </row>
    <row r="998" spans="2:11" s="126" customFormat="1">
      <c r="B998" s="321"/>
      <c r="C998" s="187"/>
      <c r="D998" s="181"/>
      <c r="E998" s="225"/>
      <c r="F998" s="195" t="e">
        <f>VLOOKUP(#REF!,'Base mag'!$U$2:$V$8,2,FALSE)</f>
        <v>#REF!</v>
      </c>
      <c r="G998" s="197"/>
      <c r="H998" s="208"/>
      <c r="I998" s="203"/>
      <c r="J998" s="203"/>
      <c r="K998" s="251"/>
    </row>
    <row r="999" spans="2:11" s="126" customFormat="1">
      <c r="B999" s="321"/>
      <c r="C999" s="187"/>
      <c r="D999" s="181"/>
      <c r="E999" s="225"/>
      <c r="F999" s="195" t="e">
        <f>VLOOKUP(#REF!,'Base mag'!$U$2:$V$8,2,FALSE)</f>
        <v>#REF!</v>
      </c>
      <c r="G999" s="197"/>
      <c r="H999" s="208"/>
      <c r="I999" s="203"/>
      <c r="J999" s="203"/>
      <c r="K999" s="251"/>
    </row>
    <row r="1000" spans="2:11" s="126" customFormat="1">
      <c r="B1000" s="321"/>
      <c r="C1000" s="187"/>
      <c r="D1000" s="181"/>
      <c r="E1000" s="225"/>
      <c r="F1000" s="195" t="e">
        <f>VLOOKUP(#REF!,'Base mag'!$U$2:$V$8,2,FALSE)</f>
        <v>#REF!</v>
      </c>
      <c r="G1000" s="197"/>
      <c r="H1000" s="208"/>
      <c r="I1000" s="203"/>
      <c r="J1000" s="203"/>
      <c r="K1000" s="251"/>
    </row>
    <row r="1001" spans="2:11" s="126" customFormat="1">
      <c r="B1001" s="321"/>
      <c r="C1001" s="187"/>
      <c r="D1001" s="181"/>
      <c r="E1001" s="225"/>
      <c r="F1001" s="195" t="e">
        <f>VLOOKUP(#REF!,'Base mag'!$U$2:$V$8,2,FALSE)</f>
        <v>#REF!</v>
      </c>
      <c r="G1001" s="197"/>
      <c r="H1001" s="208"/>
      <c r="I1001" s="203"/>
      <c r="J1001" s="203"/>
      <c r="K1001" s="251"/>
    </row>
    <row r="1002" spans="2:11" s="126" customFormat="1">
      <c r="B1002" s="321"/>
      <c r="C1002" s="187"/>
      <c r="D1002" s="181"/>
      <c r="E1002" s="225"/>
      <c r="F1002" s="195" t="e">
        <f>VLOOKUP(#REF!,'Base mag'!$U$2:$V$8,2,FALSE)</f>
        <v>#REF!</v>
      </c>
      <c r="G1002" s="197"/>
      <c r="H1002" s="208"/>
      <c r="I1002" s="203"/>
      <c r="J1002" s="203"/>
      <c r="K1002" s="251"/>
    </row>
    <row r="1003" spans="2:11" s="126" customFormat="1">
      <c r="B1003" s="321"/>
      <c r="C1003" s="187"/>
      <c r="D1003" s="181"/>
      <c r="E1003" s="225"/>
      <c r="F1003" s="195" t="e">
        <f>VLOOKUP(#REF!,'Base mag'!$U$2:$V$8,2,FALSE)</f>
        <v>#REF!</v>
      </c>
      <c r="G1003" s="197"/>
      <c r="H1003" s="208"/>
      <c r="I1003" s="203"/>
      <c r="J1003" s="203"/>
      <c r="K1003" s="251"/>
    </row>
    <row r="1004" spans="2:11" s="126" customFormat="1">
      <c r="B1004" s="321"/>
      <c r="C1004" s="187"/>
      <c r="D1004" s="181"/>
      <c r="E1004" s="225"/>
      <c r="F1004" s="195" t="e">
        <f>VLOOKUP(#REF!,'Base mag'!$U$2:$V$8,2,FALSE)</f>
        <v>#REF!</v>
      </c>
      <c r="G1004" s="197"/>
      <c r="H1004" s="208"/>
      <c r="I1004" s="203"/>
      <c r="J1004" s="203"/>
      <c r="K1004" s="251"/>
    </row>
    <row r="1005" spans="2:11" s="126" customFormat="1">
      <c r="B1005" s="321"/>
      <c r="C1005" s="187"/>
      <c r="D1005" s="181"/>
      <c r="E1005" s="225"/>
      <c r="F1005" s="195" t="e">
        <f>VLOOKUP(#REF!,'Base mag'!$U$2:$V$8,2,FALSE)</f>
        <v>#REF!</v>
      </c>
      <c r="G1005" s="197"/>
      <c r="H1005" s="208"/>
      <c r="I1005" s="203"/>
      <c r="J1005" s="203"/>
      <c r="K1005" s="251"/>
    </row>
    <row r="1006" spans="2:11" s="126" customFormat="1">
      <c r="B1006" s="321"/>
      <c r="C1006" s="187"/>
      <c r="D1006" s="181"/>
      <c r="E1006" s="225"/>
      <c r="F1006" s="195" t="e">
        <f>VLOOKUP(#REF!,'Base mag'!$U$2:$V$8,2,FALSE)</f>
        <v>#REF!</v>
      </c>
      <c r="G1006" s="197"/>
      <c r="H1006" s="208"/>
      <c r="I1006" s="203"/>
      <c r="J1006" s="203"/>
      <c r="K1006" s="251"/>
    </row>
    <row r="1007" spans="2:11" s="126" customFormat="1">
      <c r="B1007" s="321"/>
      <c r="C1007" s="187"/>
      <c r="D1007" s="181"/>
      <c r="E1007" s="225"/>
      <c r="F1007" s="195" t="e">
        <f>VLOOKUP(#REF!,'Base mag'!$U$2:$V$8,2,FALSE)</f>
        <v>#REF!</v>
      </c>
      <c r="G1007" s="197"/>
      <c r="H1007" s="208"/>
      <c r="I1007" s="203"/>
      <c r="J1007" s="203"/>
      <c r="K1007" s="251"/>
    </row>
    <row r="1008" spans="2:11" s="126" customFormat="1">
      <c r="B1008" s="321"/>
      <c r="C1008" s="187"/>
      <c r="D1008" s="181"/>
      <c r="E1008" s="225"/>
      <c r="F1008" s="195" t="e">
        <f>VLOOKUP(#REF!,'Base mag'!$U$2:$V$8,2,FALSE)</f>
        <v>#REF!</v>
      </c>
      <c r="G1008" s="197"/>
      <c r="H1008" s="208"/>
      <c r="I1008" s="203"/>
      <c r="J1008" s="203"/>
      <c r="K1008" s="251"/>
    </row>
    <row r="1009" spans="2:11" s="126" customFormat="1">
      <c r="B1009" s="321"/>
      <c r="C1009" s="187"/>
      <c r="D1009" s="181"/>
      <c r="E1009" s="225"/>
      <c r="F1009" s="195" t="e">
        <f>VLOOKUP(#REF!,'Base mag'!$U$2:$V$8,2,FALSE)</f>
        <v>#REF!</v>
      </c>
      <c r="G1009" s="197"/>
      <c r="H1009" s="208"/>
      <c r="I1009" s="203"/>
      <c r="J1009" s="203"/>
      <c r="K1009" s="251"/>
    </row>
    <row r="1010" spans="2:11" s="126" customFormat="1">
      <c r="B1010" s="321"/>
      <c r="C1010" s="187"/>
      <c r="D1010" s="181"/>
      <c r="E1010" s="225"/>
      <c r="F1010" s="195" t="e">
        <f>VLOOKUP(#REF!,'Base mag'!$U$2:$V$8,2,FALSE)</f>
        <v>#REF!</v>
      </c>
      <c r="G1010" s="197"/>
      <c r="H1010" s="208"/>
      <c r="I1010" s="203"/>
      <c r="J1010" s="203"/>
      <c r="K1010" s="251"/>
    </row>
    <row r="1011" spans="2:11" s="126" customFormat="1">
      <c r="B1011" s="321"/>
      <c r="C1011" s="187"/>
      <c r="D1011" s="181"/>
      <c r="E1011" s="225"/>
      <c r="F1011" s="195" t="e">
        <f>VLOOKUP(#REF!,'Base mag'!$U$2:$V$8,2,FALSE)</f>
        <v>#REF!</v>
      </c>
      <c r="G1011" s="197"/>
      <c r="H1011" s="208"/>
      <c r="I1011" s="203"/>
      <c r="J1011" s="203"/>
      <c r="K1011" s="251"/>
    </row>
    <row r="1012" spans="2:11" s="126" customFormat="1">
      <c r="B1012" s="321"/>
      <c r="C1012" s="187"/>
      <c r="D1012" s="181"/>
      <c r="E1012" s="225"/>
      <c r="F1012" s="195" t="e">
        <f>VLOOKUP(#REF!,'Base mag'!$U$2:$V$8,2,FALSE)</f>
        <v>#REF!</v>
      </c>
      <c r="G1012" s="197"/>
      <c r="H1012" s="208"/>
      <c r="I1012" s="203"/>
      <c r="J1012" s="203"/>
      <c r="K1012" s="251"/>
    </row>
    <row r="1013" spans="2:11" s="126" customFormat="1">
      <c r="B1013" s="321"/>
      <c r="C1013" s="187"/>
      <c r="D1013" s="181"/>
      <c r="E1013" s="225"/>
      <c r="F1013" s="195" t="e">
        <f>VLOOKUP(#REF!,'Base mag'!$U$2:$V$8,2,FALSE)</f>
        <v>#REF!</v>
      </c>
      <c r="G1013" s="197"/>
      <c r="H1013" s="208"/>
      <c r="I1013" s="203"/>
      <c r="J1013" s="203"/>
      <c r="K1013" s="251"/>
    </row>
    <row r="1014" spans="2:11" s="126" customFormat="1">
      <c r="B1014" s="321"/>
      <c r="C1014" s="187"/>
      <c r="D1014" s="181"/>
      <c r="E1014" s="225"/>
      <c r="F1014" s="195" t="e">
        <f>VLOOKUP(#REF!,'Base mag'!$U$2:$V$8,2,FALSE)</f>
        <v>#REF!</v>
      </c>
      <c r="G1014" s="197"/>
      <c r="H1014" s="208"/>
      <c r="I1014" s="203"/>
      <c r="J1014" s="203"/>
      <c r="K1014" s="251"/>
    </row>
    <row r="1015" spans="2:11" s="126" customFormat="1">
      <c r="B1015" s="321"/>
      <c r="C1015" s="187"/>
      <c r="D1015" s="181"/>
      <c r="E1015" s="225"/>
      <c r="F1015" s="195" t="e">
        <f>VLOOKUP(#REF!,'Base mag'!$U$2:$V$8,2,FALSE)</f>
        <v>#REF!</v>
      </c>
      <c r="G1015" s="197"/>
      <c r="H1015" s="208"/>
      <c r="I1015" s="203"/>
      <c r="J1015" s="203"/>
      <c r="K1015" s="251"/>
    </row>
    <row r="1016" spans="2:11" s="126" customFormat="1">
      <c r="B1016" s="321"/>
      <c r="C1016" s="187"/>
      <c r="D1016" s="181"/>
      <c r="E1016" s="225"/>
      <c r="F1016" s="195" t="e">
        <f>VLOOKUP(#REF!,'Base mag'!$U$2:$V$8,2,FALSE)</f>
        <v>#REF!</v>
      </c>
      <c r="G1016" s="197"/>
      <c r="H1016" s="208"/>
      <c r="I1016" s="203"/>
      <c r="J1016" s="203"/>
      <c r="K1016" s="251"/>
    </row>
    <row r="1017" spans="2:11" s="126" customFormat="1">
      <c r="B1017" s="321"/>
      <c r="C1017" s="187"/>
      <c r="D1017" s="181"/>
      <c r="E1017" s="225"/>
      <c r="F1017" s="195" t="e">
        <f>VLOOKUP(#REF!,'Base mag'!$U$2:$V$8,2,FALSE)</f>
        <v>#REF!</v>
      </c>
      <c r="G1017" s="197"/>
      <c r="H1017" s="208"/>
      <c r="I1017" s="203"/>
      <c r="J1017" s="203"/>
      <c r="K1017" s="251"/>
    </row>
    <row r="1018" spans="2:11" s="126" customFormat="1">
      <c r="B1018" s="321"/>
      <c r="C1018" s="187"/>
      <c r="D1018" s="181"/>
      <c r="E1018" s="225"/>
      <c r="F1018" s="195" t="e">
        <f>VLOOKUP(#REF!,'Base mag'!$U$2:$V$8,2,FALSE)</f>
        <v>#REF!</v>
      </c>
      <c r="G1018" s="197"/>
      <c r="H1018" s="208"/>
      <c r="I1018" s="203"/>
      <c r="J1018" s="203"/>
      <c r="K1018" s="251"/>
    </row>
    <row r="1019" spans="2:11" s="126" customFormat="1">
      <c r="B1019" s="321"/>
      <c r="C1019" s="187"/>
      <c r="D1019" s="181"/>
      <c r="E1019" s="225"/>
      <c r="F1019" s="195" t="e">
        <f>VLOOKUP(#REF!,'Base mag'!$U$2:$V$8,2,FALSE)</f>
        <v>#REF!</v>
      </c>
      <c r="G1019" s="197"/>
      <c r="H1019" s="208"/>
      <c r="I1019" s="203"/>
      <c r="J1019" s="203"/>
      <c r="K1019" s="251"/>
    </row>
    <row r="1020" spans="2:11" s="126" customFormat="1">
      <c r="B1020" s="321"/>
      <c r="C1020" s="187"/>
      <c r="D1020" s="181"/>
      <c r="E1020" s="225"/>
      <c r="F1020" s="195" t="e">
        <f>VLOOKUP(#REF!,'Base mag'!$U$2:$V$8,2,FALSE)</f>
        <v>#REF!</v>
      </c>
      <c r="G1020" s="197"/>
      <c r="H1020" s="208"/>
      <c r="I1020" s="203"/>
      <c r="J1020" s="203"/>
      <c r="K1020" s="251"/>
    </row>
    <row r="1021" spans="2:11" s="126" customFormat="1">
      <c r="B1021" s="321"/>
      <c r="C1021" s="187"/>
      <c r="D1021" s="181"/>
      <c r="E1021" s="225"/>
      <c r="F1021" s="195" t="e">
        <f>VLOOKUP(#REF!,'Base mag'!$U$2:$V$8,2,FALSE)</f>
        <v>#REF!</v>
      </c>
      <c r="G1021" s="197"/>
      <c r="H1021" s="208"/>
      <c r="I1021" s="203"/>
      <c r="J1021" s="203"/>
      <c r="K1021" s="251"/>
    </row>
    <row r="1022" spans="2:11" s="126" customFormat="1">
      <c r="B1022" s="321"/>
      <c r="C1022" s="187"/>
      <c r="D1022" s="181"/>
      <c r="E1022" s="225"/>
      <c r="F1022" s="195" t="e">
        <f>VLOOKUP(#REF!,'Base mag'!$U$2:$V$8,2,FALSE)</f>
        <v>#REF!</v>
      </c>
      <c r="G1022" s="197"/>
      <c r="H1022" s="208"/>
      <c r="I1022" s="203"/>
      <c r="J1022" s="203"/>
      <c r="K1022" s="251"/>
    </row>
    <row r="1023" spans="2:11" s="126" customFormat="1">
      <c r="B1023" s="321"/>
      <c r="C1023" s="187"/>
      <c r="D1023" s="181"/>
      <c r="E1023" s="225"/>
      <c r="F1023" s="195" t="e">
        <f>VLOOKUP(#REF!,'Base mag'!$U$2:$V$8,2,FALSE)</f>
        <v>#REF!</v>
      </c>
      <c r="G1023" s="197"/>
      <c r="H1023" s="208"/>
      <c r="I1023" s="203"/>
      <c r="J1023" s="203"/>
      <c r="K1023" s="251"/>
    </row>
    <row r="1024" spans="2:11" s="126" customFormat="1">
      <c r="B1024" s="321"/>
      <c r="C1024" s="187"/>
      <c r="D1024" s="181"/>
      <c r="E1024" s="225"/>
      <c r="F1024" s="195" t="e">
        <f>VLOOKUP(#REF!,'Base mag'!$U$2:$V$8,2,FALSE)</f>
        <v>#REF!</v>
      </c>
      <c r="G1024" s="197"/>
      <c r="H1024" s="208"/>
      <c r="I1024" s="203"/>
      <c r="J1024" s="203"/>
      <c r="K1024" s="251"/>
    </row>
    <row r="1025" spans="2:11" s="126" customFormat="1">
      <c r="B1025" s="321"/>
      <c r="C1025" s="187"/>
      <c r="D1025" s="181"/>
      <c r="E1025" s="225"/>
      <c r="F1025" s="195" t="e">
        <f>VLOOKUP(#REF!,'Base mag'!$U$2:$V$8,2,FALSE)</f>
        <v>#REF!</v>
      </c>
      <c r="G1025" s="197"/>
      <c r="H1025" s="208"/>
      <c r="I1025" s="203"/>
      <c r="J1025" s="203"/>
      <c r="K1025" s="251"/>
    </row>
    <row r="1026" spans="2:11" s="126" customFormat="1">
      <c r="B1026" s="321"/>
      <c r="C1026" s="187"/>
      <c r="D1026" s="181"/>
      <c r="E1026" s="225"/>
      <c r="F1026" s="195" t="e">
        <f>VLOOKUP(#REF!,'Base mag'!$U$2:$V$8,2,FALSE)</f>
        <v>#REF!</v>
      </c>
      <c r="G1026" s="197"/>
      <c r="H1026" s="208"/>
      <c r="I1026" s="203"/>
      <c r="J1026" s="203"/>
      <c r="K1026" s="251"/>
    </row>
    <row r="1027" spans="2:11" s="126" customFormat="1">
      <c r="B1027" s="321"/>
      <c r="C1027" s="187"/>
      <c r="D1027" s="181"/>
      <c r="E1027" s="225"/>
      <c r="F1027" s="195" t="e">
        <f>VLOOKUP(#REF!,'Base mag'!$U$2:$V$8,2,FALSE)</f>
        <v>#REF!</v>
      </c>
      <c r="G1027" s="197"/>
      <c r="H1027" s="208"/>
      <c r="I1027" s="203"/>
      <c r="J1027" s="203"/>
      <c r="K1027" s="251"/>
    </row>
    <row r="1028" spans="2:11" s="126" customFormat="1">
      <c r="B1028" s="321"/>
      <c r="C1028" s="187"/>
      <c r="D1028" s="181"/>
      <c r="E1028" s="225"/>
      <c r="F1028" s="195" t="e">
        <f>VLOOKUP(#REF!,'Base mag'!$U$2:$V$8,2,FALSE)</f>
        <v>#REF!</v>
      </c>
      <c r="G1028" s="197"/>
      <c r="H1028" s="208"/>
      <c r="I1028" s="203"/>
      <c r="J1028" s="203"/>
      <c r="K1028" s="251"/>
    </row>
    <row r="1029" spans="2:11" s="126" customFormat="1">
      <c r="B1029" s="321"/>
      <c r="C1029" s="187"/>
      <c r="D1029" s="181"/>
      <c r="E1029" s="225"/>
      <c r="F1029" s="195" t="e">
        <f>VLOOKUP(#REF!,'Base mag'!$U$2:$V$8,2,FALSE)</f>
        <v>#REF!</v>
      </c>
      <c r="G1029" s="197"/>
      <c r="H1029" s="208"/>
      <c r="I1029" s="203"/>
      <c r="J1029" s="203"/>
      <c r="K1029" s="251"/>
    </row>
    <row r="1030" spans="2:11" s="126" customFormat="1">
      <c r="B1030" s="321"/>
      <c r="C1030" s="187"/>
      <c r="D1030" s="181"/>
      <c r="E1030" s="225"/>
      <c r="F1030" s="195" t="e">
        <f>VLOOKUP(#REF!,'Base mag'!$U$2:$V$8,2,FALSE)</f>
        <v>#REF!</v>
      </c>
      <c r="G1030" s="197"/>
      <c r="H1030" s="208"/>
      <c r="I1030" s="203"/>
      <c r="J1030" s="203"/>
      <c r="K1030" s="251"/>
    </row>
    <row r="1031" spans="2:11" s="126" customFormat="1">
      <c r="B1031" s="321"/>
      <c r="C1031" s="187"/>
      <c r="D1031" s="181"/>
      <c r="E1031" s="225"/>
      <c r="F1031" s="195" t="e">
        <f>VLOOKUP(#REF!,'Base mag'!$U$2:$V$8,2,FALSE)</f>
        <v>#REF!</v>
      </c>
      <c r="G1031" s="197"/>
      <c r="H1031" s="208"/>
      <c r="I1031" s="203"/>
      <c r="J1031" s="203"/>
      <c r="K1031" s="251"/>
    </row>
    <row r="1032" spans="2:11" s="126" customFormat="1">
      <c r="B1032" s="321"/>
      <c r="C1032" s="187"/>
      <c r="D1032" s="181"/>
      <c r="E1032" s="225"/>
      <c r="F1032" s="195" t="e">
        <f>VLOOKUP(#REF!,'Base mag'!$U$2:$V$8,2,FALSE)</f>
        <v>#REF!</v>
      </c>
      <c r="G1032" s="197"/>
      <c r="H1032" s="208"/>
      <c r="I1032" s="203"/>
      <c r="J1032" s="203"/>
      <c r="K1032" s="251"/>
    </row>
    <row r="1033" spans="2:11" s="126" customFormat="1">
      <c r="B1033" s="321"/>
      <c r="C1033" s="187"/>
      <c r="D1033" s="181"/>
      <c r="E1033" s="225"/>
      <c r="F1033" s="195" t="e">
        <f>VLOOKUP(#REF!,'Base mag'!$U$2:$V$8,2,FALSE)</f>
        <v>#REF!</v>
      </c>
      <c r="G1033" s="197"/>
      <c r="H1033" s="208"/>
      <c r="I1033" s="203"/>
      <c r="J1033" s="203"/>
      <c r="K1033" s="251"/>
    </row>
    <row r="1034" spans="2:11" s="126" customFormat="1">
      <c r="B1034" s="321"/>
      <c r="C1034" s="187"/>
      <c r="D1034" s="181"/>
      <c r="E1034" s="225"/>
      <c r="F1034" s="195" t="e">
        <f>VLOOKUP(#REF!,'Base mag'!$U$2:$V$8,2,FALSE)</f>
        <v>#REF!</v>
      </c>
      <c r="G1034" s="197"/>
      <c r="H1034" s="208"/>
      <c r="I1034" s="203"/>
      <c r="J1034" s="203"/>
      <c r="K1034" s="251"/>
    </row>
    <row r="1035" spans="2:11" s="126" customFormat="1">
      <c r="B1035" s="321"/>
      <c r="C1035" s="187"/>
      <c r="D1035" s="181"/>
      <c r="E1035" s="225"/>
      <c r="F1035" s="195" t="e">
        <f>VLOOKUP(#REF!,'Base mag'!$U$2:$V$8,2,FALSE)</f>
        <v>#REF!</v>
      </c>
      <c r="G1035" s="197"/>
      <c r="H1035" s="208"/>
      <c r="I1035" s="203"/>
      <c r="J1035" s="203"/>
      <c r="K1035" s="251"/>
    </row>
    <row r="1036" spans="2:11" s="126" customFormat="1">
      <c r="B1036" s="321"/>
      <c r="C1036" s="187"/>
      <c r="D1036" s="181"/>
      <c r="E1036" s="225"/>
      <c r="F1036" s="195" t="e">
        <f>VLOOKUP(#REF!,'Base mag'!$U$2:$V$8,2,FALSE)</f>
        <v>#REF!</v>
      </c>
      <c r="G1036" s="197"/>
      <c r="H1036" s="208"/>
      <c r="I1036" s="203"/>
      <c r="J1036" s="203"/>
      <c r="K1036" s="251"/>
    </row>
    <row r="1037" spans="2:11" s="126" customFormat="1">
      <c r="B1037" s="321"/>
      <c r="C1037" s="187"/>
      <c r="D1037" s="181"/>
      <c r="E1037" s="225"/>
      <c r="F1037" s="195" t="e">
        <f>VLOOKUP(#REF!,'Base mag'!$U$2:$V$8,2,FALSE)</f>
        <v>#REF!</v>
      </c>
      <c r="G1037" s="197"/>
      <c r="H1037" s="208"/>
      <c r="I1037" s="203"/>
      <c r="J1037" s="203"/>
      <c r="K1037" s="251"/>
    </row>
    <row r="1038" spans="2:11" s="126" customFormat="1">
      <c r="B1038" s="321"/>
      <c r="C1038" s="187"/>
      <c r="D1038" s="181"/>
      <c r="E1038" s="225"/>
      <c r="F1038" s="195" t="e">
        <f>VLOOKUP(#REF!,'Base mag'!$U$2:$V$8,2,FALSE)</f>
        <v>#REF!</v>
      </c>
      <c r="G1038" s="197"/>
      <c r="H1038" s="208"/>
      <c r="I1038" s="203"/>
      <c r="J1038" s="203"/>
      <c r="K1038" s="251"/>
    </row>
    <row r="1039" spans="2:11" s="126" customFormat="1">
      <c r="B1039" s="321"/>
      <c r="C1039" s="187"/>
      <c r="D1039" s="181"/>
      <c r="E1039" s="225"/>
      <c r="F1039" s="195" t="e">
        <f>VLOOKUP(#REF!,'Base mag'!$U$2:$V$8,2,FALSE)</f>
        <v>#REF!</v>
      </c>
      <c r="G1039" s="197"/>
      <c r="H1039" s="208"/>
      <c r="I1039" s="203"/>
      <c r="J1039" s="203"/>
      <c r="K1039" s="251"/>
    </row>
    <row r="1040" spans="2:11" s="126" customFormat="1">
      <c r="B1040" s="321"/>
      <c r="C1040" s="187"/>
      <c r="D1040" s="181"/>
      <c r="E1040" s="225"/>
      <c r="F1040" s="195" t="e">
        <f>VLOOKUP(#REF!,'Base mag'!$U$2:$V$8,2,FALSE)</f>
        <v>#REF!</v>
      </c>
      <c r="G1040" s="197"/>
      <c r="H1040" s="208"/>
      <c r="I1040" s="203"/>
      <c r="J1040" s="203"/>
      <c r="K1040" s="251"/>
    </row>
    <row r="1041" spans="2:11" s="126" customFormat="1">
      <c r="B1041" s="321"/>
      <c r="C1041" s="187"/>
      <c r="D1041" s="181"/>
      <c r="E1041" s="225"/>
      <c r="F1041" s="195" t="e">
        <f>VLOOKUP(#REF!,'Base mag'!$U$2:$V$8,2,FALSE)</f>
        <v>#REF!</v>
      </c>
      <c r="G1041" s="197"/>
      <c r="H1041" s="208"/>
      <c r="I1041" s="203"/>
      <c r="J1041" s="203"/>
      <c r="K1041" s="251"/>
    </row>
    <row r="1042" spans="2:11" s="126" customFormat="1">
      <c r="B1042" s="321"/>
      <c r="C1042" s="187"/>
      <c r="D1042" s="181"/>
      <c r="E1042" s="225"/>
      <c r="F1042" s="195" t="e">
        <f>VLOOKUP(#REF!,'Base mag'!$U$2:$V$8,2,FALSE)</f>
        <v>#REF!</v>
      </c>
      <c r="G1042" s="197"/>
      <c r="H1042" s="208"/>
      <c r="I1042" s="203"/>
      <c r="J1042" s="203"/>
      <c r="K1042" s="251"/>
    </row>
    <row r="1043" spans="2:11" s="126" customFormat="1">
      <c r="B1043" s="321"/>
      <c r="C1043" s="187"/>
      <c r="D1043" s="181"/>
      <c r="E1043" s="225"/>
      <c r="F1043" s="195" t="e">
        <f>VLOOKUP(#REF!,'Base mag'!$U$2:$V$8,2,FALSE)</f>
        <v>#REF!</v>
      </c>
      <c r="G1043" s="197"/>
      <c r="H1043" s="208"/>
      <c r="I1043" s="203"/>
      <c r="J1043" s="203"/>
      <c r="K1043" s="251"/>
    </row>
    <row r="1044" spans="2:11" s="126" customFormat="1">
      <c r="B1044" s="321"/>
      <c r="C1044" s="187"/>
      <c r="D1044" s="181"/>
      <c r="E1044" s="225"/>
      <c r="F1044" s="195" t="e">
        <f>VLOOKUP(#REF!,'Base mag'!$U$2:$V$8,2,FALSE)</f>
        <v>#REF!</v>
      </c>
      <c r="G1044" s="197"/>
      <c r="H1044" s="208"/>
      <c r="I1044" s="203"/>
      <c r="J1044" s="203"/>
      <c r="K1044" s="251"/>
    </row>
    <row r="1045" spans="2:11" s="126" customFormat="1">
      <c r="B1045" s="321"/>
      <c r="C1045" s="187"/>
      <c r="D1045" s="181"/>
      <c r="E1045" s="225"/>
      <c r="F1045" s="195" t="e">
        <f>VLOOKUP(#REF!,'Base mag'!$U$2:$V$8,2,FALSE)</f>
        <v>#REF!</v>
      </c>
      <c r="G1045" s="197"/>
      <c r="H1045" s="208"/>
      <c r="I1045" s="203"/>
      <c r="J1045" s="203"/>
      <c r="K1045" s="251"/>
    </row>
    <row r="1046" spans="2:11" s="126" customFormat="1">
      <c r="B1046" s="321"/>
      <c r="C1046" s="187"/>
      <c r="D1046" s="181"/>
      <c r="E1046" s="225"/>
      <c r="F1046" s="195" t="e">
        <f>VLOOKUP(#REF!,'Base mag'!$U$2:$V$8,2,FALSE)</f>
        <v>#REF!</v>
      </c>
      <c r="G1046" s="197"/>
      <c r="H1046" s="208"/>
      <c r="I1046" s="203"/>
      <c r="J1046" s="203"/>
      <c r="K1046" s="251"/>
    </row>
    <row r="1047" spans="2:11" s="126" customFormat="1">
      <c r="B1047" s="321"/>
      <c r="C1047" s="187"/>
      <c r="D1047" s="181"/>
      <c r="E1047" s="225"/>
      <c r="F1047" s="195" t="e">
        <f>VLOOKUP(#REF!,'Base mag'!$U$2:$V$8,2,FALSE)</f>
        <v>#REF!</v>
      </c>
      <c r="G1047" s="197"/>
      <c r="H1047" s="208"/>
      <c r="I1047" s="203"/>
      <c r="J1047" s="203"/>
      <c r="K1047" s="251"/>
    </row>
    <row r="1048" spans="2:11" s="126" customFormat="1">
      <c r="B1048" s="321"/>
      <c r="C1048" s="187"/>
      <c r="D1048" s="181"/>
      <c r="E1048" s="225"/>
      <c r="F1048" s="195" t="e">
        <f>VLOOKUP(#REF!,'Base mag'!$U$2:$V$8,2,FALSE)</f>
        <v>#REF!</v>
      </c>
      <c r="G1048" s="197"/>
      <c r="H1048" s="208"/>
      <c r="I1048" s="203"/>
      <c r="J1048" s="203"/>
      <c r="K1048" s="251"/>
    </row>
    <row r="1049" spans="2:11" s="126" customFormat="1">
      <c r="B1049" s="321"/>
      <c r="C1049" s="187"/>
      <c r="D1049" s="181"/>
      <c r="E1049" s="225"/>
      <c r="F1049" s="195" t="e">
        <f>VLOOKUP(#REF!,'Base mag'!$U$2:$V$8,2,FALSE)</f>
        <v>#REF!</v>
      </c>
      <c r="G1049" s="197"/>
      <c r="H1049" s="208"/>
      <c r="I1049" s="203"/>
      <c r="J1049" s="203"/>
      <c r="K1049" s="251"/>
    </row>
    <row r="1050" spans="2:11" s="126" customFormat="1">
      <c r="B1050" s="321"/>
      <c r="C1050" s="187"/>
      <c r="D1050" s="181"/>
      <c r="E1050" s="225"/>
      <c r="F1050" s="195" t="e">
        <f>VLOOKUP(#REF!,'Base mag'!$U$2:$V$8,2,FALSE)</f>
        <v>#REF!</v>
      </c>
      <c r="G1050" s="197"/>
      <c r="H1050" s="208"/>
      <c r="I1050" s="203"/>
      <c r="J1050" s="203"/>
      <c r="K1050" s="251"/>
    </row>
    <row r="1051" spans="2:11" s="126" customFormat="1">
      <c r="B1051" s="321"/>
      <c r="C1051" s="187"/>
      <c r="D1051" s="181"/>
      <c r="E1051" s="225"/>
      <c r="F1051" s="195" t="e">
        <f>VLOOKUP(#REF!,'Base mag'!$U$2:$V$8,2,FALSE)</f>
        <v>#REF!</v>
      </c>
      <c r="G1051" s="197"/>
      <c r="H1051" s="208"/>
      <c r="I1051" s="203"/>
      <c r="J1051" s="203"/>
      <c r="K1051" s="251"/>
    </row>
    <row r="1052" spans="2:11" s="126" customFormat="1">
      <c r="B1052" s="321"/>
      <c r="C1052" s="187"/>
      <c r="D1052" s="181"/>
      <c r="E1052" s="225"/>
      <c r="F1052" s="195" t="e">
        <f>VLOOKUP(#REF!,'Base mag'!$U$2:$V$8,2,FALSE)</f>
        <v>#REF!</v>
      </c>
      <c r="G1052" s="197"/>
      <c r="H1052" s="208"/>
      <c r="I1052" s="203"/>
      <c r="J1052" s="203"/>
      <c r="K1052" s="251"/>
    </row>
    <row r="1053" spans="2:11" s="126" customFormat="1">
      <c r="B1053" s="321"/>
      <c r="C1053" s="187"/>
      <c r="D1053" s="181"/>
      <c r="E1053" s="225"/>
      <c r="F1053" s="195" t="e">
        <f>VLOOKUP(#REF!,'Base mag'!$U$2:$V$8,2,FALSE)</f>
        <v>#REF!</v>
      </c>
      <c r="G1053" s="197"/>
      <c r="H1053" s="208"/>
      <c r="I1053" s="203"/>
      <c r="J1053" s="203"/>
      <c r="K1053" s="251"/>
    </row>
    <row r="1054" spans="2:11" s="126" customFormat="1">
      <c r="B1054" s="321"/>
      <c r="C1054" s="187"/>
      <c r="D1054" s="181"/>
      <c r="E1054" s="225"/>
      <c r="F1054" s="195" t="e">
        <f>VLOOKUP(#REF!,'Base mag'!$U$2:$V$8,2,FALSE)</f>
        <v>#REF!</v>
      </c>
      <c r="G1054" s="197"/>
      <c r="H1054" s="208"/>
      <c r="I1054" s="203"/>
      <c r="J1054" s="203"/>
      <c r="K1054" s="251"/>
    </row>
    <row r="1055" spans="2:11" s="126" customFormat="1">
      <c r="B1055" s="321"/>
      <c r="C1055" s="187"/>
      <c r="D1055" s="181"/>
      <c r="E1055" s="225"/>
      <c r="F1055" s="195" t="e">
        <f>VLOOKUP(#REF!,'Base mag'!$U$2:$V$8,2,FALSE)</f>
        <v>#REF!</v>
      </c>
      <c r="G1055" s="197"/>
      <c r="H1055" s="208"/>
      <c r="I1055" s="203"/>
      <c r="J1055" s="203"/>
      <c r="K1055" s="251"/>
    </row>
    <row r="1056" spans="2:11" s="126" customFormat="1">
      <c r="B1056" s="321"/>
      <c r="C1056" s="187"/>
      <c r="D1056" s="181"/>
      <c r="E1056" s="225"/>
      <c r="F1056" s="195" t="e">
        <f>VLOOKUP(#REF!,'Base mag'!$U$2:$V$8,2,FALSE)</f>
        <v>#REF!</v>
      </c>
      <c r="G1056" s="197"/>
      <c r="H1056" s="208"/>
      <c r="I1056" s="203"/>
      <c r="J1056" s="203"/>
      <c r="K1056" s="251"/>
    </row>
    <row r="1057" spans="2:11" s="126" customFormat="1">
      <c r="B1057" s="321"/>
      <c r="C1057" s="187"/>
      <c r="D1057" s="181"/>
      <c r="E1057" s="225"/>
      <c r="F1057" s="195" t="e">
        <f>VLOOKUP(#REF!,'Base mag'!$U$2:$V$8,2,FALSE)</f>
        <v>#REF!</v>
      </c>
      <c r="G1057" s="197"/>
      <c r="H1057" s="208"/>
      <c r="I1057" s="203"/>
      <c r="J1057" s="203"/>
      <c r="K1057" s="251"/>
    </row>
    <row r="1058" spans="2:11" s="126" customFormat="1">
      <c r="B1058" s="321"/>
      <c r="C1058" s="187"/>
      <c r="D1058" s="181"/>
      <c r="E1058" s="225"/>
      <c r="F1058" s="195" t="e">
        <f>VLOOKUP(#REF!,'Base mag'!$U$2:$V$8,2,FALSE)</f>
        <v>#REF!</v>
      </c>
      <c r="G1058" s="197"/>
      <c r="H1058" s="208"/>
      <c r="I1058" s="203"/>
      <c r="J1058" s="203"/>
      <c r="K1058" s="251"/>
    </row>
    <row r="1059" spans="2:11" s="126" customFormat="1">
      <c r="B1059" s="321"/>
      <c r="C1059" s="187"/>
      <c r="D1059" s="181"/>
      <c r="E1059" s="225"/>
      <c r="F1059" s="195" t="e">
        <f>VLOOKUP(#REF!,'Base mag'!$U$2:$V$8,2,FALSE)</f>
        <v>#REF!</v>
      </c>
      <c r="G1059" s="197"/>
      <c r="H1059" s="208"/>
      <c r="I1059" s="203"/>
      <c r="J1059" s="203"/>
      <c r="K1059" s="251"/>
    </row>
    <row r="1060" spans="2:11" s="126" customFormat="1">
      <c r="B1060" s="321"/>
      <c r="C1060" s="187"/>
      <c r="D1060" s="181"/>
      <c r="E1060" s="225"/>
      <c r="F1060" s="195" t="e">
        <f>VLOOKUP(#REF!,'Base mag'!$U$2:$V$8,2,FALSE)</f>
        <v>#REF!</v>
      </c>
      <c r="G1060" s="197"/>
      <c r="H1060" s="208"/>
      <c r="I1060" s="203"/>
      <c r="J1060" s="203"/>
      <c r="K1060" s="251"/>
    </row>
    <row r="1061" spans="2:11" s="126" customFormat="1">
      <c r="B1061" s="321"/>
      <c r="C1061" s="187"/>
      <c r="D1061" s="181"/>
      <c r="E1061" s="225"/>
      <c r="F1061" s="195" t="e">
        <f>VLOOKUP(#REF!,'Base mag'!$U$2:$V$8,2,FALSE)</f>
        <v>#REF!</v>
      </c>
      <c r="G1061" s="197"/>
      <c r="H1061" s="208"/>
      <c r="I1061" s="203"/>
      <c r="J1061" s="203"/>
      <c r="K1061" s="251"/>
    </row>
    <row r="1062" spans="2:11" s="126" customFormat="1">
      <c r="B1062" s="321"/>
      <c r="C1062" s="187"/>
      <c r="D1062" s="181"/>
      <c r="E1062" s="225"/>
      <c r="F1062" s="195" t="e">
        <f>VLOOKUP(#REF!,'Base mag'!$U$2:$V$8,2,FALSE)</f>
        <v>#REF!</v>
      </c>
      <c r="G1062" s="197"/>
      <c r="H1062" s="208"/>
      <c r="I1062" s="203"/>
      <c r="J1062" s="203"/>
      <c r="K1062" s="251"/>
    </row>
    <row r="1063" spans="2:11" s="126" customFormat="1">
      <c r="B1063" s="321"/>
      <c r="C1063" s="187"/>
      <c r="D1063" s="181"/>
      <c r="E1063" s="225"/>
      <c r="F1063" s="195" t="e">
        <f>VLOOKUP(#REF!,'Base mag'!$U$2:$V$8,2,FALSE)</f>
        <v>#REF!</v>
      </c>
      <c r="G1063" s="197"/>
      <c r="H1063" s="208"/>
      <c r="I1063" s="203"/>
      <c r="J1063" s="203"/>
      <c r="K1063" s="251"/>
    </row>
    <row r="1064" spans="2:11" s="126" customFormat="1">
      <c r="B1064" s="321"/>
      <c r="C1064" s="187"/>
      <c r="D1064" s="181"/>
      <c r="E1064" s="225"/>
      <c r="F1064" s="195" t="e">
        <f>VLOOKUP(#REF!,'Base mag'!$U$2:$V$8,2,FALSE)</f>
        <v>#REF!</v>
      </c>
      <c r="G1064" s="197"/>
      <c r="H1064" s="208"/>
      <c r="I1064" s="203"/>
      <c r="J1064" s="203"/>
      <c r="K1064" s="251"/>
    </row>
    <row r="1065" spans="2:11" s="126" customFormat="1">
      <c r="B1065" s="321"/>
      <c r="C1065" s="187"/>
      <c r="D1065" s="181"/>
      <c r="E1065" s="225"/>
      <c r="F1065" s="195" t="e">
        <f>VLOOKUP(#REF!,'Base mag'!$U$2:$V$8,2,FALSE)</f>
        <v>#REF!</v>
      </c>
      <c r="G1065" s="197"/>
      <c r="H1065" s="208"/>
      <c r="I1065" s="203"/>
      <c r="J1065" s="203"/>
      <c r="K1065" s="251"/>
    </row>
    <row r="1066" spans="2:11" s="126" customFormat="1">
      <c r="B1066" s="321"/>
      <c r="C1066" s="187"/>
      <c r="D1066" s="181"/>
      <c r="E1066" s="225"/>
      <c r="F1066" s="195" t="e">
        <f>VLOOKUP(#REF!,'Base mag'!$U$2:$V$8,2,FALSE)</f>
        <v>#REF!</v>
      </c>
      <c r="G1066" s="197"/>
      <c r="H1066" s="208"/>
      <c r="I1066" s="203"/>
      <c r="J1066" s="203"/>
      <c r="K1066" s="251"/>
    </row>
    <row r="1067" spans="2:11" s="126" customFormat="1">
      <c r="B1067" s="321"/>
      <c r="C1067" s="187"/>
      <c r="D1067" s="181"/>
      <c r="E1067" s="225"/>
      <c r="F1067" s="195" t="e">
        <f>VLOOKUP(#REF!,'Base mag'!$U$2:$V$8,2,FALSE)</f>
        <v>#REF!</v>
      </c>
      <c r="G1067" s="197"/>
      <c r="H1067" s="208"/>
      <c r="I1067" s="203"/>
      <c r="J1067" s="203"/>
      <c r="K1067" s="251"/>
    </row>
    <row r="1068" spans="2:11" s="126" customFormat="1">
      <c r="B1068" s="321"/>
      <c r="C1068" s="187"/>
      <c r="D1068" s="181"/>
      <c r="E1068" s="225"/>
      <c r="F1068" s="195" t="e">
        <f>VLOOKUP(#REF!,'Base mag'!$U$2:$V$8,2,FALSE)</f>
        <v>#REF!</v>
      </c>
      <c r="G1068" s="197"/>
      <c r="H1068" s="208"/>
      <c r="I1068" s="203"/>
      <c r="J1068" s="203"/>
      <c r="K1068" s="251"/>
    </row>
    <row r="1069" spans="2:11" s="126" customFormat="1">
      <c r="B1069" s="321"/>
      <c r="C1069" s="187"/>
      <c r="D1069" s="181"/>
      <c r="E1069" s="225"/>
      <c r="F1069" s="195" t="e">
        <f>VLOOKUP(#REF!,'Base mag'!$U$2:$V$8,2,FALSE)</f>
        <v>#REF!</v>
      </c>
      <c r="G1069" s="197"/>
      <c r="H1069" s="208"/>
      <c r="I1069" s="203"/>
      <c r="J1069" s="203"/>
      <c r="K1069" s="251"/>
    </row>
    <row r="1070" spans="2:11" s="126" customFormat="1">
      <c r="B1070" s="321"/>
      <c r="C1070" s="187"/>
      <c r="D1070" s="181"/>
      <c r="E1070" s="225"/>
      <c r="F1070" s="195" t="e">
        <f>VLOOKUP(#REF!,'Base mag'!$U$2:$V$8,2,FALSE)</f>
        <v>#REF!</v>
      </c>
      <c r="G1070" s="197"/>
      <c r="H1070" s="208"/>
      <c r="I1070" s="203"/>
      <c r="J1070" s="203"/>
      <c r="K1070" s="251"/>
    </row>
    <row r="1071" spans="2:11" s="126" customFormat="1">
      <c r="B1071" s="321"/>
      <c r="C1071" s="187"/>
      <c r="D1071" s="181"/>
      <c r="E1071" s="225"/>
      <c r="F1071" s="195" t="e">
        <f>VLOOKUP(#REF!,'Base mag'!$U$2:$V$8,2,FALSE)</f>
        <v>#REF!</v>
      </c>
      <c r="G1071" s="197"/>
      <c r="H1071" s="208"/>
      <c r="I1071" s="203"/>
      <c r="J1071" s="203"/>
      <c r="K1071" s="251"/>
    </row>
    <row r="1072" spans="2:11" s="126" customFormat="1">
      <c r="B1072" s="321"/>
      <c r="C1072" s="187"/>
      <c r="D1072" s="181"/>
      <c r="E1072" s="225"/>
      <c r="F1072" s="195" t="e">
        <f>VLOOKUP(#REF!,'Base mag'!$U$2:$V$8,2,FALSE)</f>
        <v>#REF!</v>
      </c>
      <c r="G1072" s="197"/>
      <c r="H1072" s="208"/>
      <c r="I1072" s="203"/>
      <c r="J1072" s="203"/>
      <c r="K1072" s="251"/>
    </row>
    <row r="1073" spans="2:11" s="126" customFormat="1">
      <c r="B1073" s="321"/>
      <c r="C1073" s="187"/>
      <c r="D1073" s="181"/>
      <c r="E1073" s="225"/>
      <c r="F1073" s="195" t="e">
        <f>VLOOKUP(#REF!,'Base mag'!$U$2:$V$8,2,FALSE)</f>
        <v>#REF!</v>
      </c>
      <c r="G1073" s="197"/>
      <c r="H1073" s="208"/>
      <c r="I1073" s="203"/>
      <c r="J1073" s="203"/>
      <c r="K1073" s="251"/>
    </row>
    <row r="1074" spans="2:11" s="126" customFormat="1">
      <c r="B1074" s="321"/>
      <c r="C1074" s="187"/>
      <c r="D1074" s="181"/>
      <c r="E1074" s="225"/>
      <c r="F1074" s="195" t="e">
        <f>VLOOKUP(#REF!,'Base mag'!$U$2:$V$8,2,FALSE)</f>
        <v>#REF!</v>
      </c>
      <c r="G1074" s="197"/>
      <c r="H1074" s="208"/>
      <c r="I1074" s="203"/>
      <c r="J1074" s="203"/>
      <c r="K1074" s="251"/>
    </row>
    <row r="1075" spans="2:11" s="126" customFormat="1">
      <c r="B1075" s="321"/>
      <c r="C1075" s="187"/>
      <c r="D1075" s="181"/>
      <c r="E1075" s="225"/>
      <c r="F1075" s="195" t="e">
        <f>VLOOKUP(#REF!,'Base mag'!$U$2:$V$8,2,FALSE)</f>
        <v>#REF!</v>
      </c>
      <c r="G1075" s="197"/>
      <c r="H1075" s="208"/>
      <c r="I1075" s="203"/>
      <c r="J1075" s="203"/>
      <c r="K1075" s="251"/>
    </row>
    <row r="1076" spans="2:11" s="126" customFormat="1">
      <c r="B1076" s="321"/>
      <c r="C1076" s="187"/>
      <c r="D1076" s="181"/>
      <c r="E1076" s="225"/>
      <c r="F1076" s="195" t="e">
        <f>VLOOKUP(#REF!,'Base mag'!$U$2:$V$8,2,FALSE)</f>
        <v>#REF!</v>
      </c>
      <c r="G1076" s="197"/>
      <c r="H1076" s="208"/>
      <c r="I1076" s="203"/>
      <c r="J1076" s="203"/>
      <c r="K1076" s="251"/>
    </row>
    <row r="1077" spans="2:11" s="126" customFormat="1">
      <c r="B1077" s="321"/>
      <c r="C1077" s="187"/>
      <c r="D1077" s="181"/>
      <c r="E1077" s="225"/>
      <c r="F1077" s="195" t="e">
        <f>VLOOKUP(#REF!,'Base mag'!$U$2:$V$8,2,FALSE)</f>
        <v>#REF!</v>
      </c>
      <c r="G1077" s="197"/>
      <c r="H1077" s="208"/>
      <c r="I1077" s="203"/>
      <c r="J1077" s="203"/>
      <c r="K1077" s="251"/>
    </row>
    <row r="1078" spans="2:11" s="126" customFormat="1">
      <c r="B1078" s="321"/>
      <c r="C1078" s="187"/>
      <c r="D1078" s="181"/>
      <c r="E1078" s="225"/>
      <c r="F1078" s="195" t="e">
        <f>VLOOKUP(#REF!,'Base mag'!$U$2:$V$8,2,FALSE)</f>
        <v>#REF!</v>
      </c>
      <c r="G1078" s="197"/>
      <c r="H1078" s="208"/>
      <c r="I1078" s="203"/>
      <c r="J1078" s="203"/>
      <c r="K1078" s="251"/>
    </row>
    <row r="1079" spans="2:11" s="126" customFormat="1">
      <c r="B1079" s="321"/>
      <c r="C1079" s="187"/>
      <c r="D1079" s="181"/>
      <c r="E1079" s="225"/>
      <c r="F1079" s="195" t="e">
        <f>VLOOKUP(#REF!,'Base mag'!$U$2:$V$8,2,FALSE)</f>
        <v>#REF!</v>
      </c>
      <c r="G1079" s="197"/>
      <c r="H1079" s="208"/>
      <c r="I1079" s="203"/>
      <c r="J1079" s="203"/>
      <c r="K1079" s="251"/>
    </row>
    <row r="1080" spans="2:11" s="126" customFormat="1">
      <c r="B1080" s="321"/>
      <c r="C1080" s="187"/>
      <c r="D1080" s="181"/>
      <c r="E1080" s="225"/>
      <c r="F1080" s="195" t="e">
        <f>VLOOKUP(#REF!,'Base mag'!$U$2:$V$8,2,FALSE)</f>
        <v>#REF!</v>
      </c>
      <c r="G1080" s="197"/>
      <c r="H1080" s="208"/>
      <c r="I1080" s="203"/>
      <c r="J1080" s="203"/>
      <c r="K1080" s="251"/>
    </row>
    <row r="1081" spans="2:11" s="126" customFormat="1">
      <c r="B1081" s="321"/>
      <c r="C1081" s="187"/>
      <c r="D1081" s="181"/>
      <c r="E1081" s="225"/>
      <c r="F1081" s="195" t="e">
        <f>VLOOKUP(#REF!,'Base mag'!$U$2:$V$8,2,FALSE)</f>
        <v>#REF!</v>
      </c>
      <c r="G1081" s="197"/>
      <c r="H1081" s="208"/>
      <c r="I1081" s="203"/>
      <c r="J1081" s="203"/>
      <c r="K1081" s="251"/>
    </row>
    <row r="1082" spans="2:11" s="126" customFormat="1">
      <c r="B1082" s="321"/>
      <c r="C1082" s="187"/>
      <c r="D1082" s="181"/>
      <c r="E1082" s="225"/>
      <c r="F1082" s="195" t="e">
        <f>VLOOKUP(#REF!,'Base mag'!$U$2:$V$8,2,FALSE)</f>
        <v>#REF!</v>
      </c>
      <c r="G1082" s="197"/>
      <c r="H1082" s="208"/>
      <c r="I1082" s="203"/>
      <c r="J1082" s="203"/>
      <c r="K1082" s="251"/>
    </row>
    <row r="1083" spans="2:11" s="126" customFormat="1">
      <c r="B1083" s="321"/>
      <c r="C1083" s="187"/>
      <c r="D1083" s="181"/>
      <c r="E1083" s="225"/>
      <c r="F1083" s="195" t="e">
        <f>VLOOKUP(#REF!,'Base mag'!$U$2:$V$8,2,FALSE)</f>
        <v>#REF!</v>
      </c>
      <c r="G1083" s="197"/>
      <c r="H1083" s="208"/>
      <c r="I1083" s="203"/>
      <c r="J1083" s="203"/>
      <c r="K1083" s="251"/>
    </row>
    <row r="1084" spans="2:11" s="126" customFormat="1">
      <c r="B1084" s="321"/>
      <c r="C1084" s="187"/>
      <c r="D1084" s="181"/>
      <c r="E1084" s="225"/>
      <c r="F1084" s="195" t="e">
        <f>VLOOKUP(#REF!,'Base mag'!$U$2:$V$8,2,FALSE)</f>
        <v>#REF!</v>
      </c>
      <c r="G1084" s="197"/>
      <c r="H1084" s="208"/>
      <c r="I1084" s="203"/>
      <c r="J1084" s="203"/>
      <c r="K1084" s="251"/>
    </row>
    <row r="1085" spans="2:11" s="126" customFormat="1">
      <c r="B1085" s="321"/>
      <c r="C1085" s="187"/>
      <c r="D1085" s="181"/>
      <c r="E1085" s="225"/>
      <c r="F1085" s="195" t="e">
        <f>VLOOKUP(#REF!,'Base mag'!$U$2:$V$8,2,FALSE)</f>
        <v>#REF!</v>
      </c>
      <c r="G1085" s="197"/>
      <c r="H1085" s="208"/>
      <c r="I1085" s="203"/>
      <c r="J1085" s="203"/>
      <c r="K1085" s="251"/>
    </row>
    <row r="1086" spans="2:11" s="126" customFormat="1">
      <c r="B1086" s="321"/>
      <c r="C1086" s="187"/>
      <c r="D1086" s="181"/>
      <c r="E1086" s="225"/>
      <c r="F1086" s="195" t="e">
        <f>VLOOKUP(#REF!,'Base mag'!$U$2:$V$8,2,FALSE)</f>
        <v>#REF!</v>
      </c>
      <c r="G1086" s="197"/>
      <c r="H1086" s="208"/>
      <c r="I1086" s="203"/>
      <c r="J1086" s="203"/>
      <c r="K1086" s="251"/>
    </row>
    <row r="1087" spans="2:11" s="126" customFormat="1">
      <c r="B1087" s="321"/>
      <c r="C1087" s="187"/>
      <c r="D1087" s="181"/>
      <c r="E1087" s="225"/>
      <c r="F1087" s="195" t="e">
        <f>VLOOKUP(#REF!,'Base mag'!$U$2:$V$8,2,FALSE)</f>
        <v>#REF!</v>
      </c>
      <c r="G1087" s="197"/>
      <c r="H1087" s="208"/>
      <c r="I1087" s="203"/>
      <c r="J1087" s="203"/>
      <c r="K1087" s="251"/>
    </row>
    <row r="1088" spans="2:11" s="126" customFormat="1">
      <c r="B1088" s="321"/>
      <c r="C1088" s="187"/>
      <c r="D1088" s="181"/>
      <c r="E1088" s="225"/>
      <c r="F1088" s="195" t="e">
        <f>VLOOKUP(#REF!,'Base mag'!$U$2:$V$8,2,FALSE)</f>
        <v>#REF!</v>
      </c>
      <c r="G1088" s="197"/>
      <c r="H1088" s="208"/>
      <c r="I1088" s="203"/>
      <c r="J1088" s="203"/>
      <c r="K1088" s="251"/>
    </row>
    <row r="1089" spans="2:11" s="126" customFormat="1">
      <c r="B1089" s="321"/>
      <c r="C1089" s="187"/>
      <c r="D1089" s="181"/>
      <c r="E1089" s="225"/>
      <c r="F1089" s="195" t="e">
        <f>VLOOKUP(#REF!,'Base mag'!$U$2:$V$8,2,FALSE)</f>
        <v>#REF!</v>
      </c>
      <c r="G1089" s="197"/>
      <c r="H1089" s="208"/>
      <c r="I1089" s="203"/>
      <c r="J1089" s="203"/>
      <c r="K1089" s="251"/>
    </row>
    <row r="1090" spans="2:11" s="126" customFormat="1">
      <c r="B1090" s="321"/>
      <c r="C1090" s="187"/>
      <c r="D1090" s="181"/>
      <c r="E1090" s="225"/>
      <c r="F1090" s="195" t="e">
        <f>VLOOKUP(#REF!,'Base mag'!$U$2:$V$8,2,FALSE)</f>
        <v>#REF!</v>
      </c>
      <c r="G1090" s="197"/>
      <c r="H1090" s="208"/>
      <c r="I1090" s="203"/>
      <c r="J1090" s="203"/>
      <c r="K1090" s="251"/>
    </row>
    <row r="1091" spans="2:11" s="126" customFormat="1">
      <c r="B1091" s="321"/>
      <c r="C1091" s="187"/>
      <c r="D1091" s="181"/>
      <c r="E1091" s="225"/>
      <c r="F1091" s="195" t="e">
        <f>VLOOKUP(#REF!,'Base mag'!$U$2:$V$8,2,FALSE)</f>
        <v>#REF!</v>
      </c>
      <c r="G1091" s="197"/>
      <c r="H1091" s="208"/>
      <c r="I1091" s="203"/>
      <c r="J1091" s="203"/>
      <c r="K1091" s="251"/>
    </row>
    <row r="1092" spans="2:11" s="126" customFormat="1">
      <c r="B1092" s="321"/>
      <c r="C1092" s="187"/>
      <c r="D1092" s="181"/>
      <c r="E1092" s="225"/>
      <c r="F1092" s="195" t="e">
        <f>VLOOKUP(#REF!,'Base mag'!$U$2:$V$8,2,FALSE)</f>
        <v>#REF!</v>
      </c>
      <c r="G1092" s="197"/>
      <c r="H1092" s="208"/>
      <c r="I1092" s="203"/>
      <c r="J1092" s="203"/>
      <c r="K1092" s="251"/>
    </row>
    <row r="1093" spans="2:11" s="126" customFormat="1">
      <c r="B1093" s="321"/>
      <c r="C1093" s="187"/>
      <c r="D1093" s="181"/>
      <c r="E1093" s="225"/>
      <c r="F1093" s="195" t="e">
        <f>VLOOKUP(#REF!,'Base mag'!$U$2:$V$8,2,FALSE)</f>
        <v>#REF!</v>
      </c>
      <c r="G1093" s="197"/>
      <c r="H1093" s="208"/>
      <c r="I1093" s="203"/>
      <c r="J1093" s="203"/>
      <c r="K1093" s="251"/>
    </row>
    <row r="1094" spans="2:11" s="126" customFormat="1">
      <c r="B1094" s="321"/>
      <c r="C1094" s="187"/>
      <c r="D1094" s="181"/>
      <c r="E1094" s="225"/>
      <c r="F1094" s="195" t="e">
        <f>VLOOKUP(#REF!,'Base mag'!$U$2:$V$8,2,FALSE)</f>
        <v>#REF!</v>
      </c>
      <c r="G1094" s="197"/>
      <c r="H1094" s="208"/>
      <c r="I1094" s="203"/>
      <c r="J1094" s="203"/>
      <c r="K1094" s="251"/>
    </row>
    <row r="1095" spans="2:11" s="126" customFormat="1">
      <c r="B1095" s="321"/>
      <c r="C1095" s="187"/>
      <c r="D1095" s="181"/>
      <c r="E1095" s="225"/>
      <c r="F1095" s="195" t="e">
        <f>VLOOKUP(#REF!,'Base mag'!$U$2:$V$8,2,FALSE)</f>
        <v>#REF!</v>
      </c>
      <c r="G1095" s="197"/>
      <c r="H1095" s="208"/>
      <c r="I1095" s="203"/>
      <c r="J1095" s="203"/>
      <c r="K1095" s="251"/>
    </row>
    <row r="1096" spans="2:11" s="126" customFormat="1">
      <c r="B1096" s="321"/>
      <c r="C1096" s="187"/>
      <c r="D1096" s="181"/>
      <c r="E1096" s="225"/>
      <c r="F1096" s="195" t="e">
        <f>VLOOKUP(#REF!,'Base mag'!$U$2:$V$8,2,FALSE)</f>
        <v>#REF!</v>
      </c>
      <c r="G1096" s="197"/>
      <c r="H1096" s="208"/>
      <c r="I1096" s="203"/>
      <c r="J1096" s="203"/>
      <c r="K1096" s="251"/>
    </row>
    <row r="1097" spans="2:11" s="126" customFormat="1">
      <c r="B1097" s="321"/>
      <c r="C1097" s="187"/>
      <c r="D1097" s="181"/>
      <c r="E1097" s="225"/>
      <c r="F1097" s="195" t="e">
        <f>VLOOKUP(#REF!,'Base mag'!$U$2:$V$8,2,FALSE)</f>
        <v>#REF!</v>
      </c>
      <c r="G1097" s="197"/>
      <c r="H1097" s="208"/>
      <c r="I1097" s="203"/>
      <c r="J1097" s="203"/>
      <c r="K1097" s="251"/>
    </row>
    <row r="1098" spans="2:11" s="126" customFormat="1">
      <c r="B1098" s="321"/>
      <c r="C1098" s="187"/>
      <c r="D1098" s="181"/>
      <c r="E1098" s="225"/>
      <c r="F1098" s="195" t="e">
        <f>VLOOKUP(#REF!,'Base mag'!$U$2:$V$8,2,FALSE)</f>
        <v>#REF!</v>
      </c>
      <c r="G1098" s="197"/>
      <c r="H1098" s="208"/>
      <c r="I1098" s="203"/>
      <c r="J1098" s="203"/>
      <c r="K1098" s="251"/>
    </row>
    <row r="1099" spans="2:11" s="126" customFormat="1">
      <c r="B1099" s="321"/>
      <c r="C1099" s="187"/>
      <c r="D1099" s="181"/>
      <c r="E1099" s="225"/>
      <c r="F1099" s="195" t="e">
        <f>VLOOKUP(#REF!,'Base mag'!$U$2:$V$8,2,FALSE)</f>
        <v>#REF!</v>
      </c>
      <c r="G1099" s="197"/>
      <c r="H1099" s="208"/>
      <c r="I1099" s="203"/>
      <c r="J1099" s="203"/>
      <c r="K1099" s="251"/>
    </row>
    <row r="1100" spans="2:11" s="126" customFormat="1">
      <c r="B1100" s="321"/>
      <c r="C1100" s="187"/>
      <c r="D1100" s="181"/>
      <c r="E1100" s="225"/>
      <c r="F1100" s="195" t="e">
        <f>VLOOKUP(#REF!,'Base mag'!$U$2:$V$8,2,FALSE)</f>
        <v>#REF!</v>
      </c>
      <c r="G1100" s="197"/>
      <c r="H1100" s="208"/>
      <c r="I1100" s="203"/>
      <c r="J1100" s="203"/>
      <c r="K1100" s="251"/>
    </row>
    <row r="1101" spans="2:11" s="126" customFormat="1">
      <c r="B1101" s="321"/>
      <c r="C1101" s="187"/>
      <c r="D1101" s="181"/>
      <c r="E1101" s="225"/>
      <c r="F1101" s="195" t="e">
        <f>VLOOKUP(#REF!,'Base mag'!$U$2:$V$8,2,FALSE)</f>
        <v>#REF!</v>
      </c>
      <c r="G1101" s="197"/>
      <c r="H1101" s="208"/>
      <c r="I1101" s="203"/>
      <c r="J1101" s="203"/>
      <c r="K1101" s="251"/>
    </row>
    <row r="1102" spans="2:11" s="126" customFormat="1">
      <c r="B1102" s="321"/>
      <c r="C1102" s="187"/>
      <c r="D1102" s="181"/>
      <c r="E1102" s="225"/>
      <c r="F1102" s="195" t="e">
        <f>VLOOKUP(#REF!,'Base mag'!$U$2:$V$8,2,FALSE)</f>
        <v>#REF!</v>
      </c>
      <c r="G1102" s="197"/>
      <c r="H1102" s="208"/>
      <c r="I1102" s="203"/>
      <c r="J1102" s="203"/>
      <c r="K1102" s="251"/>
    </row>
    <row r="1103" spans="2:11" s="126" customFormat="1">
      <c r="B1103" s="321"/>
      <c r="C1103" s="187"/>
      <c r="D1103" s="181"/>
      <c r="E1103" s="225"/>
      <c r="F1103" s="195" t="e">
        <f>VLOOKUP(#REF!,'Base mag'!$U$2:$V$8,2,FALSE)</f>
        <v>#REF!</v>
      </c>
      <c r="G1103" s="197"/>
      <c r="H1103" s="208"/>
      <c r="I1103" s="203"/>
      <c r="J1103" s="203"/>
      <c r="K1103" s="251"/>
    </row>
    <row r="1104" spans="2:11" s="126" customFormat="1">
      <c r="B1104" s="321"/>
      <c r="C1104" s="187"/>
      <c r="D1104" s="181"/>
      <c r="E1104" s="225"/>
      <c r="F1104" s="195" t="e">
        <f>VLOOKUP(#REF!,'Base mag'!$U$2:$V$8,2,FALSE)</f>
        <v>#REF!</v>
      </c>
      <c r="G1104" s="197"/>
      <c r="H1104" s="208"/>
      <c r="I1104" s="203"/>
      <c r="J1104" s="203"/>
      <c r="K1104" s="251"/>
    </row>
    <row r="1105" spans="2:11" s="126" customFormat="1">
      <c r="B1105" s="321"/>
      <c r="C1105" s="187"/>
      <c r="D1105" s="181"/>
      <c r="E1105" s="225"/>
      <c r="F1105" s="195" t="e">
        <f>VLOOKUP(#REF!,'Base mag'!$U$2:$V$8,2,FALSE)</f>
        <v>#REF!</v>
      </c>
      <c r="G1105" s="197"/>
      <c r="H1105" s="208"/>
      <c r="I1105" s="203"/>
      <c r="J1105" s="203"/>
      <c r="K1105" s="251"/>
    </row>
    <row r="1106" spans="2:11" s="126" customFormat="1">
      <c r="B1106" s="321"/>
      <c r="C1106" s="187"/>
      <c r="D1106" s="181"/>
      <c r="E1106" s="225"/>
      <c r="F1106" s="195" t="e">
        <f>VLOOKUP(#REF!,'Base mag'!$U$2:$V$8,2,FALSE)</f>
        <v>#REF!</v>
      </c>
      <c r="G1106" s="197"/>
      <c r="H1106" s="208"/>
      <c r="I1106" s="203"/>
      <c r="J1106" s="203"/>
      <c r="K1106" s="251"/>
    </row>
    <row r="1107" spans="2:11" s="126" customFormat="1">
      <c r="B1107" s="321"/>
      <c r="C1107" s="187"/>
      <c r="D1107" s="181"/>
      <c r="E1107" s="225"/>
      <c r="F1107" s="195" t="e">
        <f>VLOOKUP(#REF!,'Base mag'!$U$2:$V$8,2,FALSE)</f>
        <v>#REF!</v>
      </c>
      <c r="G1107" s="197"/>
      <c r="H1107" s="208"/>
      <c r="I1107" s="203"/>
      <c r="J1107" s="203"/>
      <c r="K1107" s="251"/>
    </row>
    <row r="1108" spans="2:11" s="126" customFormat="1">
      <c r="B1108" s="321"/>
      <c r="C1108" s="187"/>
      <c r="D1108" s="181"/>
      <c r="E1108" s="225"/>
      <c r="F1108" s="195" t="e">
        <f>VLOOKUP(#REF!,'Base mag'!$U$2:$V$8,2,FALSE)</f>
        <v>#REF!</v>
      </c>
      <c r="G1108" s="198"/>
      <c r="H1108" s="208"/>
      <c r="I1108" s="203"/>
      <c r="J1108" s="203"/>
      <c r="K1108" s="251"/>
    </row>
    <row r="1109" spans="2:11" s="126" customFormat="1">
      <c r="B1109" s="321"/>
      <c r="C1109" s="187"/>
      <c r="D1109" s="181"/>
      <c r="E1109" s="225"/>
      <c r="F1109" s="195" t="e">
        <f>VLOOKUP(#REF!,'Base mag'!$U$2:$V$8,2,FALSE)</f>
        <v>#REF!</v>
      </c>
      <c r="G1109" s="198"/>
      <c r="H1109" s="208"/>
      <c r="I1109" s="203"/>
      <c r="J1109" s="203"/>
      <c r="K1109" s="251"/>
    </row>
    <row r="1110" spans="2:11" s="126" customFormat="1">
      <c r="B1110" s="321"/>
      <c r="C1110" s="187"/>
      <c r="D1110" s="181"/>
      <c r="E1110" s="225"/>
      <c r="F1110" s="195" t="e">
        <f>VLOOKUP(#REF!,'Base mag'!$U$2:$V$8,2,FALSE)</f>
        <v>#REF!</v>
      </c>
      <c r="G1110" s="198"/>
      <c r="H1110" s="208"/>
      <c r="I1110" s="203"/>
      <c r="J1110" s="203"/>
      <c r="K1110" s="251"/>
    </row>
    <row r="1111" spans="2:11" s="126" customFormat="1">
      <c r="B1111" s="321"/>
      <c r="C1111" s="187"/>
      <c r="D1111" s="181"/>
      <c r="E1111" s="225"/>
      <c r="F1111" s="195" t="e">
        <f>VLOOKUP(#REF!,'Base mag'!$U$2:$V$8,2,FALSE)</f>
        <v>#REF!</v>
      </c>
      <c r="G1111" s="198"/>
      <c r="H1111" s="208"/>
      <c r="I1111" s="203"/>
      <c r="J1111" s="203"/>
      <c r="K1111" s="251"/>
    </row>
    <row r="1112" spans="2:11" s="126" customFormat="1">
      <c r="B1112" s="321"/>
      <c r="C1112" s="187"/>
      <c r="D1112" s="181"/>
      <c r="E1112" s="225"/>
      <c r="F1112" s="195" t="e">
        <f>VLOOKUP(#REF!,'Base mag'!$U$2:$V$8,2,FALSE)</f>
        <v>#REF!</v>
      </c>
      <c r="G1112" s="198"/>
      <c r="H1112" s="208"/>
      <c r="I1112" s="203"/>
      <c r="J1112" s="203"/>
      <c r="K1112" s="251"/>
    </row>
    <row r="1113" spans="2:11" s="126" customFormat="1">
      <c r="B1113" s="321"/>
      <c r="C1113" s="187"/>
      <c r="D1113" s="181"/>
      <c r="E1113" s="225"/>
      <c r="F1113" s="195" t="e">
        <f>VLOOKUP(#REF!,'Base mag'!$U$2:$V$8,2,FALSE)</f>
        <v>#REF!</v>
      </c>
      <c r="G1113" s="198"/>
      <c r="H1113" s="208"/>
      <c r="I1113" s="203"/>
      <c r="J1113" s="203"/>
      <c r="K1113" s="251"/>
    </row>
    <row r="1114" spans="2:11" s="126" customFormat="1">
      <c r="B1114" s="321"/>
      <c r="C1114" s="187"/>
      <c r="D1114" s="181"/>
      <c r="E1114" s="225"/>
      <c r="F1114" s="195" t="e">
        <f>VLOOKUP(#REF!,'Base mag'!$U$2:$V$8,2,FALSE)</f>
        <v>#REF!</v>
      </c>
      <c r="G1114" s="198"/>
      <c r="H1114" s="208"/>
      <c r="I1114" s="203"/>
      <c r="J1114" s="203"/>
      <c r="K1114" s="251"/>
    </row>
    <row r="1115" spans="2:11" s="126" customFormat="1">
      <c r="B1115" s="321"/>
      <c r="C1115" s="187"/>
      <c r="D1115" s="181"/>
      <c r="E1115" s="225"/>
      <c r="F1115" s="195" t="e">
        <f>VLOOKUP(#REF!,'Base mag'!$U$2:$V$8,2,FALSE)</f>
        <v>#REF!</v>
      </c>
      <c r="G1115" s="198"/>
      <c r="H1115" s="208"/>
      <c r="I1115" s="203"/>
      <c r="J1115" s="203"/>
      <c r="K1115" s="251"/>
    </row>
    <row r="1116" spans="2:11" s="126" customFormat="1">
      <c r="B1116" s="321"/>
      <c r="C1116" s="187"/>
      <c r="D1116" s="181"/>
      <c r="E1116" s="225"/>
      <c r="F1116" s="195" t="e">
        <f>VLOOKUP(#REF!,'Base mag'!$U$2:$V$8,2,FALSE)</f>
        <v>#REF!</v>
      </c>
      <c r="G1116" s="198"/>
      <c r="H1116" s="208"/>
      <c r="I1116" s="203"/>
      <c r="J1116" s="203"/>
      <c r="K1116" s="251"/>
    </row>
    <row r="1117" spans="2:11" s="126" customFormat="1">
      <c r="B1117" s="321"/>
      <c r="C1117" s="187"/>
      <c r="D1117" s="181"/>
      <c r="E1117" s="225"/>
      <c r="F1117" s="195" t="e">
        <f>VLOOKUP(#REF!,'Base mag'!$U$2:$V$8,2,FALSE)</f>
        <v>#REF!</v>
      </c>
      <c r="G1117" s="198"/>
      <c r="H1117" s="208"/>
      <c r="I1117" s="203"/>
      <c r="J1117" s="203"/>
      <c r="K1117" s="251"/>
    </row>
    <row r="1118" spans="2:11" s="126" customFormat="1">
      <c r="B1118" s="321"/>
      <c r="C1118" s="187"/>
      <c r="D1118" s="181"/>
      <c r="E1118" s="225"/>
      <c r="F1118" s="195" t="e">
        <f>VLOOKUP(#REF!,'Base mag'!$U$2:$V$8,2,FALSE)</f>
        <v>#REF!</v>
      </c>
      <c r="G1118" s="198"/>
      <c r="H1118" s="208"/>
      <c r="I1118" s="203"/>
      <c r="J1118" s="203"/>
      <c r="K1118" s="251"/>
    </row>
    <row r="1119" spans="2:11" s="126" customFormat="1">
      <c r="B1119" s="321"/>
      <c r="C1119" s="187"/>
      <c r="D1119" s="181"/>
      <c r="E1119" s="225"/>
      <c r="F1119" s="195" t="e">
        <f>VLOOKUP(#REF!,'Base mag'!$U$2:$V$8,2,FALSE)</f>
        <v>#REF!</v>
      </c>
      <c r="G1119" s="198"/>
      <c r="H1119" s="208"/>
      <c r="I1119" s="203"/>
      <c r="J1119" s="203"/>
      <c r="K1119" s="251"/>
    </row>
    <row r="1120" spans="2:11" s="126" customFormat="1">
      <c r="B1120" s="321"/>
      <c r="C1120" s="187"/>
      <c r="D1120" s="181"/>
      <c r="E1120" s="225"/>
      <c r="F1120" s="195" t="e">
        <f>VLOOKUP(#REF!,'Base mag'!$U$2:$V$8,2,FALSE)</f>
        <v>#REF!</v>
      </c>
      <c r="G1120" s="198"/>
      <c r="H1120" s="208"/>
      <c r="I1120" s="203"/>
      <c r="J1120" s="203"/>
      <c r="K1120" s="251"/>
    </row>
    <row r="1121" spans="2:11" s="126" customFormat="1">
      <c r="B1121" s="321"/>
      <c r="C1121" s="187"/>
      <c r="D1121" s="181"/>
      <c r="E1121" s="225"/>
      <c r="F1121" s="195" t="e">
        <f>VLOOKUP(#REF!,'Base mag'!$U$2:$V$8,2,FALSE)</f>
        <v>#REF!</v>
      </c>
      <c r="G1121" s="198"/>
      <c r="H1121" s="208"/>
      <c r="I1121" s="203"/>
      <c r="J1121" s="203"/>
      <c r="K1121" s="251"/>
    </row>
    <row r="1122" spans="2:11" s="126" customFormat="1">
      <c r="B1122" s="321"/>
      <c r="C1122" s="187"/>
      <c r="D1122" s="181"/>
      <c r="E1122" s="225"/>
      <c r="F1122" s="195" t="e">
        <f>VLOOKUP(#REF!,'Base mag'!$U$2:$V$8,2,FALSE)</f>
        <v>#REF!</v>
      </c>
      <c r="G1122" s="198"/>
      <c r="H1122" s="208"/>
      <c r="I1122" s="203"/>
      <c r="J1122" s="203"/>
      <c r="K1122" s="251"/>
    </row>
    <row r="1123" spans="2:11" s="126" customFormat="1">
      <c r="B1123" s="321"/>
      <c r="C1123" s="187"/>
      <c r="D1123" s="181"/>
      <c r="E1123" s="225"/>
      <c r="F1123" s="195" t="e">
        <f>VLOOKUP(#REF!,'Base mag'!$U$2:$V$8,2,FALSE)</f>
        <v>#REF!</v>
      </c>
      <c r="G1123" s="198"/>
      <c r="H1123" s="208"/>
      <c r="I1123" s="203"/>
      <c r="J1123" s="203"/>
      <c r="K1123" s="251"/>
    </row>
    <row r="1124" spans="2:11" s="126" customFormat="1">
      <c r="B1124" s="321"/>
      <c r="C1124" s="187"/>
      <c r="D1124" s="181"/>
      <c r="E1124" s="225"/>
      <c r="F1124" s="195" t="e">
        <f>VLOOKUP(#REF!,'Base mag'!$U$2:$V$8,2,FALSE)</f>
        <v>#REF!</v>
      </c>
      <c r="G1124" s="198"/>
      <c r="H1124" s="208"/>
      <c r="I1124" s="203"/>
      <c r="J1124" s="203"/>
      <c r="K1124" s="251"/>
    </row>
    <row r="1125" spans="2:11" s="126" customFormat="1">
      <c r="B1125" s="321"/>
      <c r="C1125" s="187"/>
      <c r="D1125" s="181"/>
      <c r="E1125" s="225"/>
      <c r="F1125" s="195" t="e">
        <f>VLOOKUP(#REF!,'Base mag'!$U$2:$V$8,2,FALSE)</f>
        <v>#REF!</v>
      </c>
      <c r="G1125" s="198"/>
      <c r="H1125" s="208"/>
      <c r="I1125" s="203"/>
      <c r="J1125" s="203"/>
      <c r="K1125" s="251"/>
    </row>
    <row r="1126" spans="2:11" s="126" customFormat="1">
      <c r="B1126" s="321"/>
      <c r="C1126" s="187"/>
      <c r="D1126" s="181"/>
      <c r="E1126" s="225"/>
      <c r="F1126" s="195" t="e">
        <f>VLOOKUP(#REF!,'Base mag'!$U$2:$V$8,2,FALSE)</f>
        <v>#REF!</v>
      </c>
      <c r="G1126" s="198"/>
      <c r="H1126" s="208"/>
      <c r="I1126" s="203"/>
      <c r="J1126" s="203"/>
      <c r="K1126" s="251"/>
    </row>
    <row r="1127" spans="2:11" s="126" customFormat="1">
      <c r="B1127" s="321"/>
      <c r="C1127" s="187"/>
      <c r="D1127" s="181"/>
      <c r="E1127" s="225"/>
      <c r="F1127" s="195" t="e">
        <f>VLOOKUP(#REF!,'Base mag'!$U$2:$V$8,2,FALSE)</f>
        <v>#REF!</v>
      </c>
      <c r="G1127" s="198"/>
      <c r="H1127" s="208"/>
      <c r="I1127" s="203"/>
      <c r="J1127" s="203"/>
      <c r="K1127" s="251"/>
    </row>
    <row r="1128" spans="2:11" s="126" customFormat="1">
      <c r="B1128" s="321"/>
      <c r="C1128" s="187"/>
      <c r="D1128" s="181"/>
      <c r="E1128" s="225"/>
      <c r="F1128" s="195" t="e">
        <f>VLOOKUP(#REF!,'Base mag'!$U$2:$V$8,2,FALSE)</f>
        <v>#REF!</v>
      </c>
      <c r="G1128" s="198"/>
      <c r="H1128" s="208"/>
      <c r="I1128" s="203"/>
      <c r="J1128" s="203"/>
      <c r="K1128" s="251"/>
    </row>
    <row r="1129" spans="2:11" s="126" customFormat="1">
      <c r="B1129" s="321"/>
      <c r="C1129" s="187"/>
      <c r="D1129" s="181"/>
      <c r="E1129" s="225"/>
      <c r="F1129" s="195" t="e">
        <f>VLOOKUP(#REF!,'Base mag'!$U$2:$V$8,2,FALSE)</f>
        <v>#REF!</v>
      </c>
      <c r="G1129" s="198"/>
      <c r="H1129" s="208"/>
      <c r="I1129" s="203"/>
      <c r="J1129" s="203"/>
      <c r="K1129" s="251"/>
    </row>
    <row r="1130" spans="2:11" s="126" customFormat="1">
      <c r="B1130" s="321"/>
      <c r="C1130" s="187"/>
      <c r="D1130" s="181"/>
      <c r="E1130" s="225"/>
      <c r="F1130" s="195" t="e">
        <f>VLOOKUP(#REF!,'Base mag'!$U$2:$V$8,2,FALSE)</f>
        <v>#REF!</v>
      </c>
      <c r="G1130" s="198"/>
      <c r="H1130" s="208"/>
      <c r="I1130" s="203"/>
      <c r="J1130" s="203"/>
      <c r="K1130" s="251"/>
    </row>
    <row r="1131" spans="2:11" s="126" customFormat="1">
      <c r="B1131" s="321"/>
      <c r="C1131" s="187"/>
      <c r="D1131" s="181"/>
      <c r="E1131" s="225"/>
      <c r="F1131" s="195" t="e">
        <f>VLOOKUP(#REF!,'Base mag'!$U$2:$V$8,2,FALSE)</f>
        <v>#REF!</v>
      </c>
      <c r="G1131" s="198"/>
      <c r="H1131" s="208"/>
      <c r="I1131" s="203"/>
      <c r="J1131" s="203"/>
      <c r="K1131" s="251"/>
    </row>
    <row r="1132" spans="2:11" s="126" customFormat="1">
      <c r="B1132" s="321"/>
      <c r="C1132" s="187"/>
      <c r="D1132" s="181"/>
      <c r="E1132" s="225"/>
      <c r="F1132" s="195" t="e">
        <f>VLOOKUP(#REF!,'Base mag'!$U$2:$V$8,2,FALSE)</f>
        <v>#REF!</v>
      </c>
      <c r="G1132" s="198"/>
      <c r="H1132" s="208"/>
      <c r="I1132" s="203"/>
      <c r="J1132" s="203"/>
      <c r="K1132" s="251"/>
    </row>
    <row r="1133" spans="2:11" s="126" customFormat="1">
      <c r="B1133" s="321"/>
      <c r="C1133" s="187"/>
      <c r="D1133" s="181"/>
      <c r="E1133" s="225"/>
      <c r="F1133" s="195" t="e">
        <f>VLOOKUP(#REF!,'Base mag'!$U$2:$V$8,2,FALSE)</f>
        <v>#REF!</v>
      </c>
      <c r="G1133" s="198"/>
      <c r="H1133" s="208"/>
      <c r="I1133" s="203"/>
      <c r="J1133" s="203"/>
      <c r="K1133" s="251"/>
    </row>
    <row r="1134" spans="2:11" s="126" customFormat="1">
      <c r="B1134" s="321"/>
      <c r="C1134" s="187"/>
      <c r="D1134" s="181"/>
      <c r="E1134" s="225"/>
      <c r="F1134" s="195" t="e">
        <f>VLOOKUP(#REF!,'Base mag'!$U$2:$V$8,2,FALSE)</f>
        <v>#REF!</v>
      </c>
      <c r="G1134" s="198"/>
      <c r="H1134" s="208"/>
      <c r="I1134" s="203"/>
      <c r="J1134" s="203"/>
      <c r="K1134" s="251"/>
    </row>
    <row r="1135" spans="2:11" s="126" customFormat="1">
      <c r="B1135" s="321"/>
      <c r="C1135" s="187"/>
      <c r="D1135" s="181"/>
      <c r="E1135" s="225"/>
      <c r="F1135" s="195" t="e">
        <f>VLOOKUP(#REF!,'Base mag'!$U$2:$V$8,2,FALSE)</f>
        <v>#REF!</v>
      </c>
      <c r="G1135" s="198"/>
      <c r="H1135" s="208"/>
      <c r="I1135" s="203"/>
      <c r="J1135" s="203"/>
      <c r="K1135" s="251"/>
    </row>
    <row r="1136" spans="2:11" s="126" customFormat="1">
      <c r="B1136" s="321"/>
      <c r="C1136" s="187"/>
      <c r="D1136" s="181"/>
      <c r="E1136" s="225"/>
      <c r="F1136" s="195" t="e">
        <f>VLOOKUP(#REF!,'Base mag'!$U$2:$V$8,2,FALSE)</f>
        <v>#REF!</v>
      </c>
      <c r="G1136" s="198"/>
      <c r="H1136" s="208"/>
      <c r="I1136" s="203"/>
      <c r="J1136" s="203"/>
      <c r="K1136" s="251"/>
    </row>
    <row r="1137" spans="2:11" s="126" customFormat="1">
      <c r="B1137" s="321"/>
      <c r="C1137" s="187"/>
      <c r="D1137" s="181"/>
      <c r="E1137" s="225"/>
      <c r="F1137" s="195" t="e">
        <f>VLOOKUP(#REF!,'Base mag'!$U$2:$V$8,2,FALSE)</f>
        <v>#REF!</v>
      </c>
      <c r="G1137" s="198"/>
      <c r="H1137" s="208"/>
      <c r="I1137" s="203"/>
      <c r="J1137" s="203"/>
      <c r="K1137" s="251"/>
    </row>
    <row r="1138" spans="2:11" s="126" customFormat="1">
      <c r="B1138" s="321"/>
      <c r="C1138" s="187"/>
      <c r="D1138" s="181"/>
      <c r="E1138" s="225"/>
      <c r="F1138" s="195" t="e">
        <f>VLOOKUP(#REF!,'Base mag'!$U$2:$V$8,2,FALSE)</f>
        <v>#REF!</v>
      </c>
      <c r="G1138" s="198"/>
      <c r="H1138" s="208"/>
      <c r="I1138" s="203"/>
      <c r="J1138" s="203"/>
      <c r="K1138" s="251"/>
    </row>
    <row r="1139" spans="2:11" s="126" customFormat="1">
      <c r="B1139" s="321"/>
      <c r="C1139" s="187"/>
      <c r="D1139" s="181"/>
      <c r="E1139" s="225"/>
      <c r="F1139" s="195" t="e">
        <f>VLOOKUP(#REF!,'Base mag'!$U$2:$V$8,2,FALSE)</f>
        <v>#REF!</v>
      </c>
      <c r="G1139" s="198"/>
      <c r="H1139" s="208"/>
      <c r="I1139" s="203"/>
      <c r="J1139" s="203"/>
      <c r="K1139" s="251"/>
    </row>
    <row r="1140" spans="2:11" s="126" customFormat="1">
      <c r="B1140" s="321"/>
      <c r="C1140" s="187"/>
      <c r="D1140" s="181"/>
      <c r="E1140" s="225"/>
      <c r="F1140" s="195" t="e">
        <f>VLOOKUP(#REF!,'Base mag'!$U$2:$V$8,2,FALSE)</f>
        <v>#REF!</v>
      </c>
      <c r="G1140" s="198"/>
      <c r="H1140" s="208"/>
      <c r="I1140" s="203"/>
      <c r="J1140" s="203"/>
      <c r="K1140" s="251"/>
    </row>
    <row r="1141" spans="2:11" s="126" customFormat="1">
      <c r="B1141" s="321"/>
      <c r="C1141" s="187"/>
      <c r="D1141" s="181"/>
      <c r="E1141" s="225"/>
      <c r="F1141" s="195" t="e">
        <f>VLOOKUP(#REF!,'Base mag'!$U$2:$V$8,2,FALSE)</f>
        <v>#REF!</v>
      </c>
      <c r="G1141" s="198"/>
      <c r="H1141" s="208"/>
      <c r="I1141" s="203"/>
      <c r="J1141" s="203"/>
      <c r="K1141" s="251"/>
    </row>
    <row r="1142" spans="2:11" s="126" customFormat="1">
      <c r="B1142" s="321"/>
      <c r="C1142" s="187"/>
      <c r="D1142" s="181"/>
      <c r="E1142" s="225"/>
      <c r="F1142" s="195" t="e">
        <f>VLOOKUP(#REF!,'Base mag'!$U$2:$V$8,2,FALSE)</f>
        <v>#REF!</v>
      </c>
      <c r="G1142" s="198"/>
      <c r="H1142" s="208"/>
      <c r="I1142" s="203"/>
      <c r="J1142" s="203"/>
      <c r="K1142" s="251"/>
    </row>
    <row r="1143" spans="2:11" s="126" customFormat="1">
      <c r="B1143" s="321"/>
      <c r="C1143" s="187"/>
      <c r="D1143" s="181"/>
      <c r="E1143" s="225"/>
      <c r="F1143" s="195" t="e">
        <f>VLOOKUP(#REF!,'Base mag'!$U$2:$V$8,2,FALSE)</f>
        <v>#REF!</v>
      </c>
      <c r="G1143" s="198"/>
      <c r="H1143" s="208"/>
      <c r="I1143" s="203"/>
      <c r="J1143" s="203"/>
      <c r="K1143" s="251"/>
    </row>
    <row r="1144" spans="2:11" s="126" customFormat="1">
      <c r="B1144" s="321"/>
      <c r="C1144" s="187"/>
      <c r="D1144" s="181"/>
      <c r="E1144" s="225"/>
      <c r="F1144" s="195" t="e">
        <f>VLOOKUP(#REF!,'Base mag'!$U$2:$V$8,2,FALSE)</f>
        <v>#REF!</v>
      </c>
      <c r="G1144" s="198"/>
      <c r="H1144" s="208"/>
      <c r="I1144" s="203"/>
      <c r="J1144" s="203"/>
      <c r="K1144" s="251"/>
    </row>
    <row r="1145" spans="2:11" s="126" customFormat="1">
      <c r="B1145" s="321"/>
      <c r="C1145" s="187"/>
      <c r="D1145" s="181"/>
      <c r="E1145" s="225"/>
      <c r="F1145" s="195" t="e">
        <f>VLOOKUP(#REF!,'Base mag'!$U$2:$V$8,2,FALSE)</f>
        <v>#REF!</v>
      </c>
      <c r="G1145" s="198"/>
      <c r="H1145" s="208"/>
      <c r="I1145" s="203"/>
      <c r="J1145" s="203"/>
      <c r="K1145" s="251"/>
    </row>
    <row r="1146" spans="2:11" s="126" customFormat="1">
      <c r="B1146" s="321"/>
      <c r="C1146" s="187"/>
      <c r="D1146" s="181"/>
      <c r="E1146" s="225"/>
      <c r="F1146" s="195" t="e">
        <f>VLOOKUP(#REF!,'Base mag'!$U$2:$V$8,2,FALSE)</f>
        <v>#REF!</v>
      </c>
      <c r="G1146" s="198"/>
      <c r="H1146" s="208"/>
      <c r="I1146" s="203"/>
      <c r="J1146" s="203"/>
      <c r="K1146" s="251"/>
    </row>
    <row r="1147" spans="2:11" s="126" customFormat="1">
      <c r="B1147" s="321"/>
      <c r="C1147" s="187"/>
      <c r="D1147" s="181"/>
      <c r="E1147" s="225"/>
      <c r="F1147" s="195" t="e">
        <f>VLOOKUP(#REF!,'Base mag'!$U$2:$V$8,2,FALSE)</f>
        <v>#REF!</v>
      </c>
      <c r="G1147" s="198"/>
      <c r="H1147" s="208"/>
      <c r="I1147" s="203"/>
      <c r="J1147" s="203"/>
      <c r="K1147" s="251"/>
    </row>
    <row r="1148" spans="2:11" s="126" customFormat="1">
      <c r="B1148" s="321"/>
      <c r="C1148" s="187"/>
      <c r="D1148" s="181"/>
      <c r="E1148" s="225"/>
      <c r="F1148" s="195" t="e">
        <f>VLOOKUP(#REF!,'Base mag'!$U$2:$V$8,2,FALSE)</f>
        <v>#REF!</v>
      </c>
      <c r="G1148" s="198"/>
      <c r="H1148" s="208"/>
      <c r="I1148" s="203"/>
      <c r="J1148" s="203"/>
      <c r="K1148" s="251"/>
    </row>
    <row r="1149" spans="2:11" s="126" customFormat="1">
      <c r="B1149" s="321"/>
      <c r="C1149" s="187"/>
      <c r="D1149" s="181"/>
      <c r="E1149" s="225"/>
      <c r="F1149" s="195" t="e">
        <f>VLOOKUP(#REF!,'Base mag'!$U$2:$V$8,2,FALSE)</f>
        <v>#REF!</v>
      </c>
      <c r="G1149" s="198"/>
      <c r="H1149" s="208"/>
      <c r="I1149" s="203"/>
      <c r="J1149" s="203"/>
      <c r="K1149" s="251"/>
    </row>
    <row r="1150" spans="2:11" s="126" customFormat="1">
      <c r="B1150" s="321"/>
      <c r="C1150" s="187"/>
      <c r="D1150" s="181"/>
      <c r="E1150" s="225"/>
      <c r="F1150" s="195" t="e">
        <f>VLOOKUP(#REF!,'Base mag'!$U$2:$V$8,2,FALSE)</f>
        <v>#REF!</v>
      </c>
      <c r="G1150" s="198"/>
      <c r="H1150" s="208"/>
      <c r="I1150" s="203"/>
      <c r="J1150" s="203"/>
      <c r="K1150" s="251"/>
    </row>
    <row r="1151" spans="2:11" s="126" customFormat="1">
      <c r="B1151" s="321"/>
      <c r="C1151" s="187"/>
      <c r="D1151" s="181"/>
      <c r="E1151" s="225"/>
      <c r="F1151" s="195" t="e">
        <f>VLOOKUP(#REF!,'Base mag'!$U$2:$V$8,2,FALSE)</f>
        <v>#REF!</v>
      </c>
      <c r="G1151" s="198"/>
      <c r="H1151" s="208"/>
      <c r="I1151" s="203"/>
      <c r="J1151" s="203"/>
      <c r="K1151" s="251"/>
    </row>
    <row r="1152" spans="2:11" s="126" customFormat="1">
      <c r="B1152" s="321"/>
      <c r="C1152" s="187"/>
      <c r="D1152" s="181"/>
      <c r="E1152" s="225"/>
      <c r="F1152" s="195" t="e">
        <f>VLOOKUP(#REF!,'Base mag'!$U$2:$V$8,2,FALSE)</f>
        <v>#REF!</v>
      </c>
      <c r="G1152" s="198"/>
      <c r="H1152" s="208"/>
      <c r="I1152" s="203"/>
      <c r="J1152" s="203"/>
      <c r="K1152" s="251"/>
    </row>
    <row r="1153" spans="2:11" s="126" customFormat="1">
      <c r="B1153" s="321"/>
      <c r="C1153" s="187"/>
      <c r="D1153" s="181"/>
      <c r="E1153" s="225"/>
      <c r="F1153" s="195" t="e">
        <f>VLOOKUP(#REF!,'Base mag'!$U$2:$V$8,2,FALSE)</f>
        <v>#REF!</v>
      </c>
      <c r="G1153" s="198"/>
      <c r="H1153" s="208"/>
      <c r="I1153" s="203"/>
      <c r="J1153" s="203"/>
      <c r="K1153" s="251"/>
    </row>
    <row r="1154" spans="2:11" s="126" customFormat="1">
      <c r="B1154" s="321"/>
      <c r="C1154" s="187"/>
      <c r="D1154" s="181"/>
      <c r="E1154" s="225"/>
      <c r="F1154" s="195" t="e">
        <f>VLOOKUP(#REF!,'Base mag'!$U$2:$V$8,2,FALSE)</f>
        <v>#REF!</v>
      </c>
      <c r="G1154" s="198"/>
      <c r="H1154" s="208"/>
      <c r="I1154" s="203"/>
      <c r="J1154" s="203"/>
      <c r="K1154" s="251"/>
    </row>
    <row r="1155" spans="2:11" s="126" customFormat="1">
      <c r="B1155" s="321"/>
      <c r="C1155" s="187"/>
      <c r="D1155" s="181"/>
      <c r="E1155" s="225"/>
      <c r="F1155" s="195" t="e">
        <f>VLOOKUP(#REF!,'Base mag'!$U$2:$V$8,2,FALSE)</f>
        <v>#REF!</v>
      </c>
      <c r="G1155" s="198"/>
      <c r="H1155" s="208"/>
      <c r="I1155" s="203"/>
      <c r="J1155" s="203"/>
      <c r="K1155" s="251"/>
    </row>
    <row r="1156" spans="2:11" s="126" customFormat="1">
      <c r="B1156" s="321"/>
      <c r="C1156" s="187"/>
      <c r="D1156" s="181"/>
      <c r="E1156" s="225"/>
      <c r="F1156" s="195" t="e">
        <f>VLOOKUP(#REF!,'Base mag'!$U$2:$V$8,2,FALSE)</f>
        <v>#REF!</v>
      </c>
      <c r="G1156" s="198"/>
      <c r="H1156" s="208"/>
      <c r="I1156" s="203"/>
      <c r="J1156" s="203"/>
      <c r="K1156" s="251"/>
    </row>
    <row r="1157" spans="2:11" s="126" customFormat="1">
      <c r="B1157" s="321"/>
      <c r="C1157" s="187"/>
      <c r="D1157" s="181"/>
      <c r="E1157" s="225"/>
      <c r="F1157" s="195" t="e">
        <f>VLOOKUP(#REF!,'Base mag'!$U$2:$V$8,2,FALSE)</f>
        <v>#REF!</v>
      </c>
      <c r="G1157" s="198"/>
      <c r="H1157" s="208"/>
      <c r="I1157" s="203"/>
      <c r="J1157" s="203"/>
      <c r="K1157" s="251"/>
    </row>
    <row r="1158" spans="2:11" s="126" customFormat="1">
      <c r="B1158" s="321"/>
      <c r="C1158" s="187"/>
      <c r="D1158" s="181"/>
      <c r="E1158" s="225"/>
      <c r="F1158" s="195" t="e">
        <f>VLOOKUP(#REF!,'Base mag'!$U$2:$V$8,2,FALSE)</f>
        <v>#REF!</v>
      </c>
      <c r="G1158" s="198"/>
      <c r="H1158" s="208"/>
      <c r="I1158" s="203"/>
      <c r="J1158" s="203"/>
      <c r="K1158" s="251"/>
    </row>
    <row r="1159" spans="2:11" s="126" customFormat="1">
      <c r="B1159" s="321"/>
      <c r="C1159" s="187"/>
      <c r="D1159" s="181"/>
      <c r="E1159" s="225"/>
      <c r="F1159" s="195" t="e">
        <f>VLOOKUP(#REF!,'Base mag'!$U$2:$V$8,2,FALSE)</f>
        <v>#REF!</v>
      </c>
      <c r="G1159" s="198"/>
      <c r="H1159" s="208"/>
      <c r="I1159" s="203"/>
      <c r="J1159" s="203"/>
      <c r="K1159" s="251"/>
    </row>
    <row r="1160" spans="2:11" s="126" customFormat="1">
      <c r="B1160" s="321"/>
      <c r="C1160" s="187"/>
      <c r="D1160" s="181"/>
      <c r="E1160" s="225"/>
      <c r="F1160" s="195" t="e">
        <f>VLOOKUP(#REF!,'Base mag'!$U$2:$V$8,2,FALSE)</f>
        <v>#REF!</v>
      </c>
      <c r="G1160" s="198"/>
      <c r="H1160" s="208"/>
      <c r="I1160" s="203"/>
      <c r="J1160" s="203"/>
      <c r="K1160" s="251"/>
    </row>
    <row r="1161" spans="2:11" s="126" customFormat="1">
      <c r="B1161" s="321"/>
      <c r="C1161" s="187"/>
      <c r="D1161" s="181"/>
      <c r="E1161" s="225"/>
      <c r="F1161" s="195" t="e">
        <f>VLOOKUP(#REF!,'Base mag'!$U$2:$V$8,2,FALSE)</f>
        <v>#REF!</v>
      </c>
      <c r="G1161" s="198"/>
      <c r="H1161" s="208"/>
      <c r="I1161" s="203"/>
      <c r="J1161" s="203"/>
      <c r="K1161" s="251"/>
    </row>
    <row r="1162" spans="2:11" s="126" customFormat="1">
      <c r="B1162" s="321"/>
      <c r="C1162" s="187"/>
      <c r="D1162" s="181"/>
      <c r="E1162" s="225"/>
      <c r="F1162" s="195" t="e">
        <f>VLOOKUP(#REF!,'Base mag'!$U$2:$V$8,2,FALSE)</f>
        <v>#REF!</v>
      </c>
      <c r="G1162" s="198"/>
      <c r="H1162" s="208"/>
      <c r="I1162" s="203"/>
      <c r="J1162" s="203"/>
      <c r="K1162" s="251"/>
    </row>
    <row r="1163" spans="2:11" s="126" customFormat="1">
      <c r="B1163" s="321"/>
      <c r="C1163" s="187"/>
      <c r="D1163" s="181"/>
      <c r="E1163" s="225"/>
      <c r="F1163" s="195" t="e">
        <f>VLOOKUP(#REF!,'Base mag'!$U$2:$V$8,2,FALSE)</f>
        <v>#REF!</v>
      </c>
      <c r="G1163" s="198"/>
      <c r="H1163" s="208"/>
      <c r="I1163" s="203"/>
      <c r="J1163" s="203"/>
      <c r="K1163" s="251"/>
    </row>
    <row r="1164" spans="2:11" s="126" customFormat="1">
      <c r="B1164" s="321"/>
      <c r="C1164" s="187"/>
      <c r="D1164" s="181"/>
      <c r="E1164" s="225"/>
      <c r="F1164" s="195" t="e">
        <f>VLOOKUP(#REF!,'Base mag'!$U$2:$V$8,2,FALSE)</f>
        <v>#REF!</v>
      </c>
      <c r="G1164" s="198"/>
      <c r="H1164" s="208"/>
      <c r="I1164" s="203"/>
      <c r="J1164" s="203"/>
      <c r="K1164" s="251"/>
    </row>
    <row r="1165" spans="2:11" s="126" customFormat="1">
      <c r="B1165" s="321"/>
      <c r="C1165" s="187"/>
      <c r="D1165" s="181"/>
      <c r="E1165" s="225"/>
      <c r="F1165" s="195" t="e">
        <f>VLOOKUP(#REF!,'Base mag'!$U$2:$V$8,2,FALSE)</f>
        <v>#REF!</v>
      </c>
      <c r="G1165" s="198"/>
      <c r="H1165" s="208"/>
      <c r="I1165" s="203"/>
      <c r="J1165" s="203"/>
      <c r="K1165" s="251"/>
    </row>
    <row r="1166" spans="2:11" s="126" customFormat="1">
      <c r="B1166" s="321"/>
      <c r="C1166" s="187"/>
      <c r="D1166" s="181"/>
      <c r="E1166" s="225"/>
      <c r="F1166" s="195" t="e">
        <f>VLOOKUP(#REF!,'Base mag'!$U$2:$V$8,2,FALSE)</f>
        <v>#REF!</v>
      </c>
      <c r="G1166" s="198"/>
      <c r="H1166" s="208"/>
      <c r="I1166" s="203"/>
      <c r="J1166" s="203"/>
      <c r="K1166" s="251"/>
    </row>
    <row r="1167" spans="2:11" s="126" customFormat="1">
      <c r="B1167" s="321"/>
      <c r="C1167" s="187"/>
      <c r="D1167" s="181"/>
      <c r="E1167" s="225"/>
      <c r="F1167" s="195" t="e">
        <f>VLOOKUP(#REF!,'Base mag'!$U$2:$V$8,2,FALSE)</f>
        <v>#REF!</v>
      </c>
      <c r="G1167" s="198"/>
      <c r="H1167" s="208"/>
      <c r="I1167" s="203"/>
      <c r="J1167" s="203"/>
      <c r="K1167" s="251"/>
    </row>
    <row r="1168" spans="2:11" s="126" customFormat="1">
      <c r="B1168" s="321"/>
      <c r="C1168" s="187"/>
      <c r="D1168" s="181"/>
      <c r="E1168" s="225"/>
      <c r="F1168" s="195" t="e">
        <f>VLOOKUP(#REF!,'Base mag'!$U$2:$V$8,2,FALSE)</f>
        <v>#REF!</v>
      </c>
      <c r="G1168" s="198"/>
      <c r="H1168" s="208"/>
      <c r="I1168" s="203"/>
      <c r="J1168" s="203"/>
      <c r="K1168" s="251"/>
    </row>
    <row r="1169" spans="2:11" s="126" customFormat="1">
      <c r="B1169" s="321"/>
      <c r="C1169" s="187"/>
      <c r="D1169" s="181"/>
      <c r="E1169" s="225"/>
      <c r="F1169" s="195" t="e">
        <f>VLOOKUP(#REF!,'Base mag'!$U$2:$V$8,2,FALSE)</f>
        <v>#REF!</v>
      </c>
      <c r="G1169" s="198"/>
      <c r="H1169" s="208"/>
      <c r="I1169" s="203"/>
      <c r="J1169" s="203"/>
      <c r="K1169" s="251"/>
    </row>
    <row r="1170" spans="2:11" s="126" customFormat="1">
      <c r="B1170" s="321"/>
      <c r="C1170" s="187"/>
      <c r="D1170" s="181"/>
      <c r="E1170" s="225"/>
      <c r="F1170" s="195" t="e">
        <f>VLOOKUP(#REF!,'Base mag'!$U$2:$V$8,2,FALSE)</f>
        <v>#REF!</v>
      </c>
      <c r="G1170" s="198"/>
      <c r="H1170" s="208"/>
      <c r="I1170" s="203"/>
      <c r="J1170" s="203"/>
      <c r="K1170" s="251"/>
    </row>
    <row r="1171" spans="2:11" s="126" customFormat="1">
      <c r="B1171" s="321"/>
      <c r="C1171" s="187"/>
      <c r="D1171" s="181"/>
      <c r="E1171" s="225"/>
      <c r="F1171" s="195" t="e">
        <f>VLOOKUP(#REF!,'Base mag'!$U$2:$V$8,2,FALSE)</f>
        <v>#REF!</v>
      </c>
      <c r="G1171" s="198"/>
      <c r="H1171" s="208"/>
      <c r="I1171" s="203"/>
      <c r="J1171" s="203"/>
      <c r="K1171" s="251"/>
    </row>
    <row r="1172" spans="2:11" s="126" customFormat="1">
      <c r="B1172" s="321"/>
      <c r="C1172" s="187"/>
      <c r="D1172" s="181"/>
      <c r="E1172" s="225"/>
      <c r="F1172" s="195" t="e">
        <f>VLOOKUP(#REF!,'Base mag'!$U$2:$V$8,2,FALSE)</f>
        <v>#REF!</v>
      </c>
      <c r="G1172" s="198"/>
      <c r="H1172" s="208"/>
      <c r="I1172" s="203"/>
      <c r="J1172" s="203"/>
      <c r="K1172" s="251"/>
    </row>
    <row r="1173" spans="2:11" s="126" customFormat="1">
      <c r="B1173" s="321"/>
      <c r="C1173" s="187"/>
      <c r="D1173" s="181"/>
      <c r="E1173" s="225"/>
      <c r="F1173" s="195" t="e">
        <f>VLOOKUP(#REF!,'Base mag'!$U$2:$V$8,2,FALSE)</f>
        <v>#REF!</v>
      </c>
      <c r="G1173" s="198"/>
      <c r="H1173" s="208"/>
      <c r="I1173" s="203"/>
      <c r="J1173" s="203"/>
      <c r="K1173" s="251"/>
    </row>
    <row r="1174" spans="2:11" s="126" customFormat="1">
      <c r="B1174" s="321"/>
      <c r="C1174" s="187"/>
      <c r="D1174" s="181"/>
      <c r="E1174" s="225"/>
      <c r="F1174" s="195" t="e">
        <f>VLOOKUP(#REF!,'Base mag'!$U$2:$V$8,2,FALSE)</f>
        <v>#REF!</v>
      </c>
      <c r="G1174" s="198"/>
      <c r="H1174" s="208"/>
      <c r="I1174" s="203"/>
      <c r="J1174" s="203"/>
      <c r="K1174" s="251"/>
    </row>
    <row r="1175" spans="2:11" s="126" customFormat="1">
      <c r="B1175" s="321"/>
      <c r="C1175" s="187"/>
      <c r="D1175" s="181"/>
      <c r="E1175" s="225"/>
      <c r="F1175" s="195" t="e">
        <f>VLOOKUP(#REF!,'Base mag'!$U$2:$V$8,2,FALSE)</f>
        <v>#REF!</v>
      </c>
      <c r="G1175" s="198"/>
      <c r="H1175" s="208"/>
      <c r="I1175" s="203"/>
      <c r="J1175" s="203"/>
      <c r="K1175" s="251"/>
    </row>
    <row r="1176" spans="2:11" s="126" customFormat="1">
      <c r="B1176" s="321"/>
      <c r="C1176" s="187"/>
      <c r="D1176" s="181"/>
      <c r="E1176" s="225"/>
      <c r="F1176" s="195" t="e">
        <f>VLOOKUP(#REF!,'Base mag'!$U$2:$V$8,2,FALSE)</f>
        <v>#REF!</v>
      </c>
      <c r="G1176" s="198"/>
      <c r="H1176" s="208"/>
      <c r="I1176" s="203"/>
      <c r="J1176" s="203"/>
      <c r="K1176" s="251"/>
    </row>
    <row r="1177" spans="2:11" s="126" customFormat="1">
      <c r="B1177" s="321"/>
      <c r="C1177" s="187"/>
      <c r="D1177" s="181"/>
      <c r="E1177" s="225"/>
      <c r="F1177" s="195" t="e">
        <f>VLOOKUP(#REF!,'Base mag'!$U$2:$V$8,2,FALSE)</f>
        <v>#REF!</v>
      </c>
      <c r="G1177" s="198"/>
      <c r="H1177" s="208"/>
      <c r="I1177" s="203"/>
      <c r="J1177" s="203"/>
      <c r="K1177" s="251"/>
    </row>
    <row r="1178" spans="2:11" s="126" customFormat="1">
      <c r="B1178" s="321"/>
      <c r="C1178" s="187"/>
      <c r="D1178" s="181"/>
      <c r="E1178" s="225"/>
      <c r="F1178" s="195" t="e">
        <f>VLOOKUP(#REF!,'Base mag'!$U$2:$V$8,2,FALSE)</f>
        <v>#REF!</v>
      </c>
      <c r="G1178" s="198"/>
      <c r="H1178" s="208"/>
      <c r="I1178" s="203"/>
      <c r="J1178" s="203"/>
      <c r="K1178" s="251"/>
    </row>
    <row r="1179" spans="2:11" s="126" customFormat="1">
      <c r="B1179" s="321"/>
      <c r="C1179" s="187"/>
      <c r="D1179" s="181"/>
      <c r="E1179" s="225"/>
      <c r="F1179" s="195" t="e">
        <f>VLOOKUP(#REF!,'Base mag'!$U$2:$V$8,2,FALSE)</f>
        <v>#REF!</v>
      </c>
      <c r="G1179" s="198"/>
      <c r="H1179" s="208"/>
      <c r="I1179" s="203"/>
      <c r="J1179" s="203"/>
      <c r="K1179" s="251"/>
    </row>
    <row r="1180" spans="2:11" s="126" customFormat="1">
      <c r="B1180" s="321"/>
      <c r="C1180" s="187"/>
      <c r="D1180" s="181"/>
      <c r="E1180" s="225"/>
      <c r="F1180" s="195" t="e">
        <f>VLOOKUP(#REF!,'Base mag'!$U$2:$V$8,2,FALSE)</f>
        <v>#REF!</v>
      </c>
      <c r="G1180" s="198"/>
      <c r="H1180" s="208"/>
      <c r="I1180" s="203"/>
      <c r="J1180" s="203"/>
      <c r="K1180" s="251"/>
    </row>
    <row r="1181" spans="2:11" s="126" customFormat="1">
      <c r="B1181" s="321"/>
      <c r="C1181" s="187"/>
      <c r="D1181" s="181"/>
      <c r="E1181" s="225"/>
      <c r="F1181" s="195" t="e">
        <f>VLOOKUP(#REF!,'Base mag'!$U$2:$V$8,2,FALSE)</f>
        <v>#REF!</v>
      </c>
      <c r="G1181" s="198"/>
      <c r="H1181" s="208"/>
      <c r="I1181" s="203"/>
      <c r="J1181" s="203"/>
      <c r="K1181" s="251"/>
    </row>
    <row r="1182" spans="2:11" s="126" customFormat="1">
      <c r="B1182" s="321"/>
      <c r="C1182" s="187"/>
      <c r="D1182" s="181"/>
      <c r="E1182" s="225"/>
      <c r="F1182" s="195" t="e">
        <f>VLOOKUP(#REF!,'Base mag'!$U$2:$V$8,2,FALSE)</f>
        <v>#REF!</v>
      </c>
      <c r="G1182" s="198"/>
      <c r="H1182" s="208"/>
      <c r="I1182" s="203"/>
      <c r="J1182" s="203"/>
      <c r="K1182" s="251"/>
    </row>
    <row r="1183" spans="2:11" s="126" customFormat="1">
      <c r="B1183" s="321"/>
      <c r="C1183" s="187"/>
      <c r="D1183" s="181"/>
      <c r="E1183" s="225"/>
      <c r="F1183" s="195" t="e">
        <f>VLOOKUP(#REF!,'Base mag'!$U$2:$V$8,2,FALSE)</f>
        <v>#REF!</v>
      </c>
      <c r="G1183" s="198"/>
      <c r="H1183" s="208"/>
      <c r="I1183" s="203"/>
      <c r="J1183" s="203"/>
      <c r="K1183" s="251"/>
    </row>
    <row r="1184" spans="2:11" s="126" customFormat="1">
      <c r="B1184" s="321"/>
      <c r="C1184" s="187"/>
      <c r="D1184" s="181"/>
      <c r="E1184" s="225"/>
      <c r="F1184" s="195" t="e">
        <f>VLOOKUP(#REF!,'Base mag'!$U$2:$V$8,2,FALSE)</f>
        <v>#REF!</v>
      </c>
      <c r="G1184" s="198"/>
      <c r="H1184" s="208"/>
      <c r="I1184" s="203"/>
      <c r="J1184" s="203"/>
      <c r="K1184" s="251"/>
    </row>
    <row r="1185" spans="2:11" s="126" customFormat="1">
      <c r="B1185" s="321"/>
      <c r="C1185" s="187"/>
      <c r="D1185" s="181"/>
      <c r="E1185" s="225"/>
      <c r="F1185" s="195" t="e">
        <f>VLOOKUP(#REF!,'Base mag'!$U$2:$V$8,2,FALSE)</f>
        <v>#REF!</v>
      </c>
      <c r="G1185" s="198"/>
      <c r="H1185" s="208"/>
      <c r="I1185" s="203"/>
      <c r="J1185" s="203"/>
      <c r="K1185" s="251"/>
    </row>
    <row r="1186" spans="2:11" s="126" customFormat="1">
      <c r="B1186" s="321"/>
      <c r="C1186" s="187"/>
      <c r="D1186" s="181"/>
      <c r="E1186" s="225"/>
      <c r="F1186" s="195" t="e">
        <f>VLOOKUP(#REF!,'Base mag'!$U$2:$V$8,2,FALSE)</f>
        <v>#REF!</v>
      </c>
      <c r="G1186" s="198"/>
      <c r="H1186" s="208"/>
      <c r="I1186" s="203"/>
      <c r="J1186" s="203"/>
      <c r="K1186" s="251"/>
    </row>
    <row r="1187" spans="2:11" s="126" customFormat="1">
      <c r="B1187" s="321"/>
      <c r="C1187" s="187"/>
      <c r="D1187" s="181"/>
      <c r="E1187" s="225"/>
      <c r="F1187" s="195" t="e">
        <f>VLOOKUP(#REF!,'Base mag'!$U$2:$V$8,2,FALSE)</f>
        <v>#REF!</v>
      </c>
      <c r="G1187" s="198"/>
      <c r="H1187" s="208"/>
      <c r="I1187" s="203"/>
      <c r="J1187" s="203"/>
      <c r="K1187" s="251"/>
    </row>
    <row r="1188" spans="2:11" s="126" customFormat="1">
      <c r="B1188" s="321"/>
      <c r="C1188" s="187"/>
      <c r="D1188" s="181"/>
      <c r="E1188" s="225"/>
      <c r="F1188" s="195" t="e">
        <f>VLOOKUP(#REF!,'Base mag'!$U$2:$V$8,2,FALSE)</f>
        <v>#REF!</v>
      </c>
      <c r="G1188" s="198"/>
      <c r="H1188" s="208"/>
      <c r="I1188" s="203"/>
      <c r="J1188" s="203"/>
      <c r="K1188" s="251"/>
    </row>
    <row r="1189" spans="2:11" s="126" customFormat="1">
      <c r="B1189" s="321"/>
      <c r="C1189" s="187"/>
      <c r="D1189" s="181"/>
      <c r="E1189" s="225"/>
      <c r="F1189" s="195" t="e">
        <f>VLOOKUP(#REF!,'Base mag'!$U$2:$V$8,2,FALSE)</f>
        <v>#REF!</v>
      </c>
      <c r="G1189" s="198"/>
      <c r="H1189" s="208"/>
      <c r="I1189" s="203"/>
      <c r="J1189" s="203"/>
      <c r="K1189" s="251"/>
    </row>
    <row r="1190" spans="2:11" s="126" customFormat="1">
      <c r="B1190" s="321"/>
      <c r="C1190" s="187"/>
      <c r="D1190" s="181"/>
      <c r="E1190" s="225"/>
      <c r="F1190" s="195" t="e">
        <f>VLOOKUP(#REF!,'Base mag'!$U$2:$V$8,2,FALSE)</f>
        <v>#REF!</v>
      </c>
      <c r="G1190" s="198"/>
      <c r="H1190" s="208"/>
      <c r="I1190" s="203"/>
      <c r="J1190" s="203"/>
      <c r="K1190" s="251"/>
    </row>
    <row r="1191" spans="2:11" s="126" customFormat="1">
      <c r="B1191" s="321"/>
      <c r="C1191" s="187"/>
      <c r="D1191" s="181"/>
      <c r="E1191" s="225"/>
      <c r="F1191" s="195" t="e">
        <f>VLOOKUP(#REF!,'Base mag'!$U$2:$V$8,2,FALSE)</f>
        <v>#REF!</v>
      </c>
      <c r="G1191" s="198"/>
      <c r="H1191" s="208"/>
      <c r="I1191" s="203"/>
      <c r="J1191" s="203"/>
      <c r="K1191" s="251"/>
    </row>
    <row r="1192" spans="2:11" s="126" customFormat="1">
      <c r="B1192" s="321"/>
      <c r="C1192" s="187"/>
      <c r="D1192" s="181"/>
      <c r="E1192" s="225"/>
      <c r="F1192" s="195" t="e">
        <f>VLOOKUP(#REF!,'Base mag'!$U$2:$V$8,2,FALSE)</f>
        <v>#REF!</v>
      </c>
      <c r="G1192" s="198"/>
      <c r="H1192" s="208"/>
      <c r="I1192" s="203"/>
      <c r="J1192" s="203"/>
      <c r="K1192" s="251"/>
    </row>
    <row r="1193" spans="2:11" s="126" customFormat="1">
      <c r="B1193" s="321"/>
      <c r="C1193" s="187"/>
      <c r="D1193" s="181"/>
      <c r="E1193" s="225"/>
      <c r="F1193" s="195" t="e">
        <f>VLOOKUP(#REF!,'Base mag'!$U$2:$V$8,2,FALSE)</f>
        <v>#REF!</v>
      </c>
      <c r="G1193" s="198"/>
      <c r="H1193" s="208"/>
      <c r="I1193" s="203"/>
      <c r="J1193" s="203"/>
      <c r="K1193" s="251"/>
    </row>
    <row r="1194" spans="2:11" s="126" customFormat="1">
      <c r="B1194" s="321"/>
      <c r="C1194" s="187"/>
      <c r="D1194" s="181"/>
      <c r="E1194" s="225"/>
      <c r="F1194" s="195" t="e">
        <f>VLOOKUP(#REF!,'Base mag'!$U$2:$V$8,2,FALSE)</f>
        <v>#REF!</v>
      </c>
      <c r="G1194" s="198"/>
      <c r="H1194" s="208"/>
      <c r="I1194" s="203"/>
      <c r="J1194" s="203"/>
      <c r="K1194" s="251"/>
    </row>
    <row r="1195" spans="2:11" s="126" customFormat="1">
      <c r="B1195" s="321"/>
      <c r="C1195" s="187"/>
      <c r="D1195" s="181"/>
      <c r="E1195" s="225"/>
      <c r="F1195" s="195" t="e">
        <f>VLOOKUP(#REF!,'Base mag'!$U$2:$V$8,2,FALSE)</f>
        <v>#REF!</v>
      </c>
      <c r="G1195" s="198"/>
      <c r="H1195" s="208"/>
      <c r="I1195" s="203"/>
      <c r="J1195" s="203"/>
      <c r="K1195" s="251"/>
    </row>
    <row r="1196" spans="2:11" s="126" customFormat="1">
      <c r="B1196" s="321"/>
      <c r="C1196" s="187"/>
      <c r="D1196" s="181"/>
      <c r="E1196" s="225"/>
      <c r="F1196" s="195" t="e">
        <f>VLOOKUP(#REF!,'Base mag'!$U$2:$V$8,2,FALSE)</f>
        <v>#REF!</v>
      </c>
      <c r="G1196" s="198"/>
      <c r="H1196" s="208"/>
      <c r="I1196" s="203"/>
      <c r="J1196" s="203"/>
      <c r="K1196" s="251"/>
    </row>
    <row r="1197" spans="2:11" s="126" customFormat="1">
      <c r="B1197" s="321"/>
      <c r="C1197" s="187"/>
      <c r="D1197" s="181"/>
      <c r="E1197" s="225"/>
      <c r="F1197" s="195" t="e">
        <f>VLOOKUP(#REF!,'Base mag'!$U$2:$V$8,2,FALSE)</f>
        <v>#REF!</v>
      </c>
      <c r="G1197" s="198"/>
      <c r="H1197" s="208"/>
      <c r="I1197" s="203"/>
      <c r="J1197" s="203"/>
      <c r="K1197" s="251"/>
    </row>
    <row r="1198" spans="2:11" s="126" customFormat="1">
      <c r="B1198" s="321"/>
      <c r="C1198" s="187"/>
      <c r="D1198" s="181"/>
      <c r="E1198" s="225"/>
      <c r="F1198" s="195" t="e">
        <f>VLOOKUP(#REF!,'Base mag'!$U$2:$V$8,2,FALSE)</f>
        <v>#REF!</v>
      </c>
      <c r="G1198" s="198"/>
      <c r="H1198" s="208"/>
      <c r="I1198" s="203"/>
      <c r="J1198" s="203"/>
      <c r="K1198" s="251"/>
    </row>
    <row r="1199" spans="2:11" s="126" customFormat="1">
      <c r="B1199" s="321"/>
      <c r="C1199" s="187"/>
      <c r="D1199" s="181"/>
      <c r="E1199" s="225"/>
      <c r="F1199" s="195" t="e">
        <f>VLOOKUP(#REF!,'Base mag'!$U$2:$V$8,2,FALSE)</f>
        <v>#REF!</v>
      </c>
      <c r="G1199" s="198"/>
      <c r="H1199" s="208"/>
      <c r="I1199" s="203"/>
      <c r="J1199" s="203"/>
      <c r="K1199" s="251"/>
    </row>
    <row r="1200" spans="2:11" s="126" customFormat="1">
      <c r="B1200" s="321"/>
      <c r="C1200" s="187"/>
      <c r="D1200" s="181"/>
      <c r="E1200" s="225"/>
      <c r="F1200" s="195" t="e">
        <f>VLOOKUP(#REF!,'Base mag'!$U$2:$V$8,2,FALSE)</f>
        <v>#REF!</v>
      </c>
      <c r="G1200" s="198"/>
      <c r="H1200" s="208"/>
      <c r="I1200" s="203"/>
      <c r="J1200" s="203"/>
      <c r="K1200" s="251"/>
    </row>
    <row r="1201" spans="2:11" s="126" customFormat="1">
      <c r="B1201" s="321"/>
      <c r="C1201" s="187"/>
      <c r="D1201" s="181"/>
      <c r="E1201" s="225"/>
      <c r="F1201" s="195" t="e">
        <f>VLOOKUP(#REF!,'Base mag'!$U$2:$V$8,2,FALSE)</f>
        <v>#REF!</v>
      </c>
      <c r="G1201" s="198"/>
      <c r="H1201" s="208"/>
      <c r="I1201" s="203"/>
      <c r="J1201" s="203"/>
      <c r="K1201" s="251"/>
    </row>
    <row r="1202" spans="2:11" s="126" customFormat="1">
      <c r="B1202" s="321"/>
      <c r="C1202" s="187"/>
      <c r="D1202" s="181"/>
      <c r="E1202" s="225"/>
      <c r="F1202" s="195" t="e">
        <f>VLOOKUP(#REF!,'Base mag'!$U$2:$V$8,2,FALSE)</f>
        <v>#REF!</v>
      </c>
      <c r="G1202" s="198"/>
      <c r="H1202" s="208"/>
      <c r="I1202" s="203"/>
      <c r="J1202" s="203"/>
      <c r="K1202" s="251"/>
    </row>
    <row r="1203" spans="2:11" s="126" customFormat="1">
      <c r="B1203" s="321"/>
      <c r="C1203" s="187"/>
      <c r="D1203" s="181"/>
      <c r="E1203" s="225"/>
      <c r="F1203" s="195" t="e">
        <f>VLOOKUP(#REF!,'Base mag'!$U$2:$V$8,2,FALSE)</f>
        <v>#REF!</v>
      </c>
      <c r="G1203" s="198"/>
      <c r="H1203" s="208"/>
      <c r="I1203" s="203"/>
      <c r="J1203" s="203"/>
      <c r="K1203" s="251"/>
    </row>
    <row r="1204" spans="2:11" s="126" customFormat="1">
      <c r="B1204" s="321"/>
      <c r="C1204" s="187"/>
      <c r="D1204" s="181"/>
      <c r="E1204" s="225"/>
      <c r="F1204" s="195" t="e">
        <f>VLOOKUP(#REF!,'Base mag'!$U$2:$V$8,2,FALSE)</f>
        <v>#REF!</v>
      </c>
      <c r="G1204" s="198"/>
      <c r="H1204" s="208"/>
      <c r="I1204" s="203"/>
      <c r="J1204" s="203"/>
      <c r="K1204" s="251"/>
    </row>
    <row r="1205" spans="2:11" s="126" customFormat="1">
      <c r="B1205" s="321"/>
      <c r="C1205" s="187"/>
      <c r="D1205" s="181"/>
      <c r="E1205" s="225"/>
      <c r="F1205" s="195" t="e">
        <f>VLOOKUP(#REF!,'Base mag'!$U$2:$V$8,2,FALSE)</f>
        <v>#REF!</v>
      </c>
      <c r="G1205" s="198"/>
      <c r="H1205" s="208"/>
      <c r="I1205" s="203"/>
      <c r="J1205" s="203"/>
      <c r="K1205" s="251"/>
    </row>
    <row r="1206" spans="2:11" s="126" customFormat="1">
      <c r="B1206" s="321"/>
      <c r="C1206" s="187"/>
      <c r="D1206" s="181"/>
      <c r="E1206" s="225"/>
      <c r="F1206" s="195" t="e">
        <f>VLOOKUP(#REF!,'Base mag'!$U$2:$V$8,2,FALSE)</f>
        <v>#REF!</v>
      </c>
      <c r="G1206" s="198"/>
      <c r="H1206" s="208"/>
      <c r="I1206" s="203"/>
      <c r="J1206" s="203"/>
      <c r="K1206" s="251"/>
    </row>
    <row r="1207" spans="2:11" s="126" customFormat="1">
      <c r="B1207" s="321"/>
      <c r="C1207" s="187"/>
      <c r="D1207" s="181"/>
      <c r="E1207" s="225"/>
      <c r="F1207" s="195" t="e">
        <f>VLOOKUP(#REF!,'Base mag'!$U$2:$V$8,2,FALSE)</f>
        <v>#REF!</v>
      </c>
      <c r="G1207" s="198"/>
      <c r="H1207" s="208"/>
      <c r="I1207" s="203"/>
      <c r="J1207" s="203"/>
      <c r="K1207" s="251"/>
    </row>
    <row r="1208" spans="2:11" s="126" customFormat="1">
      <c r="B1208" s="321"/>
      <c r="C1208" s="187"/>
      <c r="D1208" s="181"/>
      <c r="E1208" s="225"/>
      <c r="F1208" s="195" t="e">
        <f>VLOOKUP(#REF!,'Base mag'!$U$2:$V$8,2,FALSE)</f>
        <v>#REF!</v>
      </c>
      <c r="G1208" s="198"/>
      <c r="H1208" s="208"/>
      <c r="I1208" s="203"/>
      <c r="J1208" s="203"/>
      <c r="K1208" s="251"/>
    </row>
    <row r="1209" spans="2:11" s="126" customFormat="1">
      <c r="B1209" s="321"/>
      <c r="C1209" s="187"/>
      <c r="D1209" s="181"/>
      <c r="E1209" s="225"/>
      <c r="F1209" s="195" t="e">
        <f>VLOOKUP(#REF!,'Base mag'!$U$2:$V$8,2,FALSE)</f>
        <v>#REF!</v>
      </c>
      <c r="G1209" s="198"/>
      <c r="H1209" s="208"/>
      <c r="I1209" s="203"/>
      <c r="J1209" s="203"/>
      <c r="K1209" s="251"/>
    </row>
    <row r="1210" spans="2:11" s="126" customFormat="1">
      <c r="B1210" s="321"/>
      <c r="C1210" s="187"/>
      <c r="D1210" s="181"/>
      <c r="E1210" s="225"/>
      <c r="F1210" s="195" t="e">
        <f>VLOOKUP(#REF!,'Base mag'!$U$2:$V$8,2,FALSE)</f>
        <v>#REF!</v>
      </c>
      <c r="G1210" s="198"/>
      <c r="H1210" s="208"/>
      <c r="I1210" s="203"/>
      <c r="J1210" s="203"/>
      <c r="K1210" s="251"/>
    </row>
    <row r="1211" spans="2:11" s="126" customFormat="1">
      <c r="B1211" s="321"/>
      <c r="C1211" s="187"/>
      <c r="D1211" s="181"/>
      <c r="E1211" s="225"/>
      <c r="F1211" s="195" t="e">
        <f>VLOOKUP(#REF!,'Base mag'!$U$2:$V$8,2,FALSE)</f>
        <v>#REF!</v>
      </c>
      <c r="G1211" s="198"/>
      <c r="H1211" s="208"/>
      <c r="I1211" s="203"/>
      <c r="J1211" s="203"/>
      <c r="K1211" s="251"/>
    </row>
    <row r="1212" spans="2:11" s="126" customFormat="1">
      <c r="B1212" s="321"/>
      <c r="C1212" s="187"/>
      <c r="D1212" s="181"/>
      <c r="E1212" s="225"/>
      <c r="F1212" s="195" t="e">
        <f>VLOOKUP(#REF!,'Base mag'!$U$2:$V$8,2,FALSE)</f>
        <v>#REF!</v>
      </c>
      <c r="G1212" s="198"/>
      <c r="H1212" s="208"/>
      <c r="I1212" s="203"/>
      <c r="J1212" s="203"/>
      <c r="K1212" s="251"/>
    </row>
    <row r="1213" spans="2:11" s="126" customFormat="1">
      <c r="B1213" s="321"/>
      <c r="C1213" s="187"/>
      <c r="D1213" s="181"/>
      <c r="E1213" s="225"/>
      <c r="F1213" s="195" t="e">
        <f>VLOOKUP(#REF!,'Base mag'!$U$2:$V$8,2,FALSE)</f>
        <v>#REF!</v>
      </c>
      <c r="G1213" s="198"/>
      <c r="H1213" s="208"/>
      <c r="I1213" s="203"/>
      <c r="J1213" s="203"/>
      <c r="K1213" s="251"/>
    </row>
    <row r="1214" spans="2:11" s="126" customFormat="1">
      <c r="B1214" s="321"/>
      <c r="C1214" s="187"/>
      <c r="D1214" s="181"/>
      <c r="E1214" s="225"/>
      <c r="F1214" s="195" t="e">
        <f>VLOOKUP(#REF!,'Base mag'!$U$2:$V$8,2,FALSE)</f>
        <v>#REF!</v>
      </c>
      <c r="G1214" s="198"/>
      <c r="H1214" s="208"/>
      <c r="I1214" s="203"/>
      <c r="J1214" s="203"/>
      <c r="K1214" s="251"/>
    </row>
    <row r="1215" spans="2:11" s="126" customFormat="1">
      <c r="B1215" s="321"/>
      <c r="C1215" s="187"/>
      <c r="D1215" s="181"/>
      <c r="E1215" s="225"/>
      <c r="F1215" s="195" t="e">
        <f>VLOOKUP(#REF!,'Base mag'!$U$2:$V$8,2,FALSE)</f>
        <v>#REF!</v>
      </c>
      <c r="G1215" s="198"/>
      <c r="H1215" s="208"/>
      <c r="I1215" s="203"/>
      <c r="J1215" s="203"/>
      <c r="K1215" s="251"/>
    </row>
    <row r="1216" spans="2:11" s="126" customFormat="1">
      <c r="B1216" s="321"/>
      <c r="C1216" s="187"/>
      <c r="D1216" s="181"/>
      <c r="E1216" s="225"/>
      <c r="F1216" s="195" t="e">
        <f>VLOOKUP(#REF!,'Base mag'!$U$2:$V$8,2,FALSE)</f>
        <v>#REF!</v>
      </c>
      <c r="G1216" s="198"/>
      <c r="H1216" s="208"/>
      <c r="I1216" s="203"/>
      <c r="J1216" s="203"/>
      <c r="K1216" s="251"/>
    </row>
    <row r="1217" spans="2:11" s="126" customFormat="1">
      <c r="B1217" s="321"/>
      <c r="C1217" s="187"/>
      <c r="D1217" s="181"/>
      <c r="E1217" s="225"/>
      <c r="F1217" s="195" t="e">
        <f>VLOOKUP(#REF!,'Base mag'!$U$2:$V$8,2,FALSE)</f>
        <v>#REF!</v>
      </c>
      <c r="G1217" s="198"/>
      <c r="H1217" s="208"/>
      <c r="I1217" s="203"/>
      <c r="J1217" s="203"/>
      <c r="K1217" s="251"/>
    </row>
    <row r="1218" spans="2:11" s="126" customFormat="1">
      <c r="B1218" s="321"/>
      <c r="C1218" s="187"/>
      <c r="D1218" s="181"/>
      <c r="E1218" s="225"/>
      <c r="F1218" s="195" t="e">
        <f>VLOOKUP(#REF!,'Base mag'!$U$2:$V$8,2,FALSE)</f>
        <v>#REF!</v>
      </c>
      <c r="G1218" s="198"/>
      <c r="H1218" s="208"/>
      <c r="I1218" s="203"/>
      <c r="J1218" s="203"/>
      <c r="K1218" s="251"/>
    </row>
    <row r="1219" spans="2:11" s="126" customFormat="1">
      <c r="B1219" s="321"/>
      <c r="C1219" s="187"/>
      <c r="D1219" s="181"/>
      <c r="E1219" s="225"/>
      <c r="F1219" s="195" t="e">
        <f>VLOOKUP(#REF!,'Base mag'!$U$2:$V$8,2,FALSE)</f>
        <v>#REF!</v>
      </c>
      <c r="G1219" s="198"/>
      <c r="H1219" s="208"/>
      <c r="I1219" s="203"/>
      <c r="J1219" s="203"/>
      <c r="K1219" s="251"/>
    </row>
    <row r="1220" spans="2:11" s="126" customFormat="1">
      <c r="B1220" s="321"/>
      <c r="C1220" s="187"/>
      <c r="D1220" s="181"/>
      <c r="E1220" s="225"/>
      <c r="F1220" s="195" t="e">
        <f>VLOOKUP(#REF!,'Base mag'!$U$2:$V$8,2,FALSE)</f>
        <v>#REF!</v>
      </c>
      <c r="G1220" s="198"/>
      <c r="H1220" s="208"/>
      <c r="I1220" s="203"/>
      <c r="J1220" s="203"/>
      <c r="K1220" s="251"/>
    </row>
    <row r="1221" spans="2:11" s="126" customFormat="1">
      <c r="B1221" s="321"/>
      <c r="C1221" s="187"/>
      <c r="D1221" s="181"/>
      <c r="E1221" s="225"/>
      <c r="F1221" s="195" t="e">
        <f>VLOOKUP(#REF!,'Base mag'!$U$2:$V$8,2,FALSE)</f>
        <v>#REF!</v>
      </c>
      <c r="G1221" s="198"/>
      <c r="H1221" s="208"/>
      <c r="I1221" s="203"/>
      <c r="J1221" s="203"/>
      <c r="K1221" s="251"/>
    </row>
    <row r="1222" spans="2:11" s="126" customFormat="1">
      <c r="B1222" s="321"/>
      <c r="C1222" s="187"/>
      <c r="D1222" s="181"/>
      <c r="E1222" s="225"/>
      <c r="F1222" s="195" t="e">
        <f>VLOOKUP(#REF!,'Base mag'!$U$2:$V$8,2,FALSE)</f>
        <v>#REF!</v>
      </c>
      <c r="G1222" s="198"/>
      <c r="H1222" s="208"/>
      <c r="I1222" s="203"/>
      <c r="J1222" s="203"/>
      <c r="K1222" s="251"/>
    </row>
    <row r="1223" spans="2:11" s="126" customFormat="1">
      <c r="B1223" s="321"/>
      <c r="C1223" s="187"/>
      <c r="D1223" s="181"/>
      <c r="E1223" s="225"/>
      <c r="F1223" s="195" t="e">
        <f>VLOOKUP(#REF!,'Base mag'!$U$2:$V$8,2,FALSE)</f>
        <v>#REF!</v>
      </c>
      <c r="G1223" s="198"/>
      <c r="H1223" s="208"/>
      <c r="I1223" s="203"/>
      <c r="J1223" s="203"/>
      <c r="K1223" s="251"/>
    </row>
    <row r="1224" spans="2:11" s="126" customFormat="1">
      <c r="B1224" s="321"/>
      <c r="C1224" s="187"/>
      <c r="D1224" s="181"/>
      <c r="E1224" s="225"/>
      <c r="F1224" s="195" t="e">
        <f>VLOOKUP(#REF!,'Base mag'!$U$2:$V$8,2,FALSE)</f>
        <v>#REF!</v>
      </c>
      <c r="G1224" s="198"/>
      <c r="H1224" s="208"/>
      <c r="I1224" s="203"/>
      <c r="J1224" s="203"/>
      <c r="K1224" s="251"/>
    </row>
    <row r="1225" spans="2:11" s="126" customFormat="1">
      <c r="B1225" s="321"/>
      <c r="C1225" s="187"/>
      <c r="D1225" s="181"/>
      <c r="E1225" s="225"/>
      <c r="F1225" s="195" t="e">
        <f>VLOOKUP(#REF!,'Base mag'!$U$2:$V$8,2,FALSE)</f>
        <v>#REF!</v>
      </c>
      <c r="G1225" s="198"/>
      <c r="H1225" s="208"/>
      <c r="I1225" s="203"/>
      <c r="J1225" s="203"/>
      <c r="K1225" s="251"/>
    </row>
    <row r="1226" spans="2:11" s="126" customFormat="1">
      <c r="B1226" s="321"/>
      <c r="C1226" s="187"/>
      <c r="D1226" s="181"/>
      <c r="E1226" s="225"/>
      <c r="F1226" s="195" t="e">
        <f>VLOOKUP(#REF!,'Base mag'!$U$2:$V$8,2,FALSE)</f>
        <v>#REF!</v>
      </c>
      <c r="G1226" s="198"/>
      <c r="H1226" s="208"/>
      <c r="I1226" s="203"/>
      <c r="J1226" s="203"/>
      <c r="K1226" s="251"/>
    </row>
    <row r="1227" spans="2:11" s="126" customFormat="1">
      <c r="B1227" s="321"/>
      <c r="C1227" s="187"/>
      <c r="D1227" s="181"/>
      <c r="E1227" s="225"/>
      <c r="F1227" s="195" t="e">
        <f>VLOOKUP(#REF!,'Base mag'!$U$2:$V$8,2,FALSE)</f>
        <v>#REF!</v>
      </c>
      <c r="G1227" s="198"/>
      <c r="H1227" s="208"/>
      <c r="I1227" s="203"/>
      <c r="J1227" s="203"/>
      <c r="K1227" s="251"/>
    </row>
    <row r="1228" spans="2:11" s="126" customFormat="1">
      <c r="B1228" s="321"/>
      <c r="C1228" s="187"/>
      <c r="D1228" s="181"/>
      <c r="E1228" s="225"/>
      <c r="F1228" s="195" t="e">
        <f>VLOOKUP(#REF!,'Base mag'!$U$2:$V$8,2,FALSE)</f>
        <v>#REF!</v>
      </c>
      <c r="G1228" s="198"/>
      <c r="H1228" s="208"/>
      <c r="I1228" s="203"/>
      <c r="J1228" s="203"/>
      <c r="K1228" s="251"/>
    </row>
    <row r="1229" spans="2:11" s="126" customFormat="1">
      <c r="B1229" s="321"/>
      <c r="C1229" s="187"/>
      <c r="D1229" s="181"/>
      <c r="E1229" s="225"/>
      <c r="F1229" s="195" t="e">
        <f>VLOOKUP(#REF!,'Base mag'!$U$2:$V$8,2,FALSE)</f>
        <v>#REF!</v>
      </c>
      <c r="G1229" s="198"/>
      <c r="H1229" s="208"/>
      <c r="I1229" s="203"/>
      <c r="J1229" s="203"/>
      <c r="K1229" s="251"/>
    </row>
    <row r="1230" spans="2:11" s="126" customFormat="1">
      <c r="B1230" s="321"/>
      <c r="C1230" s="187"/>
      <c r="D1230" s="181"/>
      <c r="E1230" s="225"/>
      <c r="F1230" s="195" t="e">
        <f>VLOOKUP(#REF!,'Base mag'!$U$2:$V$8,2,FALSE)</f>
        <v>#REF!</v>
      </c>
      <c r="G1230" s="198"/>
      <c r="H1230" s="208"/>
      <c r="I1230" s="203"/>
      <c r="J1230" s="203"/>
      <c r="K1230" s="251"/>
    </row>
    <row r="1231" spans="2:11" s="126" customFormat="1">
      <c r="B1231" s="321"/>
      <c r="C1231" s="187"/>
      <c r="D1231" s="181"/>
      <c r="E1231" s="225"/>
      <c r="F1231" s="195" t="e">
        <f>VLOOKUP(#REF!,'Base mag'!$U$2:$V$8,2,FALSE)</f>
        <v>#REF!</v>
      </c>
      <c r="G1231" s="198"/>
      <c r="H1231" s="208"/>
      <c r="I1231" s="203"/>
      <c r="J1231" s="203"/>
      <c r="K1231" s="251"/>
    </row>
    <row r="1232" spans="2:11" s="126" customFormat="1">
      <c r="B1232" s="321"/>
      <c r="C1232" s="187"/>
      <c r="D1232" s="181"/>
      <c r="E1232" s="225"/>
      <c r="F1232" s="195" t="e">
        <f>VLOOKUP(#REF!,'Base mag'!$U$2:$V$8,2,FALSE)</f>
        <v>#REF!</v>
      </c>
      <c r="G1232" s="198"/>
      <c r="H1232" s="208"/>
      <c r="I1232" s="203"/>
      <c r="J1232" s="203"/>
      <c r="K1232" s="251"/>
    </row>
    <row r="1233" spans="2:11" s="126" customFormat="1">
      <c r="B1233" s="321"/>
      <c r="C1233" s="187"/>
      <c r="D1233" s="181"/>
      <c r="E1233" s="225"/>
      <c r="F1233" s="195" t="e">
        <f>VLOOKUP(#REF!,'Base mag'!$U$2:$V$8,2,FALSE)</f>
        <v>#REF!</v>
      </c>
      <c r="G1233" s="198"/>
      <c r="H1233" s="208"/>
      <c r="I1233" s="203"/>
      <c r="J1233" s="203"/>
      <c r="K1233" s="251"/>
    </row>
    <row r="1234" spans="2:11" s="126" customFormat="1">
      <c r="B1234" s="321"/>
      <c r="C1234" s="187"/>
      <c r="D1234" s="181"/>
      <c r="E1234" s="225"/>
      <c r="F1234" s="195" t="e">
        <f>VLOOKUP(#REF!,'Base mag'!$U$2:$V$8,2,FALSE)</f>
        <v>#REF!</v>
      </c>
      <c r="G1234" s="198"/>
      <c r="H1234" s="208"/>
      <c r="I1234" s="203"/>
      <c r="J1234" s="203"/>
      <c r="K1234" s="251"/>
    </row>
    <row r="1235" spans="2:11" s="126" customFormat="1">
      <c r="B1235" s="321"/>
      <c r="C1235" s="187"/>
      <c r="D1235" s="181"/>
      <c r="E1235" s="225"/>
      <c r="F1235" s="195" t="e">
        <f>VLOOKUP(#REF!,'Base mag'!$U$2:$V$8,2,FALSE)</f>
        <v>#REF!</v>
      </c>
      <c r="G1235" s="198"/>
      <c r="H1235" s="208"/>
      <c r="I1235" s="203"/>
      <c r="J1235" s="203"/>
      <c r="K1235" s="251"/>
    </row>
    <row r="1236" spans="2:11" s="126" customFormat="1">
      <c r="B1236" s="321"/>
      <c r="C1236" s="187"/>
      <c r="D1236" s="181"/>
      <c r="E1236" s="225"/>
      <c r="F1236" s="195" t="e">
        <f>VLOOKUP(#REF!,'Base mag'!$U$2:$V$8,2,FALSE)</f>
        <v>#REF!</v>
      </c>
      <c r="G1236" s="198"/>
      <c r="H1236" s="208"/>
      <c r="I1236" s="203"/>
      <c r="J1236" s="203"/>
      <c r="K1236" s="251"/>
    </row>
    <row r="1237" spans="2:11" s="126" customFormat="1">
      <c r="B1237" s="321"/>
      <c r="C1237" s="187"/>
      <c r="D1237" s="181"/>
      <c r="E1237" s="225"/>
      <c r="F1237" s="195" t="e">
        <f>VLOOKUP(#REF!,'Base mag'!$U$2:$V$8,2,FALSE)</f>
        <v>#REF!</v>
      </c>
      <c r="G1237" s="198"/>
      <c r="H1237" s="208"/>
      <c r="I1237" s="203"/>
      <c r="J1237" s="203"/>
      <c r="K1237" s="251"/>
    </row>
    <row r="1238" spans="2:11" s="126" customFormat="1">
      <c r="B1238" s="321"/>
      <c r="C1238" s="187"/>
      <c r="D1238" s="181"/>
      <c r="E1238" s="225"/>
      <c r="F1238" s="195" t="e">
        <f>VLOOKUP(#REF!,'Base mag'!$U$2:$V$8,2,FALSE)</f>
        <v>#REF!</v>
      </c>
      <c r="G1238" s="198"/>
      <c r="H1238" s="208"/>
      <c r="I1238" s="203"/>
      <c r="J1238" s="203"/>
      <c r="K1238" s="251"/>
    </row>
    <row r="1239" spans="2:11" s="126" customFormat="1">
      <c r="B1239" s="321"/>
      <c r="C1239" s="187"/>
      <c r="D1239" s="181"/>
      <c r="E1239" s="225"/>
      <c r="F1239" s="195" t="e">
        <f>VLOOKUP(#REF!,'Base mag'!$U$2:$V$8,2,FALSE)</f>
        <v>#REF!</v>
      </c>
      <c r="G1239" s="198"/>
      <c r="H1239" s="208"/>
      <c r="I1239" s="203"/>
      <c r="J1239" s="203"/>
      <c r="K1239" s="251"/>
    </row>
    <row r="1240" spans="2:11" s="126" customFormat="1">
      <c r="B1240" s="321"/>
      <c r="C1240" s="187"/>
      <c r="D1240" s="181"/>
      <c r="E1240" s="225"/>
      <c r="F1240" s="195" t="e">
        <f>VLOOKUP(#REF!,'Base mag'!$U$2:$V$8,2,FALSE)</f>
        <v>#REF!</v>
      </c>
      <c r="G1240" s="198"/>
      <c r="H1240" s="208"/>
      <c r="I1240" s="203"/>
      <c r="J1240" s="203"/>
      <c r="K1240" s="251"/>
    </row>
    <row r="1241" spans="2:11" s="126" customFormat="1">
      <c r="B1241" s="321"/>
      <c r="C1241" s="187"/>
      <c r="D1241" s="181"/>
      <c r="E1241" s="225"/>
      <c r="F1241" s="195" t="e">
        <f>VLOOKUP(#REF!,'Base mag'!$U$2:$V$8,2,FALSE)</f>
        <v>#REF!</v>
      </c>
      <c r="G1241" s="198"/>
      <c r="H1241" s="208"/>
      <c r="I1241" s="203"/>
      <c r="J1241" s="203"/>
      <c r="K1241" s="251"/>
    </row>
    <row r="1242" spans="2:11" s="126" customFormat="1">
      <c r="B1242" s="321"/>
      <c r="C1242" s="187"/>
      <c r="D1242" s="181"/>
      <c r="E1242" s="225"/>
      <c r="F1242" s="195" t="e">
        <f>VLOOKUP(#REF!,'Base mag'!$U$2:$V$8,2,FALSE)</f>
        <v>#REF!</v>
      </c>
      <c r="G1242" s="198"/>
      <c r="H1242" s="208"/>
      <c r="I1242" s="203"/>
      <c r="J1242" s="203"/>
      <c r="K1242" s="251"/>
    </row>
    <row r="1243" spans="2:11" s="126" customFormat="1">
      <c r="B1243" s="321"/>
      <c r="C1243" s="187"/>
      <c r="D1243" s="181"/>
      <c r="E1243" s="225"/>
      <c r="F1243" s="195" t="e">
        <f>VLOOKUP(#REF!,'Base mag'!$U$2:$V$8,2,FALSE)</f>
        <v>#REF!</v>
      </c>
      <c r="G1243" s="198"/>
      <c r="H1243" s="208"/>
      <c r="I1243" s="203"/>
      <c r="J1243" s="203"/>
      <c r="K1243" s="251"/>
    </row>
    <row r="1244" spans="2:11" s="126" customFormat="1">
      <c r="B1244" s="321"/>
      <c r="C1244" s="187"/>
      <c r="D1244" s="181"/>
      <c r="E1244" s="225"/>
      <c r="F1244" s="195" t="e">
        <f>VLOOKUP(#REF!,'Base mag'!$U$2:$V$8,2,FALSE)</f>
        <v>#REF!</v>
      </c>
      <c r="G1244" s="198"/>
      <c r="H1244" s="208"/>
      <c r="I1244" s="203"/>
      <c r="J1244" s="203"/>
      <c r="K1244" s="251"/>
    </row>
    <row r="1245" spans="2:11" s="126" customFormat="1">
      <c r="B1245" s="321"/>
      <c r="C1245" s="187"/>
      <c r="D1245" s="181"/>
      <c r="E1245" s="225"/>
      <c r="F1245" s="195" t="e">
        <f>VLOOKUP(#REF!,'Base mag'!$U$2:$V$8,2,FALSE)</f>
        <v>#REF!</v>
      </c>
      <c r="G1245" s="198"/>
      <c r="H1245" s="208"/>
      <c r="I1245" s="203"/>
      <c r="J1245" s="203"/>
      <c r="K1245" s="251"/>
    </row>
    <row r="1246" spans="2:11" s="126" customFormat="1">
      <c r="B1246" s="321"/>
      <c r="C1246" s="187"/>
      <c r="D1246" s="181"/>
      <c r="E1246" s="225"/>
      <c r="F1246" s="195" t="e">
        <f>VLOOKUP(#REF!,'Base mag'!$U$2:$V$8,2,FALSE)</f>
        <v>#REF!</v>
      </c>
      <c r="G1246" s="198"/>
      <c r="H1246" s="208"/>
      <c r="I1246" s="203"/>
      <c r="J1246" s="203"/>
      <c r="K1246" s="251"/>
    </row>
    <row r="1247" spans="2:11" s="126" customFormat="1">
      <c r="B1247" s="321"/>
      <c r="C1247" s="187"/>
      <c r="D1247" s="181"/>
      <c r="E1247" s="225"/>
      <c r="F1247" s="195" t="e">
        <f>VLOOKUP(#REF!,'Base mag'!$U$2:$V$8,2,FALSE)</f>
        <v>#REF!</v>
      </c>
      <c r="G1247" s="198"/>
      <c r="H1247" s="208"/>
      <c r="I1247" s="203"/>
      <c r="J1247" s="203"/>
      <c r="K1247" s="251"/>
    </row>
    <row r="1248" spans="2:11" s="126" customFormat="1">
      <c r="B1248" s="321"/>
      <c r="C1248" s="187"/>
      <c r="D1248" s="181"/>
      <c r="E1248" s="225"/>
      <c r="F1248" s="195" t="e">
        <f>VLOOKUP(#REF!,'Base mag'!$U$2:$V$8,2,FALSE)</f>
        <v>#REF!</v>
      </c>
      <c r="G1248" s="198"/>
      <c r="H1248" s="208"/>
      <c r="I1248" s="203"/>
      <c r="J1248" s="203"/>
      <c r="K1248" s="251"/>
    </row>
    <row r="1249" spans="2:11" s="126" customFormat="1">
      <c r="B1249" s="321"/>
      <c r="C1249" s="187"/>
      <c r="D1249" s="181"/>
      <c r="E1249" s="225"/>
      <c r="F1249" s="195" t="e">
        <f>VLOOKUP(#REF!,'Base mag'!$U$2:$V$8,2,FALSE)</f>
        <v>#REF!</v>
      </c>
      <c r="G1249" s="198"/>
      <c r="H1249" s="208"/>
      <c r="I1249" s="203"/>
      <c r="J1249" s="203"/>
      <c r="K1249" s="251"/>
    </row>
    <row r="1250" spans="2:11" s="126" customFormat="1">
      <c r="B1250" s="321"/>
      <c r="C1250" s="187"/>
      <c r="D1250" s="181"/>
      <c r="E1250" s="225"/>
      <c r="F1250" s="195" t="e">
        <f>VLOOKUP(#REF!,'Base mag'!$U$2:$V$8,2,FALSE)</f>
        <v>#REF!</v>
      </c>
      <c r="G1250" s="198"/>
      <c r="H1250" s="208"/>
      <c r="I1250" s="203"/>
      <c r="J1250" s="203"/>
      <c r="K1250" s="251"/>
    </row>
    <row r="1251" spans="2:11" s="126" customFormat="1">
      <c r="B1251" s="321"/>
      <c r="C1251" s="187"/>
      <c r="D1251" s="181"/>
      <c r="E1251" s="225"/>
      <c r="F1251" s="195" t="e">
        <f>VLOOKUP(#REF!,'Base mag'!$U$2:$V$8,2,FALSE)</f>
        <v>#REF!</v>
      </c>
      <c r="G1251" s="198"/>
      <c r="H1251" s="208"/>
      <c r="I1251" s="203"/>
      <c r="J1251" s="203"/>
      <c r="K1251" s="251"/>
    </row>
    <row r="1252" spans="2:11" s="126" customFormat="1">
      <c r="B1252" s="321"/>
      <c r="C1252" s="187"/>
      <c r="D1252" s="181"/>
      <c r="E1252" s="225"/>
      <c r="F1252" s="195" t="e">
        <f>VLOOKUP(#REF!,'Base mag'!$U$2:$V$8,2,FALSE)</f>
        <v>#REF!</v>
      </c>
      <c r="G1252" s="198"/>
      <c r="H1252" s="208"/>
      <c r="I1252" s="203"/>
      <c r="J1252" s="203"/>
      <c r="K1252" s="251"/>
    </row>
    <row r="1253" spans="2:11" s="126" customFormat="1">
      <c r="B1253" s="321"/>
      <c r="C1253" s="187"/>
      <c r="D1253" s="181"/>
      <c r="E1253" s="225"/>
      <c r="F1253" s="195" t="e">
        <f>VLOOKUP(#REF!,'Base mag'!$U$2:$V$8,2,FALSE)</f>
        <v>#REF!</v>
      </c>
      <c r="G1253" s="198"/>
      <c r="H1253" s="208"/>
      <c r="I1253" s="203"/>
      <c r="J1253" s="203"/>
      <c r="K1253" s="251"/>
    </row>
    <row r="1254" spans="2:11" s="126" customFormat="1">
      <c r="B1254" s="321"/>
      <c r="C1254" s="187"/>
      <c r="D1254" s="181"/>
      <c r="E1254" s="225"/>
      <c r="F1254" s="195" t="e">
        <f>VLOOKUP(#REF!,'Base mag'!$U$2:$V$8,2,FALSE)</f>
        <v>#REF!</v>
      </c>
      <c r="G1254" s="198"/>
      <c r="H1254" s="208"/>
      <c r="I1254" s="203"/>
      <c r="J1254" s="203"/>
      <c r="K1254" s="251"/>
    </row>
    <row r="1255" spans="2:11" s="126" customFormat="1">
      <c r="B1255" s="321"/>
      <c r="C1255" s="187"/>
      <c r="D1255" s="181"/>
      <c r="E1255" s="225"/>
      <c r="F1255" s="195" t="e">
        <f>VLOOKUP(#REF!,'Base mag'!$U$2:$V$8,2,FALSE)</f>
        <v>#REF!</v>
      </c>
      <c r="G1255" s="198"/>
      <c r="H1255" s="208"/>
      <c r="I1255" s="203"/>
      <c r="J1255" s="203"/>
      <c r="K1255" s="251"/>
    </row>
    <row r="1256" spans="2:11" s="126" customFormat="1">
      <c r="B1256" s="321"/>
      <c r="C1256" s="187"/>
      <c r="D1256" s="181"/>
      <c r="E1256" s="225"/>
      <c r="F1256" s="195" t="e">
        <f>VLOOKUP(#REF!,'Base mag'!$U$2:$V$8,2,FALSE)</f>
        <v>#REF!</v>
      </c>
      <c r="G1256" s="198"/>
      <c r="H1256" s="208"/>
      <c r="I1256" s="203"/>
      <c r="J1256" s="203"/>
      <c r="K1256" s="251"/>
    </row>
    <row r="1257" spans="2:11" s="126" customFormat="1">
      <c r="B1257" s="321"/>
      <c r="C1257" s="187"/>
      <c r="D1257" s="181"/>
      <c r="E1257" s="225"/>
      <c r="F1257" s="195" t="e">
        <f>VLOOKUP(#REF!,'Base mag'!$U$2:$V$8,2,FALSE)</f>
        <v>#REF!</v>
      </c>
      <c r="G1257" s="198"/>
      <c r="H1257" s="208"/>
      <c r="I1257" s="203"/>
      <c r="J1257" s="203"/>
      <c r="K1257" s="251"/>
    </row>
    <row r="1258" spans="2:11" s="126" customFormat="1">
      <c r="B1258" s="321"/>
      <c r="C1258" s="187"/>
      <c r="D1258" s="181"/>
      <c r="E1258" s="225"/>
      <c r="F1258" s="195" t="e">
        <f>VLOOKUP(#REF!,'Base mag'!$U$2:$V$8,2,FALSE)</f>
        <v>#REF!</v>
      </c>
      <c r="G1258" s="198"/>
      <c r="H1258" s="208"/>
      <c r="I1258" s="203"/>
      <c r="J1258" s="203"/>
      <c r="K1258" s="251"/>
    </row>
    <row r="1259" spans="2:11" s="126" customFormat="1">
      <c r="B1259" s="321"/>
      <c r="C1259" s="187"/>
      <c r="D1259" s="181"/>
      <c r="E1259" s="225"/>
      <c r="F1259" s="195" t="e">
        <f>VLOOKUP(#REF!,'Base mag'!$U$2:$V$8,2,FALSE)</f>
        <v>#REF!</v>
      </c>
      <c r="G1259" s="198"/>
      <c r="H1259" s="208"/>
      <c r="I1259" s="203"/>
      <c r="J1259" s="203"/>
      <c r="K1259" s="251"/>
    </row>
    <row r="1260" spans="2:11" s="126" customFormat="1">
      <c r="B1260" s="321"/>
      <c r="C1260" s="187"/>
      <c r="D1260" s="181"/>
      <c r="E1260" s="225"/>
      <c r="F1260" s="195" t="e">
        <f>VLOOKUP(#REF!,'Base mag'!$U$2:$V$8,2,FALSE)</f>
        <v>#REF!</v>
      </c>
      <c r="G1260" s="198"/>
      <c r="H1260" s="208"/>
      <c r="I1260" s="203"/>
      <c r="J1260" s="203"/>
      <c r="K1260" s="251"/>
    </row>
    <row r="1261" spans="2:11" s="126" customFormat="1">
      <c r="B1261" s="321"/>
      <c r="C1261" s="187"/>
      <c r="D1261" s="181"/>
      <c r="E1261" s="225"/>
      <c r="F1261" s="195" t="e">
        <f>VLOOKUP(#REF!,'Base mag'!$U$2:$V$8,2,FALSE)</f>
        <v>#REF!</v>
      </c>
      <c r="G1261" s="198"/>
      <c r="H1261" s="208"/>
      <c r="I1261" s="203"/>
      <c r="J1261" s="203"/>
      <c r="K1261" s="251"/>
    </row>
    <row r="1262" spans="2:11" s="126" customFormat="1">
      <c r="B1262" s="321"/>
      <c r="C1262" s="187"/>
      <c r="D1262" s="181"/>
      <c r="E1262" s="225"/>
      <c r="F1262" s="195" t="e">
        <f>VLOOKUP(#REF!,'Base mag'!$U$2:$V$8,2,FALSE)</f>
        <v>#REF!</v>
      </c>
      <c r="G1262" s="198"/>
      <c r="H1262" s="208"/>
      <c r="I1262" s="203"/>
      <c r="J1262" s="203"/>
      <c r="K1262" s="251"/>
    </row>
    <row r="1263" spans="2:11" s="126" customFormat="1">
      <c r="B1263" s="321"/>
      <c r="C1263" s="187"/>
      <c r="D1263" s="181"/>
      <c r="E1263" s="225"/>
      <c r="F1263" s="195" t="e">
        <f>VLOOKUP(#REF!,'Base mag'!$U$2:$V$8,2,FALSE)</f>
        <v>#REF!</v>
      </c>
      <c r="G1263" s="198"/>
      <c r="H1263" s="208"/>
      <c r="I1263" s="203"/>
      <c r="J1263" s="203"/>
      <c r="K1263" s="251"/>
    </row>
    <row r="1264" spans="2:11" s="126" customFormat="1">
      <c r="B1264" s="321"/>
      <c r="C1264" s="187"/>
      <c r="D1264" s="181"/>
      <c r="E1264" s="225"/>
      <c r="F1264" s="195" t="e">
        <f>VLOOKUP(#REF!,'Base mag'!$U$2:$V$8,2,FALSE)</f>
        <v>#REF!</v>
      </c>
      <c r="G1264" s="198"/>
      <c r="H1264" s="208"/>
      <c r="I1264" s="203"/>
      <c r="J1264" s="203"/>
      <c r="K1264" s="251"/>
    </row>
    <row r="1265" spans="2:11" s="126" customFormat="1">
      <c r="B1265" s="321"/>
      <c r="C1265" s="187"/>
      <c r="D1265" s="181"/>
      <c r="E1265" s="225"/>
      <c r="F1265" s="195" t="e">
        <f>VLOOKUP(#REF!,'Base mag'!$U$2:$V$8,2,FALSE)</f>
        <v>#REF!</v>
      </c>
      <c r="G1265" s="198"/>
      <c r="H1265" s="208"/>
      <c r="I1265" s="203"/>
      <c r="J1265" s="203"/>
      <c r="K1265" s="251"/>
    </row>
    <row r="1266" spans="2:11" s="126" customFormat="1">
      <c r="B1266" s="321"/>
      <c r="C1266" s="187"/>
      <c r="D1266" s="181"/>
      <c r="E1266" s="225"/>
      <c r="F1266" s="195" t="e">
        <f>VLOOKUP(#REF!,'Base mag'!$U$2:$V$8,2,FALSE)</f>
        <v>#REF!</v>
      </c>
      <c r="G1266" s="198"/>
      <c r="H1266" s="208"/>
      <c r="I1266" s="203"/>
      <c r="J1266" s="203"/>
      <c r="K1266" s="251"/>
    </row>
    <row r="1267" spans="2:11" s="126" customFormat="1">
      <c r="B1267" s="321"/>
      <c r="C1267" s="187"/>
      <c r="D1267" s="181"/>
      <c r="E1267" s="225"/>
      <c r="F1267" s="195" t="e">
        <f>VLOOKUP(#REF!,'Base mag'!$U$2:$V$8,2,FALSE)</f>
        <v>#REF!</v>
      </c>
      <c r="G1267" s="198"/>
      <c r="H1267" s="208"/>
      <c r="I1267" s="203"/>
      <c r="J1267" s="203"/>
      <c r="K1267" s="251"/>
    </row>
    <row r="1268" spans="2:11" s="126" customFormat="1">
      <c r="B1268" s="321"/>
      <c r="C1268" s="187"/>
      <c r="D1268" s="181"/>
      <c r="E1268" s="225"/>
      <c r="F1268" s="195" t="e">
        <f>VLOOKUP(#REF!,'Base mag'!$U$2:$V$8,2,FALSE)</f>
        <v>#REF!</v>
      </c>
      <c r="G1268" s="198"/>
      <c r="H1268" s="208"/>
      <c r="I1268" s="203"/>
      <c r="J1268" s="203"/>
      <c r="K1268" s="251"/>
    </row>
    <row r="1269" spans="2:11" s="126" customFormat="1">
      <c r="B1269" s="321"/>
      <c r="C1269" s="187"/>
      <c r="D1269" s="181"/>
      <c r="E1269" s="225"/>
      <c r="F1269" s="195" t="e">
        <f>VLOOKUP(#REF!,'Base mag'!$U$2:$V$8,2,FALSE)</f>
        <v>#REF!</v>
      </c>
      <c r="G1269" s="198"/>
      <c r="H1269" s="208"/>
      <c r="I1269" s="203"/>
      <c r="J1269" s="203"/>
      <c r="K1269" s="251"/>
    </row>
    <row r="1270" spans="2:11" s="126" customFormat="1">
      <c r="B1270" s="321"/>
      <c r="C1270" s="187"/>
      <c r="D1270" s="181"/>
      <c r="E1270" s="225"/>
      <c r="F1270" s="195" t="e">
        <f>VLOOKUP(#REF!,'Base mag'!$U$2:$V$8,2,FALSE)</f>
        <v>#REF!</v>
      </c>
      <c r="G1270" s="198"/>
      <c r="H1270" s="208"/>
      <c r="I1270" s="203"/>
      <c r="J1270" s="203"/>
      <c r="K1270" s="251"/>
    </row>
    <row r="1271" spans="2:11" s="126" customFormat="1">
      <c r="B1271" s="321"/>
      <c r="C1271" s="187"/>
      <c r="D1271" s="181"/>
      <c r="E1271" s="225"/>
      <c r="F1271" s="195" t="e">
        <f>VLOOKUP(#REF!,'Base mag'!$U$2:$V$8,2,FALSE)</f>
        <v>#REF!</v>
      </c>
      <c r="G1271" s="198"/>
      <c r="H1271" s="208"/>
      <c r="I1271" s="203"/>
      <c r="J1271" s="203"/>
      <c r="K1271" s="251"/>
    </row>
    <row r="1272" spans="2:11" s="126" customFormat="1">
      <c r="B1272" s="321"/>
      <c r="C1272" s="187"/>
      <c r="D1272" s="181"/>
      <c r="E1272" s="225"/>
      <c r="F1272" s="195" t="e">
        <f>VLOOKUP(#REF!,'Base mag'!$U$2:$V$8,2,FALSE)</f>
        <v>#REF!</v>
      </c>
      <c r="G1272" s="198"/>
      <c r="H1272" s="208"/>
      <c r="I1272" s="203"/>
      <c r="J1272" s="203"/>
      <c r="K1272" s="251"/>
    </row>
    <row r="1273" spans="2:11" s="126" customFormat="1">
      <c r="B1273" s="321"/>
      <c r="C1273" s="187"/>
      <c r="D1273" s="181"/>
      <c r="E1273" s="225"/>
      <c r="F1273" s="195" t="e">
        <f>VLOOKUP(#REF!,'Base mag'!$U$2:$V$8,2,FALSE)</f>
        <v>#REF!</v>
      </c>
      <c r="G1273" s="198"/>
      <c r="H1273" s="208"/>
      <c r="I1273" s="203"/>
      <c r="J1273" s="203"/>
      <c r="K1273" s="251"/>
    </row>
    <row r="1274" spans="2:11" s="126" customFormat="1">
      <c r="B1274" s="321"/>
      <c r="C1274" s="187"/>
      <c r="D1274" s="181"/>
      <c r="E1274" s="225"/>
      <c r="F1274" s="195" t="e">
        <f>VLOOKUP(#REF!,'Base mag'!$U$2:$V$8,2,FALSE)</f>
        <v>#REF!</v>
      </c>
      <c r="G1274" s="198"/>
      <c r="H1274" s="208"/>
      <c r="I1274" s="203"/>
      <c r="J1274" s="203"/>
      <c r="K1274" s="251"/>
    </row>
    <row r="1275" spans="2:11" s="126" customFormat="1">
      <c r="B1275" s="321"/>
      <c r="C1275" s="187"/>
      <c r="D1275" s="181"/>
      <c r="E1275" s="225"/>
      <c r="F1275" s="195" t="e">
        <f>VLOOKUP(#REF!,'Base mag'!$U$2:$V$8,2,FALSE)</f>
        <v>#REF!</v>
      </c>
      <c r="G1275" s="198"/>
      <c r="H1275" s="208"/>
      <c r="I1275" s="203"/>
      <c r="J1275" s="203"/>
      <c r="K1275" s="251"/>
    </row>
    <row r="1276" spans="2:11" s="126" customFormat="1">
      <c r="B1276" s="321"/>
      <c r="C1276" s="187"/>
      <c r="D1276" s="181"/>
      <c r="E1276" s="225"/>
      <c r="F1276" s="195" t="e">
        <f>VLOOKUP(#REF!,'Base mag'!$U$2:$V$8,2,FALSE)</f>
        <v>#REF!</v>
      </c>
      <c r="G1276" s="198"/>
      <c r="H1276" s="208"/>
      <c r="I1276" s="203"/>
      <c r="J1276" s="203"/>
      <c r="K1276" s="251"/>
    </row>
    <row r="1277" spans="2:11" s="126" customFormat="1">
      <c r="B1277" s="321"/>
      <c r="C1277" s="187"/>
      <c r="D1277" s="181"/>
      <c r="E1277" s="225"/>
      <c r="F1277" s="195" t="e">
        <f>VLOOKUP(#REF!,'Base mag'!$U$2:$V$8,2,FALSE)</f>
        <v>#REF!</v>
      </c>
      <c r="G1277" s="198"/>
      <c r="H1277" s="208"/>
      <c r="I1277" s="203"/>
      <c r="J1277" s="203"/>
      <c r="K1277" s="251"/>
    </row>
    <row r="1278" spans="2:11" s="126" customFormat="1">
      <c r="B1278" s="321"/>
      <c r="C1278" s="187"/>
      <c r="D1278" s="181"/>
      <c r="E1278" s="225"/>
      <c r="F1278" s="195" t="e">
        <f>VLOOKUP(#REF!,'Base mag'!$U$2:$V$8,2,FALSE)</f>
        <v>#REF!</v>
      </c>
      <c r="G1278" s="198"/>
      <c r="H1278" s="208"/>
      <c r="I1278" s="203"/>
      <c r="J1278" s="203"/>
      <c r="K1278" s="251"/>
    </row>
    <row r="1279" spans="2:11" s="126" customFormat="1">
      <c r="B1279" s="321"/>
      <c r="C1279" s="187"/>
      <c r="D1279" s="181"/>
      <c r="E1279" s="225"/>
      <c r="F1279" s="195" t="e">
        <f>VLOOKUP(#REF!,'Base mag'!$U$2:$V$8,2,FALSE)</f>
        <v>#REF!</v>
      </c>
      <c r="G1279" s="198"/>
      <c r="H1279" s="208"/>
      <c r="I1279" s="203"/>
      <c r="J1279" s="203"/>
      <c r="K1279" s="251"/>
    </row>
    <row r="1280" spans="2:11" s="126" customFormat="1">
      <c r="B1280" s="321"/>
      <c r="C1280" s="187"/>
      <c r="D1280" s="181"/>
      <c r="E1280" s="225"/>
      <c r="F1280" s="195" t="e">
        <f>VLOOKUP(#REF!,'Base mag'!$U$2:$V$8,2,FALSE)</f>
        <v>#REF!</v>
      </c>
      <c r="G1280" s="198"/>
      <c r="H1280" s="208"/>
      <c r="I1280" s="203"/>
      <c r="J1280" s="203"/>
      <c r="K1280" s="251"/>
    </row>
    <row r="1281" spans="2:11" s="126" customFormat="1">
      <c r="B1281" s="321"/>
      <c r="C1281" s="187"/>
      <c r="D1281" s="181"/>
      <c r="E1281" s="225"/>
      <c r="F1281" s="195" t="e">
        <f>VLOOKUP(#REF!,'Base mag'!$U$2:$V$8,2,FALSE)</f>
        <v>#REF!</v>
      </c>
      <c r="G1281" s="198"/>
      <c r="H1281" s="208"/>
      <c r="I1281" s="203"/>
      <c r="J1281" s="203"/>
      <c r="K1281" s="251"/>
    </row>
    <row r="1282" spans="2:11" s="126" customFormat="1">
      <c r="B1282" s="321"/>
      <c r="C1282" s="187"/>
      <c r="D1282" s="181"/>
      <c r="E1282" s="225"/>
      <c r="F1282" s="195" t="e">
        <f>VLOOKUP(#REF!,'Base mag'!$U$2:$V$8,2,FALSE)</f>
        <v>#REF!</v>
      </c>
      <c r="G1282" s="198"/>
      <c r="H1282" s="208"/>
      <c r="I1282" s="203"/>
      <c r="J1282" s="203"/>
      <c r="K1282" s="251"/>
    </row>
    <row r="1283" spans="2:11" s="126" customFormat="1">
      <c r="B1283" s="321"/>
      <c r="C1283" s="187"/>
      <c r="D1283" s="181"/>
      <c r="E1283" s="225"/>
      <c r="F1283" s="195" t="e">
        <f>VLOOKUP(#REF!,'Base mag'!$U$2:$V$8,2,FALSE)</f>
        <v>#REF!</v>
      </c>
      <c r="G1283" s="198"/>
      <c r="H1283" s="208"/>
      <c r="I1283" s="203"/>
      <c r="J1283" s="203"/>
      <c r="K1283" s="251"/>
    </row>
    <row r="1284" spans="2:11" s="126" customFormat="1">
      <c r="B1284" s="321"/>
      <c r="C1284" s="187"/>
      <c r="D1284" s="181"/>
      <c r="E1284" s="225"/>
      <c r="F1284" s="195" t="e">
        <f>VLOOKUP(#REF!,'Base mag'!$U$2:$V$8,2,FALSE)</f>
        <v>#REF!</v>
      </c>
      <c r="G1284" s="198"/>
      <c r="H1284" s="208"/>
      <c r="I1284" s="203"/>
      <c r="J1284" s="203"/>
      <c r="K1284" s="251"/>
    </row>
    <row r="1285" spans="2:11" s="126" customFormat="1">
      <c r="B1285" s="321"/>
      <c r="C1285" s="187"/>
      <c r="D1285" s="181"/>
      <c r="E1285" s="225"/>
      <c r="F1285" s="195" t="e">
        <f>VLOOKUP(#REF!,'Base mag'!$U$2:$V$8,2,FALSE)</f>
        <v>#REF!</v>
      </c>
      <c r="G1285" s="198"/>
      <c r="H1285" s="208"/>
      <c r="I1285" s="203"/>
      <c r="J1285" s="203"/>
      <c r="K1285" s="251"/>
    </row>
    <row r="1286" spans="2:11" s="126" customFormat="1">
      <c r="B1286" s="321"/>
      <c r="C1286" s="187"/>
      <c r="D1286" s="181"/>
      <c r="E1286" s="225"/>
      <c r="F1286" s="195" t="e">
        <f>VLOOKUP(#REF!,'Base mag'!$U$2:$V$8,2,FALSE)</f>
        <v>#REF!</v>
      </c>
      <c r="G1286" s="198"/>
      <c r="H1286" s="208"/>
      <c r="I1286" s="203"/>
      <c r="J1286" s="203"/>
      <c r="K1286" s="251"/>
    </row>
    <row r="1287" spans="2:11" s="126" customFormat="1">
      <c r="B1287" s="321"/>
      <c r="C1287" s="187"/>
      <c r="D1287" s="181"/>
      <c r="E1287" s="225"/>
      <c r="F1287" s="195" t="e">
        <f>VLOOKUP(#REF!,'Base mag'!$U$2:$V$8,2,FALSE)</f>
        <v>#REF!</v>
      </c>
      <c r="G1287" s="198"/>
      <c r="H1287" s="208"/>
      <c r="I1287" s="203"/>
      <c r="J1287" s="203"/>
      <c r="K1287" s="251"/>
    </row>
    <row r="1288" spans="2:11" s="126" customFormat="1">
      <c r="B1288" s="321"/>
      <c r="C1288" s="187"/>
      <c r="D1288" s="181"/>
      <c r="E1288" s="225"/>
      <c r="F1288" s="195" t="e">
        <f>VLOOKUP(#REF!,'Base mag'!$U$2:$V$8,2,FALSE)</f>
        <v>#REF!</v>
      </c>
      <c r="G1288" s="198"/>
      <c r="H1288" s="208"/>
      <c r="I1288" s="203"/>
      <c r="J1288" s="203"/>
      <c r="K1288" s="251"/>
    </row>
    <row r="1289" spans="2:11" s="126" customFormat="1">
      <c r="B1289" s="321"/>
      <c r="C1289" s="187"/>
      <c r="D1289" s="181"/>
      <c r="E1289" s="225"/>
      <c r="F1289" s="195" t="e">
        <f>VLOOKUP(#REF!,'Base mag'!$U$2:$V$8,2,FALSE)</f>
        <v>#REF!</v>
      </c>
      <c r="G1289" s="198"/>
      <c r="H1289" s="208"/>
      <c r="I1289" s="203"/>
      <c r="J1289" s="203"/>
      <c r="K1289" s="251"/>
    </row>
    <row r="1290" spans="2:11" s="126" customFormat="1">
      <c r="B1290" s="321"/>
      <c r="C1290" s="187"/>
      <c r="D1290" s="181"/>
      <c r="E1290" s="225"/>
      <c r="F1290" s="195" t="e">
        <f>VLOOKUP(#REF!,'Base mag'!$U$2:$V$8,2,FALSE)</f>
        <v>#REF!</v>
      </c>
      <c r="G1290" s="198"/>
      <c r="H1290" s="208"/>
      <c r="I1290" s="203"/>
      <c r="J1290" s="203"/>
      <c r="K1290" s="251"/>
    </row>
    <row r="1291" spans="2:11" s="126" customFormat="1">
      <c r="B1291" s="321"/>
      <c r="C1291" s="187"/>
      <c r="D1291" s="181"/>
      <c r="E1291" s="225"/>
      <c r="F1291" s="195" t="e">
        <f>VLOOKUP(#REF!,'Base mag'!$U$2:$V$8,2,FALSE)</f>
        <v>#REF!</v>
      </c>
      <c r="G1291" s="198"/>
      <c r="H1291" s="208"/>
      <c r="I1291" s="203"/>
      <c r="J1291" s="203"/>
      <c r="K1291" s="251"/>
    </row>
    <row r="1292" spans="2:11" s="126" customFormat="1">
      <c r="B1292" s="321"/>
      <c r="C1292" s="187"/>
      <c r="D1292" s="181"/>
      <c r="E1292" s="225"/>
      <c r="F1292" s="195" t="e">
        <f>VLOOKUP(#REF!,'Base mag'!$U$2:$V$8,2,FALSE)</f>
        <v>#REF!</v>
      </c>
      <c r="G1292" s="198"/>
      <c r="H1292" s="208"/>
      <c r="I1292" s="203"/>
      <c r="J1292" s="203"/>
      <c r="K1292" s="251"/>
    </row>
    <row r="1293" spans="2:11" s="126" customFormat="1">
      <c r="B1293" s="321"/>
      <c r="C1293" s="187"/>
      <c r="D1293" s="181"/>
      <c r="E1293" s="225"/>
      <c r="F1293" s="195" t="e">
        <f>VLOOKUP(#REF!,'Base mag'!$U$2:$V$8,2,FALSE)</f>
        <v>#REF!</v>
      </c>
      <c r="G1293" s="198"/>
      <c r="H1293" s="208"/>
      <c r="I1293" s="203"/>
      <c r="J1293" s="203"/>
      <c r="K1293" s="251"/>
    </row>
    <row r="1294" spans="2:11" s="126" customFormat="1">
      <c r="B1294" s="321"/>
      <c r="C1294" s="187"/>
      <c r="D1294" s="181"/>
      <c r="E1294" s="225"/>
      <c r="F1294" s="195" t="e">
        <f>VLOOKUP(#REF!,'Base mag'!$U$2:$V$8,2,FALSE)</f>
        <v>#REF!</v>
      </c>
      <c r="G1294" s="198"/>
      <c r="H1294" s="208"/>
      <c r="I1294" s="203"/>
      <c r="J1294" s="203"/>
      <c r="K1294" s="251"/>
    </row>
    <row r="1295" spans="2:11" s="126" customFormat="1">
      <c r="B1295" s="321"/>
      <c r="C1295" s="187"/>
      <c r="D1295" s="181"/>
      <c r="E1295" s="225"/>
      <c r="F1295" s="195" t="e">
        <f>VLOOKUP(#REF!,'Base mag'!$U$2:$V$8,2,FALSE)</f>
        <v>#REF!</v>
      </c>
      <c r="G1295" s="198"/>
      <c r="H1295" s="208"/>
      <c r="I1295" s="203"/>
      <c r="J1295" s="203"/>
      <c r="K1295" s="251"/>
    </row>
    <row r="1296" spans="2:11" s="126" customFormat="1">
      <c r="B1296" s="321"/>
      <c r="C1296" s="187"/>
      <c r="D1296" s="181"/>
      <c r="E1296" s="225"/>
      <c r="F1296" s="195" t="e">
        <f>VLOOKUP(#REF!,'Base mag'!$U$2:$V$8,2,FALSE)</f>
        <v>#REF!</v>
      </c>
      <c r="G1296" s="198"/>
      <c r="H1296" s="208"/>
      <c r="I1296" s="203"/>
      <c r="J1296" s="203"/>
      <c r="K1296" s="251"/>
    </row>
    <row r="1297" spans="2:11" s="126" customFormat="1">
      <c r="B1297" s="321"/>
      <c r="C1297" s="187"/>
      <c r="D1297" s="181"/>
      <c r="E1297" s="225"/>
      <c r="F1297" s="195" t="e">
        <f>VLOOKUP(#REF!,'Base mag'!$U$2:$V$8,2,FALSE)</f>
        <v>#REF!</v>
      </c>
      <c r="G1297" s="198"/>
      <c r="H1297" s="208"/>
      <c r="I1297" s="203"/>
      <c r="J1297" s="203"/>
      <c r="K1297" s="251"/>
    </row>
    <row r="1298" spans="2:11" s="126" customFormat="1">
      <c r="B1298" s="321"/>
      <c r="C1298" s="187"/>
      <c r="D1298" s="181"/>
      <c r="E1298" s="225"/>
      <c r="F1298" s="195" t="e">
        <f>VLOOKUP(#REF!,'Base mag'!$U$2:$V$8,2,FALSE)</f>
        <v>#REF!</v>
      </c>
      <c r="G1298" s="198"/>
      <c r="H1298" s="208"/>
      <c r="I1298" s="203"/>
      <c r="J1298" s="203"/>
      <c r="K1298" s="251"/>
    </row>
    <row r="1299" spans="2:11" s="126" customFormat="1">
      <c r="B1299" s="321"/>
      <c r="C1299" s="187"/>
      <c r="D1299" s="181"/>
      <c r="E1299" s="225"/>
      <c r="F1299" s="195" t="e">
        <f>VLOOKUP(#REF!,'Base mag'!$U$2:$V$8,2,FALSE)</f>
        <v>#REF!</v>
      </c>
      <c r="G1299" s="198"/>
      <c r="H1299" s="208"/>
      <c r="I1299" s="203"/>
      <c r="J1299" s="203"/>
      <c r="K1299" s="251"/>
    </row>
    <row r="1300" spans="2:11" s="126" customFormat="1">
      <c r="B1300" s="321"/>
      <c r="C1300" s="187"/>
      <c r="D1300" s="181"/>
      <c r="E1300" s="225"/>
      <c r="F1300" s="195" t="e">
        <f>VLOOKUP(#REF!,'Base mag'!$U$2:$V$8,2,FALSE)</f>
        <v>#REF!</v>
      </c>
      <c r="G1300" s="198"/>
      <c r="H1300" s="208"/>
      <c r="I1300" s="203"/>
      <c r="J1300" s="203"/>
      <c r="K1300" s="251"/>
    </row>
    <row r="1301" spans="2:11" s="126" customFormat="1">
      <c r="B1301" s="321"/>
      <c r="C1301" s="187"/>
      <c r="D1301" s="181"/>
      <c r="E1301" s="225"/>
      <c r="F1301" s="195" t="e">
        <f>VLOOKUP(#REF!,'Base mag'!$U$2:$V$8,2,FALSE)</f>
        <v>#REF!</v>
      </c>
      <c r="G1301" s="198"/>
      <c r="H1301" s="208"/>
      <c r="I1301" s="203"/>
      <c r="J1301" s="203"/>
      <c r="K1301" s="251"/>
    </row>
    <row r="1302" spans="2:11" s="126" customFormat="1">
      <c r="B1302" s="321"/>
      <c r="C1302" s="187"/>
      <c r="D1302" s="181"/>
      <c r="E1302" s="225"/>
      <c r="F1302" s="195" t="e">
        <f>VLOOKUP(#REF!,'Base mag'!$U$2:$V$8,2,FALSE)</f>
        <v>#REF!</v>
      </c>
      <c r="G1302" s="198"/>
      <c r="H1302" s="208"/>
      <c r="I1302" s="203"/>
      <c r="J1302" s="203"/>
      <c r="K1302" s="251"/>
    </row>
    <row r="1303" spans="2:11" s="126" customFormat="1">
      <c r="B1303" s="321"/>
      <c r="C1303" s="187"/>
      <c r="D1303" s="181"/>
      <c r="E1303" s="225"/>
      <c r="F1303" s="195" t="e">
        <f>VLOOKUP(#REF!,'Base mag'!$U$2:$V$8,2,FALSE)</f>
        <v>#REF!</v>
      </c>
      <c r="G1303" s="198"/>
      <c r="H1303" s="208"/>
      <c r="I1303" s="203"/>
      <c r="J1303" s="203"/>
      <c r="K1303" s="251"/>
    </row>
    <row r="1304" spans="2:11" s="126" customFormat="1">
      <c r="B1304" s="321"/>
      <c r="C1304" s="187"/>
      <c r="D1304" s="181"/>
      <c r="E1304" s="225"/>
      <c r="F1304" s="195" t="e">
        <f>VLOOKUP(#REF!,'Base mag'!$U$2:$V$8,2,FALSE)</f>
        <v>#REF!</v>
      </c>
      <c r="G1304" s="198"/>
      <c r="H1304" s="208"/>
      <c r="I1304" s="203"/>
      <c r="J1304" s="203"/>
      <c r="K1304" s="251"/>
    </row>
    <row r="1305" spans="2:11" s="126" customFormat="1">
      <c r="B1305" s="321"/>
      <c r="C1305" s="187"/>
      <c r="D1305" s="181"/>
      <c r="E1305" s="225"/>
      <c r="F1305" s="195" t="e">
        <f>VLOOKUP(#REF!,'Base mag'!$U$2:$V$8,2,FALSE)</f>
        <v>#REF!</v>
      </c>
      <c r="G1305" s="198"/>
      <c r="H1305" s="208"/>
      <c r="I1305" s="203"/>
      <c r="J1305" s="203"/>
      <c r="K1305" s="251"/>
    </row>
    <row r="1306" spans="2:11" s="126" customFormat="1">
      <c r="B1306" s="321"/>
      <c r="C1306" s="187"/>
      <c r="D1306" s="181"/>
      <c r="E1306" s="225"/>
      <c r="F1306" s="195" t="e">
        <f>VLOOKUP(#REF!,'Base mag'!$U$2:$V$8,2,FALSE)</f>
        <v>#REF!</v>
      </c>
      <c r="G1306" s="198"/>
      <c r="H1306" s="208"/>
      <c r="I1306" s="203"/>
      <c r="J1306" s="203"/>
      <c r="K1306" s="251"/>
    </row>
    <row r="1307" spans="2:11" s="126" customFormat="1">
      <c r="B1307" s="321"/>
      <c r="C1307" s="187"/>
      <c r="D1307" s="181"/>
      <c r="E1307" s="225"/>
      <c r="F1307" s="195" t="e">
        <f>VLOOKUP(#REF!,'Base mag'!$U$2:$V$8,2,FALSE)</f>
        <v>#REF!</v>
      </c>
      <c r="G1307" s="198"/>
      <c r="H1307" s="208"/>
      <c r="I1307" s="203"/>
      <c r="J1307" s="203"/>
      <c r="K1307" s="251"/>
    </row>
    <row r="1308" spans="2:11" s="126" customFormat="1">
      <c r="B1308" s="321"/>
      <c r="C1308" s="187"/>
      <c r="D1308" s="181"/>
      <c r="E1308" s="225"/>
      <c r="F1308" s="195" t="e">
        <f>VLOOKUP(#REF!,'Base mag'!$U$2:$V$8,2,FALSE)</f>
        <v>#REF!</v>
      </c>
      <c r="G1308" s="198"/>
      <c r="H1308" s="208"/>
      <c r="I1308" s="203"/>
      <c r="J1308" s="203"/>
      <c r="K1308" s="251"/>
    </row>
    <row r="1309" spans="2:11" s="126" customFormat="1">
      <c r="B1309" s="321"/>
      <c r="C1309" s="187"/>
      <c r="D1309" s="181"/>
      <c r="E1309" s="225"/>
      <c r="F1309" s="195" t="e">
        <f>VLOOKUP(#REF!,'Base mag'!$U$2:$V$8,2,FALSE)</f>
        <v>#REF!</v>
      </c>
      <c r="G1309" s="198"/>
      <c r="H1309" s="208"/>
      <c r="I1309" s="203"/>
      <c r="J1309" s="203"/>
      <c r="K1309" s="251"/>
    </row>
    <row r="1310" spans="2:11" s="126" customFormat="1">
      <c r="B1310" s="321"/>
      <c r="C1310" s="187"/>
      <c r="D1310" s="181"/>
      <c r="E1310" s="225"/>
      <c r="F1310" s="195" t="e">
        <f>VLOOKUP(#REF!,'Base mag'!$U$2:$V$8,2,FALSE)</f>
        <v>#REF!</v>
      </c>
      <c r="G1310" s="198"/>
      <c r="H1310" s="208"/>
      <c r="I1310" s="203"/>
      <c r="J1310" s="203"/>
      <c r="K1310" s="251"/>
    </row>
    <row r="1311" spans="2:11" s="126" customFormat="1">
      <c r="B1311" s="321"/>
      <c r="C1311" s="187"/>
      <c r="D1311" s="181"/>
      <c r="E1311" s="225"/>
      <c r="F1311" s="195" t="e">
        <f>VLOOKUP(#REF!,'Base mag'!$U$2:$V$8,2,FALSE)</f>
        <v>#REF!</v>
      </c>
      <c r="G1311" s="198"/>
      <c r="H1311" s="208"/>
      <c r="I1311" s="203"/>
      <c r="J1311" s="203"/>
      <c r="K1311" s="251"/>
    </row>
    <row r="1312" spans="2:11" s="126" customFormat="1">
      <c r="B1312" s="321"/>
      <c r="C1312" s="187"/>
      <c r="D1312" s="181"/>
      <c r="E1312" s="225"/>
      <c r="F1312" s="195" t="e">
        <f>VLOOKUP(#REF!,'Base mag'!$U$2:$V$8,2,FALSE)</f>
        <v>#REF!</v>
      </c>
      <c r="G1312" s="198"/>
      <c r="H1312" s="208"/>
      <c r="I1312" s="203"/>
      <c r="J1312" s="203"/>
      <c r="K1312" s="251"/>
    </row>
    <row r="1313" spans="2:11" s="126" customFormat="1">
      <c r="B1313" s="321"/>
      <c r="C1313" s="187"/>
      <c r="D1313" s="181"/>
      <c r="E1313" s="225"/>
      <c r="F1313" s="195" t="e">
        <f>VLOOKUP(#REF!,'Base mag'!$U$2:$V$8,2,FALSE)</f>
        <v>#REF!</v>
      </c>
      <c r="G1313" s="198"/>
      <c r="H1313" s="208"/>
      <c r="I1313" s="203"/>
      <c r="J1313" s="203"/>
      <c r="K1313" s="251"/>
    </row>
    <row r="1314" spans="2:11" s="126" customFormat="1">
      <c r="B1314" s="321"/>
      <c r="C1314" s="187"/>
      <c r="D1314" s="181"/>
      <c r="E1314" s="225"/>
      <c r="F1314" s="195" t="e">
        <f>VLOOKUP(#REF!,'Base mag'!$U$2:$V$8,2,FALSE)</f>
        <v>#REF!</v>
      </c>
      <c r="G1314" s="198"/>
      <c r="H1314" s="208"/>
      <c r="I1314" s="203"/>
      <c r="J1314" s="203"/>
      <c r="K1314" s="251"/>
    </row>
    <row r="1315" spans="2:11" s="126" customFormat="1">
      <c r="B1315" s="321"/>
      <c r="C1315" s="187"/>
      <c r="D1315" s="181"/>
      <c r="E1315" s="225"/>
      <c r="F1315" s="195" t="e">
        <f>VLOOKUP(#REF!,'Base mag'!$U$2:$V$8,2,FALSE)</f>
        <v>#REF!</v>
      </c>
      <c r="G1315" s="198"/>
      <c r="H1315" s="208"/>
      <c r="I1315" s="203"/>
      <c r="J1315" s="203"/>
      <c r="K1315" s="251"/>
    </row>
    <row r="1316" spans="2:11" s="126" customFormat="1">
      <c r="B1316" s="321"/>
      <c r="C1316" s="187"/>
      <c r="D1316" s="181"/>
      <c r="E1316" s="225"/>
      <c r="F1316" s="195" t="e">
        <f>VLOOKUP(#REF!,'Base mag'!$U$2:$V$8,2,FALSE)</f>
        <v>#REF!</v>
      </c>
      <c r="G1316" s="198"/>
      <c r="H1316" s="208"/>
      <c r="I1316" s="203"/>
      <c r="J1316" s="203"/>
      <c r="K1316" s="251"/>
    </row>
    <row r="1317" spans="2:11" s="126" customFormat="1">
      <c r="B1317" s="321"/>
      <c r="C1317" s="187"/>
      <c r="D1317" s="181"/>
      <c r="E1317" s="225"/>
      <c r="F1317" s="195" t="e">
        <f>VLOOKUP(#REF!,'Base mag'!$U$2:$V$8,2,FALSE)</f>
        <v>#REF!</v>
      </c>
      <c r="G1317" s="198"/>
      <c r="H1317" s="208"/>
      <c r="I1317" s="203"/>
      <c r="J1317" s="203"/>
      <c r="K1317" s="251"/>
    </row>
    <row r="1318" spans="2:11" s="126" customFormat="1">
      <c r="B1318" s="321"/>
      <c r="C1318" s="187"/>
      <c r="D1318" s="181"/>
      <c r="E1318" s="225"/>
      <c r="F1318" s="195" t="e">
        <f>VLOOKUP(#REF!,'Base mag'!$U$2:$V$8,2,FALSE)</f>
        <v>#REF!</v>
      </c>
      <c r="G1318" s="198"/>
      <c r="H1318" s="208"/>
      <c r="I1318" s="203"/>
      <c r="J1318" s="203"/>
      <c r="K1318" s="251"/>
    </row>
    <row r="1319" spans="2:11" s="126" customFormat="1">
      <c r="B1319" s="321"/>
      <c r="C1319" s="187"/>
      <c r="D1319" s="181"/>
      <c r="E1319" s="225"/>
      <c r="F1319" s="195" t="e">
        <f>VLOOKUP(#REF!,'Base mag'!$U$2:$V$8,2,FALSE)</f>
        <v>#REF!</v>
      </c>
      <c r="G1319" s="198"/>
      <c r="H1319" s="208"/>
      <c r="I1319" s="203"/>
      <c r="J1319" s="203"/>
      <c r="K1319" s="251"/>
    </row>
    <row r="1320" spans="2:11" s="126" customFormat="1">
      <c r="B1320" s="321"/>
      <c r="C1320" s="187"/>
      <c r="D1320" s="181"/>
      <c r="E1320" s="225"/>
      <c r="F1320" s="195" t="e">
        <f>VLOOKUP(#REF!,'Base mag'!$U$2:$V$8,2,FALSE)</f>
        <v>#REF!</v>
      </c>
      <c r="G1320" s="198"/>
      <c r="H1320" s="208"/>
      <c r="I1320" s="203"/>
      <c r="J1320" s="203"/>
      <c r="K1320" s="251"/>
    </row>
    <row r="1321" spans="2:11" s="126" customFormat="1">
      <c r="B1321" s="321"/>
      <c r="C1321" s="187"/>
      <c r="D1321" s="181"/>
      <c r="E1321" s="225"/>
      <c r="F1321" s="195" t="e">
        <f>VLOOKUP(#REF!,'Base mag'!$U$2:$V$8,2,FALSE)</f>
        <v>#REF!</v>
      </c>
      <c r="G1321" s="198"/>
      <c r="H1321" s="208"/>
      <c r="I1321" s="203"/>
      <c r="J1321" s="203"/>
      <c r="K1321" s="251"/>
    </row>
    <row r="1322" spans="2:11" s="126" customFormat="1">
      <c r="B1322" s="321"/>
      <c r="C1322" s="187"/>
      <c r="D1322" s="181"/>
      <c r="E1322" s="225"/>
      <c r="F1322" s="195" t="e">
        <f>VLOOKUP(#REF!,'Base mag'!$U$2:$V$8,2,FALSE)</f>
        <v>#REF!</v>
      </c>
      <c r="G1322" s="198"/>
      <c r="H1322" s="208"/>
      <c r="I1322" s="203"/>
      <c r="J1322" s="203"/>
      <c r="K1322" s="251"/>
    </row>
    <row r="1323" spans="2:11" s="126" customFormat="1">
      <c r="B1323" s="321"/>
      <c r="C1323" s="187"/>
      <c r="D1323" s="181"/>
      <c r="E1323" s="225"/>
      <c r="F1323" s="195" t="e">
        <f>VLOOKUP(#REF!,'Base mag'!$U$2:$V$8,2,FALSE)</f>
        <v>#REF!</v>
      </c>
      <c r="G1323" s="198"/>
      <c r="H1323" s="208"/>
      <c r="I1323" s="203"/>
      <c r="J1323" s="203"/>
      <c r="K1323" s="251"/>
    </row>
    <row r="1324" spans="2:11" s="126" customFormat="1">
      <c r="B1324" s="321"/>
      <c r="C1324" s="187"/>
      <c r="D1324" s="181"/>
      <c r="E1324" s="225"/>
      <c r="F1324" s="195" t="e">
        <f>VLOOKUP(#REF!,'Base mag'!$U$2:$V$8,2,FALSE)</f>
        <v>#REF!</v>
      </c>
      <c r="G1324" s="198"/>
      <c r="H1324" s="208"/>
      <c r="I1324" s="203"/>
      <c r="J1324" s="203"/>
      <c r="K1324" s="251"/>
    </row>
    <row r="1325" spans="2:11" s="126" customFormat="1">
      <c r="B1325" s="321"/>
      <c r="C1325" s="187"/>
      <c r="D1325" s="181"/>
      <c r="E1325" s="225"/>
      <c r="F1325" s="195" t="e">
        <f>VLOOKUP(#REF!,'Base mag'!$U$2:$V$8,2,FALSE)</f>
        <v>#REF!</v>
      </c>
      <c r="G1325" s="198"/>
      <c r="H1325" s="208"/>
      <c r="I1325" s="203"/>
      <c r="J1325" s="203"/>
      <c r="K1325" s="251"/>
    </row>
    <row r="1326" spans="2:11" s="126" customFormat="1">
      <c r="B1326" s="321"/>
      <c r="C1326" s="187"/>
      <c r="D1326" s="181"/>
      <c r="E1326" s="225"/>
      <c r="F1326" s="195" t="e">
        <f>VLOOKUP(#REF!,'Base mag'!$U$2:$V$8,2,FALSE)</f>
        <v>#REF!</v>
      </c>
      <c r="G1326" s="198"/>
      <c r="H1326" s="208"/>
      <c r="I1326" s="203"/>
      <c r="J1326" s="203"/>
      <c r="K1326" s="251"/>
    </row>
    <row r="1327" spans="2:11" s="126" customFormat="1">
      <c r="B1327" s="321"/>
      <c r="C1327" s="187"/>
      <c r="D1327" s="181"/>
      <c r="E1327" s="225"/>
      <c r="F1327" s="195" t="e">
        <f>VLOOKUP(#REF!,'Base mag'!$U$2:$V$8,2,FALSE)</f>
        <v>#REF!</v>
      </c>
      <c r="G1327" s="198"/>
      <c r="H1327" s="208"/>
      <c r="I1327" s="203"/>
      <c r="J1327" s="203"/>
      <c r="K1327" s="251"/>
    </row>
    <row r="1328" spans="2:11" s="126" customFormat="1">
      <c r="B1328" s="321"/>
      <c r="C1328" s="187"/>
      <c r="D1328" s="181"/>
      <c r="E1328" s="225"/>
      <c r="F1328" s="195" t="e">
        <f>VLOOKUP(#REF!,'Base mag'!$U$2:$V$8,2,FALSE)</f>
        <v>#REF!</v>
      </c>
      <c r="G1328" s="198"/>
      <c r="H1328" s="208"/>
      <c r="I1328" s="203"/>
      <c r="J1328" s="203"/>
      <c r="K1328" s="251"/>
    </row>
    <row r="1329" spans="2:11" s="126" customFormat="1">
      <c r="B1329" s="321"/>
      <c r="C1329" s="187"/>
      <c r="D1329" s="181"/>
      <c r="E1329" s="225"/>
      <c r="F1329" s="195" t="e">
        <f>VLOOKUP(#REF!,'Base mag'!$U$2:$V$8,2,FALSE)</f>
        <v>#REF!</v>
      </c>
      <c r="G1329" s="198"/>
      <c r="H1329" s="208"/>
      <c r="I1329" s="203"/>
      <c r="J1329" s="203"/>
      <c r="K1329" s="251"/>
    </row>
    <row r="1330" spans="2:11" s="126" customFormat="1">
      <c r="B1330" s="321"/>
      <c r="C1330" s="187"/>
      <c r="D1330" s="181"/>
      <c r="E1330" s="225"/>
      <c r="F1330" s="195" t="e">
        <f>VLOOKUP(#REF!,'Base mag'!$U$2:$V$8,2,FALSE)</f>
        <v>#REF!</v>
      </c>
      <c r="G1330" s="198"/>
      <c r="H1330" s="208"/>
      <c r="I1330" s="203"/>
      <c r="J1330" s="203"/>
      <c r="K1330" s="251"/>
    </row>
    <row r="1331" spans="2:11" s="126" customFormat="1">
      <c r="B1331" s="321"/>
      <c r="C1331" s="187"/>
      <c r="D1331" s="181"/>
      <c r="E1331" s="225"/>
      <c r="F1331" s="195" t="e">
        <f>VLOOKUP(#REF!,'Base mag'!$U$2:$V$8,2,FALSE)</f>
        <v>#REF!</v>
      </c>
      <c r="G1331" s="198"/>
      <c r="H1331" s="208"/>
      <c r="I1331" s="203"/>
      <c r="J1331" s="203"/>
      <c r="K1331" s="251"/>
    </row>
    <row r="1332" spans="2:11" s="126" customFormat="1">
      <c r="B1332" s="321"/>
      <c r="C1332" s="187"/>
      <c r="D1332" s="181"/>
      <c r="E1332" s="225"/>
      <c r="F1332" s="195" t="e">
        <f>VLOOKUP(#REF!,'Base mag'!$U$2:$V$8,2,FALSE)</f>
        <v>#REF!</v>
      </c>
      <c r="G1332" s="198"/>
      <c r="H1332" s="208"/>
      <c r="I1332" s="203"/>
      <c r="J1332" s="203"/>
      <c r="K1332" s="251"/>
    </row>
    <row r="1333" spans="2:11" s="126" customFormat="1">
      <c r="B1333" s="321"/>
      <c r="C1333" s="187"/>
      <c r="D1333" s="181"/>
      <c r="E1333" s="225"/>
      <c r="F1333" s="195" t="e">
        <f>VLOOKUP(#REF!,'Base mag'!$U$2:$V$8,2,FALSE)</f>
        <v>#REF!</v>
      </c>
      <c r="G1333" s="198"/>
      <c r="H1333" s="208"/>
      <c r="I1333" s="203"/>
      <c r="J1333" s="203"/>
      <c r="K1333" s="251"/>
    </row>
    <row r="1334" spans="2:11" s="126" customFormat="1">
      <c r="B1334" s="321"/>
      <c r="C1334" s="187"/>
      <c r="D1334" s="181"/>
      <c r="E1334" s="225"/>
      <c r="F1334" s="195" t="e">
        <f>VLOOKUP(#REF!,'Base mag'!$U$2:$V$8,2,FALSE)</f>
        <v>#REF!</v>
      </c>
      <c r="G1334" s="198"/>
      <c r="H1334" s="208"/>
      <c r="I1334" s="203"/>
      <c r="J1334" s="203"/>
      <c r="K1334" s="251"/>
    </row>
    <row r="1335" spans="2:11" s="126" customFormat="1">
      <c r="B1335" s="321"/>
      <c r="C1335" s="187"/>
      <c r="D1335" s="181"/>
      <c r="E1335" s="225"/>
      <c r="F1335" s="195" t="e">
        <f>VLOOKUP(#REF!,'Base mag'!$U$2:$V$8,2,FALSE)</f>
        <v>#REF!</v>
      </c>
      <c r="G1335" s="198"/>
      <c r="H1335" s="208"/>
      <c r="I1335" s="203"/>
      <c r="J1335" s="203"/>
      <c r="K1335" s="251"/>
    </row>
    <row r="1336" spans="2:11" s="126" customFormat="1">
      <c r="B1336" s="321"/>
      <c r="C1336" s="187"/>
      <c r="D1336" s="181"/>
      <c r="E1336" s="225"/>
      <c r="F1336" s="195" t="e">
        <f>VLOOKUP(#REF!,'Base mag'!$U$2:$V$8,2,FALSE)</f>
        <v>#REF!</v>
      </c>
      <c r="G1336" s="198"/>
      <c r="H1336" s="208"/>
      <c r="I1336" s="203"/>
      <c r="J1336" s="203"/>
      <c r="K1336" s="251"/>
    </row>
    <row r="1337" spans="2:11" s="126" customFormat="1">
      <c r="B1337" s="321"/>
      <c r="C1337" s="187"/>
      <c r="D1337" s="181"/>
      <c r="E1337" s="225"/>
      <c r="F1337" s="195" t="e">
        <f>VLOOKUP(#REF!,'Base mag'!$U$2:$V$8,2,FALSE)</f>
        <v>#REF!</v>
      </c>
      <c r="G1337" s="198"/>
      <c r="H1337" s="208"/>
      <c r="I1337" s="203"/>
      <c r="J1337" s="203"/>
      <c r="K1337" s="251"/>
    </row>
    <row r="1338" spans="2:11" s="126" customFormat="1">
      <c r="B1338" s="321"/>
      <c r="C1338" s="187"/>
      <c r="D1338" s="181"/>
      <c r="E1338" s="225"/>
      <c r="F1338" s="195" t="e">
        <f>VLOOKUP(#REF!,'Base mag'!$U$2:$V$8,2,FALSE)</f>
        <v>#REF!</v>
      </c>
      <c r="G1338" s="198"/>
      <c r="H1338" s="208"/>
      <c r="I1338" s="203"/>
      <c r="J1338" s="203"/>
      <c r="K1338" s="251"/>
    </row>
    <row r="1339" spans="2:11" s="126" customFormat="1">
      <c r="B1339" s="321"/>
      <c r="C1339" s="187"/>
      <c r="D1339" s="181"/>
      <c r="E1339" s="225"/>
      <c r="F1339" s="195" t="e">
        <f>VLOOKUP(#REF!,'Base mag'!$U$2:$V$8,2,FALSE)</f>
        <v>#REF!</v>
      </c>
      <c r="G1339" s="198"/>
      <c r="H1339" s="208"/>
      <c r="I1339" s="203"/>
      <c r="J1339" s="203"/>
      <c r="K1339" s="251"/>
    </row>
    <row r="1340" spans="2:11" s="126" customFormat="1">
      <c r="B1340" s="321"/>
      <c r="C1340" s="187"/>
      <c r="D1340" s="181"/>
      <c r="E1340" s="225"/>
      <c r="F1340" s="195" t="e">
        <f>VLOOKUP(#REF!,'Base mag'!$U$2:$V$8,2,FALSE)</f>
        <v>#REF!</v>
      </c>
      <c r="G1340" s="198"/>
      <c r="H1340" s="208"/>
      <c r="I1340" s="203"/>
      <c r="J1340" s="203"/>
      <c r="K1340" s="251"/>
    </row>
    <row r="1341" spans="2:11" s="126" customFormat="1">
      <c r="B1341" s="321"/>
      <c r="C1341" s="187"/>
      <c r="D1341" s="181"/>
      <c r="E1341" s="225"/>
      <c r="F1341" s="195" t="e">
        <f>VLOOKUP(#REF!,'Base mag'!$U$2:$V$8,2,FALSE)</f>
        <v>#REF!</v>
      </c>
      <c r="G1341" s="198"/>
      <c r="H1341" s="208"/>
      <c r="I1341" s="203"/>
      <c r="J1341" s="203"/>
      <c r="K1341" s="251"/>
    </row>
    <row r="1342" spans="2:11" s="126" customFormat="1">
      <c r="B1342" s="321"/>
      <c r="C1342" s="187"/>
      <c r="D1342" s="181"/>
      <c r="E1342" s="225"/>
      <c r="F1342" s="195" t="e">
        <f>VLOOKUP(#REF!,'Base mag'!$U$2:$V$8,2,FALSE)</f>
        <v>#REF!</v>
      </c>
      <c r="G1342" s="198"/>
      <c r="H1342" s="208"/>
      <c r="I1342" s="203"/>
      <c r="J1342" s="203"/>
      <c r="K1342" s="251"/>
    </row>
    <row r="1343" spans="2:11" s="126" customFormat="1">
      <c r="B1343" s="321"/>
      <c r="C1343" s="187"/>
      <c r="D1343" s="181"/>
      <c r="E1343" s="225"/>
      <c r="F1343" s="195" t="e">
        <f>VLOOKUP(#REF!,'Base mag'!$U$2:$V$8,2,FALSE)</f>
        <v>#REF!</v>
      </c>
      <c r="G1343" s="198"/>
      <c r="H1343" s="208"/>
      <c r="I1343" s="203"/>
      <c r="J1343" s="203"/>
      <c r="K1343" s="251"/>
    </row>
    <row r="1344" spans="2:11" s="126" customFormat="1">
      <c r="B1344" s="321"/>
      <c r="C1344" s="187"/>
      <c r="D1344" s="181"/>
      <c r="E1344" s="225"/>
      <c r="F1344" s="195" t="e">
        <f>VLOOKUP(#REF!,'Base mag'!$U$2:$V$8,2,FALSE)</f>
        <v>#REF!</v>
      </c>
      <c r="G1344" s="198"/>
      <c r="H1344" s="208"/>
      <c r="I1344" s="203"/>
      <c r="J1344" s="203"/>
      <c r="K1344" s="251"/>
    </row>
    <row r="1345" spans="2:11" s="126" customFormat="1">
      <c r="B1345" s="321"/>
      <c r="C1345" s="187"/>
      <c r="D1345" s="181"/>
      <c r="E1345" s="225"/>
      <c r="F1345" s="195" t="e">
        <f>VLOOKUP(#REF!,'Base mag'!$U$2:$V$8,2,FALSE)</f>
        <v>#REF!</v>
      </c>
      <c r="G1345" s="198"/>
      <c r="H1345" s="208"/>
      <c r="I1345" s="203"/>
      <c r="J1345" s="203"/>
      <c r="K1345" s="251"/>
    </row>
    <row r="1346" spans="2:11" s="126" customFormat="1">
      <c r="B1346" s="321"/>
      <c r="C1346" s="187"/>
      <c r="D1346" s="181"/>
      <c r="E1346" s="225"/>
      <c r="F1346" s="195" t="e">
        <f>VLOOKUP(#REF!,'Base mag'!$U$2:$V$8,2,FALSE)</f>
        <v>#REF!</v>
      </c>
      <c r="G1346" s="198"/>
      <c r="H1346" s="208"/>
      <c r="I1346" s="203"/>
      <c r="J1346" s="203"/>
      <c r="K1346" s="251"/>
    </row>
    <row r="1347" spans="2:11" s="126" customFormat="1">
      <c r="B1347" s="321"/>
      <c r="C1347" s="187"/>
      <c r="D1347" s="181"/>
      <c r="E1347" s="225"/>
      <c r="F1347" s="195" t="e">
        <f>VLOOKUP(#REF!,'Base mag'!$U$2:$V$8,2,FALSE)</f>
        <v>#REF!</v>
      </c>
      <c r="G1347" s="198"/>
      <c r="H1347" s="208"/>
      <c r="I1347" s="203"/>
      <c r="J1347" s="203"/>
      <c r="K1347" s="251"/>
    </row>
    <row r="1348" spans="2:11" s="126" customFormat="1">
      <c r="B1348" s="321"/>
      <c r="C1348" s="187"/>
      <c r="D1348" s="181"/>
      <c r="E1348" s="225"/>
      <c r="F1348" s="195" t="e">
        <f>VLOOKUP(#REF!,'Base mag'!$U$2:$V$8,2,FALSE)</f>
        <v>#REF!</v>
      </c>
      <c r="G1348" s="198"/>
      <c r="H1348" s="208"/>
      <c r="I1348" s="203"/>
      <c r="J1348" s="203"/>
      <c r="K1348" s="251"/>
    </row>
    <row r="1349" spans="2:11" s="126" customFormat="1">
      <c r="B1349" s="321"/>
      <c r="C1349" s="187"/>
      <c r="D1349" s="181"/>
      <c r="E1349" s="225"/>
      <c r="F1349" s="195" t="e">
        <f>VLOOKUP(#REF!,'Base mag'!$U$2:$V$8,2,FALSE)</f>
        <v>#REF!</v>
      </c>
      <c r="G1349" s="198"/>
      <c r="H1349" s="208"/>
      <c r="I1349" s="203"/>
      <c r="J1349" s="203"/>
      <c r="K1349" s="251"/>
    </row>
    <row r="1350" spans="2:11" s="126" customFormat="1">
      <c r="B1350" s="321"/>
      <c r="C1350" s="187"/>
      <c r="D1350" s="181"/>
      <c r="E1350" s="225"/>
      <c r="F1350" s="195" t="e">
        <f>VLOOKUP(#REF!,'Base mag'!$U$2:$V$8,2,FALSE)</f>
        <v>#REF!</v>
      </c>
      <c r="G1350" s="198"/>
      <c r="H1350" s="208"/>
      <c r="I1350" s="203"/>
      <c r="J1350" s="203"/>
      <c r="K1350" s="251"/>
    </row>
    <row r="1351" spans="2:11" s="126" customFormat="1">
      <c r="B1351" s="321"/>
      <c r="C1351" s="187"/>
      <c r="D1351" s="181"/>
      <c r="E1351" s="225"/>
      <c r="F1351" s="195" t="e">
        <f>VLOOKUP(#REF!,'Base mag'!$U$2:$V$8,2,FALSE)</f>
        <v>#REF!</v>
      </c>
      <c r="G1351" s="198"/>
      <c r="H1351" s="208"/>
      <c r="I1351" s="203"/>
      <c r="J1351" s="203"/>
      <c r="K1351" s="251"/>
    </row>
    <row r="1352" spans="2:11" s="126" customFormat="1">
      <c r="B1352" s="321"/>
      <c r="C1352" s="187"/>
      <c r="D1352" s="181"/>
      <c r="E1352" s="225"/>
      <c r="F1352" s="195" t="e">
        <f>VLOOKUP(#REF!,'Base mag'!$U$2:$V$8,2,FALSE)</f>
        <v>#REF!</v>
      </c>
      <c r="G1352" s="198"/>
      <c r="H1352" s="208"/>
      <c r="I1352" s="203"/>
      <c r="J1352" s="203"/>
      <c r="K1352" s="251"/>
    </row>
    <row r="1353" spans="2:11" s="126" customFormat="1">
      <c r="B1353" s="321"/>
      <c r="C1353" s="187"/>
      <c r="D1353" s="181"/>
      <c r="E1353" s="225"/>
      <c r="F1353" s="195" t="e">
        <f>VLOOKUP(#REF!,'Base mag'!$U$2:$V$8,2,FALSE)</f>
        <v>#REF!</v>
      </c>
      <c r="G1353" s="198"/>
      <c r="H1353" s="208"/>
      <c r="I1353" s="203"/>
      <c r="J1353" s="203"/>
      <c r="K1353" s="251"/>
    </row>
    <row r="1354" spans="2:11" s="126" customFormat="1">
      <c r="B1354" s="321"/>
      <c r="C1354" s="187"/>
      <c r="D1354" s="181"/>
      <c r="E1354" s="225"/>
      <c r="F1354" s="195" t="e">
        <f>VLOOKUP(#REF!,'Base mag'!$U$2:$V$8,2,FALSE)</f>
        <v>#REF!</v>
      </c>
      <c r="G1354" s="198"/>
      <c r="H1354" s="208"/>
      <c r="I1354" s="203"/>
      <c r="J1354" s="203"/>
      <c r="K1354" s="251"/>
    </row>
    <row r="1355" spans="2:11" s="126" customFormat="1">
      <c r="B1355" s="321"/>
      <c r="C1355" s="187"/>
      <c r="D1355" s="181"/>
      <c r="E1355" s="225"/>
      <c r="F1355" s="195" t="e">
        <f>VLOOKUP(#REF!,'Base mag'!$U$2:$V$8,2,FALSE)</f>
        <v>#REF!</v>
      </c>
      <c r="G1355" s="198"/>
      <c r="H1355" s="208"/>
      <c r="I1355" s="203"/>
      <c r="J1355" s="203"/>
      <c r="K1355" s="251"/>
    </row>
    <row r="1356" spans="2:11" s="126" customFormat="1">
      <c r="B1356" s="321"/>
      <c r="C1356" s="187"/>
      <c r="D1356" s="181"/>
      <c r="E1356" s="225"/>
      <c r="F1356" s="195" t="e">
        <f>VLOOKUP(#REF!,'Base mag'!$U$2:$V$8,2,FALSE)</f>
        <v>#REF!</v>
      </c>
      <c r="G1356" s="198"/>
      <c r="H1356" s="208"/>
      <c r="I1356" s="203"/>
      <c r="J1356" s="203"/>
      <c r="K1356" s="251"/>
    </row>
    <row r="1357" spans="2:11" s="126" customFormat="1">
      <c r="B1357" s="321"/>
      <c r="C1357" s="187"/>
      <c r="D1357" s="181"/>
      <c r="E1357" s="225"/>
      <c r="F1357" s="195" t="e">
        <f>VLOOKUP(#REF!,'Base mag'!$U$2:$V$8,2,FALSE)</f>
        <v>#REF!</v>
      </c>
      <c r="G1357" s="198"/>
      <c r="H1357" s="208"/>
      <c r="I1357" s="203"/>
      <c r="J1357" s="203"/>
      <c r="K1357" s="251"/>
    </row>
    <row r="1358" spans="2:11" s="126" customFormat="1">
      <c r="B1358" s="321"/>
      <c r="C1358" s="187"/>
      <c r="D1358" s="181"/>
      <c r="E1358" s="225"/>
      <c r="F1358" s="195" t="e">
        <f>VLOOKUP(#REF!,'Base mag'!$U$2:$V$8,2,FALSE)</f>
        <v>#REF!</v>
      </c>
      <c r="G1358" s="198"/>
      <c r="H1358" s="208"/>
      <c r="I1358" s="203"/>
      <c r="J1358" s="203"/>
      <c r="K1358" s="251"/>
    </row>
    <row r="1359" spans="2:11" s="126" customFormat="1">
      <c r="B1359" s="321"/>
      <c r="C1359" s="187"/>
      <c r="D1359" s="181"/>
      <c r="E1359" s="225"/>
      <c r="F1359" s="195" t="e">
        <f>VLOOKUP(#REF!,'Base mag'!$U$2:$V$8,2,FALSE)</f>
        <v>#REF!</v>
      </c>
      <c r="G1359" s="198"/>
      <c r="H1359" s="208"/>
      <c r="I1359" s="203"/>
      <c r="J1359" s="203"/>
      <c r="K1359" s="251"/>
    </row>
    <row r="1360" spans="2:11" s="126" customFormat="1">
      <c r="B1360" s="321"/>
      <c r="C1360" s="187"/>
      <c r="D1360" s="181"/>
      <c r="E1360" s="225"/>
      <c r="F1360" s="195" t="e">
        <f>VLOOKUP(#REF!,'Base mag'!$U$2:$V$8,2,FALSE)</f>
        <v>#REF!</v>
      </c>
      <c r="G1360" s="198"/>
      <c r="H1360" s="208"/>
      <c r="I1360" s="203"/>
      <c r="J1360" s="203"/>
      <c r="K1360" s="251"/>
    </row>
    <row r="1361" spans="2:11" s="126" customFormat="1">
      <c r="B1361" s="321"/>
      <c r="C1361" s="187"/>
      <c r="D1361" s="181"/>
      <c r="E1361" s="225"/>
      <c r="F1361" s="195" t="e">
        <f>VLOOKUP(#REF!,'Base mag'!$U$2:$V$8,2,FALSE)</f>
        <v>#REF!</v>
      </c>
      <c r="G1361" s="198"/>
      <c r="H1361" s="208"/>
      <c r="I1361" s="203"/>
      <c r="J1361" s="203"/>
      <c r="K1361" s="251"/>
    </row>
    <row r="1362" spans="2:11" s="126" customFormat="1">
      <c r="B1362" s="321"/>
      <c r="C1362" s="187"/>
      <c r="D1362" s="181"/>
      <c r="E1362" s="225"/>
      <c r="F1362" s="195" t="e">
        <f>VLOOKUP(#REF!,'Base mag'!$U$2:$V$8,2,FALSE)</f>
        <v>#REF!</v>
      </c>
      <c r="G1362" s="198"/>
      <c r="H1362" s="208"/>
      <c r="I1362" s="203"/>
      <c r="J1362" s="203"/>
      <c r="K1362" s="251"/>
    </row>
    <row r="1363" spans="2:11" s="126" customFormat="1">
      <c r="B1363" s="321"/>
      <c r="C1363" s="187"/>
      <c r="D1363" s="181"/>
      <c r="E1363" s="225"/>
      <c r="F1363" s="195" t="e">
        <f>VLOOKUP(#REF!,'Base mag'!$U$2:$V$8,2,FALSE)</f>
        <v>#REF!</v>
      </c>
      <c r="G1363" s="198"/>
      <c r="H1363" s="208"/>
      <c r="I1363" s="203"/>
      <c r="J1363" s="203"/>
      <c r="K1363" s="251"/>
    </row>
    <row r="1364" spans="2:11" s="126" customFormat="1">
      <c r="B1364" s="321"/>
      <c r="C1364" s="187"/>
      <c r="D1364" s="181"/>
      <c r="E1364" s="225"/>
      <c r="F1364" s="195" t="e">
        <f>VLOOKUP(#REF!,'Base mag'!$U$2:$V$8,2,FALSE)</f>
        <v>#REF!</v>
      </c>
      <c r="G1364" s="198"/>
      <c r="H1364" s="208"/>
      <c r="I1364" s="203"/>
      <c r="J1364" s="203"/>
      <c r="K1364" s="251"/>
    </row>
    <row r="1365" spans="2:11" s="126" customFormat="1">
      <c r="B1365" s="321"/>
      <c r="C1365" s="187"/>
      <c r="D1365" s="181"/>
      <c r="E1365" s="225"/>
      <c r="F1365" s="195" t="e">
        <f>VLOOKUP(#REF!,'Base mag'!$U$2:$V$8,2,FALSE)</f>
        <v>#REF!</v>
      </c>
      <c r="G1365" s="198"/>
      <c r="H1365" s="208"/>
      <c r="I1365" s="203"/>
      <c r="J1365" s="203"/>
      <c r="K1365" s="251"/>
    </row>
    <row r="1366" spans="2:11" s="126" customFormat="1">
      <c r="B1366" s="321"/>
      <c r="C1366" s="187"/>
      <c r="D1366" s="181"/>
      <c r="E1366" s="225"/>
      <c r="F1366" s="195" t="e">
        <f>VLOOKUP(#REF!,'Base mag'!$U$2:$V$8,2,FALSE)</f>
        <v>#REF!</v>
      </c>
      <c r="G1366" s="198"/>
      <c r="H1366" s="208"/>
      <c r="I1366" s="203"/>
      <c r="J1366" s="203"/>
      <c r="K1366" s="251"/>
    </row>
    <row r="1367" spans="2:11" s="126" customFormat="1">
      <c r="B1367" s="321"/>
      <c r="C1367" s="187"/>
      <c r="D1367" s="181"/>
      <c r="E1367" s="225"/>
      <c r="F1367" s="195" t="e">
        <f>VLOOKUP(#REF!,'Base mag'!$U$2:$V$8,2,FALSE)</f>
        <v>#REF!</v>
      </c>
      <c r="G1367" s="198"/>
      <c r="H1367" s="208"/>
      <c r="I1367" s="203"/>
      <c r="J1367" s="203"/>
      <c r="K1367" s="251"/>
    </row>
    <row r="1368" spans="2:11" s="126" customFormat="1">
      <c r="B1368" s="321"/>
      <c r="C1368" s="187"/>
      <c r="D1368" s="181"/>
      <c r="E1368" s="225"/>
      <c r="F1368" s="195" t="e">
        <f>VLOOKUP(#REF!,'Base mag'!$U$2:$V$8,2,FALSE)</f>
        <v>#REF!</v>
      </c>
      <c r="G1368" s="198"/>
      <c r="H1368" s="208"/>
      <c r="I1368" s="203"/>
      <c r="J1368" s="203"/>
      <c r="K1368" s="251"/>
    </row>
    <row r="1369" spans="2:11" s="126" customFormat="1">
      <c r="B1369" s="321"/>
      <c r="C1369" s="187"/>
      <c r="D1369" s="181"/>
      <c r="E1369" s="225"/>
      <c r="F1369" s="195" t="e">
        <f>VLOOKUP(#REF!,'Base mag'!$U$2:$V$8,2,FALSE)</f>
        <v>#REF!</v>
      </c>
      <c r="G1369" s="198"/>
      <c r="H1369" s="208"/>
      <c r="I1369" s="203"/>
      <c r="J1369" s="203"/>
      <c r="K1369" s="251"/>
    </row>
    <row r="1370" spans="2:11" s="126" customFormat="1">
      <c r="B1370" s="321"/>
      <c r="C1370" s="187"/>
      <c r="D1370" s="181"/>
      <c r="E1370" s="225"/>
      <c r="F1370" s="195" t="e">
        <f>VLOOKUP(#REF!,'Base mag'!$U$2:$V$8,2,FALSE)</f>
        <v>#REF!</v>
      </c>
      <c r="G1370" s="198"/>
      <c r="H1370" s="208"/>
      <c r="I1370" s="203"/>
      <c r="J1370" s="203"/>
      <c r="K1370" s="251"/>
    </row>
    <row r="1371" spans="2:11" s="126" customFormat="1">
      <c r="B1371" s="321"/>
      <c r="C1371" s="187"/>
      <c r="D1371" s="181"/>
      <c r="E1371" s="225"/>
      <c r="F1371" s="195" t="e">
        <f>VLOOKUP(#REF!,'Base mag'!$U$2:$V$8,2,FALSE)</f>
        <v>#REF!</v>
      </c>
      <c r="G1371" s="198"/>
      <c r="H1371" s="208"/>
      <c r="I1371" s="203"/>
      <c r="J1371" s="203"/>
      <c r="K1371" s="251"/>
    </row>
    <row r="1372" spans="2:11" s="126" customFormat="1">
      <c r="B1372" s="321"/>
      <c r="C1372" s="187"/>
      <c r="D1372" s="181"/>
      <c r="E1372" s="225"/>
      <c r="F1372" s="195" t="e">
        <f>VLOOKUP(#REF!,'Base mag'!$U$2:$V$8,2,FALSE)</f>
        <v>#REF!</v>
      </c>
      <c r="G1372" s="198"/>
      <c r="H1372" s="208"/>
      <c r="I1372" s="203"/>
      <c r="J1372" s="203"/>
      <c r="K1372" s="251"/>
    </row>
    <row r="1373" spans="2:11" s="126" customFormat="1">
      <c r="B1373" s="321"/>
      <c r="C1373" s="187"/>
      <c r="D1373" s="181"/>
      <c r="E1373" s="225"/>
      <c r="F1373" s="195" t="e">
        <f>VLOOKUP(#REF!,'Base mag'!$U$2:$V$8,2,FALSE)</f>
        <v>#REF!</v>
      </c>
      <c r="G1373" s="198"/>
      <c r="H1373" s="208"/>
      <c r="I1373" s="203"/>
      <c r="J1373" s="203"/>
      <c r="K1373" s="251"/>
    </row>
    <row r="1374" spans="2:11" s="126" customFormat="1">
      <c r="B1374" s="321"/>
      <c r="C1374" s="187"/>
      <c r="D1374" s="181"/>
      <c r="E1374" s="225"/>
      <c r="F1374" s="195" t="e">
        <f>VLOOKUP(#REF!,'Base mag'!$U$2:$V$8,2,FALSE)</f>
        <v>#REF!</v>
      </c>
      <c r="G1374" s="198"/>
      <c r="H1374" s="208"/>
      <c r="I1374" s="203"/>
      <c r="J1374" s="203"/>
      <c r="K1374" s="251"/>
    </row>
    <row r="1375" spans="2:11" s="126" customFormat="1">
      <c r="B1375" s="321"/>
      <c r="C1375" s="187"/>
      <c r="D1375" s="181"/>
      <c r="E1375" s="225"/>
      <c r="F1375" s="195" t="e">
        <f>VLOOKUP(#REF!,'Base mag'!$U$2:$V$8,2,FALSE)</f>
        <v>#REF!</v>
      </c>
      <c r="G1375" s="198"/>
      <c r="H1375" s="208"/>
      <c r="I1375" s="203"/>
      <c r="J1375" s="203"/>
      <c r="K1375" s="251"/>
    </row>
    <row r="1376" spans="2:11" s="126" customFormat="1">
      <c r="B1376" s="321"/>
      <c r="C1376" s="187"/>
      <c r="D1376" s="181"/>
      <c r="E1376" s="225"/>
      <c r="F1376" s="195" t="e">
        <f>VLOOKUP(#REF!,'Base mag'!$U$2:$V$8,2,FALSE)</f>
        <v>#REF!</v>
      </c>
      <c r="G1376" s="198"/>
      <c r="H1376" s="208"/>
      <c r="I1376" s="203"/>
      <c r="J1376" s="203"/>
      <c r="K1376" s="251"/>
    </row>
    <row r="1377" spans="2:11" s="126" customFormat="1">
      <c r="B1377" s="321"/>
      <c r="C1377" s="187"/>
      <c r="D1377" s="181"/>
      <c r="E1377" s="225"/>
      <c r="F1377" s="195" t="e">
        <f>VLOOKUP(#REF!,'Base mag'!$U$2:$V$8,2,FALSE)</f>
        <v>#REF!</v>
      </c>
      <c r="G1377" s="198"/>
      <c r="H1377" s="208"/>
      <c r="I1377" s="203"/>
      <c r="J1377" s="203"/>
      <c r="K1377" s="251"/>
    </row>
    <row r="1378" spans="2:11" s="126" customFormat="1">
      <c r="B1378" s="321"/>
      <c r="C1378" s="187"/>
      <c r="D1378" s="181"/>
      <c r="E1378" s="225"/>
      <c r="F1378" s="195" t="e">
        <f>VLOOKUP(#REF!,'Base mag'!$U$2:$V$8,2,FALSE)</f>
        <v>#REF!</v>
      </c>
      <c r="G1378" s="198"/>
      <c r="H1378" s="208"/>
      <c r="I1378" s="203"/>
      <c r="J1378" s="203"/>
      <c r="K1378" s="251"/>
    </row>
    <row r="1379" spans="2:11" s="126" customFormat="1">
      <c r="B1379" s="321"/>
      <c r="C1379" s="187"/>
      <c r="D1379" s="181"/>
      <c r="E1379" s="225"/>
      <c r="F1379" s="195" t="e">
        <f>VLOOKUP(#REF!,'Base mag'!$U$2:$V$8,2,FALSE)</f>
        <v>#REF!</v>
      </c>
      <c r="G1379" s="198"/>
      <c r="H1379" s="208"/>
      <c r="I1379" s="203"/>
      <c r="J1379" s="203"/>
      <c r="K1379" s="251"/>
    </row>
    <row r="1380" spans="2:11" s="126" customFormat="1">
      <c r="B1380" s="321"/>
      <c r="C1380" s="187"/>
      <c r="D1380" s="181"/>
      <c r="E1380" s="225"/>
      <c r="F1380" s="195" t="e">
        <f>VLOOKUP(#REF!,'Base mag'!$U$2:$V$8,2,FALSE)</f>
        <v>#REF!</v>
      </c>
      <c r="G1380" s="198"/>
      <c r="H1380" s="208"/>
      <c r="I1380" s="203"/>
      <c r="J1380" s="203"/>
      <c r="K1380" s="251"/>
    </row>
    <row r="1381" spans="2:11" s="126" customFormat="1">
      <c r="B1381" s="321"/>
      <c r="C1381" s="187"/>
      <c r="D1381" s="181"/>
      <c r="E1381" s="225"/>
      <c r="F1381" s="195" t="e">
        <f>VLOOKUP(#REF!,'Base mag'!$U$2:$V$8,2,FALSE)</f>
        <v>#REF!</v>
      </c>
      <c r="G1381" s="198"/>
      <c r="H1381" s="208"/>
      <c r="I1381" s="203"/>
      <c r="J1381" s="203"/>
      <c r="K1381" s="251"/>
    </row>
    <row r="1382" spans="2:11" s="126" customFormat="1">
      <c r="B1382" s="321"/>
      <c r="C1382" s="187"/>
      <c r="D1382" s="181"/>
      <c r="E1382" s="225"/>
      <c r="F1382" s="195" t="e">
        <f>VLOOKUP(#REF!,'Base mag'!$U$2:$V$8,2,FALSE)</f>
        <v>#REF!</v>
      </c>
      <c r="G1382" s="198"/>
      <c r="H1382" s="208"/>
      <c r="I1382" s="203"/>
      <c r="J1382" s="203"/>
      <c r="K1382" s="251"/>
    </row>
    <row r="1383" spans="2:11" s="126" customFormat="1">
      <c r="B1383" s="321"/>
      <c r="C1383" s="187"/>
      <c r="D1383" s="181"/>
      <c r="E1383" s="225"/>
      <c r="F1383" s="195" t="e">
        <f>VLOOKUP(#REF!,'Base mag'!$U$2:$V$8,2,FALSE)</f>
        <v>#REF!</v>
      </c>
      <c r="G1383" s="198"/>
      <c r="H1383" s="208"/>
      <c r="I1383" s="203"/>
      <c r="J1383" s="203"/>
      <c r="K1383" s="251"/>
    </row>
    <row r="1384" spans="2:11" s="126" customFormat="1">
      <c r="B1384" s="321"/>
      <c r="C1384" s="187"/>
      <c r="D1384" s="181"/>
      <c r="E1384" s="225"/>
      <c r="F1384" s="195" t="e">
        <f>VLOOKUP(#REF!,'Base mag'!$U$2:$V$8,2,FALSE)</f>
        <v>#REF!</v>
      </c>
      <c r="G1384" s="198"/>
      <c r="H1384" s="208"/>
      <c r="I1384" s="203"/>
      <c r="J1384" s="203"/>
      <c r="K1384" s="251"/>
    </row>
    <row r="1385" spans="2:11" s="126" customFormat="1">
      <c r="B1385" s="321"/>
      <c r="C1385" s="187"/>
      <c r="D1385" s="181"/>
      <c r="E1385" s="225"/>
      <c r="F1385" s="195" t="e">
        <f>VLOOKUP(#REF!,'Base mag'!$U$2:$V$8,2,FALSE)</f>
        <v>#REF!</v>
      </c>
      <c r="G1385" s="198"/>
      <c r="H1385" s="208"/>
      <c r="I1385" s="203"/>
      <c r="J1385" s="203"/>
      <c r="K1385" s="251"/>
    </row>
    <row r="1386" spans="2:11" s="126" customFormat="1">
      <c r="B1386" s="321"/>
      <c r="C1386" s="187"/>
      <c r="D1386" s="181"/>
      <c r="E1386" s="225"/>
      <c r="F1386" s="195" t="e">
        <f>VLOOKUP(#REF!,'Base mag'!$U$2:$V$8,2,FALSE)</f>
        <v>#REF!</v>
      </c>
      <c r="G1386" s="198"/>
      <c r="H1386" s="208"/>
      <c r="I1386" s="203"/>
      <c r="J1386" s="203"/>
      <c r="K1386" s="251"/>
    </row>
    <row r="1387" spans="2:11" s="126" customFormat="1">
      <c r="B1387" s="321"/>
      <c r="C1387" s="187"/>
      <c r="D1387" s="181"/>
      <c r="E1387" s="225"/>
      <c r="F1387" s="195" t="e">
        <f>VLOOKUP(#REF!,'Base mag'!$U$2:$V$8,2,FALSE)</f>
        <v>#REF!</v>
      </c>
      <c r="G1387" s="198"/>
      <c r="H1387" s="208"/>
      <c r="I1387" s="203"/>
      <c r="J1387" s="203"/>
      <c r="K1387" s="251"/>
    </row>
    <row r="1388" spans="2:11" s="126" customFormat="1">
      <c r="B1388" s="321"/>
      <c r="C1388" s="187"/>
      <c r="D1388" s="181"/>
      <c r="E1388" s="225"/>
      <c r="F1388" s="195" t="e">
        <f>VLOOKUP(#REF!,'Base mag'!$U$2:$V$8,2,FALSE)</f>
        <v>#REF!</v>
      </c>
      <c r="G1388" s="198"/>
      <c r="H1388" s="208"/>
      <c r="I1388" s="203"/>
      <c r="J1388" s="203"/>
      <c r="K1388" s="251"/>
    </row>
    <row r="1389" spans="2:11" s="126" customFormat="1">
      <c r="B1389" s="321"/>
      <c r="C1389" s="187"/>
      <c r="D1389" s="181"/>
      <c r="E1389" s="225"/>
      <c r="F1389" s="195" t="e">
        <f>VLOOKUP(#REF!,'Base mag'!$U$2:$V$8,2,FALSE)</f>
        <v>#REF!</v>
      </c>
      <c r="G1389" s="198"/>
      <c r="H1389" s="208"/>
      <c r="I1389" s="203"/>
      <c r="J1389" s="203"/>
      <c r="K1389" s="251"/>
    </row>
    <row r="1390" spans="2:11" s="126" customFormat="1">
      <c r="B1390" s="321"/>
      <c r="C1390" s="187"/>
      <c r="D1390" s="181"/>
      <c r="E1390" s="225"/>
      <c r="F1390" s="195" t="e">
        <f>VLOOKUP(#REF!,'Base mag'!$U$2:$V$8,2,FALSE)</f>
        <v>#REF!</v>
      </c>
      <c r="G1390" s="198"/>
      <c r="H1390" s="208"/>
      <c r="I1390" s="203"/>
      <c r="J1390" s="203"/>
      <c r="K1390" s="251"/>
    </row>
    <row r="1391" spans="2:11" s="126" customFormat="1">
      <c r="B1391" s="321"/>
      <c r="C1391" s="187"/>
      <c r="D1391" s="181"/>
      <c r="E1391" s="225"/>
      <c r="F1391" s="195" t="e">
        <f>VLOOKUP(#REF!,'Base mag'!$U$2:$V$8,2,FALSE)</f>
        <v>#REF!</v>
      </c>
      <c r="G1391" s="198"/>
      <c r="H1391" s="208"/>
      <c r="I1391" s="203"/>
      <c r="J1391" s="203"/>
      <c r="K1391" s="251"/>
    </row>
    <row r="1392" spans="2:11" s="126" customFormat="1">
      <c r="B1392" s="321"/>
      <c r="C1392" s="187"/>
      <c r="D1392" s="181"/>
      <c r="E1392" s="225"/>
      <c r="F1392" s="195" t="e">
        <f>VLOOKUP(#REF!,'Base mag'!$U$2:$V$8,2,FALSE)</f>
        <v>#REF!</v>
      </c>
      <c r="G1392" s="198"/>
      <c r="H1392" s="208"/>
      <c r="I1392" s="203"/>
      <c r="J1392" s="203"/>
      <c r="K1392" s="251"/>
    </row>
    <row r="1393" spans="2:11" s="126" customFormat="1">
      <c r="B1393" s="321"/>
      <c r="C1393" s="187"/>
      <c r="D1393" s="181"/>
      <c r="E1393" s="225"/>
      <c r="F1393" s="195" t="e">
        <f>VLOOKUP(#REF!,'Base mag'!$U$2:$V$8,2,FALSE)</f>
        <v>#REF!</v>
      </c>
      <c r="G1393" s="198"/>
      <c r="H1393" s="208"/>
      <c r="I1393" s="203"/>
      <c r="J1393" s="203"/>
      <c r="K1393" s="251"/>
    </row>
    <row r="1394" spans="2:11" s="126" customFormat="1">
      <c r="B1394" s="321"/>
      <c r="C1394" s="187"/>
      <c r="D1394" s="181"/>
      <c r="E1394" s="225"/>
      <c r="F1394" s="195" t="e">
        <f>VLOOKUP(#REF!,'Base mag'!$U$2:$V$8,2,FALSE)</f>
        <v>#REF!</v>
      </c>
      <c r="G1394" s="198"/>
      <c r="H1394" s="208"/>
      <c r="I1394" s="203"/>
      <c r="J1394" s="203"/>
      <c r="K1394" s="251"/>
    </row>
    <row r="1395" spans="2:11" s="126" customFormat="1">
      <c r="B1395" s="321"/>
      <c r="C1395" s="187"/>
      <c r="D1395" s="181"/>
      <c r="E1395" s="225"/>
      <c r="F1395" s="195" t="e">
        <f>VLOOKUP(#REF!,'Base mag'!$U$2:$V$8,2,FALSE)</f>
        <v>#REF!</v>
      </c>
      <c r="G1395" s="198"/>
      <c r="H1395" s="208"/>
      <c r="I1395" s="203"/>
      <c r="J1395" s="203"/>
      <c r="K1395" s="251"/>
    </row>
    <row r="1396" spans="2:11" s="126" customFormat="1">
      <c r="B1396" s="321"/>
      <c r="C1396" s="187"/>
      <c r="D1396" s="181"/>
      <c r="E1396" s="225"/>
      <c r="F1396" s="195" t="e">
        <f>VLOOKUP(#REF!,'Base mag'!$U$2:$V$8,2,FALSE)</f>
        <v>#REF!</v>
      </c>
      <c r="G1396" s="198"/>
      <c r="H1396" s="208"/>
      <c r="I1396" s="203"/>
      <c r="J1396" s="203"/>
      <c r="K1396" s="251"/>
    </row>
    <row r="1397" spans="2:11" s="126" customFormat="1">
      <c r="B1397" s="321"/>
      <c r="C1397" s="187"/>
      <c r="D1397" s="181"/>
      <c r="E1397" s="225"/>
      <c r="F1397" s="195" t="e">
        <f>VLOOKUP(#REF!,'Base mag'!$U$2:$V$8,2,FALSE)</f>
        <v>#REF!</v>
      </c>
      <c r="G1397" s="198"/>
      <c r="H1397" s="208"/>
      <c r="I1397" s="203"/>
      <c r="J1397" s="203"/>
      <c r="K1397" s="251"/>
    </row>
    <row r="1398" spans="2:11" s="126" customFormat="1">
      <c r="B1398" s="321"/>
      <c r="C1398" s="187"/>
      <c r="D1398" s="181"/>
      <c r="E1398" s="225"/>
      <c r="F1398" s="195" t="e">
        <f>VLOOKUP(#REF!,'Base mag'!$U$2:$V$8,2,FALSE)</f>
        <v>#REF!</v>
      </c>
      <c r="G1398" s="198"/>
      <c r="H1398" s="208"/>
      <c r="I1398" s="203"/>
      <c r="J1398" s="203"/>
      <c r="K1398" s="251"/>
    </row>
    <row r="1399" spans="2:11" s="126" customFormat="1">
      <c r="B1399" s="321"/>
      <c r="C1399" s="187"/>
      <c r="D1399" s="181"/>
      <c r="E1399" s="225"/>
      <c r="F1399" s="195" t="e">
        <f>VLOOKUP(#REF!,'Base mag'!$U$2:$V$8,2,FALSE)</f>
        <v>#REF!</v>
      </c>
      <c r="G1399" s="198"/>
      <c r="H1399" s="208"/>
      <c r="I1399" s="203"/>
      <c r="J1399" s="203"/>
      <c r="K1399" s="251"/>
    </row>
    <row r="1400" spans="2:11" s="126" customFormat="1">
      <c r="B1400" s="321"/>
      <c r="C1400" s="187"/>
      <c r="D1400" s="181"/>
      <c r="E1400" s="225"/>
      <c r="F1400" s="195" t="e">
        <f>VLOOKUP(#REF!,'Base mag'!$U$2:$V$8,2,FALSE)</f>
        <v>#REF!</v>
      </c>
      <c r="G1400" s="198"/>
      <c r="H1400" s="208"/>
      <c r="I1400" s="203"/>
      <c r="J1400" s="203"/>
      <c r="K1400" s="251"/>
    </row>
    <row r="1401" spans="2:11" s="126" customFormat="1">
      <c r="B1401" s="321"/>
      <c r="C1401" s="187"/>
      <c r="D1401" s="181"/>
      <c r="E1401" s="225"/>
      <c r="F1401" s="195" t="e">
        <f>VLOOKUP(#REF!,'Base mag'!$U$2:$V$8,2,FALSE)</f>
        <v>#REF!</v>
      </c>
      <c r="G1401" s="198"/>
      <c r="H1401" s="208"/>
      <c r="I1401" s="203"/>
      <c r="J1401" s="203"/>
      <c r="K1401" s="251"/>
    </row>
    <row r="1402" spans="2:11" s="126" customFormat="1">
      <c r="B1402" s="321"/>
      <c r="C1402" s="187"/>
      <c r="D1402" s="181"/>
      <c r="E1402" s="225"/>
      <c r="F1402" s="195" t="e">
        <f>VLOOKUP(#REF!,'Base mag'!$U$2:$V$8,2,FALSE)</f>
        <v>#REF!</v>
      </c>
      <c r="G1402" s="198"/>
      <c r="H1402" s="208"/>
      <c r="I1402" s="203"/>
      <c r="J1402" s="203"/>
      <c r="K1402" s="251"/>
    </row>
    <row r="1403" spans="2:11" s="126" customFormat="1">
      <c r="B1403" s="321"/>
      <c r="C1403" s="187"/>
      <c r="D1403" s="181"/>
      <c r="E1403" s="225"/>
      <c r="F1403" s="195" t="e">
        <f>VLOOKUP(#REF!,'Base mag'!$U$2:$V$8,2,FALSE)</f>
        <v>#REF!</v>
      </c>
      <c r="G1403" s="198"/>
      <c r="H1403" s="208"/>
      <c r="I1403" s="203"/>
      <c r="J1403" s="203"/>
      <c r="K1403" s="251"/>
    </row>
    <row r="1404" spans="2:11" s="126" customFormat="1">
      <c r="B1404" s="321"/>
      <c r="C1404" s="187"/>
      <c r="D1404" s="181"/>
      <c r="E1404" s="225"/>
      <c r="F1404" s="195" t="e">
        <f>VLOOKUP(#REF!,'Base mag'!$U$2:$V$8,2,FALSE)</f>
        <v>#REF!</v>
      </c>
      <c r="G1404" s="198"/>
      <c r="H1404" s="208"/>
      <c r="I1404" s="203"/>
      <c r="J1404" s="203"/>
      <c r="K1404" s="251"/>
    </row>
    <row r="1405" spans="2:11" s="126" customFormat="1">
      <c r="B1405" s="321"/>
      <c r="C1405" s="187"/>
      <c r="D1405" s="181"/>
      <c r="E1405" s="225"/>
      <c r="F1405" s="195" t="e">
        <f>VLOOKUP(#REF!,'Base mag'!$U$2:$V$8,2,FALSE)</f>
        <v>#REF!</v>
      </c>
      <c r="G1405" s="198"/>
      <c r="H1405" s="208"/>
      <c r="I1405" s="203"/>
      <c r="J1405" s="203"/>
      <c r="K1405" s="251"/>
    </row>
    <row r="1406" spans="2:11" s="126" customFormat="1">
      <c r="B1406" s="321"/>
      <c r="C1406" s="187"/>
      <c r="D1406" s="181"/>
      <c r="E1406" s="225"/>
      <c r="F1406" s="195" t="e">
        <f>VLOOKUP(#REF!,'Base mag'!$U$2:$V$8,2,FALSE)</f>
        <v>#REF!</v>
      </c>
      <c r="G1406" s="198"/>
      <c r="H1406" s="208"/>
      <c r="I1406" s="203"/>
      <c r="J1406" s="203"/>
      <c r="K1406" s="251"/>
    </row>
    <row r="1407" spans="2:11" s="126" customFormat="1">
      <c r="B1407" s="321"/>
      <c r="C1407" s="187"/>
      <c r="D1407" s="181"/>
      <c r="E1407" s="225"/>
      <c r="F1407" s="195" t="e">
        <f>VLOOKUP(#REF!,'Base mag'!$U$2:$V$8,2,FALSE)</f>
        <v>#REF!</v>
      </c>
      <c r="G1407" s="198"/>
      <c r="H1407" s="208"/>
      <c r="I1407" s="203"/>
      <c r="J1407" s="203"/>
      <c r="K1407" s="251"/>
    </row>
    <row r="1408" spans="2:11" s="126" customFormat="1">
      <c r="B1408" s="321"/>
      <c r="C1408" s="187"/>
      <c r="D1408" s="181"/>
      <c r="E1408" s="225"/>
      <c r="F1408" s="195" t="e">
        <f>VLOOKUP(#REF!,'Base mag'!$U$2:$V$8,2,FALSE)</f>
        <v>#REF!</v>
      </c>
      <c r="G1408" s="198"/>
      <c r="H1408" s="208"/>
      <c r="I1408" s="203"/>
      <c r="J1408" s="203"/>
      <c r="K1408" s="251"/>
    </row>
    <row r="1409" spans="2:11" s="126" customFormat="1">
      <c r="B1409" s="321"/>
      <c r="C1409" s="187"/>
      <c r="D1409" s="181"/>
      <c r="E1409" s="225"/>
      <c r="F1409" s="195" t="e">
        <f>VLOOKUP(#REF!,'Base mag'!$U$2:$V$8,2,FALSE)</f>
        <v>#REF!</v>
      </c>
      <c r="G1409" s="198"/>
      <c r="H1409" s="208"/>
      <c r="I1409" s="203"/>
      <c r="J1409" s="203"/>
      <c r="K1409" s="251"/>
    </row>
    <row r="1410" spans="2:11" s="126" customFormat="1">
      <c r="B1410" s="321"/>
      <c r="C1410" s="187"/>
      <c r="D1410" s="181"/>
      <c r="E1410" s="225"/>
      <c r="F1410" s="195" t="e">
        <f>VLOOKUP(#REF!,'Base mag'!$U$2:$V$8,2,FALSE)</f>
        <v>#REF!</v>
      </c>
      <c r="G1410" s="198"/>
      <c r="H1410" s="208"/>
      <c r="I1410" s="203"/>
      <c r="J1410" s="203"/>
      <c r="K1410" s="251"/>
    </row>
    <row r="1411" spans="2:11" s="126" customFormat="1">
      <c r="B1411" s="321"/>
      <c r="C1411" s="187"/>
      <c r="D1411" s="181"/>
      <c r="E1411" s="225"/>
      <c r="F1411" s="195" t="e">
        <f>VLOOKUP(#REF!,'Base mag'!$U$2:$V$8,2,FALSE)</f>
        <v>#REF!</v>
      </c>
      <c r="G1411" s="198"/>
      <c r="H1411" s="208"/>
      <c r="I1411" s="203"/>
      <c r="J1411" s="203"/>
      <c r="K1411" s="251"/>
    </row>
    <row r="1412" spans="2:11" s="126" customFormat="1">
      <c r="B1412" s="321"/>
      <c r="C1412" s="187"/>
      <c r="D1412" s="181"/>
      <c r="E1412" s="225"/>
      <c r="F1412" s="195" t="e">
        <f>VLOOKUP(#REF!,'Base mag'!$U$2:$V$8,2,FALSE)</f>
        <v>#REF!</v>
      </c>
      <c r="G1412" s="198"/>
      <c r="H1412" s="208"/>
      <c r="I1412" s="203"/>
      <c r="J1412" s="203"/>
      <c r="K1412" s="251"/>
    </row>
    <row r="1413" spans="2:11" s="126" customFormat="1">
      <c r="B1413" s="321"/>
      <c r="C1413" s="187"/>
      <c r="D1413" s="181"/>
      <c r="E1413" s="225"/>
      <c r="F1413" s="195" t="e">
        <f>VLOOKUP(#REF!,'Base mag'!$U$2:$V$8,2,FALSE)</f>
        <v>#REF!</v>
      </c>
      <c r="G1413" s="198"/>
      <c r="H1413" s="208"/>
      <c r="I1413" s="203"/>
      <c r="J1413" s="203"/>
      <c r="K1413" s="251"/>
    </row>
    <row r="1414" spans="2:11" s="126" customFormat="1">
      <c r="B1414" s="321"/>
      <c r="C1414" s="187"/>
      <c r="D1414" s="181"/>
      <c r="E1414" s="225"/>
      <c r="F1414" s="195" t="e">
        <f>VLOOKUP(#REF!,'Base mag'!$U$2:$V$8,2,FALSE)</f>
        <v>#REF!</v>
      </c>
      <c r="G1414" s="198"/>
      <c r="H1414" s="208"/>
      <c r="I1414" s="203"/>
      <c r="J1414" s="203"/>
      <c r="K1414" s="251"/>
    </row>
    <row r="1415" spans="2:11" s="126" customFormat="1">
      <c r="B1415" s="321"/>
      <c r="C1415" s="187"/>
      <c r="D1415" s="181"/>
      <c r="E1415" s="225"/>
      <c r="F1415" s="195" t="e">
        <f>VLOOKUP(#REF!,'Base mag'!$U$2:$V$8,2,FALSE)</f>
        <v>#REF!</v>
      </c>
      <c r="G1415" s="198"/>
      <c r="H1415" s="208"/>
      <c r="I1415" s="203"/>
      <c r="J1415" s="203"/>
      <c r="K1415" s="251"/>
    </row>
    <row r="1416" spans="2:11" s="126" customFormat="1">
      <c r="B1416" s="321"/>
      <c r="C1416" s="187"/>
      <c r="D1416" s="181"/>
      <c r="E1416" s="225"/>
      <c r="F1416" s="195" t="e">
        <f>VLOOKUP(#REF!,'Base mag'!$U$2:$V$8,2,FALSE)</f>
        <v>#REF!</v>
      </c>
      <c r="G1416" s="198"/>
      <c r="H1416" s="208"/>
      <c r="I1416" s="203"/>
      <c r="J1416" s="203"/>
      <c r="K1416" s="251"/>
    </row>
    <row r="1417" spans="2:11" s="126" customFormat="1">
      <c r="B1417" s="321"/>
      <c r="C1417" s="187"/>
      <c r="D1417" s="181"/>
      <c r="E1417" s="225"/>
      <c r="F1417" s="195" t="e">
        <f>VLOOKUP(#REF!,'Base mag'!$U$2:$V$8,2,FALSE)</f>
        <v>#REF!</v>
      </c>
      <c r="G1417" s="198"/>
      <c r="H1417" s="208"/>
      <c r="I1417" s="203"/>
      <c r="J1417" s="203"/>
      <c r="K1417" s="251"/>
    </row>
    <row r="1418" spans="2:11" s="126" customFormat="1">
      <c r="B1418" s="321"/>
      <c r="C1418" s="187"/>
      <c r="D1418" s="181"/>
      <c r="E1418" s="225"/>
      <c r="F1418" s="195" t="e">
        <f>VLOOKUP(#REF!,'Base mag'!$U$2:$V$8,2,FALSE)</f>
        <v>#REF!</v>
      </c>
      <c r="G1418" s="198"/>
      <c r="H1418" s="208"/>
      <c r="I1418" s="203"/>
      <c r="J1418" s="203"/>
      <c r="K1418" s="251"/>
    </row>
    <row r="1419" spans="2:11" s="126" customFormat="1">
      <c r="B1419" s="321"/>
      <c r="C1419" s="187"/>
      <c r="D1419" s="181"/>
      <c r="E1419" s="225"/>
      <c r="F1419" s="195" t="e">
        <f>VLOOKUP(#REF!,'Base mag'!$U$2:$V$8,2,FALSE)</f>
        <v>#REF!</v>
      </c>
      <c r="G1419" s="198"/>
      <c r="H1419" s="208"/>
      <c r="I1419" s="203"/>
      <c r="J1419" s="203"/>
      <c r="K1419" s="251"/>
    </row>
    <row r="1420" spans="2:11" s="126" customFormat="1">
      <c r="B1420" s="321"/>
      <c r="C1420" s="187"/>
      <c r="D1420" s="181"/>
      <c r="E1420" s="225"/>
      <c r="F1420" s="195" t="e">
        <f>VLOOKUP(#REF!,'Base mag'!$U$2:$V$8,2,FALSE)</f>
        <v>#REF!</v>
      </c>
      <c r="G1420" s="198"/>
      <c r="H1420" s="208"/>
      <c r="I1420" s="203"/>
      <c r="J1420" s="203"/>
      <c r="K1420" s="251"/>
    </row>
    <row r="1421" spans="2:11" s="126" customFormat="1">
      <c r="B1421" s="321"/>
      <c r="C1421" s="187"/>
      <c r="D1421" s="181"/>
      <c r="E1421" s="225"/>
      <c r="F1421" s="195" t="e">
        <f>VLOOKUP(#REF!,'Base mag'!$U$2:$V$8,2,FALSE)</f>
        <v>#REF!</v>
      </c>
      <c r="G1421" s="198"/>
      <c r="H1421" s="208"/>
      <c r="I1421" s="203"/>
      <c r="J1421" s="203"/>
      <c r="K1421" s="251"/>
    </row>
    <row r="1422" spans="2:11" s="126" customFormat="1">
      <c r="B1422" s="321"/>
      <c r="C1422" s="187"/>
      <c r="D1422" s="181"/>
      <c r="E1422" s="225"/>
      <c r="F1422" s="195" t="e">
        <f>VLOOKUP(#REF!,'Base mag'!$U$2:$V$8,2,FALSE)</f>
        <v>#REF!</v>
      </c>
      <c r="G1422" s="198"/>
      <c r="H1422" s="208"/>
      <c r="I1422" s="203"/>
      <c r="J1422" s="203"/>
      <c r="K1422" s="251"/>
    </row>
    <row r="1423" spans="2:11" s="126" customFormat="1">
      <c r="B1423" s="321"/>
      <c r="C1423" s="187"/>
      <c r="D1423" s="181"/>
      <c r="E1423" s="225"/>
      <c r="F1423" s="195" t="e">
        <f>VLOOKUP(#REF!,'Base mag'!$U$2:$V$8,2,FALSE)</f>
        <v>#REF!</v>
      </c>
      <c r="G1423" s="198"/>
      <c r="H1423" s="208"/>
      <c r="I1423" s="203"/>
      <c r="J1423" s="203"/>
      <c r="K1423" s="251"/>
    </row>
    <row r="1424" spans="2:11" s="126" customFormat="1">
      <c r="B1424" s="321"/>
      <c r="C1424" s="187"/>
      <c r="D1424" s="181"/>
      <c r="E1424" s="225"/>
      <c r="F1424" s="195" t="e">
        <f>VLOOKUP(#REF!,'Base mag'!$U$2:$V$8,2,FALSE)</f>
        <v>#REF!</v>
      </c>
      <c r="G1424" s="198"/>
      <c r="H1424" s="208"/>
      <c r="I1424" s="203"/>
      <c r="J1424" s="203"/>
      <c r="K1424" s="251"/>
    </row>
    <row r="1425" spans="2:11" s="126" customFormat="1">
      <c r="B1425" s="321"/>
      <c r="C1425" s="187"/>
      <c r="D1425" s="181"/>
      <c r="E1425" s="225"/>
      <c r="F1425" s="195" t="e">
        <f>VLOOKUP(#REF!,'Base mag'!$U$2:$V$8,2,FALSE)</f>
        <v>#REF!</v>
      </c>
      <c r="G1425" s="198"/>
      <c r="H1425" s="208"/>
      <c r="I1425" s="203"/>
      <c r="J1425" s="203"/>
      <c r="K1425" s="251"/>
    </row>
    <row r="1426" spans="2:11" s="126" customFormat="1">
      <c r="B1426" s="321"/>
      <c r="C1426" s="187"/>
      <c r="D1426" s="181"/>
      <c r="E1426" s="225"/>
      <c r="F1426" s="195" t="e">
        <f>VLOOKUP(#REF!,'Base mag'!$U$2:$V$8,2,FALSE)</f>
        <v>#REF!</v>
      </c>
      <c r="G1426" s="198"/>
      <c r="H1426" s="208"/>
      <c r="I1426" s="203"/>
      <c r="J1426" s="203"/>
      <c r="K1426" s="251"/>
    </row>
    <row r="1427" spans="2:11" s="126" customFormat="1">
      <c r="B1427" s="321"/>
      <c r="C1427" s="187"/>
      <c r="D1427" s="181"/>
      <c r="E1427" s="225"/>
      <c r="F1427" s="195" t="e">
        <f>VLOOKUP(#REF!,'Base mag'!$U$2:$V$8,2,FALSE)</f>
        <v>#REF!</v>
      </c>
      <c r="G1427" s="198"/>
      <c r="H1427" s="208"/>
      <c r="I1427" s="203"/>
      <c r="J1427" s="203"/>
      <c r="K1427" s="251"/>
    </row>
    <row r="1428" spans="2:11" s="126" customFormat="1">
      <c r="B1428" s="321"/>
      <c r="C1428" s="187"/>
      <c r="D1428" s="181"/>
      <c r="E1428" s="225"/>
      <c r="F1428" s="195" t="e">
        <f>VLOOKUP(#REF!,'Base mag'!$U$2:$V$8,2,FALSE)</f>
        <v>#REF!</v>
      </c>
      <c r="G1428" s="198"/>
      <c r="H1428" s="208"/>
      <c r="I1428" s="203"/>
      <c r="J1428" s="203"/>
      <c r="K1428" s="251"/>
    </row>
    <row r="1429" spans="2:11" s="126" customFormat="1">
      <c r="B1429" s="321"/>
      <c r="C1429" s="187"/>
      <c r="D1429" s="181"/>
      <c r="E1429" s="225"/>
      <c r="F1429" s="195" t="e">
        <f>VLOOKUP(#REF!,'Base mag'!$U$2:$V$8,2,FALSE)</f>
        <v>#REF!</v>
      </c>
      <c r="G1429" s="198"/>
      <c r="H1429" s="208"/>
      <c r="I1429" s="203"/>
      <c r="J1429" s="203"/>
      <c r="K1429" s="251"/>
    </row>
    <row r="1430" spans="2:11" s="126" customFormat="1">
      <c r="B1430" s="321"/>
      <c r="C1430" s="187"/>
      <c r="D1430" s="181"/>
      <c r="E1430" s="225"/>
      <c r="F1430" s="195" t="e">
        <f>VLOOKUP(#REF!,'Base mag'!$U$2:$V$8,2,FALSE)</f>
        <v>#REF!</v>
      </c>
      <c r="G1430" s="198"/>
      <c r="H1430" s="208"/>
      <c r="I1430" s="203"/>
      <c r="J1430" s="203"/>
      <c r="K1430" s="251"/>
    </row>
    <row r="1431" spans="2:11" s="126" customFormat="1">
      <c r="B1431" s="321"/>
      <c r="C1431" s="187"/>
      <c r="D1431" s="181"/>
      <c r="E1431" s="225"/>
      <c r="F1431" s="195" t="e">
        <f>VLOOKUP(#REF!,'Base mag'!$U$2:$V$8,2,FALSE)</f>
        <v>#REF!</v>
      </c>
      <c r="G1431" s="198"/>
      <c r="H1431" s="208"/>
      <c r="I1431" s="203"/>
      <c r="J1431" s="203"/>
      <c r="K1431" s="251"/>
    </row>
    <row r="1432" spans="2:11" s="126" customFormat="1">
      <c r="B1432" s="321"/>
      <c r="C1432" s="187"/>
      <c r="D1432" s="181"/>
      <c r="E1432" s="225"/>
      <c r="F1432" s="195" t="e">
        <f>VLOOKUP(#REF!,'Base mag'!$U$2:$V$8,2,FALSE)</f>
        <v>#REF!</v>
      </c>
      <c r="G1432" s="198"/>
      <c r="H1432" s="208"/>
      <c r="I1432" s="203"/>
      <c r="J1432" s="203"/>
      <c r="K1432" s="251"/>
    </row>
    <row r="1433" spans="2:11" s="126" customFormat="1">
      <c r="B1433" s="321"/>
      <c r="C1433" s="187"/>
      <c r="D1433" s="181"/>
      <c r="E1433" s="225"/>
      <c r="F1433" s="195" t="e">
        <f>VLOOKUP(#REF!,'Base mag'!$U$2:$V$8,2,FALSE)</f>
        <v>#REF!</v>
      </c>
      <c r="G1433" s="198"/>
      <c r="H1433" s="208"/>
      <c r="I1433" s="203"/>
      <c r="J1433" s="203"/>
      <c r="K1433" s="251"/>
    </row>
    <row r="1434" spans="2:11" s="126" customFormat="1">
      <c r="B1434" s="321"/>
      <c r="C1434" s="187"/>
      <c r="D1434" s="181"/>
      <c r="E1434" s="225"/>
      <c r="F1434" s="195" t="e">
        <f>VLOOKUP(#REF!,'Base mag'!$U$2:$V$8,2,FALSE)</f>
        <v>#REF!</v>
      </c>
      <c r="G1434" s="198"/>
      <c r="H1434" s="208"/>
      <c r="I1434" s="203"/>
      <c r="J1434" s="203"/>
      <c r="K1434" s="251"/>
    </row>
    <row r="1435" spans="2:11" s="126" customFormat="1">
      <c r="B1435" s="321"/>
      <c r="C1435" s="187"/>
      <c r="D1435" s="181"/>
      <c r="E1435" s="225"/>
      <c r="F1435" s="195" t="e">
        <f>VLOOKUP(#REF!,'Base mag'!$U$2:$V$8,2,FALSE)</f>
        <v>#REF!</v>
      </c>
      <c r="G1435" s="198"/>
      <c r="H1435" s="208"/>
      <c r="I1435" s="203"/>
      <c r="J1435" s="203"/>
      <c r="K1435" s="251"/>
    </row>
    <row r="1436" spans="2:11" s="126" customFormat="1">
      <c r="B1436" s="321"/>
      <c r="C1436" s="187"/>
      <c r="D1436" s="181"/>
      <c r="E1436" s="225"/>
      <c r="F1436" s="195" t="e">
        <f>VLOOKUP(#REF!,'Base mag'!$U$2:$V$8,2,FALSE)</f>
        <v>#REF!</v>
      </c>
      <c r="G1436" s="198"/>
      <c r="H1436" s="208"/>
      <c r="I1436" s="203"/>
      <c r="J1436" s="203"/>
      <c r="K1436" s="251"/>
    </row>
    <row r="1437" spans="2:11" s="126" customFormat="1">
      <c r="B1437" s="321"/>
      <c r="C1437" s="187"/>
      <c r="D1437" s="181"/>
      <c r="E1437" s="225"/>
      <c r="F1437" s="195" t="e">
        <f>VLOOKUP(#REF!,'Base mag'!$U$2:$V$8,2,FALSE)</f>
        <v>#REF!</v>
      </c>
      <c r="G1437" s="198"/>
      <c r="H1437" s="208"/>
      <c r="I1437" s="203"/>
      <c r="J1437" s="203"/>
      <c r="K1437" s="251"/>
    </row>
    <row r="1438" spans="2:11" s="126" customFormat="1">
      <c r="B1438" s="321"/>
      <c r="C1438" s="187"/>
      <c r="D1438" s="181"/>
      <c r="E1438" s="225"/>
      <c r="F1438" s="195" t="e">
        <f>VLOOKUP(#REF!,'Base mag'!$U$2:$V$8,2,FALSE)</f>
        <v>#REF!</v>
      </c>
      <c r="G1438" s="198"/>
      <c r="H1438" s="208"/>
      <c r="I1438" s="203"/>
      <c r="J1438" s="203"/>
      <c r="K1438" s="251"/>
    </row>
    <row r="1439" spans="2:11" s="126" customFormat="1">
      <c r="B1439" s="321"/>
      <c r="C1439" s="187"/>
      <c r="D1439" s="181"/>
      <c r="E1439" s="225"/>
      <c r="F1439" s="195" t="e">
        <f>VLOOKUP(#REF!,'Base mag'!$U$2:$V$8,2,FALSE)</f>
        <v>#REF!</v>
      </c>
      <c r="G1439" s="198"/>
      <c r="H1439" s="208"/>
      <c r="I1439" s="203"/>
      <c r="J1439" s="203"/>
      <c r="K1439" s="251"/>
    </row>
    <row r="1440" spans="2:11" s="126" customFormat="1">
      <c r="B1440" s="321"/>
      <c r="C1440" s="187"/>
      <c r="D1440" s="181"/>
      <c r="E1440" s="225"/>
      <c r="F1440" s="195" t="e">
        <f>VLOOKUP(#REF!,'Base mag'!$U$2:$V$8,2,FALSE)</f>
        <v>#REF!</v>
      </c>
      <c r="G1440" s="198"/>
      <c r="H1440" s="208"/>
      <c r="I1440" s="203"/>
      <c r="J1440" s="203"/>
      <c r="K1440" s="251"/>
    </row>
    <row r="1441" spans="2:11" s="126" customFormat="1">
      <c r="B1441" s="321"/>
      <c r="C1441" s="187"/>
      <c r="D1441" s="181"/>
      <c r="E1441" s="225"/>
      <c r="F1441" s="195" t="e">
        <f>VLOOKUP(#REF!,'Base mag'!$U$2:$V$8,2,FALSE)</f>
        <v>#REF!</v>
      </c>
      <c r="G1441" s="198"/>
      <c r="H1441" s="208"/>
      <c r="I1441" s="203"/>
      <c r="J1441" s="203"/>
      <c r="K1441" s="251"/>
    </row>
    <row r="1442" spans="2:11" s="126" customFormat="1">
      <c r="B1442" s="321"/>
      <c r="C1442" s="187"/>
      <c r="D1442" s="181"/>
      <c r="E1442" s="225"/>
      <c r="F1442" s="195" t="e">
        <f>VLOOKUP(#REF!,'Base mag'!$U$2:$V$8,2,FALSE)</f>
        <v>#REF!</v>
      </c>
      <c r="G1442" s="198"/>
      <c r="H1442" s="208"/>
      <c r="I1442" s="203"/>
      <c r="J1442" s="203"/>
      <c r="K1442" s="251"/>
    </row>
    <row r="1443" spans="2:11" s="126" customFormat="1">
      <c r="B1443" s="321"/>
      <c r="C1443" s="187"/>
      <c r="D1443" s="181"/>
      <c r="E1443" s="225"/>
      <c r="F1443" s="195" t="e">
        <f>VLOOKUP(#REF!,'Base mag'!$U$2:$V$8,2,FALSE)</f>
        <v>#REF!</v>
      </c>
      <c r="G1443" s="198"/>
      <c r="H1443" s="208"/>
      <c r="I1443" s="203"/>
      <c r="J1443" s="203"/>
      <c r="K1443" s="251"/>
    </row>
    <row r="1444" spans="2:11" s="126" customFormat="1">
      <c r="B1444" s="321"/>
      <c r="C1444" s="187"/>
      <c r="D1444" s="181"/>
      <c r="E1444" s="225"/>
      <c r="F1444" s="195" t="e">
        <f>VLOOKUP(#REF!,'Base mag'!$U$2:$V$8,2,FALSE)</f>
        <v>#REF!</v>
      </c>
      <c r="G1444" s="198"/>
      <c r="H1444" s="208"/>
      <c r="I1444" s="203"/>
      <c r="J1444" s="203"/>
      <c r="K1444" s="251"/>
    </row>
    <row r="1445" spans="2:11" s="126" customFormat="1">
      <c r="B1445" s="321"/>
      <c r="C1445" s="187"/>
      <c r="D1445" s="181"/>
      <c r="E1445" s="225"/>
      <c r="F1445" s="195" t="e">
        <f>VLOOKUP(#REF!,'Base mag'!$U$2:$V$8,2,FALSE)</f>
        <v>#REF!</v>
      </c>
      <c r="G1445" s="198"/>
      <c r="H1445" s="208"/>
      <c r="I1445" s="203"/>
      <c r="J1445" s="203"/>
      <c r="K1445" s="251"/>
    </row>
    <row r="1446" spans="2:11" s="126" customFormat="1">
      <c r="B1446" s="321"/>
      <c r="C1446" s="187"/>
      <c r="D1446" s="181"/>
      <c r="E1446" s="225"/>
      <c r="F1446" s="195" t="e">
        <f>VLOOKUP(#REF!,'Base mag'!$U$2:$V$8,2,FALSE)</f>
        <v>#REF!</v>
      </c>
      <c r="G1446" s="198"/>
      <c r="H1446" s="208"/>
      <c r="I1446" s="203"/>
      <c r="J1446" s="203"/>
      <c r="K1446" s="251"/>
    </row>
    <row r="1447" spans="2:11" s="126" customFormat="1">
      <c r="B1447" s="321"/>
      <c r="C1447" s="187"/>
      <c r="D1447" s="181"/>
      <c r="E1447" s="225"/>
      <c r="F1447" s="195" t="e">
        <f>VLOOKUP(#REF!,'Base mag'!$U$2:$V$8,2,FALSE)</f>
        <v>#REF!</v>
      </c>
      <c r="G1447" s="198"/>
      <c r="H1447" s="208"/>
      <c r="I1447" s="203"/>
      <c r="J1447" s="203"/>
      <c r="K1447" s="251"/>
    </row>
    <row r="1448" spans="2:11" s="126" customFormat="1">
      <c r="B1448" s="321"/>
      <c r="C1448" s="187"/>
      <c r="D1448" s="181"/>
      <c r="E1448" s="225"/>
      <c r="F1448" s="195" t="e">
        <f>VLOOKUP(#REF!,'Base mag'!$U$2:$V$8,2,FALSE)</f>
        <v>#REF!</v>
      </c>
      <c r="G1448" s="198"/>
      <c r="H1448" s="208"/>
      <c r="I1448" s="203"/>
      <c r="J1448" s="203"/>
      <c r="K1448" s="251"/>
    </row>
    <row r="1449" spans="2:11" s="126" customFormat="1">
      <c r="B1449" s="321"/>
      <c r="C1449" s="187"/>
      <c r="D1449" s="181"/>
      <c r="E1449" s="225"/>
      <c r="F1449" s="195" t="e">
        <f>VLOOKUP(#REF!,'Base mag'!$U$2:$V$8,2,FALSE)</f>
        <v>#REF!</v>
      </c>
      <c r="G1449" s="198"/>
      <c r="H1449" s="208"/>
      <c r="I1449" s="203"/>
      <c r="J1449" s="203"/>
      <c r="K1449" s="251"/>
    </row>
    <row r="1450" spans="2:11" s="126" customFormat="1">
      <c r="B1450" s="321"/>
      <c r="C1450" s="187"/>
      <c r="D1450" s="181"/>
      <c r="E1450" s="225"/>
      <c r="F1450" s="195" t="e">
        <f>VLOOKUP(#REF!,'Base mag'!$U$2:$V$8,2,FALSE)</f>
        <v>#REF!</v>
      </c>
      <c r="G1450" s="198"/>
      <c r="H1450" s="208"/>
      <c r="I1450" s="203"/>
      <c r="J1450" s="203"/>
      <c r="K1450" s="251"/>
    </row>
    <row r="1451" spans="2:11" s="126" customFormat="1">
      <c r="B1451" s="321"/>
      <c r="C1451" s="187"/>
      <c r="D1451" s="181"/>
      <c r="E1451" s="225"/>
      <c r="F1451" s="195" t="e">
        <f>VLOOKUP(#REF!,'Base mag'!$U$2:$V$8,2,FALSE)</f>
        <v>#REF!</v>
      </c>
      <c r="G1451" s="198"/>
      <c r="H1451" s="208"/>
      <c r="I1451" s="203"/>
      <c r="J1451" s="203"/>
      <c r="K1451" s="251"/>
    </row>
    <row r="1452" spans="2:11" s="126" customFormat="1">
      <c r="B1452" s="321"/>
      <c r="C1452" s="187"/>
      <c r="D1452" s="181"/>
      <c r="E1452" s="225"/>
      <c r="F1452" s="195" t="e">
        <f>VLOOKUP(#REF!,'Base mag'!$U$2:$V$8,2,FALSE)</f>
        <v>#REF!</v>
      </c>
      <c r="G1452" s="198"/>
      <c r="H1452" s="208"/>
      <c r="I1452" s="203"/>
      <c r="J1452" s="203"/>
      <c r="K1452" s="251"/>
    </row>
    <row r="1453" spans="2:11" s="126" customFormat="1">
      <c r="B1453" s="321"/>
      <c r="C1453" s="187"/>
      <c r="D1453" s="181"/>
      <c r="E1453" s="225"/>
      <c r="F1453" s="195" t="e">
        <f>VLOOKUP(#REF!,'Base mag'!$U$2:$V$8,2,FALSE)</f>
        <v>#REF!</v>
      </c>
      <c r="G1453" s="198"/>
      <c r="H1453" s="208"/>
      <c r="I1453" s="203"/>
      <c r="J1453" s="203"/>
      <c r="K1453" s="251"/>
    </row>
    <row r="1454" spans="2:11" s="126" customFormat="1">
      <c r="B1454" s="321"/>
      <c r="C1454" s="187"/>
      <c r="D1454" s="181"/>
      <c r="E1454" s="225"/>
      <c r="F1454" s="195" t="e">
        <f>VLOOKUP(#REF!,'Base mag'!$U$2:$V$8,2,FALSE)</f>
        <v>#REF!</v>
      </c>
      <c r="G1454" s="198"/>
      <c r="H1454" s="208"/>
      <c r="I1454" s="203"/>
      <c r="J1454" s="203"/>
      <c r="K1454" s="251"/>
    </row>
    <row r="1455" spans="2:11" s="126" customFormat="1">
      <c r="B1455" s="321"/>
      <c r="C1455" s="187"/>
      <c r="D1455" s="181"/>
      <c r="E1455" s="225"/>
      <c r="F1455" s="195" t="e">
        <f>VLOOKUP(#REF!,'Base mag'!$U$2:$V$8,2,FALSE)</f>
        <v>#REF!</v>
      </c>
      <c r="G1455" s="198"/>
      <c r="H1455" s="208"/>
      <c r="I1455" s="203"/>
      <c r="J1455" s="203"/>
      <c r="K1455" s="251"/>
    </row>
    <row r="1456" spans="2:11" s="126" customFormat="1">
      <c r="B1456" s="321"/>
      <c r="C1456" s="187"/>
      <c r="D1456" s="181"/>
      <c r="E1456" s="225"/>
      <c r="F1456" s="195" t="e">
        <f>VLOOKUP(#REF!,'Base mag'!$U$2:$V$8,2,FALSE)</f>
        <v>#REF!</v>
      </c>
      <c r="G1456" s="198"/>
      <c r="H1456" s="208"/>
      <c r="I1456" s="203"/>
      <c r="J1456" s="203"/>
      <c r="K1456" s="251"/>
    </row>
    <row r="1457" spans="2:11" s="126" customFormat="1">
      <c r="B1457" s="321"/>
      <c r="C1457" s="187"/>
      <c r="D1457" s="181"/>
      <c r="E1457" s="225"/>
      <c r="F1457" s="195" t="e">
        <f>VLOOKUP(#REF!,'Base mag'!$U$2:$V$8,2,FALSE)</f>
        <v>#REF!</v>
      </c>
      <c r="G1457" s="198"/>
      <c r="H1457" s="208"/>
      <c r="I1457" s="203"/>
      <c r="J1457" s="203"/>
      <c r="K1457" s="251"/>
    </row>
    <row r="1458" spans="2:11" s="126" customFormat="1">
      <c r="B1458" s="321"/>
      <c r="C1458" s="187"/>
      <c r="D1458" s="181"/>
      <c r="E1458" s="225"/>
      <c r="F1458" s="195" t="e">
        <f>VLOOKUP(#REF!,'Base mag'!$U$2:$V$8,2,FALSE)</f>
        <v>#REF!</v>
      </c>
      <c r="G1458" s="198"/>
      <c r="H1458" s="208"/>
      <c r="I1458" s="203"/>
      <c r="J1458" s="203"/>
      <c r="K1458" s="251"/>
    </row>
    <row r="1459" spans="2:11" s="126" customFormat="1">
      <c r="B1459" s="321"/>
      <c r="C1459" s="187"/>
      <c r="D1459" s="181"/>
      <c r="E1459" s="225"/>
      <c r="F1459" s="195" t="e">
        <f>VLOOKUP(#REF!,'Base mag'!$U$2:$V$8,2,FALSE)</f>
        <v>#REF!</v>
      </c>
      <c r="G1459" s="198"/>
      <c r="H1459" s="208"/>
      <c r="I1459" s="203"/>
      <c r="J1459" s="203"/>
      <c r="K1459" s="251"/>
    </row>
    <row r="1460" spans="2:11" s="126" customFormat="1">
      <c r="B1460" s="321"/>
      <c r="C1460" s="187"/>
      <c r="D1460" s="181"/>
      <c r="E1460" s="225"/>
      <c r="F1460" s="195" t="e">
        <f>VLOOKUP(#REF!,'Base mag'!$U$2:$V$8,2,FALSE)</f>
        <v>#REF!</v>
      </c>
      <c r="G1460" s="198"/>
      <c r="H1460" s="208"/>
      <c r="I1460" s="203"/>
      <c r="J1460" s="203"/>
      <c r="K1460" s="251"/>
    </row>
    <row r="1461" spans="2:11" s="126" customFormat="1">
      <c r="B1461" s="321"/>
      <c r="C1461" s="187"/>
      <c r="D1461" s="181"/>
      <c r="E1461" s="225"/>
      <c r="F1461" s="195" t="e">
        <f>VLOOKUP(#REF!,'Base mag'!$U$2:$V$8,2,FALSE)</f>
        <v>#REF!</v>
      </c>
      <c r="G1461" s="198"/>
      <c r="H1461" s="208"/>
      <c r="I1461" s="203"/>
      <c r="J1461" s="203"/>
      <c r="K1461" s="251"/>
    </row>
    <row r="1462" spans="2:11" s="126" customFormat="1">
      <c r="B1462" s="321"/>
      <c r="C1462" s="187"/>
      <c r="D1462" s="181"/>
      <c r="E1462" s="225"/>
      <c r="F1462" s="195" t="e">
        <f>VLOOKUP(#REF!,'Base mag'!$U$2:$V$8,2,FALSE)</f>
        <v>#REF!</v>
      </c>
      <c r="G1462" s="198"/>
      <c r="H1462" s="208"/>
      <c r="I1462" s="203"/>
      <c r="J1462" s="203"/>
      <c r="K1462" s="251"/>
    </row>
    <row r="1463" spans="2:11" s="126" customFormat="1">
      <c r="B1463" s="321"/>
      <c r="C1463" s="187"/>
      <c r="D1463" s="181"/>
      <c r="E1463" s="225"/>
      <c r="F1463" s="195" t="e">
        <f>VLOOKUP(#REF!,'Base mag'!$U$2:$V$8,2,FALSE)</f>
        <v>#REF!</v>
      </c>
      <c r="G1463" s="198"/>
      <c r="H1463" s="208"/>
      <c r="I1463" s="203"/>
      <c r="J1463" s="203"/>
      <c r="K1463" s="251"/>
    </row>
    <row r="1464" spans="2:11" s="126" customFormat="1">
      <c r="B1464" s="321"/>
      <c r="C1464" s="187"/>
      <c r="D1464" s="181"/>
      <c r="E1464" s="225"/>
      <c r="F1464" s="195" t="e">
        <f>VLOOKUP(#REF!,'Base mag'!$U$2:$V$8,2,FALSE)</f>
        <v>#REF!</v>
      </c>
      <c r="G1464" s="198"/>
      <c r="H1464" s="208"/>
      <c r="I1464" s="203"/>
      <c r="J1464" s="203"/>
      <c r="K1464" s="251"/>
    </row>
    <row r="1465" spans="2:11" s="126" customFormat="1">
      <c r="B1465" s="321"/>
      <c r="C1465" s="187"/>
      <c r="D1465" s="181"/>
      <c r="E1465" s="225"/>
      <c r="F1465" s="195" t="e">
        <f>VLOOKUP(#REF!,'Base mag'!$U$2:$V$8,2,FALSE)</f>
        <v>#REF!</v>
      </c>
      <c r="G1465" s="198"/>
      <c r="H1465" s="208"/>
      <c r="I1465" s="203"/>
      <c r="J1465" s="203"/>
      <c r="K1465" s="251"/>
    </row>
    <row r="1466" spans="2:11" s="126" customFormat="1">
      <c r="B1466" s="321"/>
      <c r="C1466" s="187"/>
      <c r="D1466" s="181"/>
      <c r="E1466" s="225"/>
      <c r="F1466" s="195" t="e">
        <f>VLOOKUP(#REF!,'Base mag'!$U$2:$V$8,2,FALSE)</f>
        <v>#REF!</v>
      </c>
      <c r="G1466" s="198"/>
      <c r="H1466" s="208"/>
      <c r="I1466" s="203"/>
      <c r="J1466" s="203"/>
      <c r="K1466" s="251"/>
    </row>
    <row r="1467" spans="2:11" s="126" customFormat="1">
      <c r="B1467" s="321"/>
      <c r="C1467" s="187"/>
      <c r="D1467" s="181"/>
      <c r="E1467" s="225"/>
      <c r="F1467" s="195" t="e">
        <f>VLOOKUP(#REF!,'Base mag'!$U$2:$V$8,2,FALSE)</f>
        <v>#REF!</v>
      </c>
      <c r="G1467" s="198"/>
      <c r="H1467" s="208"/>
      <c r="I1467" s="203"/>
      <c r="J1467" s="203"/>
      <c r="K1467" s="251"/>
    </row>
    <row r="1468" spans="2:11" s="126" customFormat="1">
      <c r="B1468" s="321"/>
      <c r="C1468" s="187"/>
      <c r="D1468" s="181"/>
      <c r="E1468" s="225"/>
      <c r="F1468" s="195" t="e">
        <f>VLOOKUP(#REF!,'Base mag'!$U$2:$V$8,2,FALSE)</f>
        <v>#REF!</v>
      </c>
      <c r="G1468" s="198"/>
      <c r="H1468" s="208"/>
      <c r="I1468" s="203"/>
      <c r="J1468" s="203"/>
      <c r="K1468" s="251"/>
    </row>
    <row r="1469" spans="2:11" s="126" customFormat="1">
      <c r="B1469" s="321"/>
      <c r="C1469" s="187"/>
      <c r="D1469" s="181"/>
      <c r="E1469" s="225"/>
      <c r="F1469" s="195" t="e">
        <f>VLOOKUP(#REF!,'Base mag'!$U$2:$V$8,2,FALSE)</f>
        <v>#REF!</v>
      </c>
      <c r="G1469" s="198"/>
      <c r="H1469" s="208"/>
      <c r="I1469" s="203"/>
      <c r="J1469" s="203"/>
      <c r="K1469" s="251"/>
    </row>
    <row r="1470" spans="2:11" s="126" customFormat="1">
      <c r="B1470" s="321"/>
      <c r="C1470" s="187"/>
      <c r="D1470" s="181"/>
      <c r="E1470" s="225"/>
      <c r="F1470" s="195" t="e">
        <f>VLOOKUP(#REF!,'Base mag'!$U$2:$V$8,2,FALSE)</f>
        <v>#REF!</v>
      </c>
      <c r="G1470" s="198"/>
      <c r="H1470" s="208"/>
      <c r="I1470" s="203"/>
      <c r="J1470" s="203"/>
      <c r="K1470" s="251"/>
    </row>
    <row r="1471" spans="2:11" s="126" customFormat="1">
      <c r="B1471" s="321"/>
      <c r="C1471" s="187"/>
      <c r="D1471" s="181"/>
      <c r="E1471" s="225"/>
      <c r="F1471" s="195" t="e">
        <f>VLOOKUP(#REF!,'Base mag'!$U$2:$V$8,2,FALSE)</f>
        <v>#REF!</v>
      </c>
      <c r="G1471" s="198"/>
      <c r="H1471" s="208"/>
      <c r="I1471" s="203"/>
      <c r="J1471" s="203"/>
      <c r="K1471" s="251"/>
    </row>
    <row r="1472" spans="2:11" s="126" customFormat="1">
      <c r="B1472" s="321"/>
      <c r="C1472" s="187"/>
      <c r="D1472" s="181"/>
      <c r="E1472" s="225"/>
      <c r="F1472" s="195" t="e">
        <f>VLOOKUP(#REF!,'Base mag'!$U$2:$V$8,2,FALSE)</f>
        <v>#REF!</v>
      </c>
      <c r="G1472" s="198"/>
      <c r="H1472" s="208"/>
      <c r="I1472" s="203"/>
      <c r="J1472" s="203"/>
      <c r="K1472" s="251"/>
    </row>
    <row r="1473" spans="2:11" s="126" customFormat="1">
      <c r="B1473" s="321"/>
      <c r="C1473" s="187"/>
      <c r="D1473" s="181"/>
      <c r="E1473" s="225"/>
      <c r="F1473" s="195" t="e">
        <f>VLOOKUP(#REF!,'Base mag'!$U$2:$V$8,2,FALSE)</f>
        <v>#REF!</v>
      </c>
      <c r="G1473" s="198"/>
      <c r="H1473" s="208"/>
      <c r="I1473" s="203"/>
      <c r="J1473" s="203"/>
      <c r="K1473" s="251"/>
    </row>
    <row r="1474" spans="2:11" s="126" customFormat="1">
      <c r="B1474" s="321"/>
      <c r="C1474" s="187"/>
      <c r="D1474" s="181"/>
      <c r="E1474" s="225"/>
      <c r="F1474" s="195" t="e">
        <f>VLOOKUP(#REF!,'Base mag'!$U$2:$V$8,2,FALSE)</f>
        <v>#REF!</v>
      </c>
      <c r="G1474" s="198"/>
      <c r="H1474" s="208"/>
      <c r="I1474" s="203"/>
      <c r="J1474" s="203"/>
      <c r="K1474" s="251"/>
    </row>
    <row r="1475" spans="2:11" s="126" customFormat="1">
      <c r="B1475" s="321"/>
      <c r="C1475" s="187"/>
      <c r="D1475" s="181"/>
      <c r="E1475" s="225"/>
      <c r="F1475" s="195" t="e">
        <f>VLOOKUP(#REF!,'Base mag'!$U$2:$V$8,2,FALSE)</f>
        <v>#REF!</v>
      </c>
      <c r="G1475" s="198"/>
      <c r="H1475" s="208"/>
      <c r="I1475" s="203"/>
      <c r="J1475" s="203"/>
      <c r="K1475" s="251"/>
    </row>
    <row r="1476" spans="2:11" s="126" customFormat="1">
      <c r="B1476" s="321"/>
      <c r="C1476" s="187"/>
      <c r="D1476" s="181"/>
      <c r="E1476" s="225"/>
      <c r="F1476" s="195" t="e">
        <f>VLOOKUP(#REF!,'Base mag'!$U$2:$V$8,2,FALSE)</f>
        <v>#REF!</v>
      </c>
      <c r="G1476" s="198"/>
      <c r="H1476" s="208"/>
      <c r="I1476" s="203"/>
      <c r="J1476" s="203"/>
      <c r="K1476" s="251"/>
    </row>
    <row r="1477" spans="2:11" s="126" customFormat="1">
      <c r="B1477" s="321"/>
      <c r="C1477" s="187"/>
      <c r="D1477" s="181"/>
      <c r="E1477" s="225"/>
      <c r="F1477" s="195" t="e">
        <f>VLOOKUP(#REF!,'Base mag'!$U$2:$V$8,2,FALSE)</f>
        <v>#REF!</v>
      </c>
      <c r="G1477" s="198"/>
      <c r="H1477" s="208"/>
      <c r="I1477" s="203"/>
      <c r="J1477" s="203"/>
      <c r="K1477" s="251"/>
    </row>
    <row r="1478" spans="2:11" s="126" customFormat="1">
      <c r="B1478" s="321"/>
      <c r="C1478" s="187"/>
      <c r="D1478" s="181"/>
      <c r="E1478" s="225"/>
      <c r="F1478" s="195" t="e">
        <f>VLOOKUP(#REF!,'Base mag'!$U$2:$V$8,2,FALSE)</f>
        <v>#REF!</v>
      </c>
      <c r="G1478" s="198"/>
      <c r="H1478" s="208"/>
      <c r="I1478" s="203"/>
      <c r="J1478" s="203"/>
      <c r="K1478" s="251"/>
    </row>
    <row r="1479" spans="2:11" s="126" customFormat="1">
      <c r="B1479" s="321"/>
      <c r="C1479" s="187"/>
      <c r="D1479" s="181"/>
      <c r="E1479" s="225"/>
      <c r="F1479" s="195" t="e">
        <f>VLOOKUP(#REF!,'Base mag'!$U$2:$V$8,2,FALSE)</f>
        <v>#REF!</v>
      </c>
      <c r="G1479" s="198"/>
      <c r="H1479" s="208"/>
      <c r="I1479" s="203"/>
      <c r="J1479" s="203"/>
      <c r="K1479" s="251"/>
    </row>
    <row r="1480" spans="2:11" s="126" customFormat="1">
      <c r="B1480" s="321"/>
      <c r="C1480" s="187"/>
      <c r="D1480" s="181"/>
      <c r="E1480" s="225"/>
      <c r="F1480" s="195" t="e">
        <f>VLOOKUP(#REF!,'Base mag'!$U$2:$V$8,2,FALSE)</f>
        <v>#REF!</v>
      </c>
      <c r="G1480" s="198"/>
      <c r="H1480" s="208"/>
      <c r="I1480" s="203"/>
      <c r="J1480" s="203"/>
      <c r="K1480" s="251"/>
    </row>
    <row r="1481" spans="2:11" s="126" customFormat="1">
      <c r="B1481" s="321"/>
      <c r="C1481" s="187"/>
      <c r="D1481" s="181"/>
      <c r="E1481" s="225"/>
      <c r="F1481" s="195" t="e">
        <f>VLOOKUP(#REF!,'Base mag'!$U$2:$V$8,2,FALSE)</f>
        <v>#REF!</v>
      </c>
      <c r="G1481" s="198"/>
      <c r="H1481" s="208"/>
      <c r="I1481" s="203"/>
      <c r="J1481" s="203"/>
      <c r="K1481" s="251"/>
    </row>
    <row r="1482" spans="2:11" s="126" customFormat="1">
      <c r="B1482" s="321"/>
      <c r="C1482" s="187"/>
      <c r="D1482" s="181"/>
      <c r="E1482" s="225"/>
      <c r="F1482" s="195" t="e">
        <f>VLOOKUP(#REF!,'Base mag'!$U$2:$V$8,2,FALSE)</f>
        <v>#REF!</v>
      </c>
      <c r="G1482" s="198"/>
      <c r="H1482" s="208"/>
      <c r="I1482" s="203"/>
      <c r="J1482" s="203"/>
      <c r="K1482" s="251"/>
    </row>
    <row r="1483" spans="2:11" s="126" customFormat="1">
      <c r="B1483" s="321"/>
      <c r="C1483" s="187"/>
      <c r="D1483" s="181"/>
      <c r="E1483" s="225"/>
      <c r="F1483" s="195" t="e">
        <f>VLOOKUP(#REF!,'Base mag'!$U$2:$V$8,2,FALSE)</f>
        <v>#REF!</v>
      </c>
      <c r="G1483" s="198"/>
      <c r="H1483" s="208"/>
      <c r="I1483" s="203"/>
      <c r="J1483" s="203"/>
      <c r="K1483" s="251"/>
    </row>
    <row r="1484" spans="2:11" s="126" customFormat="1">
      <c r="B1484" s="321"/>
      <c r="C1484" s="187"/>
      <c r="D1484" s="181"/>
      <c r="E1484" s="225"/>
      <c r="F1484" s="195" t="e">
        <f>VLOOKUP(#REF!,'Base mag'!$U$2:$V$8,2,FALSE)</f>
        <v>#REF!</v>
      </c>
      <c r="G1484" s="198"/>
      <c r="H1484" s="208"/>
      <c r="I1484" s="203"/>
      <c r="J1484" s="203"/>
      <c r="K1484" s="251"/>
    </row>
    <row r="1485" spans="2:11" s="126" customFormat="1">
      <c r="B1485" s="321"/>
      <c r="C1485" s="187"/>
      <c r="D1485" s="181"/>
      <c r="E1485" s="225"/>
      <c r="F1485" s="195" t="e">
        <f>VLOOKUP(#REF!,'Base mag'!$U$2:$V$8,2,FALSE)</f>
        <v>#REF!</v>
      </c>
      <c r="G1485" s="198"/>
      <c r="H1485" s="208"/>
      <c r="I1485" s="203"/>
      <c r="J1485" s="203"/>
      <c r="K1485" s="251"/>
    </row>
    <row r="1486" spans="2:11" s="126" customFormat="1">
      <c r="B1486" s="321"/>
      <c r="C1486" s="187"/>
      <c r="D1486" s="181"/>
      <c r="E1486" s="225"/>
      <c r="F1486" s="195" t="e">
        <f>VLOOKUP(#REF!,'Base mag'!$U$2:$V$8,2,FALSE)</f>
        <v>#REF!</v>
      </c>
      <c r="G1486" s="198"/>
      <c r="H1486" s="208"/>
      <c r="I1486" s="203"/>
      <c r="J1486" s="203"/>
      <c r="K1486" s="251"/>
    </row>
    <row r="1487" spans="2:11" s="126" customFormat="1">
      <c r="B1487" s="321"/>
      <c r="C1487" s="187"/>
      <c r="D1487" s="181"/>
      <c r="E1487" s="225"/>
      <c r="F1487" s="195" t="e">
        <f>VLOOKUP(#REF!,'Base mag'!$U$2:$V$8,2,FALSE)</f>
        <v>#REF!</v>
      </c>
      <c r="G1487" s="198"/>
      <c r="H1487" s="208"/>
      <c r="I1487" s="203"/>
      <c r="J1487" s="203"/>
      <c r="K1487" s="251"/>
    </row>
    <row r="1488" spans="2:11" s="126" customFormat="1">
      <c r="B1488" s="321"/>
      <c r="C1488" s="187"/>
      <c r="D1488" s="181"/>
      <c r="E1488" s="225"/>
      <c r="F1488" s="195" t="e">
        <f>VLOOKUP(#REF!,'Base mag'!$U$2:$V$8,2,FALSE)</f>
        <v>#REF!</v>
      </c>
      <c r="G1488" s="198"/>
      <c r="H1488" s="208"/>
      <c r="I1488" s="203"/>
      <c r="J1488" s="203"/>
      <c r="K1488" s="251"/>
    </row>
    <row r="1489" spans="2:11" s="126" customFormat="1">
      <c r="B1489" s="321"/>
      <c r="C1489" s="187"/>
      <c r="D1489" s="181"/>
      <c r="E1489" s="225"/>
      <c r="F1489" s="195" t="e">
        <f>VLOOKUP(#REF!,'Base mag'!$U$2:$V$8,2,FALSE)</f>
        <v>#REF!</v>
      </c>
      <c r="G1489" s="198"/>
      <c r="H1489" s="208"/>
      <c r="I1489" s="203"/>
      <c r="J1489" s="203"/>
      <c r="K1489" s="251"/>
    </row>
    <row r="1490" spans="2:11" s="126" customFormat="1">
      <c r="B1490" s="321"/>
      <c r="C1490" s="187"/>
      <c r="D1490" s="181"/>
      <c r="E1490" s="225"/>
      <c r="F1490" s="195" t="e">
        <f>VLOOKUP(#REF!,'Base mag'!$U$2:$V$8,2,FALSE)</f>
        <v>#REF!</v>
      </c>
      <c r="G1490" s="198"/>
      <c r="H1490" s="208"/>
      <c r="I1490" s="203"/>
      <c r="J1490" s="203"/>
      <c r="K1490" s="251"/>
    </row>
    <row r="1491" spans="2:11" s="126" customFormat="1">
      <c r="B1491" s="321"/>
      <c r="C1491" s="187"/>
      <c r="D1491" s="181"/>
      <c r="E1491" s="225"/>
      <c r="F1491" s="195" t="e">
        <f>VLOOKUP(#REF!,'Base mag'!$U$2:$V$8,2,FALSE)</f>
        <v>#REF!</v>
      </c>
      <c r="G1491" s="198"/>
      <c r="H1491" s="208"/>
      <c r="I1491" s="203"/>
      <c r="J1491" s="203"/>
      <c r="K1491" s="251"/>
    </row>
    <row r="1492" spans="2:11" s="126" customFormat="1">
      <c r="B1492" s="321"/>
      <c r="C1492" s="187"/>
      <c r="D1492" s="181"/>
      <c r="E1492" s="225"/>
      <c r="F1492" s="195" t="e">
        <f>VLOOKUP(#REF!,'Base mag'!$U$2:$V$8,2,FALSE)</f>
        <v>#REF!</v>
      </c>
      <c r="G1492" s="198"/>
      <c r="H1492" s="208"/>
      <c r="I1492" s="203"/>
      <c r="J1492" s="203"/>
      <c r="K1492" s="251"/>
    </row>
    <row r="1493" spans="2:11" s="126" customFormat="1">
      <c r="B1493" s="321"/>
      <c r="C1493" s="187"/>
      <c r="D1493" s="181"/>
      <c r="E1493" s="225"/>
      <c r="F1493" s="195" t="e">
        <f>VLOOKUP(#REF!,'Base mag'!$U$2:$V$8,2,FALSE)</f>
        <v>#REF!</v>
      </c>
      <c r="G1493" s="198"/>
      <c r="H1493" s="208"/>
      <c r="I1493" s="203"/>
      <c r="J1493" s="203"/>
      <c r="K1493" s="251"/>
    </row>
    <row r="1494" spans="2:11" s="126" customFormat="1">
      <c r="B1494" s="321"/>
      <c r="C1494" s="187"/>
      <c r="D1494" s="181"/>
      <c r="E1494" s="225"/>
      <c r="F1494" s="195" t="e">
        <f>VLOOKUP(#REF!,'Base mag'!$U$2:$V$8,2,FALSE)</f>
        <v>#REF!</v>
      </c>
      <c r="G1494" s="198"/>
      <c r="H1494" s="208"/>
      <c r="I1494" s="203"/>
      <c r="J1494" s="203"/>
      <c r="K1494" s="251"/>
    </row>
    <row r="1495" spans="2:11" s="126" customFormat="1">
      <c r="B1495" s="321"/>
      <c r="C1495" s="187"/>
      <c r="D1495" s="181"/>
      <c r="E1495" s="225"/>
      <c r="F1495" s="195" t="e">
        <f>VLOOKUP(#REF!,'Base mag'!$U$2:$V$8,2,FALSE)</f>
        <v>#REF!</v>
      </c>
      <c r="G1495" s="198"/>
      <c r="H1495" s="208"/>
      <c r="I1495" s="203"/>
      <c r="J1495" s="203"/>
      <c r="K1495" s="251"/>
    </row>
    <row r="1496" spans="2:11" s="126" customFormat="1">
      <c r="B1496" s="321"/>
      <c r="C1496" s="187"/>
      <c r="D1496" s="181"/>
      <c r="E1496" s="225"/>
      <c r="F1496" s="195" t="e">
        <f>VLOOKUP(#REF!,'Base mag'!$U$2:$V$8,2,FALSE)</f>
        <v>#REF!</v>
      </c>
      <c r="G1496" s="198"/>
      <c r="H1496" s="208"/>
      <c r="I1496" s="203"/>
      <c r="J1496" s="203"/>
      <c r="K1496" s="251"/>
    </row>
    <row r="1497" spans="2:11" s="126" customFormat="1">
      <c r="B1497" s="321"/>
      <c r="C1497" s="187"/>
      <c r="D1497" s="181"/>
      <c r="E1497" s="225"/>
      <c r="F1497" s="195" t="e">
        <f>VLOOKUP(#REF!,'Base mag'!$U$2:$V$8,2,FALSE)</f>
        <v>#REF!</v>
      </c>
      <c r="G1497" s="198"/>
      <c r="H1497" s="208"/>
      <c r="I1497" s="203"/>
      <c r="J1497" s="203"/>
      <c r="K1497" s="251"/>
    </row>
    <row r="1498" spans="2:11" s="126" customFormat="1">
      <c r="B1498" s="321"/>
      <c r="C1498" s="187"/>
      <c r="D1498" s="181"/>
      <c r="E1498" s="225"/>
      <c r="F1498" s="195" t="e">
        <f>VLOOKUP(#REF!,'Base mag'!$U$2:$V$8,2,FALSE)</f>
        <v>#REF!</v>
      </c>
      <c r="G1498" s="198"/>
      <c r="H1498" s="208"/>
      <c r="I1498" s="203"/>
      <c r="J1498" s="203"/>
      <c r="K1498" s="251"/>
    </row>
    <row r="1499" spans="2:11" s="126" customFormat="1">
      <c r="B1499" s="321"/>
      <c r="C1499" s="187"/>
      <c r="D1499" s="181"/>
      <c r="E1499" s="225"/>
      <c r="F1499" s="195" t="e">
        <f>VLOOKUP(#REF!,'Base mag'!$U$2:$V$8,2,FALSE)</f>
        <v>#REF!</v>
      </c>
      <c r="G1499" s="198"/>
      <c r="H1499" s="208"/>
      <c r="I1499" s="203"/>
      <c r="J1499" s="203"/>
      <c r="K1499" s="251"/>
    </row>
    <row r="1500" spans="2:11" s="126" customFormat="1">
      <c r="B1500" s="321"/>
      <c r="C1500" s="187"/>
      <c r="D1500" s="181"/>
      <c r="E1500" s="225"/>
      <c r="F1500" s="195" t="e">
        <f>VLOOKUP(#REF!,'Base mag'!$U$2:$V$8,2,FALSE)</f>
        <v>#REF!</v>
      </c>
      <c r="G1500" s="198"/>
      <c r="H1500" s="208"/>
      <c r="I1500" s="203"/>
      <c r="J1500" s="203"/>
      <c r="K1500" s="251"/>
    </row>
    <row r="1501" spans="2:11" s="126" customFormat="1">
      <c r="B1501" s="321"/>
      <c r="C1501" s="187"/>
      <c r="D1501" s="181"/>
      <c r="E1501" s="225"/>
      <c r="F1501" s="195" t="e">
        <f>VLOOKUP(#REF!,'Base mag'!$U$2:$V$8,2,FALSE)</f>
        <v>#REF!</v>
      </c>
      <c r="G1501" s="198"/>
      <c r="H1501" s="208"/>
      <c r="I1501" s="203"/>
      <c r="J1501" s="203"/>
      <c r="K1501" s="251"/>
    </row>
    <row r="1502" spans="2:11" s="126" customFormat="1">
      <c r="B1502" s="321"/>
      <c r="C1502" s="187"/>
      <c r="D1502" s="181"/>
      <c r="E1502" s="225"/>
      <c r="F1502" s="195" t="e">
        <f>VLOOKUP(#REF!,'Base mag'!$U$2:$V$8,2,FALSE)</f>
        <v>#REF!</v>
      </c>
      <c r="G1502" s="198"/>
      <c r="H1502" s="208"/>
      <c r="I1502" s="203"/>
      <c r="J1502" s="203"/>
      <c r="K1502" s="251"/>
    </row>
    <row r="1503" spans="2:11" s="126" customFormat="1">
      <c r="B1503" s="321"/>
      <c r="C1503" s="187"/>
      <c r="D1503" s="181"/>
      <c r="E1503" s="225"/>
      <c r="F1503" s="195" t="e">
        <f>VLOOKUP(#REF!,'Base mag'!$U$2:$V$8,2,FALSE)</f>
        <v>#REF!</v>
      </c>
      <c r="G1503" s="198"/>
      <c r="H1503" s="208"/>
      <c r="I1503" s="203"/>
      <c r="J1503" s="203"/>
      <c r="K1503" s="251"/>
    </row>
    <row r="1504" spans="2:11" s="126" customFormat="1">
      <c r="B1504" s="321"/>
      <c r="C1504" s="187"/>
      <c r="D1504" s="181"/>
      <c r="E1504" s="225"/>
      <c r="F1504" s="195" t="e">
        <f>VLOOKUP(#REF!,'Base mag'!$U$2:$V$8,2,FALSE)</f>
        <v>#REF!</v>
      </c>
      <c r="G1504" s="198"/>
      <c r="H1504" s="208"/>
      <c r="I1504" s="203"/>
      <c r="J1504" s="203"/>
      <c r="K1504" s="251"/>
    </row>
    <row r="1505" spans="2:11" s="126" customFormat="1">
      <c r="B1505" s="321"/>
      <c r="C1505" s="187"/>
      <c r="D1505" s="181"/>
      <c r="E1505" s="225"/>
      <c r="F1505" s="195" t="e">
        <f>VLOOKUP(#REF!,'Base mag'!$U$2:$V$8,2,FALSE)</f>
        <v>#REF!</v>
      </c>
      <c r="G1505" s="198"/>
      <c r="H1505" s="208"/>
      <c r="I1505" s="203"/>
      <c r="J1505" s="203"/>
      <c r="K1505" s="251"/>
    </row>
    <row r="1506" spans="2:11" s="126" customFormat="1">
      <c r="B1506" s="321"/>
      <c r="C1506" s="187"/>
      <c r="D1506" s="181"/>
      <c r="E1506" s="225"/>
      <c r="F1506" s="195" t="e">
        <f>VLOOKUP(#REF!,'Base mag'!$U$2:$V$8,2,FALSE)</f>
        <v>#REF!</v>
      </c>
      <c r="G1506" s="198"/>
      <c r="H1506" s="208"/>
      <c r="I1506" s="203"/>
      <c r="J1506" s="203"/>
      <c r="K1506" s="251"/>
    </row>
    <row r="1507" spans="2:11" s="126" customFormat="1">
      <c r="B1507" s="321"/>
      <c r="C1507" s="187"/>
      <c r="D1507" s="181"/>
      <c r="E1507" s="225"/>
      <c r="F1507" s="195" t="e">
        <f>VLOOKUP(#REF!,'Base mag'!$U$2:$V$8,2,FALSE)</f>
        <v>#REF!</v>
      </c>
      <c r="G1507" s="198"/>
      <c r="H1507" s="208"/>
      <c r="I1507" s="203"/>
      <c r="J1507" s="203"/>
      <c r="K1507" s="251"/>
    </row>
    <row r="1508" spans="2:11" s="126" customFormat="1">
      <c r="B1508" s="321"/>
      <c r="C1508" s="187"/>
      <c r="D1508" s="181"/>
      <c r="E1508" s="225"/>
      <c r="F1508" s="195" t="e">
        <f>VLOOKUP(#REF!,'Base mag'!$U$2:$V$8,2,FALSE)</f>
        <v>#REF!</v>
      </c>
      <c r="G1508" s="198"/>
      <c r="H1508" s="208"/>
      <c r="I1508" s="203"/>
      <c r="J1508" s="203"/>
      <c r="K1508" s="251"/>
    </row>
    <row r="1509" spans="2:11" s="126" customFormat="1">
      <c r="B1509" s="321"/>
      <c r="C1509" s="187"/>
      <c r="D1509" s="181"/>
      <c r="E1509" s="225"/>
      <c r="F1509" s="195" t="e">
        <f>VLOOKUP(#REF!,'Base mag'!$U$2:$V$8,2,FALSE)</f>
        <v>#REF!</v>
      </c>
      <c r="G1509" s="198"/>
      <c r="H1509" s="208"/>
      <c r="I1509" s="203"/>
      <c r="J1509" s="203"/>
      <c r="K1509" s="251"/>
    </row>
    <row r="1510" spans="2:11" s="126" customFormat="1">
      <c r="B1510" s="321"/>
      <c r="C1510" s="187"/>
      <c r="D1510" s="181"/>
      <c r="E1510" s="225"/>
      <c r="F1510" s="195" t="e">
        <f>VLOOKUP(#REF!,'Base mag'!$U$2:$V$8,2,FALSE)</f>
        <v>#REF!</v>
      </c>
      <c r="G1510" s="198"/>
      <c r="H1510" s="208"/>
      <c r="I1510" s="203"/>
      <c r="J1510" s="203"/>
      <c r="K1510" s="251"/>
    </row>
    <row r="1511" spans="2:11" s="126" customFormat="1">
      <c r="B1511" s="321"/>
      <c r="C1511" s="187"/>
      <c r="D1511" s="181"/>
      <c r="E1511" s="225"/>
      <c r="F1511" s="195" t="e">
        <f>VLOOKUP(#REF!,'Base mag'!$U$2:$V$8,2,FALSE)</f>
        <v>#REF!</v>
      </c>
      <c r="G1511" s="198"/>
      <c r="H1511" s="208"/>
      <c r="I1511" s="203"/>
      <c r="J1511" s="203"/>
      <c r="K1511" s="251"/>
    </row>
    <row r="1512" spans="2:11" s="126" customFormat="1">
      <c r="B1512" s="321"/>
      <c r="C1512" s="187"/>
      <c r="D1512" s="181"/>
      <c r="E1512" s="225"/>
      <c r="F1512" s="195" t="e">
        <f>VLOOKUP(#REF!,'Base mag'!$U$2:$V$8,2,FALSE)</f>
        <v>#REF!</v>
      </c>
      <c r="G1512" s="198"/>
      <c r="H1512" s="208"/>
      <c r="I1512" s="203"/>
      <c r="J1512" s="203"/>
      <c r="K1512" s="251"/>
    </row>
    <row r="1513" spans="2:11" s="126" customFormat="1">
      <c r="B1513" s="321"/>
      <c r="C1513" s="187"/>
      <c r="D1513" s="181"/>
      <c r="E1513" s="225"/>
      <c r="F1513" s="195" t="e">
        <f>VLOOKUP(#REF!,'Base mag'!$U$2:$V$8,2,FALSE)</f>
        <v>#REF!</v>
      </c>
      <c r="G1513" s="198"/>
      <c r="H1513" s="208"/>
      <c r="I1513" s="203"/>
      <c r="J1513" s="203"/>
      <c r="K1513" s="251"/>
    </row>
    <row r="1514" spans="2:11" s="126" customFormat="1">
      <c r="B1514" s="321"/>
      <c r="C1514" s="187"/>
      <c r="D1514" s="181"/>
      <c r="E1514" s="225"/>
      <c r="F1514" s="195" t="e">
        <f>VLOOKUP(#REF!,'Base mag'!$U$2:$V$8,2,FALSE)</f>
        <v>#REF!</v>
      </c>
      <c r="G1514" s="198"/>
      <c r="H1514" s="208"/>
      <c r="I1514" s="203"/>
      <c r="J1514" s="203"/>
      <c r="K1514" s="251"/>
    </row>
    <row r="1515" spans="2:11" s="126" customFormat="1">
      <c r="B1515" s="321"/>
      <c r="C1515" s="187"/>
      <c r="D1515" s="181"/>
      <c r="E1515" s="225"/>
      <c r="F1515" s="195" t="e">
        <f>VLOOKUP(#REF!,'Base mag'!$U$2:$V$8,2,FALSE)</f>
        <v>#REF!</v>
      </c>
      <c r="G1515" s="198"/>
      <c r="H1515" s="208"/>
      <c r="I1515" s="203"/>
      <c r="J1515" s="203"/>
      <c r="K1515" s="251"/>
    </row>
    <row r="1516" spans="2:11" s="126" customFormat="1">
      <c r="B1516" s="321"/>
      <c r="C1516" s="187"/>
      <c r="D1516" s="181"/>
      <c r="E1516" s="225"/>
      <c r="F1516" s="195" t="e">
        <f>VLOOKUP(#REF!,'Base mag'!$U$2:$V$8,2,FALSE)</f>
        <v>#REF!</v>
      </c>
      <c r="G1516" s="198"/>
      <c r="H1516" s="208"/>
      <c r="I1516" s="203"/>
      <c r="J1516" s="203"/>
      <c r="K1516" s="251"/>
    </row>
    <row r="1517" spans="2:11" s="126" customFormat="1">
      <c r="B1517" s="321"/>
      <c r="C1517" s="187"/>
      <c r="D1517" s="181"/>
      <c r="E1517" s="225"/>
      <c r="F1517" s="195" t="e">
        <f>VLOOKUP(#REF!,'Base mag'!$U$2:$V$8,2,FALSE)</f>
        <v>#REF!</v>
      </c>
      <c r="G1517" s="198"/>
      <c r="H1517" s="208"/>
      <c r="I1517" s="203"/>
      <c r="J1517" s="203"/>
      <c r="K1517" s="251"/>
    </row>
    <row r="1518" spans="2:11" s="126" customFormat="1">
      <c r="B1518" s="321"/>
      <c r="C1518" s="187"/>
      <c r="D1518" s="181"/>
      <c r="E1518" s="225"/>
      <c r="F1518" s="195" t="e">
        <f>VLOOKUP(#REF!,'Base mag'!$U$2:$V$8,2,FALSE)</f>
        <v>#REF!</v>
      </c>
      <c r="G1518" s="198"/>
      <c r="H1518" s="208"/>
      <c r="I1518" s="203"/>
      <c r="J1518" s="203"/>
      <c r="K1518" s="251"/>
    </row>
    <row r="1519" spans="2:11" s="126" customFormat="1">
      <c r="B1519" s="321"/>
      <c r="C1519" s="187"/>
      <c r="D1519" s="181"/>
      <c r="E1519" s="225"/>
      <c r="F1519" s="195" t="e">
        <f>VLOOKUP(#REF!,'Base mag'!$U$2:$V$8,2,FALSE)</f>
        <v>#REF!</v>
      </c>
      <c r="G1519" s="198"/>
      <c r="H1519" s="208"/>
      <c r="I1519" s="203"/>
      <c r="J1519" s="203"/>
      <c r="K1519" s="251"/>
    </row>
    <row r="1520" spans="2:11" s="126" customFormat="1">
      <c r="B1520" s="321"/>
      <c r="C1520" s="187"/>
      <c r="D1520" s="181"/>
      <c r="E1520" s="225"/>
      <c r="F1520" s="195" t="e">
        <f>VLOOKUP(#REF!,'Base mag'!$U$2:$V$8,2,FALSE)</f>
        <v>#REF!</v>
      </c>
      <c r="G1520" s="198"/>
      <c r="H1520" s="208"/>
      <c r="I1520" s="203"/>
      <c r="J1520" s="203"/>
      <c r="K1520" s="251"/>
    </row>
    <row r="1521" spans="2:11" s="126" customFormat="1">
      <c r="B1521" s="321"/>
      <c r="C1521" s="187"/>
      <c r="D1521" s="181"/>
      <c r="E1521" s="225"/>
      <c r="F1521" s="195" t="e">
        <f>VLOOKUP(#REF!,'Base mag'!$U$2:$V$8,2,FALSE)</f>
        <v>#REF!</v>
      </c>
      <c r="G1521" s="198"/>
      <c r="H1521" s="208"/>
      <c r="I1521" s="203"/>
      <c r="J1521" s="203"/>
      <c r="K1521" s="251"/>
    </row>
    <row r="1522" spans="2:11" s="126" customFormat="1">
      <c r="B1522" s="321"/>
      <c r="C1522" s="187"/>
      <c r="D1522" s="181"/>
      <c r="E1522" s="225"/>
      <c r="F1522" s="195" t="e">
        <f>VLOOKUP(#REF!,'Base mag'!$U$2:$V$8,2,FALSE)</f>
        <v>#REF!</v>
      </c>
      <c r="G1522" s="198"/>
      <c r="H1522" s="208"/>
      <c r="I1522" s="203"/>
      <c r="J1522" s="203"/>
      <c r="K1522" s="251"/>
    </row>
    <row r="1523" spans="2:11" s="126" customFormat="1">
      <c r="B1523" s="321"/>
      <c r="C1523" s="187"/>
      <c r="D1523" s="181"/>
      <c r="E1523" s="225"/>
      <c r="F1523" s="195" t="e">
        <f>VLOOKUP(#REF!,'Base mag'!$U$2:$V$8,2,FALSE)</f>
        <v>#REF!</v>
      </c>
      <c r="G1523" s="198"/>
      <c r="H1523" s="208"/>
      <c r="I1523" s="203"/>
      <c r="J1523" s="203"/>
      <c r="K1523" s="251"/>
    </row>
    <row r="1524" spans="2:11" s="126" customFormat="1">
      <c r="B1524" s="321"/>
      <c r="C1524" s="187"/>
      <c r="D1524" s="181"/>
      <c r="E1524" s="225"/>
      <c r="F1524" s="195" t="e">
        <f>VLOOKUP(#REF!,'Base mag'!$U$2:$V$8,2,FALSE)</f>
        <v>#REF!</v>
      </c>
      <c r="G1524" s="198"/>
      <c r="H1524" s="208"/>
      <c r="I1524" s="203"/>
      <c r="J1524" s="203"/>
      <c r="K1524" s="251"/>
    </row>
    <row r="1525" spans="2:11" s="126" customFormat="1">
      <c r="B1525" s="321"/>
      <c r="C1525" s="187"/>
      <c r="D1525" s="181"/>
      <c r="E1525" s="225"/>
      <c r="F1525" s="195" t="e">
        <f>VLOOKUP(#REF!,'Base mag'!$U$2:$V$8,2,FALSE)</f>
        <v>#REF!</v>
      </c>
      <c r="G1525" s="198"/>
      <c r="H1525" s="208"/>
      <c r="I1525" s="203"/>
      <c r="J1525" s="203"/>
      <c r="K1525" s="251"/>
    </row>
    <row r="1526" spans="2:11" s="126" customFormat="1">
      <c r="B1526" s="321"/>
      <c r="C1526" s="187"/>
      <c r="D1526" s="181"/>
      <c r="E1526" s="225"/>
      <c r="F1526" s="195" t="e">
        <f>VLOOKUP(#REF!,'Base mag'!$U$2:$V$8,2,FALSE)</f>
        <v>#REF!</v>
      </c>
      <c r="G1526" s="198"/>
      <c r="H1526" s="208"/>
      <c r="I1526" s="203"/>
      <c r="J1526" s="203"/>
      <c r="K1526" s="251"/>
    </row>
    <row r="1527" spans="2:11" s="126" customFormat="1">
      <c r="B1527" s="321"/>
      <c r="C1527" s="187"/>
      <c r="D1527" s="181"/>
      <c r="E1527" s="225"/>
      <c r="F1527" s="195" t="e">
        <f>VLOOKUP(#REF!,'Base mag'!$U$2:$V$8,2,FALSE)</f>
        <v>#REF!</v>
      </c>
      <c r="G1527" s="198"/>
      <c r="H1527" s="208"/>
      <c r="I1527" s="203"/>
      <c r="J1527" s="203"/>
      <c r="K1527" s="251"/>
    </row>
    <row r="1528" spans="2:11" s="126" customFormat="1">
      <c r="B1528" s="321"/>
      <c r="C1528" s="187"/>
      <c r="D1528" s="181"/>
      <c r="E1528" s="225"/>
      <c r="F1528" s="195" t="e">
        <f>VLOOKUP(#REF!,'Base mag'!$U$2:$V$8,2,FALSE)</f>
        <v>#REF!</v>
      </c>
      <c r="G1528" s="198"/>
      <c r="H1528" s="208"/>
      <c r="I1528" s="203"/>
      <c r="J1528" s="203"/>
      <c r="K1528" s="251"/>
    </row>
    <row r="1529" spans="2:11" s="126" customFormat="1">
      <c r="B1529" s="321"/>
      <c r="C1529" s="187"/>
      <c r="D1529" s="181"/>
      <c r="E1529" s="225"/>
      <c r="F1529" s="195" t="e">
        <f>VLOOKUP(#REF!,'Base mag'!$U$2:$V$8,2,FALSE)</f>
        <v>#REF!</v>
      </c>
      <c r="G1529" s="198"/>
      <c r="H1529" s="208"/>
      <c r="I1529" s="203"/>
      <c r="J1529" s="203"/>
      <c r="K1529" s="251"/>
    </row>
    <row r="1530" spans="2:11" s="126" customFormat="1">
      <c r="B1530" s="321"/>
      <c r="C1530" s="187"/>
      <c r="D1530" s="181"/>
      <c r="E1530" s="225"/>
      <c r="F1530" s="195" t="e">
        <f>VLOOKUP(#REF!,'Base mag'!$U$2:$V$8,2,FALSE)</f>
        <v>#REF!</v>
      </c>
      <c r="G1530" s="198"/>
      <c r="H1530" s="208"/>
      <c r="I1530" s="203"/>
      <c r="J1530" s="203"/>
      <c r="K1530" s="251"/>
    </row>
    <row r="1531" spans="2:11" s="126" customFormat="1">
      <c r="B1531" s="321"/>
      <c r="C1531" s="187"/>
      <c r="D1531" s="181"/>
      <c r="E1531" s="225"/>
      <c r="F1531" s="195" t="e">
        <f>VLOOKUP(#REF!,'Base mag'!$U$2:$V$8,2,FALSE)</f>
        <v>#REF!</v>
      </c>
      <c r="G1531" s="198"/>
      <c r="H1531" s="208"/>
      <c r="I1531" s="203"/>
      <c r="J1531" s="203"/>
      <c r="K1531" s="251"/>
    </row>
    <row r="1532" spans="2:11" s="126" customFormat="1">
      <c r="B1532" s="321"/>
      <c r="C1532" s="187"/>
      <c r="D1532" s="181"/>
      <c r="E1532" s="225"/>
      <c r="F1532" s="195" t="e">
        <f>VLOOKUP(#REF!,'Base mag'!$U$2:$V$8,2,FALSE)</f>
        <v>#REF!</v>
      </c>
      <c r="G1532" s="198"/>
      <c r="H1532" s="208"/>
      <c r="I1532" s="203"/>
      <c r="J1532" s="203"/>
      <c r="K1532" s="251"/>
    </row>
    <row r="1533" spans="2:11" s="126" customFormat="1">
      <c r="B1533" s="321"/>
      <c r="C1533" s="187"/>
      <c r="D1533" s="181"/>
      <c r="E1533" s="225"/>
      <c r="F1533" s="195" t="e">
        <f>VLOOKUP(#REF!,'Base mag'!$U$2:$V$8,2,FALSE)</f>
        <v>#REF!</v>
      </c>
      <c r="G1533" s="198"/>
      <c r="H1533" s="208"/>
      <c r="I1533" s="203"/>
      <c r="J1533" s="203"/>
      <c r="K1533" s="251"/>
    </row>
    <row r="1534" spans="2:11" s="126" customFormat="1">
      <c r="B1534" s="321"/>
      <c r="C1534" s="187"/>
      <c r="D1534" s="181"/>
      <c r="E1534" s="225"/>
      <c r="F1534" s="195" t="e">
        <f>VLOOKUP(#REF!,'Base mag'!$U$2:$V$8,2,FALSE)</f>
        <v>#REF!</v>
      </c>
      <c r="G1534" s="198"/>
      <c r="H1534" s="208"/>
      <c r="I1534" s="203"/>
      <c r="J1534" s="203"/>
      <c r="K1534" s="251"/>
    </row>
    <row r="1535" spans="2:11" s="126" customFormat="1">
      <c r="B1535" s="321"/>
      <c r="C1535" s="187"/>
      <c r="D1535" s="181"/>
      <c r="E1535" s="225"/>
      <c r="F1535" s="195" t="e">
        <f>VLOOKUP(#REF!,'Base mag'!$U$2:$V$8,2,FALSE)</f>
        <v>#REF!</v>
      </c>
      <c r="G1535" s="198"/>
      <c r="H1535" s="208"/>
      <c r="I1535" s="203"/>
      <c r="J1535" s="203"/>
      <c r="K1535" s="251"/>
    </row>
    <row r="1536" spans="2:11" s="126" customFormat="1">
      <c r="B1536" s="321"/>
      <c r="C1536" s="187"/>
      <c r="D1536" s="181"/>
      <c r="E1536" s="225"/>
      <c r="F1536" s="195" t="e">
        <f>VLOOKUP(#REF!,'Base mag'!$U$2:$V$8,2,FALSE)</f>
        <v>#REF!</v>
      </c>
      <c r="G1536" s="198"/>
      <c r="H1536" s="208"/>
      <c r="I1536" s="203"/>
      <c r="J1536" s="203"/>
      <c r="K1536" s="251"/>
    </row>
    <row r="1537" spans="2:11" s="126" customFormat="1">
      <c r="B1537" s="321"/>
      <c r="C1537" s="187"/>
      <c r="D1537" s="181"/>
      <c r="E1537" s="225"/>
      <c r="F1537" s="195" t="e">
        <f>VLOOKUP(#REF!,'Base mag'!$U$2:$V$8,2,FALSE)</f>
        <v>#REF!</v>
      </c>
      <c r="G1537" s="198"/>
      <c r="H1537" s="208"/>
      <c r="I1537" s="203"/>
      <c r="J1537" s="203"/>
      <c r="K1537" s="251"/>
    </row>
    <row r="1538" spans="2:11" s="126" customFormat="1">
      <c r="B1538" s="321"/>
      <c r="C1538" s="187"/>
      <c r="D1538" s="181"/>
      <c r="E1538" s="225"/>
      <c r="F1538" s="195" t="e">
        <f>VLOOKUP(#REF!,'Base mag'!$U$2:$V$8,2,FALSE)</f>
        <v>#REF!</v>
      </c>
      <c r="G1538" s="198"/>
      <c r="H1538" s="208"/>
      <c r="I1538" s="203"/>
      <c r="J1538" s="203"/>
      <c r="K1538" s="251"/>
    </row>
    <row r="1539" spans="2:11" s="126" customFormat="1">
      <c r="B1539" s="321"/>
      <c r="C1539" s="187"/>
      <c r="D1539" s="181"/>
      <c r="E1539" s="225"/>
      <c r="F1539" s="195" t="e">
        <f>VLOOKUP(#REF!,'Base mag'!$U$2:$V$8,2,FALSE)</f>
        <v>#REF!</v>
      </c>
      <c r="G1539" s="198"/>
      <c r="H1539" s="208"/>
      <c r="I1539" s="203"/>
      <c r="J1539" s="203"/>
      <c r="K1539" s="251"/>
    </row>
    <row r="1540" spans="2:11" s="126" customFormat="1">
      <c r="B1540" s="321"/>
      <c r="C1540" s="187"/>
      <c r="D1540" s="181"/>
      <c r="E1540" s="225"/>
      <c r="F1540" s="195" t="e">
        <f>VLOOKUP(#REF!,'Base mag'!$U$2:$V$8,2,FALSE)</f>
        <v>#REF!</v>
      </c>
      <c r="G1540" s="198"/>
      <c r="H1540" s="208"/>
      <c r="I1540" s="203"/>
      <c r="J1540" s="203"/>
      <c r="K1540" s="251"/>
    </row>
    <row r="1541" spans="2:11" s="126" customFormat="1">
      <c r="B1541" s="321"/>
      <c r="C1541" s="187"/>
      <c r="D1541" s="181"/>
      <c r="E1541" s="225"/>
      <c r="F1541" s="195" t="e">
        <f>VLOOKUP(#REF!,'Base mag'!$U$2:$V$8,2,FALSE)</f>
        <v>#REF!</v>
      </c>
      <c r="G1541" s="198"/>
      <c r="H1541" s="208"/>
      <c r="I1541" s="203"/>
      <c r="J1541" s="203"/>
      <c r="K1541" s="251"/>
    </row>
    <row r="1542" spans="2:11" s="126" customFormat="1">
      <c r="B1542" s="321"/>
      <c r="C1542" s="187"/>
      <c r="D1542" s="181"/>
      <c r="E1542" s="225"/>
      <c r="F1542" s="195" t="e">
        <f>VLOOKUP(#REF!,'Base mag'!$U$2:$V$8,2,FALSE)</f>
        <v>#REF!</v>
      </c>
      <c r="G1542" s="198"/>
      <c r="H1542" s="208"/>
      <c r="I1542" s="203"/>
      <c r="J1542" s="203"/>
      <c r="K1542" s="251"/>
    </row>
    <row r="1543" spans="2:11" s="126" customFormat="1">
      <c r="B1543" s="321"/>
      <c r="C1543" s="187"/>
      <c r="D1543" s="181"/>
      <c r="E1543" s="225"/>
      <c r="F1543" s="195" t="e">
        <f>VLOOKUP(#REF!,'Base mag'!$U$2:$V$8,2,FALSE)</f>
        <v>#REF!</v>
      </c>
      <c r="G1543" s="198"/>
      <c r="H1543" s="208"/>
      <c r="I1543" s="203"/>
      <c r="J1543" s="203"/>
      <c r="K1543" s="251"/>
    </row>
    <row r="1544" spans="2:11" s="126" customFormat="1">
      <c r="B1544" s="321"/>
      <c r="C1544" s="187"/>
      <c r="D1544" s="181"/>
      <c r="E1544" s="225"/>
      <c r="F1544" s="195" t="e">
        <f>VLOOKUP(#REF!,'Base mag'!$U$2:$V$8,2,FALSE)</f>
        <v>#REF!</v>
      </c>
      <c r="G1544" s="198"/>
      <c r="H1544" s="208"/>
      <c r="I1544" s="203"/>
      <c r="J1544" s="203"/>
      <c r="K1544" s="251"/>
    </row>
    <row r="1545" spans="2:11" s="126" customFormat="1">
      <c r="B1545" s="321"/>
      <c r="C1545" s="187"/>
      <c r="D1545" s="181"/>
      <c r="E1545" s="225"/>
      <c r="F1545" s="195" t="e">
        <f>VLOOKUP(#REF!,'Base mag'!$U$2:$V$8,2,FALSE)</f>
        <v>#REF!</v>
      </c>
      <c r="G1545" s="198"/>
      <c r="H1545" s="208"/>
      <c r="I1545" s="203"/>
      <c r="J1545" s="203"/>
      <c r="K1545" s="251"/>
    </row>
    <row r="1546" spans="2:11" s="126" customFormat="1">
      <c r="B1546" s="321"/>
      <c r="C1546" s="187"/>
      <c r="D1546" s="181"/>
      <c r="E1546" s="225"/>
      <c r="F1546" s="195" t="e">
        <f>VLOOKUP(#REF!,'Base mag'!$U$2:$V$8,2,FALSE)</f>
        <v>#REF!</v>
      </c>
      <c r="G1546" s="198"/>
      <c r="H1546" s="208"/>
      <c r="I1546" s="203"/>
      <c r="J1546" s="203"/>
      <c r="K1546" s="251"/>
    </row>
    <row r="1547" spans="2:11" s="126" customFormat="1">
      <c r="B1547" s="321"/>
      <c r="C1547" s="187"/>
      <c r="D1547" s="181"/>
      <c r="E1547" s="225"/>
      <c r="F1547" s="195" t="e">
        <f>VLOOKUP(#REF!,'Base mag'!$U$2:$V$8,2,FALSE)</f>
        <v>#REF!</v>
      </c>
      <c r="G1547" s="198"/>
      <c r="H1547" s="208"/>
      <c r="I1547" s="203"/>
      <c r="J1547" s="203"/>
      <c r="K1547" s="251"/>
    </row>
    <row r="1548" spans="2:11" s="126" customFormat="1">
      <c r="B1548" s="321"/>
      <c r="C1548" s="187"/>
      <c r="D1548" s="181"/>
      <c r="E1548" s="225"/>
      <c r="F1548" s="195" t="e">
        <f>VLOOKUP(#REF!,'Base mag'!$U$2:$V$8,2,FALSE)</f>
        <v>#REF!</v>
      </c>
      <c r="G1548" s="198"/>
      <c r="H1548" s="208"/>
      <c r="I1548" s="203"/>
      <c r="J1548" s="203"/>
      <c r="K1548" s="251"/>
    </row>
    <row r="1549" spans="2:11" s="126" customFormat="1">
      <c r="B1549" s="321"/>
      <c r="C1549" s="187"/>
      <c r="D1549" s="181"/>
      <c r="E1549" s="225"/>
      <c r="F1549" s="195" t="e">
        <f>VLOOKUP(#REF!,'Base mag'!$U$2:$V$8,2,FALSE)</f>
        <v>#REF!</v>
      </c>
      <c r="G1549" s="198"/>
      <c r="H1549" s="208"/>
      <c r="I1549" s="203"/>
      <c r="J1549" s="203"/>
      <c r="K1549" s="251"/>
    </row>
    <row r="1550" spans="2:11" s="126" customFormat="1">
      <c r="B1550" s="321"/>
      <c r="C1550" s="187"/>
      <c r="D1550" s="181"/>
      <c r="E1550" s="225"/>
      <c r="F1550" s="195" t="e">
        <f>VLOOKUP(#REF!,'Base mag'!$U$2:$V$8,2,FALSE)</f>
        <v>#REF!</v>
      </c>
      <c r="G1550" s="198"/>
      <c r="H1550" s="208"/>
      <c r="I1550" s="203"/>
      <c r="J1550" s="203"/>
      <c r="K1550" s="251"/>
    </row>
    <row r="1551" spans="2:11" s="126" customFormat="1">
      <c r="B1551" s="321"/>
      <c r="C1551" s="187"/>
      <c r="D1551" s="181"/>
      <c r="E1551" s="225"/>
      <c r="F1551" s="195" t="e">
        <f>VLOOKUP(#REF!,'Base mag'!$U$2:$V$8,2,FALSE)</f>
        <v>#REF!</v>
      </c>
      <c r="G1551" s="198"/>
      <c r="H1551" s="208"/>
      <c r="I1551" s="203"/>
      <c r="J1551" s="203"/>
      <c r="K1551" s="251"/>
    </row>
    <row r="1552" spans="2:11" s="126" customFormat="1">
      <c r="B1552" s="321"/>
      <c r="C1552" s="187"/>
      <c r="D1552" s="181"/>
      <c r="E1552" s="225"/>
      <c r="F1552" s="195" t="e">
        <f>VLOOKUP(#REF!,'Base mag'!$U$2:$V$8,2,FALSE)</f>
        <v>#REF!</v>
      </c>
      <c r="G1552" s="198"/>
      <c r="H1552" s="208"/>
      <c r="I1552" s="203"/>
      <c r="J1552" s="203"/>
      <c r="K1552" s="251"/>
    </row>
    <row r="1553" spans="2:11" s="126" customFormat="1">
      <c r="B1553" s="321"/>
      <c r="C1553" s="187"/>
      <c r="D1553" s="181"/>
      <c r="E1553" s="225"/>
      <c r="F1553" s="195" t="e">
        <f>VLOOKUP(#REF!,'Base mag'!$U$2:$V$8,2,FALSE)</f>
        <v>#REF!</v>
      </c>
      <c r="G1553" s="198"/>
      <c r="H1553" s="208"/>
      <c r="I1553" s="203"/>
      <c r="J1553" s="203"/>
      <c r="K1553" s="251"/>
    </row>
    <row r="1554" spans="2:11" s="126" customFormat="1">
      <c r="B1554" s="321"/>
      <c r="C1554" s="187"/>
      <c r="D1554" s="181"/>
      <c r="E1554" s="225"/>
      <c r="F1554" s="195" t="e">
        <f>VLOOKUP(#REF!,'Base mag'!$U$2:$V$8,2,FALSE)</f>
        <v>#REF!</v>
      </c>
      <c r="G1554" s="198"/>
      <c r="H1554" s="208"/>
      <c r="I1554" s="203"/>
      <c r="J1554" s="203"/>
      <c r="K1554" s="251"/>
    </row>
    <row r="1555" spans="2:11" s="126" customFormat="1">
      <c r="B1555" s="321"/>
      <c r="C1555" s="187"/>
      <c r="D1555" s="181"/>
      <c r="E1555" s="225"/>
      <c r="F1555" s="195" t="e">
        <f>VLOOKUP(#REF!,'Base mag'!$U$2:$V$8,2,FALSE)</f>
        <v>#REF!</v>
      </c>
      <c r="G1555" s="198"/>
      <c r="H1555" s="208"/>
      <c r="I1555" s="203"/>
      <c r="J1555" s="203"/>
      <c r="K1555" s="251"/>
    </row>
    <row r="1556" spans="2:11" s="126" customFormat="1">
      <c r="B1556" s="321"/>
      <c r="C1556" s="187"/>
      <c r="D1556" s="181"/>
      <c r="E1556" s="225"/>
      <c r="F1556" s="195" t="e">
        <f>VLOOKUP(#REF!,'Base mag'!$U$2:$V$8,2,FALSE)</f>
        <v>#REF!</v>
      </c>
      <c r="G1556" s="198"/>
      <c r="H1556" s="208"/>
      <c r="I1556" s="203"/>
      <c r="J1556" s="203"/>
      <c r="K1556" s="251"/>
    </row>
    <row r="1557" spans="2:11" s="126" customFormat="1">
      <c r="B1557" s="321"/>
      <c r="C1557" s="187"/>
      <c r="D1557" s="181"/>
      <c r="E1557" s="225"/>
      <c r="F1557" s="195" t="e">
        <f>VLOOKUP(#REF!,'Base mag'!$U$2:$V$8,2,FALSE)</f>
        <v>#REF!</v>
      </c>
      <c r="G1557" s="198"/>
      <c r="H1557" s="208"/>
      <c r="I1557" s="203"/>
      <c r="J1557" s="203"/>
      <c r="K1557" s="251"/>
    </row>
    <row r="1558" spans="2:11" s="126" customFormat="1">
      <c r="B1558" s="321"/>
      <c r="C1558" s="187"/>
      <c r="D1558" s="181"/>
      <c r="E1558" s="225"/>
      <c r="F1558" s="195" t="e">
        <f>VLOOKUP(#REF!,'Base mag'!$U$2:$V$8,2,FALSE)</f>
        <v>#REF!</v>
      </c>
      <c r="G1558" s="198"/>
      <c r="H1558" s="208"/>
      <c r="I1558" s="203"/>
      <c r="J1558" s="203"/>
      <c r="K1558" s="251"/>
    </row>
    <row r="1559" spans="2:11" s="126" customFormat="1">
      <c r="B1559" s="321"/>
      <c r="C1559" s="187"/>
      <c r="D1559" s="181"/>
      <c r="E1559" s="225"/>
      <c r="F1559" s="195" t="e">
        <f>VLOOKUP(#REF!,'Base mag'!$U$2:$V$8,2,FALSE)</f>
        <v>#REF!</v>
      </c>
      <c r="G1559" s="198"/>
      <c r="H1559" s="208"/>
      <c r="I1559" s="203"/>
      <c r="J1559" s="203"/>
      <c r="K1559" s="251"/>
    </row>
    <row r="1560" spans="2:11" s="126" customFormat="1">
      <c r="B1560" s="321"/>
      <c r="C1560" s="187"/>
      <c r="D1560" s="181"/>
      <c r="E1560" s="225"/>
      <c r="F1560" s="195" t="e">
        <f>VLOOKUP(#REF!,'Base mag'!$U$2:$V$8,2,FALSE)</f>
        <v>#REF!</v>
      </c>
      <c r="G1560" s="198"/>
      <c r="H1560" s="208"/>
      <c r="I1560" s="203"/>
      <c r="J1560" s="203"/>
      <c r="K1560" s="251"/>
    </row>
    <row r="1561" spans="2:11" s="126" customFormat="1">
      <c r="B1561" s="321"/>
      <c r="C1561" s="187"/>
      <c r="D1561" s="181"/>
      <c r="E1561" s="225"/>
      <c r="F1561" s="195" t="e">
        <f>VLOOKUP(#REF!,'Base mag'!$U$2:$V$8,2,FALSE)</f>
        <v>#REF!</v>
      </c>
      <c r="G1561" s="198"/>
      <c r="H1561" s="208"/>
      <c r="I1561" s="203"/>
      <c r="J1561" s="203"/>
      <c r="K1561" s="251"/>
    </row>
    <row r="1562" spans="2:11" s="126" customFormat="1">
      <c r="B1562" s="321"/>
      <c r="C1562" s="187"/>
      <c r="D1562" s="181"/>
      <c r="E1562" s="225"/>
      <c r="F1562" s="195" t="e">
        <f>VLOOKUP(#REF!,'Base mag'!$U$2:$V$8,2,FALSE)</f>
        <v>#REF!</v>
      </c>
      <c r="G1562" s="198"/>
      <c r="H1562" s="208"/>
      <c r="I1562" s="203"/>
      <c r="J1562" s="203"/>
      <c r="K1562" s="251"/>
    </row>
    <row r="1563" spans="2:11" s="126" customFormat="1">
      <c r="B1563" s="321"/>
      <c r="C1563" s="187"/>
      <c r="D1563" s="181"/>
      <c r="E1563" s="225"/>
      <c r="F1563" s="195" t="e">
        <f>VLOOKUP(#REF!,'Base mag'!$U$2:$V$8,2,FALSE)</f>
        <v>#REF!</v>
      </c>
      <c r="G1563" s="198"/>
      <c r="H1563" s="208"/>
      <c r="I1563" s="203"/>
      <c r="J1563" s="203"/>
      <c r="K1563" s="251"/>
    </row>
    <row r="1564" spans="2:11" s="126" customFormat="1">
      <c r="B1564" s="321"/>
      <c r="C1564" s="187"/>
      <c r="D1564" s="181"/>
      <c r="E1564" s="225"/>
      <c r="F1564" s="195" t="e">
        <f>VLOOKUP(#REF!,'Base mag'!$U$2:$V$8,2,FALSE)</f>
        <v>#REF!</v>
      </c>
      <c r="G1564" s="198"/>
      <c r="H1564" s="208"/>
      <c r="I1564" s="203"/>
      <c r="J1564" s="203"/>
      <c r="K1564" s="251"/>
    </row>
    <row r="1565" spans="2:11" s="126" customFormat="1">
      <c r="B1565" s="321"/>
      <c r="C1565" s="187"/>
      <c r="D1565" s="181"/>
      <c r="E1565" s="225"/>
      <c r="F1565" s="195" t="e">
        <f>VLOOKUP(#REF!,'Base mag'!$U$2:$V$8,2,FALSE)</f>
        <v>#REF!</v>
      </c>
      <c r="G1565" s="198"/>
      <c r="H1565" s="208"/>
      <c r="I1565" s="203"/>
      <c r="J1565" s="203"/>
      <c r="K1565" s="251"/>
    </row>
    <row r="1566" spans="2:11" s="126" customFormat="1">
      <c r="B1566" s="321"/>
      <c r="C1566" s="187"/>
      <c r="D1566" s="181"/>
      <c r="E1566" s="225"/>
      <c r="F1566" s="195" t="e">
        <f>VLOOKUP(#REF!,'Base mag'!$U$2:$V$8,2,FALSE)</f>
        <v>#REF!</v>
      </c>
      <c r="G1566" s="198"/>
      <c r="H1566" s="208"/>
      <c r="I1566" s="203"/>
      <c r="J1566" s="203"/>
      <c r="K1566" s="251"/>
    </row>
    <row r="1567" spans="2:11" s="126" customFormat="1">
      <c r="B1567" s="321"/>
      <c r="C1567" s="187"/>
      <c r="D1567" s="181"/>
      <c r="E1567" s="225"/>
      <c r="F1567" s="195" t="e">
        <f>VLOOKUP(#REF!,'Base mag'!$U$2:$V$8,2,FALSE)</f>
        <v>#REF!</v>
      </c>
      <c r="G1567" s="198"/>
      <c r="H1567" s="208"/>
      <c r="I1567" s="203"/>
      <c r="J1567" s="203"/>
      <c r="K1567" s="251"/>
    </row>
    <row r="1568" spans="2:11" s="126" customFormat="1">
      <c r="B1568" s="321"/>
      <c r="C1568" s="187"/>
      <c r="D1568" s="181"/>
      <c r="E1568" s="225"/>
      <c r="F1568" s="195" t="e">
        <f>VLOOKUP(#REF!,'Base mag'!$U$2:$V$8,2,FALSE)</f>
        <v>#REF!</v>
      </c>
      <c r="G1568" s="198"/>
      <c r="H1568" s="208"/>
      <c r="I1568" s="203"/>
      <c r="J1568" s="203"/>
      <c r="K1568" s="251"/>
    </row>
    <row r="1569" spans="2:11" s="126" customFormat="1">
      <c r="B1569" s="321"/>
      <c r="C1569" s="187"/>
      <c r="D1569" s="181"/>
      <c r="E1569" s="225"/>
      <c r="F1569" s="195" t="e">
        <f>VLOOKUP(#REF!,'Base mag'!$U$2:$V$8,2,FALSE)</f>
        <v>#REF!</v>
      </c>
      <c r="G1569" s="198"/>
      <c r="H1569" s="208"/>
      <c r="I1569" s="203"/>
      <c r="J1569" s="203"/>
      <c r="K1569" s="251"/>
    </row>
    <row r="1570" spans="2:11" s="126" customFormat="1">
      <c r="B1570" s="321"/>
      <c r="C1570" s="187"/>
      <c r="D1570" s="181"/>
      <c r="E1570" s="225"/>
      <c r="F1570" s="195" t="e">
        <f>VLOOKUP(#REF!,'Base mag'!$U$2:$V$8,2,FALSE)</f>
        <v>#REF!</v>
      </c>
      <c r="G1570" s="198"/>
      <c r="H1570" s="208"/>
      <c r="I1570" s="203"/>
      <c r="J1570" s="203"/>
      <c r="K1570" s="251"/>
    </row>
    <row r="1571" spans="2:11" s="126" customFormat="1">
      <c r="B1571" s="321"/>
      <c r="C1571" s="187"/>
      <c r="D1571" s="181"/>
      <c r="E1571" s="225"/>
      <c r="F1571" s="195" t="e">
        <f>VLOOKUP(#REF!,'Base mag'!$U$2:$V$8,2,FALSE)</f>
        <v>#REF!</v>
      </c>
      <c r="G1571" s="198"/>
      <c r="H1571" s="208"/>
      <c r="I1571" s="203"/>
      <c r="J1571" s="203"/>
      <c r="K1571" s="251"/>
    </row>
    <row r="1572" spans="2:11" s="126" customFormat="1">
      <c r="B1572" s="321"/>
      <c r="C1572" s="187"/>
      <c r="D1572" s="181"/>
      <c r="E1572" s="225"/>
      <c r="F1572" s="195" t="e">
        <f>VLOOKUP(#REF!,'Base mag'!$U$2:$V$8,2,FALSE)</f>
        <v>#REF!</v>
      </c>
      <c r="G1572" s="198"/>
      <c r="H1572" s="208"/>
      <c r="I1572" s="203"/>
      <c r="J1572" s="203"/>
      <c r="K1572" s="251"/>
    </row>
    <row r="1573" spans="2:11" s="126" customFormat="1">
      <c r="B1573" s="321"/>
      <c r="C1573" s="187"/>
      <c r="D1573" s="181"/>
      <c r="E1573" s="225"/>
      <c r="F1573" s="195" t="e">
        <f>VLOOKUP(#REF!,'Base mag'!$U$2:$V$8,2,FALSE)</f>
        <v>#REF!</v>
      </c>
      <c r="G1573" s="198"/>
      <c r="H1573" s="208"/>
      <c r="I1573" s="203"/>
      <c r="J1573" s="203"/>
      <c r="K1573" s="251"/>
    </row>
    <row r="1574" spans="2:11" s="126" customFormat="1">
      <c r="B1574" s="321"/>
      <c r="C1574" s="187"/>
      <c r="D1574" s="181"/>
      <c r="E1574" s="225"/>
      <c r="F1574" s="195" t="e">
        <f>VLOOKUP(#REF!,'Base mag'!$U$2:$V$8,2,FALSE)</f>
        <v>#REF!</v>
      </c>
      <c r="G1574" s="198"/>
      <c r="H1574" s="208"/>
      <c r="I1574" s="203"/>
      <c r="J1574" s="203"/>
      <c r="K1574" s="251"/>
    </row>
    <row r="1575" spans="2:11" s="126" customFormat="1">
      <c r="B1575" s="321"/>
      <c r="C1575" s="187"/>
      <c r="D1575" s="181"/>
      <c r="E1575" s="225"/>
      <c r="F1575" s="195" t="e">
        <f>VLOOKUP(#REF!,'Base mag'!$U$2:$V$8,2,FALSE)</f>
        <v>#REF!</v>
      </c>
      <c r="G1575" s="198"/>
      <c r="H1575" s="208"/>
      <c r="I1575" s="203"/>
      <c r="J1575" s="203"/>
      <c r="K1575" s="251"/>
    </row>
    <row r="1576" spans="2:11" s="126" customFormat="1">
      <c r="B1576" s="321"/>
      <c r="C1576" s="187"/>
      <c r="D1576" s="181"/>
      <c r="E1576" s="225"/>
      <c r="F1576" s="195" t="e">
        <f>VLOOKUP(#REF!,'Base mag'!$U$2:$V$8,2,FALSE)</f>
        <v>#REF!</v>
      </c>
      <c r="G1576" s="198"/>
      <c r="H1576" s="208"/>
      <c r="I1576" s="203"/>
      <c r="J1576" s="203"/>
      <c r="K1576" s="251"/>
    </row>
    <row r="1577" spans="2:11" s="126" customFormat="1">
      <c r="B1577" s="321"/>
      <c r="C1577" s="187"/>
      <c r="D1577" s="181"/>
      <c r="E1577" s="225"/>
      <c r="F1577" s="195" t="e">
        <f>VLOOKUP(#REF!,'Base mag'!$U$2:$V$8,2,FALSE)</f>
        <v>#REF!</v>
      </c>
      <c r="G1577" s="198"/>
      <c r="H1577" s="208"/>
      <c r="I1577" s="203"/>
      <c r="J1577" s="203"/>
      <c r="K1577" s="251"/>
    </row>
    <row r="1578" spans="2:11" s="126" customFormat="1">
      <c r="B1578" s="321"/>
      <c r="C1578" s="187"/>
      <c r="D1578" s="181"/>
      <c r="E1578" s="225"/>
      <c r="F1578" s="195" t="e">
        <f>VLOOKUP(#REF!,'Base mag'!$U$2:$V$8,2,FALSE)</f>
        <v>#REF!</v>
      </c>
      <c r="G1578" s="198"/>
      <c r="H1578" s="208"/>
      <c r="I1578" s="203"/>
      <c r="J1578" s="203"/>
      <c r="K1578" s="251"/>
    </row>
    <row r="1579" spans="2:11" s="126" customFormat="1">
      <c r="B1579" s="321"/>
      <c r="C1579" s="187"/>
      <c r="D1579" s="181"/>
      <c r="E1579" s="225"/>
      <c r="F1579" s="195" t="e">
        <f>VLOOKUP(#REF!,'Base mag'!$U$2:$V$8,2,FALSE)</f>
        <v>#REF!</v>
      </c>
      <c r="G1579" s="198"/>
      <c r="H1579" s="208"/>
      <c r="I1579" s="203"/>
      <c r="J1579" s="203"/>
      <c r="K1579" s="251"/>
    </row>
    <row r="1580" spans="2:11" s="126" customFormat="1">
      <c r="B1580" s="321"/>
      <c r="C1580" s="187"/>
      <c r="D1580" s="181"/>
      <c r="E1580" s="225"/>
      <c r="F1580" s="195" t="e">
        <f>VLOOKUP(#REF!,'Base mag'!$U$2:$V$8,2,FALSE)</f>
        <v>#REF!</v>
      </c>
      <c r="G1580" s="198"/>
      <c r="H1580" s="208"/>
      <c r="I1580" s="203"/>
      <c r="J1580" s="203"/>
      <c r="K1580" s="251"/>
    </row>
    <row r="1581" spans="2:11" s="126" customFormat="1">
      <c r="B1581" s="321"/>
      <c r="C1581" s="187"/>
      <c r="D1581" s="181"/>
      <c r="E1581" s="225"/>
      <c r="F1581" s="195" t="e">
        <f>VLOOKUP(#REF!,'Base mag'!$U$2:$V$8,2,FALSE)</f>
        <v>#REF!</v>
      </c>
      <c r="G1581" s="198"/>
      <c r="H1581" s="208"/>
      <c r="I1581" s="203"/>
      <c r="J1581" s="203"/>
      <c r="K1581" s="251"/>
    </row>
    <row r="1582" spans="2:11" s="126" customFormat="1">
      <c r="B1582" s="321"/>
      <c r="C1582" s="187"/>
      <c r="D1582" s="181"/>
      <c r="E1582" s="225"/>
      <c r="F1582" s="195" t="e">
        <f>VLOOKUP(#REF!,'Base mag'!$U$2:$V$8,2,FALSE)</f>
        <v>#REF!</v>
      </c>
      <c r="G1582" s="198"/>
      <c r="H1582" s="208"/>
      <c r="I1582" s="203"/>
      <c r="J1582" s="203"/>
      <c r="K1582" s="251"/>
    </row>
    <row r="1583" spans="2:11" s="126" customFormat="1">
      <c r="B1583" s="321"/>
      <c r="C1583" s="187"/>
      <c r="D1583" s="181"/>
      <c r="E1583" s="225"/>
      <c r="F1583" s="195" t="e">
        <f>VLOOKUP(#REF!,'Base mag'!$U$2:$V$8,2,FALSE)</f>
        <v>#REF!</v>
      </c>
      <c r="G1583" s="198"/>
      <c r="H1583" s="208"/>
      <c r="I1583" s="203"/>
      <c r="J1583" s="203"/>
      <c r="K1583" s="251"/>
    </row>
    <row r="1584" spans="2:11" s="126" customFormat="1">
      <c r="B1584" s="321"/>
      <c r="C1584" s="187"/>
      <c r="D1584" s="181"/>
      <c r="E1584" s="225"/>
      <c r="F1584" s="195" t="e">
        <f>VLOOKUP(#REF!,'Base mag'!$U$2:$V$8,2,FALSE)</f>
        <v>#REF!</v>
      </c>
      <c r="G1584" s="198"/>
      <c r="H1584" s="208"/>
      <c r="I1584" s="203"/>
      <c r="J1584" s="203"/>
      <c r="K1584" s="251"/>
    </row>
    <row r="1585" spans="2:11" s="126" customFormat="1">
      <c r="B1585" s="321"/>
      <c r="C1585" s="187"/>
      <c r="D1585" s="181"/>
      <c r="E1585" s="225"/>
      <c r="F1585" s="195" t="e">
        <f>VLOOKUP(#REF!,'Base mag'!$U$2:$V$8,2,FALSE)</f>
        <v>#REF!</v>
      </c>
      <c r="G1585" s="198"/>
      <c r="H1585" s="208"/>
      <c r="I1585" s="203"/>
      <c r="J1585" s="203"/>
      <c r="K1585" s="251"/>
    </row>
    <row r="1586" spans="2:11" s="126" customFormat="1">
      <c r="B1586" s="321"/>
      <c r="C1586" s="187"/>
      <c r="D1586" s="181"/>
      <c r="E1586" s="225"/>
      <c r="F1586" s="195" t="e">
        <f>VLOOKUP(#REF!,'Base mag'!$U$2:$V$8,2,FALSE)</f>
        <v>#REF!</v>
      </c>
      <c r="G1586" s="198"/>
      <c r="H1586" s="208"/>
      <c r="I1586" s="203"/>
      <c r="J1586" s="203"/>
      <c r="K1586" s="251"/>
    </row>
    <row r="1587" spans="2:11" s="126" customFormat="1">
      <c r="B1587" s="321"/>
      <c r="C1587" s="187"/>
      <c r="D1587" s="181"/>
      <c r="E1587" s="225"/>
      <c r="F1587" s="195" t="e">
        <f>VLOOKUP(#REF!,'Base mag'!$U$2:$V$8,2,FALSE)</f>
        <v>#REF!</v>
      </c>
      <c r="G1587" s="198"/>
      <c r="H1587" s="208"/>
      <c r="I1587" s="203"/>
      <c r="J1587" s="203"/>
      <c r="K1587" s="251"/>
    </row>
    <row r="1588" spans="2:11" s="126" customFormat="1">
      <c r="B1588" s="321"/>
      <c r="C1588" s="187"/>
      <c r="D1588" s="181"/>
      <c r="E1588" s="225"/>
      <c r="F1588" s="195" t="e">
        <f>VLOOKUP(#REF!,'Base mag'!$U$2:$V$8,2,FALSE)</f>
        <v>#REF!</v>
      </c>
      <c r="G1588" s="198"/>
      <c r="H1588" s="208"/>
      <c r="I1588" s="203"/>
      <c r="J1588" s="203"/>
      <c r="K1588" s="251"/>
    </row>
    <row r="1589" spans="2:11" s="126" customFormat="1">
      <c r="B1589" s="321"/>
      <c r="C1589" s="187"/>
      <c r="D1589" s="181"/>
      <c r="E1589" s="225"/>
      <c r="F1589" s="195" t="e">
        <f>VLOOKUP(#REF!,'Base mag'!$U$2:$V$8,2,FALSE)</f>
        <v>#REF!</v>
      </c>
      <c r="G1589" s="198"/>
      <c r="H1589" s="208"/>
      <c r="I1589" s="203"/>
      <c r="J1589" s="203"/>
      <c r="K1589" s="251"/>
    </row>
    <row r="1590" spans="2:11" s="126" customFormat="1">
      <c r="B1590" s="321"/>
      <c r="C1590" s="187"/>
      <c r="D1590" s="181"/>
      <c r="E1590" s="225"/>
      <c r="F1590" s="195" t="e">
        <f>VLOOKUP(#REF!,'Base mag'!$U$2:$V$8,2,FALSE)</f>
        <v>#REF!</v>
      </c>
      <c r="G1590" s="198"/>
      <c r="H1590" s="208"/>
      <c r="I1590" s="203"/>
      <c r="J1590" s="203"/>
      <c r="K1590" s="251"/>
    </row>
    <row r="1591" spans="2:11" s="126" customFormat="1">
      <c r="B1591" s="321"/>
      <c r="C1591" s="187"/>
      <c r="D1591" s="181"/>
      <c r="E1591" s="225"/>
      <c r="F1591" s="195" t="e">
        <f>VLOOKUP(#REF!,'Base mag'!$U$2:$V$8,2,FALSE)</f>
        <v>#REF!</v>
      </c>
      <c r="G1591" s="198"/>
      <c r="H1591" s="208"/>
      <c r="I1591" s="203"/>
      <c r="J1591" s="203"/>
      <c r="K1591" s="251"/>
    </row>
    <row r="1592" spans="2:11" s="126" customFormat="1">
      <c r="B1592" s="321"/>
      <c r="C1592" s="187"/>
      <c r="D1592" s="181"/>
      <c r="E1592" s="225"/>
      <c r="F1592" s="195" t="e">
        <f>VLOOKUP(#REF!,'Base mag'!$U$2:$V$8,2,FALSE)</f>
        <v>#REF!</v>
      </c>
      <c r="G1592" s="198"/>
      <c r="H1592" s="208"/>
      <c r="I1592" s="203"/>
      <c r="J1592" s="203"/>
      <c r="K1592" s="251"/>
    </row>
    <row r="1593" spans="2:11" s="126" customFormat="1">
      <c r="B1593" s="321"/>
      <c r="C1593" s="187"/>
      <c r="D1593" s="181"/>
      <c r="E1593" s="225"/>
      <c r="F1593" s="195" t="e">
        <f>VLOOKUP(#REF!,'Base mag'!$U$2:$V$8,2,FALSE)</f>
        <v>#REF!</v>
      </c>
      <c r="G1593" s="198"/>
      <c r="H1593" s="208"/>
      <c r="I1593" s="203"/>
      <c r="J1593" s="203"/>
      <c r="K1593" s="251"/>
    </row>
    <row r="1594" spans="2:11" s="126" customFormat="1">
      <c r="B1594" s="321"/>
      <c r="C1594" s="187"/>
      <c r="D1594" s="181"/>
      <c r="E1594" s="225"/>
      <c r="F1594" s="195" t="e">
        <f>VLOOKUP(#REF!,'Base mag'!$U$2:$V$8,2,FALSE)</f>
        <v>#REF!</v>
      </c>
      <c r="G1594" s="198"/>
      <c r="H1594" s="208"/>
      <c r="I1594" s="203"/>
      <c r="J1594" s="203"/>
      <c r="K1594" s="251"/>
    </row>
    <row r="1595" spans="2:11" s="126" customFormat="1">
      <c r="B1595" s="321"/>
      <c r="C1595" s="187"/>
      <c r="D1595" s="181"/>
      <c r="E1595" s="225"/>
      <c r="F1595" s="195" t="e">
        <f>VLOOKUP(#REF!,'Base mag'!$U$2:$V$8,2,FALSE)</f>
        <v>#REF!</v>
      </c>
      <c r="G1595" s="198"/>
      <c r="H1595" s="208"/>
      <c r="I1595" s="203"/>
      <c r="J1595" s="203"/>
      <c r="K1595" s="251"/>
    </row>
    <row r="1596" spans="2:11" s="126" customFormat="1">
      <c r="B1596" s="321"/>
      <c r="C1596" s="187"/>
      <c r="D1596" s="181"/>
      <c r="E1596" s="225"/>
      <c r="F1596" s="195" t="e">
        <f>VLOOKUP(#REF!,'Base mag'!$U$2:$V$8,2,FALSE)</f>
        <v>#REF!</v>
      </c>
      <c r="G1596" s="198"/>
      <c r="H1596" s="208"/>
      <c r="I1596" s="203"/>
      <c r="J1596" s="203"/>
      <c r="K1596" s="251"/>
    </row>
    <row r="1597" spans="2:11" s="126" customFormat="1">
      <c r="B1597" s="321"/>
      <c r="C1597" s="187"/>
      <c r="D1597" s="181"/>
      <c r="E1597" s="225"/>
      <c r="F1597" s="195" t="e">
        <f>VLOOKUP(#REF!,'Base mag'!$U$2:$V$8,2,FALSE)</f>
        <v>#REF!</v>
      </c>
      <c r="G1597" s="198"/>
      <c r="H1597" s="208"/>
      <c r="I1597" s="203"/>
      <c r="J1597" s="203"/>
      <c r="K1597" s="251"/>
    </row>
    <row r="1598" spans="2:11" s="126" customFormat="1">
      <c r="B1598" s="321"/>
      <c r="C1598" s="187"/>
      <c r="D1598" s="181"/>
      <c r="E1598" s="225"/>
      <c r="F1598" s="195" t="e">
        <f>VLOOKUP(#REF!,'Base mag'!$U$2:$V$8,2,FALSE)</f>
        <v>#REF!</v>
      </c>
      <c r="G1598" s="198"/>
      <c r="H1598" s="208"/>
      <c r="I1598" s="203"/>
      <c r="J1598" s="203"/>
      <c r="K1598" s="251"/>
    </row>
    <row r="1599" spans="2:11" s="126" customFormat="1">
      <c r="B1599" s="321"/>
      <c r="C1599" s="187"/>
      <c r="D1599" s="181"/>
      <c r="E1599" s="225"/>
      <c r="F1599" s="195" t="e">
        <f>VLOOKUP(#REF!,'Base mag'!$U$2:$V$8,2,FALSE)</f>
        <v>#REF!</v>
      </c>
      <c r="G1599" s="198"/>
      <c r="H1599" s="208"/>
      <c r="I1599" s="203"/>
      <c r="J1599" s="203"/>
      <c r="K1599" s="251"/>
    </row>
    <row r="1600" spans="2:11" s="126" customFormat="1">
      <c r="B1600" s="321"/>
      <c r="C1600" s="187"/>
      <c r="D1600" s="181"/>
      <c r="E1600" s="225"/>
      <c r="F1600" s="195" t="e">
        <f>VLOOKUP(#REF!,'Base mag'!$U$2:$V$8,2,FALSE)</f>
        <v>#REF!</v>
      </c>
      <c r="G1600" s="198"/>
      <c r="H1600" s="208"/>
      <c r="I1600" s="203"/>
      <c r="J1600" s="203"/>
      <c r="K1600" s="251"/>
    </row>
    <row r="1601" spans="2:11" s="126" customFormat="1">
      <c r="B1601" s="321"/>
      <c r="C1601" s="187"/>
      <c r="D1601" s="181"/>
      <c r="E1601" s="225"/>
      <c r="F1601" s="195" t="e">
        <f>VLOOKUP(#REF!,'Base mag'!$U$2:$V$8,2,FALSE)</f>
        <v>#REF!</v>
      </c>
      <c r="G1601" s="198"/>
      <c r="H1601" s="208"/>
      <c r="I1601" s="203"/>
      <c r="J1601" s="203"/>
      <c r="K1601" s="251"/>
    </row>
    <row r="1602" spans="2:11" s="126" customFormat="1">
      <c r="B1602" s="321"/>
      <c r="C1602" s="187"/>
      <c r="D1602" s="181"/>
      <c r="E1602" s="225"/>
      <c r="F1602" s="195" t="e">
        <f>VLOOKUP(#REF!,'Base mag'!$U$2:$V$8,2,FALSE)</f>
        <v>#REF!</v>
      </c>
      <c r="G1602" s="198"/>
      <c r="H1602" s="208"/>
      <c r="I1602" s="203"/>
      <c r="J1602" s="203"/>
      <c r="K1602" s="251"/>
    </row>
    <row r="1603" spans="2:11" s="126" customFormat="1">
      <c r="B1603" s="321"/>
      <c r="C1603" s="187"/>
      <c r="D1603" s="181"/>
      <c r="E1603" s="225"/>
      <c r="F1603" s="195" t="e">
        <f>VLOOKUP(#REF!,'Base mag'!$U$2:$V$8,2,FALSE)</f>
        <v>#REF!</v>
      </c>
      <c r="G1603" s="198"/>
      <c r="H1603" s="208"/>
      <c r="I1603" s="203"/>
      <c r="J1603" s="203"/>
      <c r="K1603" s="251"/>
    </row>
    <row r="1604" spans="2:11" s="126" customFormat="1">
      <c r="B1604" s="321"/>
      <c r="C1604" s="187"/>
      <c r="D1604" s="181"/>
      <c r="E1604" s="225"/>
      <c r="F1604" s="195" t="e">
        <f>VLOOKUP(#REF!,'Base mag'!$U$2:$V$8,2,FALSE)</f>
        <v>#REF!</v>
      </c>
      <c r="G1604" s="198"/>
      <c r="H1604" s="208"/>
      <c r="I1604" s="203"/>
      <c r="J1604" s="203"/>
      <c r="K1604" s="251"/>
    </row>
    <row r="1605" spans="2:11" s="126" customFormat="1">
      <c r="B1605" s="321"/>
      <c r="C1605" s="187"/>
      <c r="D1605" s="181"/>
      <c r="E1605" s="225"/>
      <c r="F1605" s="195" t="e">
        <f>VLOOKUP(#REF!,'Base mag'!$U$2:$V$8,2,FALSE)</f>
        <v>#REF!</v>
      </c>
      <c r="G1605" s="198"/>
      <c r="H1605" s="208"/>
      <c r="I1605" s="203"/>
      <c r="J1605" s="203"/>
      <c r="K1605" s="251"/>
    </row>
    <row r="1606" spans="2:11" s="126" customFormat="1">
      <c r="B1606" s="321"/>
      <c r="C1606" s="187"/>
      <c r="D1606" s="181"/>
      <c r="E1606" s="225"/>
      <c r="F1606" s="195" t="e">
        <f>VLOOKUP(#REF!,'Base mag'!$U$2:$V$8,2,FALSE)</f>
        <v>#REF!</v>
      </c>
      <c r="G1606" s="198"/>
      <c r="H1606" s="208"/>
      <c r="I1606" s="203"/>
      <c r="J1606" s="203"/>
      <c r="K1606" s="251"/>
    </row>
    <row r="1607" spans="2:11" s="126" customFormat="1">
      <c r="B1607" s="321"/>
      <c r="C1607" s="187"/>
      <c r="D1607" s="181"/>
      <c r="E1607" s="225"/>
      <c r="F1607" s="195" t="e">
        <f>VLOOKUP(#REF!,'Base mag'!$U$2:$V$8,2,FALSE)</f>
        <v>#REF!</v>
      </c>
      <c r="G1607" s="198"/>
      <c r="H1607" s="208"/>
      <c r="I1607" s="203"/>
      <c r="J1607" s="203"/>
      <c r="K1607" s="251"/>
    </row>
    <row r="1608" spans="2:11" s="126" customFormat="1">
      <c r="B1608" s="321"/>
      <c r="C1608" s="187"/>
      <c r="D1608" s="181"/>
      <c r="E1608" s="225"/>
      <c r="F1608" s="195" t="e">
        <f>VLOOKUP(#REF!,'Base mag'!$U$2:$V$8,2,FALSE)</f>
        <v>#REF!</v>
      </c>
      <c r="G1608" s="198"/>
      <c r="H1608" s="208"/>
      <c r="I1608" s="203"/>
      <c r="J1608" s="203"/>
      <c r="K1608" s="251"/>
    </row>
    <row r="1609" spans="2:11" s="126" customFormat="1">
      <c r="B1609" s="321"/>
      <c r="C1609" s="187"/>
      <c r="D1609" s="181"/>
      <c r="E1609" s="225"/>
      <c r="F1609" s="195" t="e">
        <f>VLOOKUP(#REF!,'Base mag'!$U$2:$V$8,2,FALSE)</f>
        <v>#REF!</v>
      </c>
      <c r="G1609" s="198"/>
      <c r="H1609" s="208"/>
      <c r="I1609" s="203"/>
      <c r="J1609" s="203"/>
      <c r="K1609" s="251"/>
    </row>
    <row r="1610" spans="2:11" s="126" customFormat="1">
      <c r="B1610" s="321"/>
      <c r="C1610" s="187"/>
      <c r="D1610" s="181"/>
      <c r="E1610" s="225"/>
      <c r="F1610" s="195" t="e">
        <f>VLOOKUP(#REF!,'Base mag'!$U$2:$V$8,2,FALSE)</f>
        <v>#REF!</v>
      </c>
      <c r="G1610" s="198"/>
      <c r="H1610" s="208"/>
      <c r="I1610" s="203"/>
      <c r="J1610" s="203"/>
      <c r="K1610" s="251"/>
    </row>
    <row r="1611" spans="2:11" s="126" customFormat="1">
      <c r="B1611" s="321"/>
      <c r="C1611" s="187"/>
      <c r="D1611" s="181"/>
      <c r="E1611" s="225"/>
      <c r="F1611" s="195" t="e">
        <f>VLOOKUP(#REF!,'Base mag'!$U$2:$V$8,2,FALSE)</f>
        <v>#REF!</v>
      </c>
      <c r="G1611" s="198"/>
      <c r="H1611" s="208"/>
      <c r="I1611" s="203"/>
      <c r="J1611" s="203"/>
      <c r="K1611" s="251"/>
    </row>
    <row r="1612" spans="2:11" s="126" customFormat="1">
      <c r="B1612" s="321"/>
      <c r="C1612" s="187"/>
      <c r="D1612" s="181"/>
      <c r="E1612" s="225"/>
      <c r="F1612" s="195" t="e">
        <f>VLOOKUP(#REF!,'Base mag'!$U$2:$V$8,2,FALSE)</f>
        <v>#REF!</v>
      </c>
      <c r="G1612" s="198"/>
      <c r="H1612" s="208"/>
      <c r="I1612" s="203"/>
      <c r="J1612" s="203"/>
      <c r="K1612" s="251"/>
    </row>
    <row r="1613" spans="2:11" s="126" customFormat="1">
      <c r="B1613" s="321"/>
      <c r="C1613" s="187"/>
      <c r="D1613" s="181"/>
      <c r="E1613" s="225"/>
      <c r="F1613" s="195" t="e">
        <f>VLOOKUP(#REF!,'Base mag'!$U$2:$V$8,2,FALSE)</f>
        <v>#REF!</v>
      </c>
      <c r="G1613" s="198"/>
      <c r="H1613" s="208"/>
      <c r="I1613" s="203"/>
      <c r="J1613" s="203"/>
      <c r="K1613" s="251"/>
    </row>
    <row r="1614" spans="2:11" s="126" customFormat="1">
      <c r="B1614" s="321"/>
      <c r="C1614" s="187"/>
      <c r="D1614" s="181"/>
      <c r="E1614" s="225"/>
      <c r="F1614" s="195" t="e">
        <f>VLOOKUP(#REF!,'Base mag'!$U$2:$V$8,2,FALSE)</f>
        <v>#REF!</v>
      </c>
      <c r="G1614" s="198"/>
      <c r="H1614" s="208"/>
      <c r="I1614" s="203"/>
      <c r="J1614" s="203"/>
      <c r="K1614" s="251"/>
    </row>
    <row r="1615" spans="2:11" s="126" customFormat="1">
      <c r="B1615" s="321"/>
      <c r="C1615" s="187"/>
      <c r="D1615" s="181"/>
      <c r="E1615" s="225"/>
      <c r="F1615" s="195" t="e">
        <f>VLOOKUP(#REF!,'Base mag'!$U$2:$V$8,2,FALSE)</f>
        <v>#REF!</v>
      </c>
      <c r="G1615" s="198"/>
      <c r="H1615" s="208"/>
      <c r="I1615" s="203"/>
      <c r="J1615" s="203"/>
      <c r="K1615" s="251"/>
    </row>
    <row r="1616" spans="2:11" s="126" customFormat="1">
      <c r="B1616" s="321"/>
      <c r="C1616" s="187"/>
      <c r="D1616" s="181"/>
      <c r="E1616" s="225"/>
      <c r="F1616" s="195" t="e">
        <f>VLOOKUP(#REF!,'Base mag'!$U$2:$V$8,2,FALSE)</f>
        <v>#REF!</v>
      </c>
      <c r="G1616" s="198"/>
      <c r="H1616" s="208"/>
      <c r="I1616" s="203"/>
      <c r="J1616" s="203"/>
      <c r="K1616" s="251"/>
    </row>
    <row r="1617" spans="2:11" s="126" customFormat="1">
      <c r="B1617" s="321"/>
      <c r="C1617" s="187"/>
      <c r="D1617" s="181"/>
      <c r="E1617" s="225"/>
      <c r="F1617" s="195" t="e">
        <f>VLOOKUP(#REF!,'Base mag'!$U$2:$V$8,2,FALSE)</f>
        <v>#REF!</v>
      </c>
      <c r="G1617" s="198"/>
      <c r="H1617" s="208"/>
      <c r="I1617" s="203"/>
      <c r="J1617" s="203"/>
      <c r="K1617" s="251"/>
    </row>
    <row r="1618" spans="2:11" s="126" customFormat="1">
      <c r="B1618" s="321"/>
      <c r="C1618" s="187"/>
      <c r="D1618" s="181"/>
      <c r="E1618" s="225"/>
      <c r="F1618" s="195" t="e">
        <f>VLOOKUP(#REF!,'Base mag'!$U$2:$V$8,2,FALSE)</f>
        <v>#REF!</v>
      </c>
      <c r="G1618" s="198"/>
      <c r="H1618" s="208"/>
      <c r="I1618" s="203"/>
      <c r="J1618" s="203"/>
      <c r="K1618" s="251"/>
    </row>
    <row r="1619" spans="2:11" s="126" customFormat="1">
      <c r="B1619" s="321"/>
      <c r="C1619" s="187"/>
      <c r="D1619" s="181"/>
      <c r="E1619" s="225"/>
      <c r="F1619" s="195" t="e">
        <f>VLOOKUP(#REF!,'Base mag'!$U$2:$V$8,2,FALSE)</f>
        <v>#REF!</v>
      </c>
      <c r="G1619" s="198"/>
      <c r="H1619" s="208"/>
      <c r="I1619" s="203"/>
      <c r="J1619" s="203"/>
      <c r="K1619" s="251"/>
    </row>
    <row r="1620" spans="2:11" s="126" customFormat="1">
      <c r="B1620" s="321"/>
      <c r="C1620" s="187"/>
      <c r="D1620" s="181"/>
      <c r="E1620" s="225"/>
      <c r="F1620" s="195" t="e">
        <f>VLOOKUP(#REF!,'Base mag'!$U$2:$V$8,2,FALSE)</f>
        <v>#REF!</v>
      </c>
      <c r="G1620" s="198"/>
      <c r="H1620" s="208"/>
      <c r="I1620" s="203"/>
      <c r="J1620" s="203"/>
      <c r="K1620" s="251"/>
    </row>
    <row r="1621" spans="2:11" s="126" customFormat="1">
      <c r="B1621" s="321"/>
      <c r="C1621" s="187"/>
      <c r="D1621" s="181"/>
      <c r="E1621" s="225"/>
      <c r="F1621" s="195" t="e">
        <f>VLOOKUP(#REF!,'Base mag'!$U$2:$V$8,2,FALSE)</f>
        <v>#REF!</v>
      </c>
      <c r="G1621" s="198"/>
      <c r="H1621" s="208"/>
      <c r="I1621" s="203"/>
      <c r="J1621" s="203"/>
      <c r="K1621" s="251"/>
    </row>
    <row r="1622" spans="2:11" s="126" customFormat="1">
      <c r="B1622" s="321"/>
      <c r="C1622" s="187"/>
      <c r="D1622" s="181"/>
      <c r="E1622" s="225"/>
      <c r="F1622" s="195" t="e">
        <f>VLOOKUP(#REF!,'Base mag'!$U$2:$V$8,2,FALSE)</f>
        <v>#REF!</v>
      </c>
      <c r="G1622" s="198"/>
      <c r="H1622" s="208"/>
      <c r="I1622" s="203"/>
      <c r="J1622" s="203"/>
      <c r="K1622" s="251"/>
    </row>
    <row r="1623" spans="2:11" s="126" customFormat="1">
      <c r="B1623" s="321"/>
      <c r="C1623" s="187"/>
      <c r="D1623" s="181"/>
      <c r="E1623" s="225"/>
      <c r="F1623" s="195" t="e">
        <f>VLOOKUP(#REF!,'Base mag'!$U$2:$V$8,2,FALSE)</f>
        <v>#REF!</v>
      </c>
      <c r="G1623" s="198"/>
      <c r="H1623" s="208"/>
      <c r="I1623" s="203"/>
      <c r="J1623" s="203"/>
      <c r="K1623" s="251"/>
    </row>
    <row r="1624" spans="2:11" s="126" customFormat="1">
      <c r="B1624" s="321"/>
      <c r="C1624" s="187"/>
      <c r="D1624" s="181"/>
      <c r="E1624" s="225"/>
      <c r="F1624" s="195" t="e">
        <f>VLOOKUP(#REF!,'Base mag'!$U$2:$V$8,2,FALSE)</f>
        <v>#REF!</v>
      </c>
      <c r="G1624" s="198"/>
      <c r="H1624" s="208"/>
      <c r="I1624" s="203"/>
      <c r="J1624" s="203"/>
      <c r="K1624" s="251"/>
    </row>
    <row r="1625" spans="2:11" s="126" customFormat="1">
      <c r="B1625" s="321"/>
      <c r="C1625" s="187"/>
      <c r="D1625" s="181"/>
      <c r="E1625" s="225"/>
      <c r="F1625" s="195" t="e">
        <f>VLOOKUP(#REF!,'Base mag'!$U$2:$V$8,2,FALSE)</f>
        <v>#REF!</v>
      </c>
      <c r="G1625" s="198"/>
      <c r="H1625" s="208"/>
      <c r="I1625" s="203"/>
      <c r="J1625" s="203"/>
      <c r="K1625" s="251"/>
    </row>
    <row r="1626" spans="2:11" s="126" customFormat="1">
      <c r="B1626" s="321"/>
      <c r="C1626" s="187"/>
      <c r="D1626" s="181"/>
      <c r="E1626" s="225"/>
      <c r="F1626" s="195" t="e">
        <f>VLOOKUP(#REF!,'Base mag'!$U$2:$V$8,2,FALSE)</f>
        <v>#REF!</v>
      </c>
      <c r="G1626" s="198"/>
      <c r="H1626" s="208"/>
      <c r="I1626" s="203"/>
      <c r="J1626" s="203"/>
      <c r="K1626" s="251"/>
    </row>
    <row r="1627" spans="2:11" s="126" customFormat="1">
      <c r="B1627" s="321"/>
      <c r="C1627" s="187"/>
      <c r="D1627" s="181"/>
      <c r="E1627" s="225"/>
      <c r="F1627" s="195" t="e">
        <f>VLOOKUP(#REF!,'Base mag'!$U$2:$V$8,2,FALSE)</f>
        <v>#REF!</v>
      </c>
      <c r="G1627" s="198"/>
      <c r="H1627" s="208"/>
      <c r="I1627" s="203"/>
      <c r="J1627" s="203"/>
      <c r="K1627" s="251"/>
    </row>
    <row r="1628" spans="2:11" s="126" customFormat="1">
      <c r="B1628" s="321"/>
      <c r="C1628" s="187"/>
      <c r="D1628" s="181"/>
      <c r="E1628" s="225"/>
      <c r="F1628" s="195" t="e">
        <f>VLOOKUP(#REF!,'Base mag'!$U$2:$V$8,2,FALSE)</f>
        <v>#REF!</v>
      </c>
      <c r="G1628" s="198"/>
      <c r="H1628" s="208"/>
      <c r="I1628" s="203"/>
      <c r="J1628" s="203"/>
      <c r="K1628" s="251"/>
    </row>
    <row r="1629" spans="2:11" s="126" customFormat="1">
      <c r="B1629" s="321"/>
      <c r="C1629" s="187"/>
      <c r="D1629" s="181"/>
      <c r="E1629" s="225"/>
      <c r="F1629" s="195" t="e">
        <f>VLOOKUP(#REF!,'Base mag'!$U$2:$V$8,2,FALSE)</f>
        <v>#REF!</v>
      </c>
      <c r="G1629" s="198"/>
      <c r="H1629" s="208"/>
      <c r="I1629" s="203"/>
      <c r="J1629" s="203"/>
      <c r="K1629" s="251"/>
    </row>
    <row r="1630" spans="2:11" s="126" customFormat="1">
      <c r="B1630" s="321"/>
      <c r="C1630" s="187"/>
      <c r="D1630" s="181"/>
      <c r="E1630" s="225"/>
      <c r="F1630" s="195" t="e">
        <f>VLOOKUP(#REF!,'Base mag'!$U$2:$V$8,2,FALSE)</f>
        <v>#REF!</v>
      </c>
      <c r="G1630" s="198"/>
      <c r="H1630" s="208"/>
      <c r="I1630" s="203"/>
      <c r="J1630" s="203"/>
      <c r="K1630" s="251"/>
    </row>
    <row r="1631" spans="2:11" s="126" customFormat="1">
      <c r="B1631" s="321"/>
      <c r="C1631" s="187"/>
      <c r="D1631" s="181"/>
      <c r="E1631" s="225"/>
      <c r="F1631" s="195" t="e">
        <f>VLOOKUP(#REF!,'Base mag'!$U$2:$V$8,2,FALSE)</f>
        <v>#REF!</v>
      </c>
      <c r="G1631" s="198"/>
      <c r="H1631" s="208"/>
      <c r="I1631" s="203"/>
      <c r="J1631" s="203"/>
      <c r="K1631" s="251"/>
    </row>
    <row r="1632" spans="2:11" s="126" customFormat="1">
      <c r="B1632" s="321"/>
      <c r="C1632" s="187"/>
      <c r="D1632" s="181"/>
      <c r="E1632" s="225"/>
      <c r="F1632" s="195" t="e">
        <f>VLOOKUP(#REF!,'Base mag'!$U$2:$V$8,2,FALSE)</f>
        <v>#REF!</v>
      </c>
      <c r="G1632" s="198"/>
      <c r="H1632" s="208"/>
      <c r="I1632" s="203"/>
      <c r="J1632" s="203"/>
      <c r="K1632" s="251"/>
    </row>
    <row r="1633" spans="2:11" s="126" customFormat="1">
      <c r="B1633" s="321"/>
      <c r="C1633" s="187"/>
      <c r="D1633" s="181"/>
      <c r="E1633" s="225"/>
      <c r="F1633" s="195" t="e">
        <f>VLOOKUP(#REF!,'Base mag'!$U$2:$V$8,2,FALSE)</f>
        <v>#REF!</v>
      </c>
      <c r="G1633" s="198"/>
      <c r="H1633" s="208"/>
      <c r="I1633" s="203"/>
      <c r="J1633" s="203"/>
      <c r="K1633" s="251"/>
    </row>
    <row r="1634" spans="2:11" s="126" customFormat="1">
      <c r="B1634" s="321"/>
      <c r="C1634" s="187"/>
      <c r="D1634" s="181"/>
      <c r="E1634" s="225"/>
      <c r="F1634" s="195" t="e">
        <f>VLOOKUP(#REF!,'Base mag'!$U$2:$V$8,2,FALSE)</f>
        <v>#REF!</v>
      </c>
      <c r="G1634" s="198"/>
      <c r="H1634" s="208"/>
      <c r="I1634" s="203"/>
      <c r="J1634" s="203"/>
      <c r="K1634" s="251"/>
    </row>
    <row r="1635" spans="2:11" s="126" customFormat="1">
      <c r="B1635" s="321"/>
      <c r="C1635" s="187"/>
      <c r="D1635" s="181"/>
      <c r="E1635" s="225"/>
      <c r="F1635" s="195" t="e">
        <f>VLOOKUP(#REF!,'Base mag'!$U$2:$V$8,2,FALSE)</f>
        <v>#REF!</v>
      </c>
      <c r="G1635" s="198"/>
      <c r="H1635" s="208"/>
      <c r="I1635" s="203"/>
      <c r="J1635" s="203"/>
      <c r="K1635" s="251"/>
    </row>
    <row r="1636" spans="2:11" s="126" customFormat="1">
      <c r="B1636" s="321"/>
      <c r="C1636" s="187"/>
      <c r="D1636" s="181"/>
      <c r="E1636" s="225"/>
      <c r="F1636" s="195" t="e">
        <f>VLOOKUP(#REF!,'Base mag'!$U$2:$V$8,2,FALSE)</f>
        <v>#REF!</v>
      </c>
      <c r="G1636" s="198"/>
      <c r="H1636" s="208"/>
      <c r="I1636" s="203"/>
      <c r="J1636" s="203"/>
      <c r="K1636" s="251"/>
    </row>
    <row r="1637" spans="2:11" s="126" customFormat="1">
      <c r="B1637" s="321"/>
      <c r="C1637" s="187"/>
      <c r="D1637" s="181"/>
      <c r="E1637" s="225"/>
      <c r="F1637" s="195" t="e">
        <f>VLOOKUP(#REF!,'Base mag'!$U$2:$V$8,2,FALSE)</f>
        <v>#REF!</v>
      </c>
      <c r="G1637" s="198"/>
      <c r="H1637" s="208"/>
      <c r="I1637" s="203"/>
      <c r="J1637" s="203"/>
      <c r="K1637" s="251"/>
    </row>
    <row r="1638" spans="2:11" s="126" customFormat="1">
      <c r="B1638" s="321"/>
      <c r="C1638" s="187"/>
      <c r="D1638" s="181"/>
      <c r="E1638" s="225"/>
      <c r="F1638" s="195" t="e">
        <f>VLOOKUP(#REF!,'Base mag'!$U$2:$V$8,2,FALSE)</f>
        <v>#REF!</v>
      </c>
      <c r="G1638" s="198"/>
      <c r="H1638" s="208"/>
      <c r="I1638" s="203"/>
      <c r="J1638" s="203"/>
      <c r="K1638" s="251"/>
    </row>
    <row r="1639" spans="2:11" s="126" customFormat="1">
      <c r="B1639" s="321"/>
      <c r="C1639" s="187"/>
      <c r="D1639" s="181"/>
      <c r="E1639" s="225"/>
      <c r="F1639" s="195" t="e">
        <f>VLOOKUP(#REF!,'Base mag'!$U$2:$V$8,2,FALSE)</f>
        <v>#REF!</v>
      </c>
      <c r="G1639" s="198"/>
      <c r="H1639" s="208"/>
      <c r="I1639" s="203"/>
      <c r="J1639" s="203"/>
      <c r="K1639" s="251"/>
    </row>
    <row r="1640" spans="2:11" s="126" customFormat="1">
      <c r="B1640" s="321"/>
      <c r="C1640" s="187"/>
      <c r="D1640" s="181"/>
      <c r="E1640" s="225"/>
      <c r="F1640" s="195" t="e">
        <f>VLOOKUP(#REF!,'Base mag'!$U$2:$V$8,2,FALSE)</f>
        <v>#REF!</v>
      </c>
      <c r="G1640" s="198"/>
      <c r="H1640" s="208"/>
      <c r="I1640" s="203"/>
      <c r="J1640" s="203"/>
      <c r="K1640" s="251"/>
    </row>
    <row r="1641" spans="2:11" s="126" customFormat="1">
      <c r="B1641" s="321"/>
      <c r="C1641" s="187"/>
      <c r="D1641" s="181"/>
      <c r="E1641" s="225"/>
      <c r="F1641" s="195" t="e">
        <f>VLOOKUP(#REF!,'Base mag'!$U$2:$V$8,2,FALSE)</f>
        <v>#REF!</v>
      </c>
      <c r="G1641" s="198"/>
      <c r="H1641" s="208"/>
      <c r="I1641" s="203"/>
      <c r="J1641" s="203"/>
      <c r="K1641" s="251"/>
    </row>
    <row r="1642" spans="2:11" s="126" customFormat="1">
      <c r="B1642" s="321"/>
      <c r="C1642" s="187"/>
      <c r="D1642" s="181"/>
      <c r="E1642" s="225"/>
      <c r="F1642" s="195" t="e">
        <f>VLOOKUP(#REF!,'Base mag'!$U$2:$V$8,2,FALSE)</f>
        <v>#REF!</v>
      </c>
      <c r="G1642" s="198"/>
      <c r="H1642" s="208"/>
      <c r="I1642" s="203"/>
      <c r="J1642" s="203"/>
      <c r="K1642" s="251"/>
    </row>
    <row r="1643" spans="2:11" s="126" customFormat="1">
      <c r="B1643" s="321"/>
      <c r="C1643" s="187"/>
      <c r="D1643" s="181"/>
      <c r="E1643" s="225"/>
      <c r="F1643" s="195" t="e">
        <f>VLOOKUP(#REF!,'Base mag'!$U$2:$V$8,2,FALSE)</f>
        <v>#REF!</v>
      </c>
      <c r="G1643" s="198"/>
      <c r="H1643" s="208"/>
      <c r="I1643" s="203"/>
      <c r="J1643" s="203"/>
      <c r="K1643" s="251"/>
    </row>
    <row r="1644" spans="2:11" s="126" customFormat="1">
      <c r="B1644" s="321"/>
      <c r="C1644" s="187"/>
      <c r="D1644" s="181"/>
      <c r="E1644" s="225"/>
      <c r="F1644" s="195" t="e">
        <f>VLOOKUP(#REF!,'Base mag'!$U$2:$V$8,2,FALSE)</f>
        <v>#REF!</v>
      </c>
      <c r="G1644" s="198"/>
      <c r="H1644" s="208"/>
      <c r="I1644" s="203"/>
      <c r="J1644" s="203"/>
      <c r="K1644" s="251"/>
    </row>
    <row r="1645" spans="2:11" s="126" customFormat="1">
      <c r="B1645" s="321"/>
      <c r="C1645" s="187"/>
      <c r="D1645" s="181"/>
      <c r="E1645" s="225"/>
      <c r="F1645" s="195" t="e">
        <f>VLOOKUP(#REF!,'Base mag'!$U$2:$V$8,2,FALSE)</f>
        <v>#REF!</v>
      </c>
      <c r="G1645" s="198"/>
      <c r="H1645" s="208"/>
      <c r="I1645" s="203"/>
      <c r="J1645" s="203"/>
      <c r="K1645" s="251"/>
    </row>
    <row r="1646" spans="2:11" s="126" customFormat="1">
      <c r="B1646" s="321"/>
      <c r="C1646" s="187"/>
      <c r="D1646" s="181"/>
      <c r="E1646" s="225"/>
      <c r="F1646" s="195" t="e">
        <f>VLOOKUP(#REF!,'Base mag'!$U$2:$V$8,2,FALSE)</f>
        <v>#REF!</v>
      </c>
      <c r="G1646" s="198"/>
      <c r="H1646" s="208"/>
      <c r="I1646" s="203"/>
      <c r="J1646" s="203"/>
      <c r="K1646" s="251"/>
    </row>
    <row r="1647" spans="2:11" s="126" customFormat="1">
      <c r="B1647" s="321"/>
      <c r="C1647" s="187"/>
      <c r="D1647" s="181"/>
      <c r="E1647" s="225"/>
      <c r="F1647" s="195" t="e">
        <f>VLOOKUP(#REF!,'Base mag'!$U$2:$V$8,2,FALSE)</f>
        <v>#REF!</v>
      </c>
      <c r="G1647" s="198"/>
      <c r="H1647" s="208"/>
      <c r="I1647" s="203"/>
      <c r="J1647" s="203"/>
      <c r="K1647" s="251"/>
    </row>
    <row r="1648" spans="2:11" s="126" customFormat="1">
      <c r="B1648" s="321"/>
      <c r="C1648" s="187"/>
      <c r="D1648" s="181"/>
      <c r="E1648" s="225"/>
      <c r="F1648" s="195" t="e">
        <f>VLOOKUP(#REF!,'Base mag'!$U$2:$V$8,2,FALSE)</f>
        <v>#REF!</v>
      </c>
      <c r="G1648" s="198"/>
      <c r="H1648" s="208"/>
      <c r="I1648" s="203"/>
      <c r="J1648" s="203"/>
      <c r="K1648" s="251"/>
    </row>
    <row r="1649" spans="2:11" s="126" customFormat="1">
      <c r="B1649" s="321"/>
      <c r="C1649" s="187"/>
      <c r="D1649" s="181"/>
      <c r="E1649" s="225"/>
      <c r="F1649" s="195" t="e">
        <f>VLOOKUP(#REF!,'Base mag'!$U$2:$V$8,2,FALSE)</f>
        <v>#REF!</v>
      </c>
      <c r="G1649" s="198"/>
      <c r="H1649" s="208"/>
      <c r="I1649" s="203"/>
      <c r="J1649" s="203"/>
      <c r="K1649" s="251"/>
    </row>
    <row r="1650" spans="2:11" s="126" customFormat="1">
      <c r="B1650" s="321"/>
      <c r="C1650" s="187"/>
      <c r="D1650" s="181"/>
      <c r="E1650" s="225"/>
      <c r="F1650" s="195" t="e">
        <f>VLOOKUP(#REF!,'Base mag'!$U$2:$V$8,2,FALSE)</f>
        <v>#REF!</v>
      </c>
      <c r="G1650" s="198"/>
      <c r="H1650" s="208"/>
      <c r="I1650" s="203"/>
      <c r="J1650" s="203"/>
      <c r="K1650" s="251"/>
    </row>
    <row r="1651" spans="2:11" s="126" customFormat="1">
      <c r="B1651" s="321"/>
      <c r="C1651" s="187"/>
      <c r="D1651" s="181"/>
      <c r="E1651" s="225"/>
      <c r="F1651" s="195" t="e">
        <f>VLOOKUP(#REF!,'Base mag'!$U$2:$V$8,2,FALSE)</f>
        <v>#REF!</v>
      </c>
      <c r="G1651" s="198"/>
      <c r="H1651" s="208"/>
      <c r="I1651" s="203"/>
      <c r="J1651" s="203"/>
      <c r="K1651" s="251"/>
    </row>
    <row r="1652" spans="2:11" s="126" customFormat="1">
      <c r="B1652" s="321"/>
      <c r="C1652" s="187"/>
      <c r="D1652" s="181"/>
      <c r="E1652" s="225"/>
      <c r="F1652" s="195" t="e">
        <f>VLOOKUP(#REF!,'Base mag'!$U$2:$V$8,2,FALSE)</f>
        <v>#REF!</v>
      </c>
      <c r="G1652" s="198"/>
      <c r="H1652" s="208"/>
      <c r="I1652" s="203"/>
      <c r="J1652" s="203"/>
      <c r="K1652" s="251"/>
    </row>
    <row r="1653" spans="2:11" s="126" customFormat="1">
      <c r="B1653" s="321"/>
      <c r="C1653" s="187"/>
      <c r="D1653" s="181"/>
      <c r="E1653" s="225"/>
      <c r="F1653" s="195" t="e">
        <f>VLOOKUP(#REF!,'Base mag'!$U$2:$V$8,2,FALSE)</f>
        <v>#REF!</v>
      </c>
      <c r="G1653" s="198"/>
      <c r="H1653" s="208"/>
      <c r="I1653" s="203"/>
      <c r="J1653" s="203"/>
      <c r="K1653" s="251"/>
    </row>
    <row r="1654" spans="2:11" s="126" customFormat="1">
      <c r="B1654" s="321"/>
      <c r="C1654" s="187"/>
      <c r="D1654" s="181"/>
      <c r="E1654" s="225"/>
      <c r="F1654" s="195" t="e">
        <f>VLOOKUP(#REF!,'Base mag'!$U$2:$V$8,2,FALSE)</f>
        <v>#REF!</v>
      </c>
      <c r="G1654" s="198"/>
      <c r="H1654" s="208"/>
      <c r="I1654" s="203"/>
      <c r="J1654" s="203"/>
      <c r="K1654" s="251"/>
    </row>
    <row r="1655" spans="2:11" s="126" customFormat="1">
      <c r="B1655" s="321"/>
      <c r="C1655" s="187"/>
      <c r="D1655" s="181"/>
      <c r="E1655" s="225"/>
      <c r="F1655" s="195" t="e">
        <f>VLOOKUP(#REF!,'Base mag'!$U$2:$V$8,2,FALSE)</f>
        <v>#REF!</v>
      </c>
      <c r="G1655" s="198"/>
      <c r="H1655" s="208"/>
      <c r="I1655" s="203"/>
      <c r="J1655" s="203"/>
      <c r="K1655" s="251"/>
    </row>
    <row r="1656" spans="2:11" s="126" customFormat="1">
      <c r="B1656" s="321"/>
      <c r="C1656" s="187"/>
      <c r="D1656" s="181"/>
      <c r="E1656" s="225"/>
      <c r="F1656" s="195" t="e">
        <f>VLOOKUP(#REF!,'Base mag'!$U$2:$V$8,2,FALSE)</f>
        <v>#REF!</v>
      </c>
      <c r="G1656" s="198"/>
      <c r="H1656" s="208"/>
      <c r="I1656" s="203"/>
      <c r="J1656" s="203"/>
      <c r="K1656" s="251"/>
    </row>
    <row r="1657" spans="2:11" s="126" customFormat="1">
      <c r="B1657" s="321"/>
      <c r="C1657" s="187"/>
      <c r="D1657" s="181"/>
      <c r="E1657" s="225"/>
      <c r="F1657" s="195" t="e">
        <f>VLOOKUP(#REF!,'Base mag'!$U$2:$V$8,2,FALSE)</f>
        <v>#REF!</v>
      </c>
      <c r="G1657" s="198"/>
      <c r="H1657" s="208"/>
      <c r="I1657" s="203"/>
      <c r="J1657" s="203"/>
      <c r="K1657" s="251"/>
    </row>
    <row r="1658" spans="2:11" s="126" customFormat="1">
      <c r="B1658" s="321"/>
      <c r="C1658" s="187"/>
      <c r="D1658" s="181"/>
      <c r="E1658" s="225"/>
      <c r="F1658" s="195" t="e">
        <f>VLOOKUP(#REF!,'Base mag'!$U$2:$V$8,2,FALSE)</f>
        <v>#REF!</v>
      </c>
      <c r="G1658" s="198"/>
      <c r="H1658" s="208"/>
      <c r="I1658" s="203"/>
      <c r="J1658" s="203"/>
      <c r="K1658" s="251"/>
    </row>
    <row r="1659" spans="2:11" s="126" customFormat="1">
      <c r="B1659" s="321"/>
      <c r="C1659" s="187"/>
      <c r="D1659" s="181"/>
      <c r="E1659" s="225"/>
      <c r="F1659" s="195" t="e">
        <f>VLOOKUP(#REF!,'Base mag'!$U$2:$V$8,2,FALSE)</f>
        <v>#REF!</v>
      </c>
      <c r="G1659" s="198"/>
      <c r="H1659" s="208"/>
      <c r="I1659" s="203"/>
      <c r="J1659" s="203"/>
      <c r="K1659" s="251"/>
    </row>
    <row r="1660" spans="2:11" s="126" customFormat="1">
      <c r="B1660" s="321"/>
      <c r="C1660" s="187"/>
      <c r="D1660" s="181"/>
      <c r="E1660" s="225"/>
      <c r="F1660" s="195" t="e">
        <f>VLOOKUP(#REF!,'Base mag'!$U$2:$V$8,2,FALSE)</f>
        <v>#REF!</v>
      </c>
      <c r="G1660" s="198"/>
      <c r="H1660" s="208"/>
      <c r="I1660" s="203"/>
      <c r="J1660" s="203"/>
      <c r="K1660" s="251"/>
    </row>
    <row r="1661" spans="2:11" s="126" customFormat="1">
      <c r="B1661" s="321"/>
      <c r="C1661" s="187"/>
      <c r="D1661" s="181"/>
      <c r="E1661" s="225"/>
      <c r="F1661" s="195" t="e">
        <f>VLOOKUP(#REF!,'Base mag'!$U$2:$V$8,2,FALSE)</f>
        <v>#REF!</v>
      </c>
      <c r="G1661" s="198"/>
      <c r="H1661" s="208"/>
      <c r="I1661" s="203"/>
      <c r="J1661" s="203"/>
      <c r="K1661" s="251"/>
    </row>
    <row r="1662" spans="2:11" s="126" customFormat="1">
      <c r="B1662" s="321"/>
      <c r="C1662" s="187"/>
      <c r="D1662" s="181"/>
      <c r="E1662" s="225"/>
      <c r="F1662" s="195" t="e">
        <f>VLOOKUP(#REF!,'Base mag'!$U$2:$V$8,2,FALSE)</f>
        <v>#REF!</v>
      </c>
      <c r="G1662" s="198"/>
      <c r="H1662" s="208"/>
      <c r="I1662" s="203"/>
      <c r="J1662" s="203"/>
      <c r="K1662" s="251"/>
    </row>
    <row r="1663" spans="2:11" s="126" customFormat="1">
      <c r="B1663" s="321"/>
      <c r="C1663" s="187"/>
      <c r="D1663" s="181"/>
      <c r="E1663" s="225"/>
      <c r="F1663" s="195" t="e">
        <f>VLOOKUP(#REF!,'Base mag'!$U$2:$V$8,2,FALSE)</f>
        <v>#REF!</v>
      </c>
      <c r="G1663" s="198"/>
      <c r="H1663" s="208"/>
      <c r="I1663" s="203"/>
      <c r="J1663" s="203"/>
      <c r="K1663" s="251"/>
    </row>
    <row r="1664" spans="2:11" s="126" customFormat="1">
      <c r="B1664" s="321"/>
      <c r="C1664" s="187"/>
      <c r="D1664" s="181"/>
      <c r="E1664" s="225"/>
      <c r="F1664" s="195" t="e">
        <f>VLOOKUP(#REF!,'Base mag'!$U$2:$V$8,2,FALSE)</f>
        <v>#REF!</v>
      </c>
      <c r="G1664" s="198"/>
      <c r="H1664" s="208"/>
      <c r="I1664" s="203"/>
      <c r="J1664" s="203"/>
      <c r="K1664" s="251"/>
    </row>
    <row r="1665" spans="2:11" s="126" customFormat="1">
      <c r="B1665" s="321"/>
      <c r="C1665" s="187"/>
      <c r="D1665" s="181"/>
      <c r="E1665" s="225"/>
      <c r="F1665" s="195" t="e">
        <f>VLOOKUP(#REF!,'Base mag'!$U$2:$V$8,2,FALSE)</f>
        <v>#REF!</v>
      </c>
      <c r="G1665" s="198"/>
      <c r="H1665" s="208"/>
      <c r="I1665" s="203"/>
      <c r="J1665" s="203"/>
      <c r="K1665" s="251"/>
    </row>
    <row r="1666" spans="2:11" s="126" customFormat="1">
      <c r="B1666" s="321"/>
      <c r="C1666" s="187"/>
      <c r="D1666" s="181"/>
      <c r="E1666" s="225"/>
      <c r="F1666" s="195" t="e">
        <f>VLOOKUP(#REF!,'Base mag'!$U$2:$V$8,2,FALSE)</f>
        <v>#REF!</v>
      </c>
      <c r="G1666" s="198"/>
      <c r="H1666" s="208"/>
      <c r="I1666" s="203"/>
      <c r="J1666" s="203"/>
      <c r="K1666" s="251"/>
    </row>
    <row r="1667" spans="2:11" s="126" customFormat="1">
      <c r="B1667" s="321"/>
      <c r="C1667" s="187"/>
      <c r="D1667" s="181"/>
      <c r="E1667" s="225"/>
      <c r="F1667" s="195" t="e">
        <f>VLOOKUP(#REF!,'Base mag'!$U$2:$V$8,2,FALSE)</f>
        <v>#REF!</v>
      </c>
      <c r="G1667" s="198"/>
      <c r="H1667" s="208"/>
      <c r="I1667" s="203"/>
      <c r="J1667" s="203"/>
      <c r="K1667" s="251"/>
    </row>
    <row r="1668" spans="2:11" s="126" customFormat="1">
      <c r="B1668" s="321"/>
      <c r="C1668" s="187"/>
      <c r="D1668" s="181"/>
      <c r="E1668" s="225"/>
      <c r="F1668" s="195" t="e">
        <f>VLOOKUP(#REF!,'Base mag'!$U$2:$V$8,2,FALSE)</f>
        <v>#REF!</v>
      </c>
      <c r="G1668" s="198"/>
      <c r="H1668" s="208"/>
      <c r="I1668" s="203"/>
      <c r="J1668" s="203"/>
      <c r="K1668" s="251"/>
    </row>
    <row r="1669" spans="2:11" s="126" customFormat="1">
      <c r="B1669" s="321"/>
      <c r="C1669" s="187"/>
      <c r="D1669" s="181"/>
      <c r="E1669" s="225"/>
      <c r="F1669" s="195" t="e">
        <f>VLOOKUP(#REF!,'Base mag'!$U$2:$V$8,2,FALSE)</f>
        <v>#REF!</v>
      </c>
      <c r="G1669" s="198"/>
      <c r="H1669" s="208"/>
      <c r="I1669" s="203"/>
      <c r="J1669" s="203"/>
      <c r="K1669" s="251"/>
    </row>
    <row r="1670" spans="2:11" s="126" customFormat="1">
      <c r="B1670" s="321"/>
      <c r="C1670" s="187"/>
      <c r="D1670" s="181"/>
      <c r="E1670" s="225"/>
      <c r="F1670" s="195" t="e">
        <f>VLOOKUP(#REF!,'Base mag'!$U$2:$V$8,2,FALSE)</f>
        <v>#REF!</v>
      </c>
      <c r="G1670" s="198"/>
      <c r="H1670" s="208"/>
      <c r="I1670" s="203"/>
      <c r="J1670" s="203"/>
      <c r="K1670" s="251"/>
    </row>
    <row r="1671" spans="2:11" s="126" customFormat="1">
      <c r="B1671" s="321"/>
      <c r="C1671" s="187"/>
      <c r="D1671" s="181"/>
      <c r="E1671" s="225"/>
      <c r="F1671" s="195" t="e">
        <f>VLOOKUP(#REF!,'Base mag'!$U$2:$V$8,2,FALSE)</f>
        <v>#REF!</v>
      </c>
      <c r="G1671" s="198"/>
      <c r="H1671" s="208"/>
      <c r="I1671" s="203"/>
      <c r="J1671" s="203"/>
      <c r="K1671" s="251"/>
    </row>
    <row r="1672" spans="2:11" s="126" customFormat="1">
      <c r="B1672" s="321"/>
      <c r="C1672" s="187"/>
      <c r="D1672" s="181"/>
      <c r="E1672" s="225"/>
      <c r="F1672" s="195" t="e">
        <f>VLOOKUP(#REF!,'Base mag'!$U$2:$V$8,2,FALSE)</f>
        <v>#REF!</v>
      </c>
      <c r="G1672" s="198"/>
      <c r="H1672" s="208"/>
      <c r="I1672" s="203"/>
      <c r="J1672" s="203"/>
      <c r="K1672" s="251"/>
    </row>
    <row r="1673" spans="2:11" s="126" customFormat="1">
      <c r="B1673" s="321"/>
      <c r="C1673" s="187"/>
      <c r="D1673" s="181"/>
      <c r="E1673" s="225"/>
      <c r="F1673" s="195" t="e">
        <f>VLOOKUP(#REF!,'Base mag'!$U$2:$V$8,2,FALSE)</f>
        <v>#REF!</v>
      </c>
      <c r="G1673" s="198"/>
      <c r="H1673" s="208"/>
      <c r="I1673" s="203"/>
      <c r="J1673" s="203"/>
      <c r="K1673" s="251"/>
    </row>
    <row r="1674" spans="2:11" s="126" customFormat="1">
      <c r="B1674" s="321"/>
      <c r="C1674" s="187"/>
      <c r="D1674" s="181"/>
      <c r="E1674" s="225"/>
      <c r="F1674" s="195" t="e">
        <f>VLOOKUP(#REF!,'Base mag'!$U$2:$V$8,2,FALSE)</f>
        <v>#REF!</v>
      </c>
      <c r="G1674" s="198"/>
      <c r="H1674" s="208"/>
      <c r="I1674" s="203"/>
      <c r="J1674" s="203"/>
      <c r="K1674" s="251"/>
    </row>
    <row r="1675" spans="2:11" s="126" customFormat="1">
      <c r="B1675" s="321"/>
      <c r="C1675" s="187"/>
      <c r="D1675" s="181"/>
      <c r="E1675" s="225"/>
      <c r="F1675" s="195" t="e">
        <f>VLOOKUP(#REF!,'Base mag'!$U$2:$V$8,2,FALSE)</f>
        <v>#REF!</v>
      </c>
      <c r="G1675" s="198"/>
      <c r="H1675" s="208"/>
      <c r="I1675" s="203"/>
      <c r="J1675" s="203"/>
      <c r="K1675" s="251"/>
    </row>
    <row r="1676" spans="2:11" s="126" customFormat="1">
      <c r="B1676" s="321"/>
      <c r="C1676" s="187"/>
      <c r="D1676" s="181"/>
      <c r="E1676" s="225"/>
      <c r="F1676" s="195" t="e">
        <f>VLOOKUP(#REF!,'Base mag'!$U$2:$V$8,2,FALSE)</f>
        <v>#REF!</v>
      </c>
      <c r="G1676" s="198"/>
      <c r="H1676" s="208"/>
      <c r="I1676" s="203"/>
      <c r="J1676" s="203"/>
      <c r="K1676" s="251"/>
    </row>
    <row r="1677" spans="2:11" s="126" customFormat="1">
      <c r="B1677" s="321"/>
      <c r="C1677" s="187"/>
      <c r="D1677" s="181"/>
      <c r="E1677" s="225"/>
      <c r="F1677" s="195" t="e">
        <f>VLOOKUP(#REF!,'Base mag'!$U$2:$V$8,2,FALSE)</f>
        <v>#REF!</v>
      </c>
      <c r="G1677" s="198"/>
      <c r="H1677" s="208"/>
      <c r="I1677" s="203"/>
      <c r="J1677" s="203"/>
      <c r="K1677" s="251"/>
    </row>
    <row r="1678" spans="2:11" s="126" customFormat="1">
      <c r="B1678" s="321"/>
      <c r="C1678" s="187"/>
      <c r="D1678" s="181"/>
      <c r="E1678" s="225"/>
      <c r="F1678" s="195" t="e">
        <f>VLOOKUP(#REF!,'Base mag'!$U$2:$V$8,2,FALSE)</f>
        <v>#REF!</v>
      </c>
      <c r="G1678" s="198"/>
      <c r="H1678" s="208"/>
      <c r="I1678" s="203"/>
      <c r="J1678" s="203"/>
      <c r="K1678" s="251"/>
    </row>
    <row r="1679" spans="2:11" s="126" customFormat="1">
      <c r="B1679" s="321"/>
      <c r="C1679" s="187"/>
      <c r="D1679" s="181"/>
      <c r="E1679" s="225"/>
      <c r="F1679" s="195" t="e">
        <f>VLOOKUP(#REF!,'Base mag'!$U$2:$V$8,2,FALSE)</f>
        <v>#REF!</v>
      </c>
      <c r="G1679" s="198"/>
      <c r="H1679" s="208"/>
      <c r="I1679" s="203"/>
      <c r="J1679" s="203"/>
      <c r="K1679" s="251"/>
    </row>
    <row r="1680" spans="2:11" s="126" customFormat="1">
      <c r="B1680" s="321"/>
      <c r="C1680" s="187"/>
      <c r="D1680" s="181"/>
      <c r="E1680" s="225"/>
      <c r="F1680" s="195" t="e">
        <f>VLOOKUP(#REF!,'Base mag'!$U$2:$V$8,2,FALSE)</f>
        <v>#REF!</v>
      </c>
      <c r="G1680" s="198"/>
      <c r="H1680" s="208"/>
      <c r="I1680" s="203"/>
      <c r="J1680" s="203"/>
      <c r="K1680" s="251"/>
    </row>
    <row r="1681" spans="2:11" s="126" customFormat="1">
      <c r="B1681" s="321"/>
      <c r="C1681" s="187"/>
      <c r="D1681" s="181"/>
      <c r="E1681" s="225"/>
      <c r="F1681" s="195" t="e">
        <f>VLOOKUP(#REF!,'Base mag'!$U$2:$V$8,2,FALSE)</f>
        <v>#REF!</v>
      </c>
      <c r="G1681" s="198"/>
      <c r="H1681" s="208"/>
      <c r="I1681" s="203"/>
      <c r="J1681" s="203"/>
      <c r="K1681" s="251"/>
    </row>
    <row r="1682" spans="2:11" s="126" customFormat="1">
      <c r="B1682" s="321"/>
      <c r="C1682" s="187"/>
      <c r="D1682" s="181"/>
      <c r="E1682" s="225"/>
      <c r="F1682" s="195" t="e">
        <f>VLOOKUP(#REF!,'Base mag'!$U$2:$V$8,2,FALSE)</f>
        <v>#REF!</v>
      </c>
      <c r="G1682" s="198"/>
      <c r="H1682" s="208"/>
      <c r="I1682" s="203"/>
      <c r="J1682" s="203"/>
      <c r="K1682" s="251"/>
    </row>
    <row r="1683" spans="2:11" s="126" customFormat="1">
      <c r="B1683" s="321"/>
      <c r="C1683" s="187"/>
      <c r="D1683" s="181"/>
      <c r="E1683" s="225"/>
      <c r="F1683" s="195" t="e">
        <f>VLOOKUP(#REF!,'Base mag'!$U$2:$V$8,2,FALSE)</f>
        <v>#REF!</v>
      </c>
      <c r="G1683" s="198"/>
      <c r="H1683" s="208"/>
      <c r="I1683" s="203"/>
      <c r="J1683" s="203"/>
      <c r="K1683" s="251"/>
    </row>
    <row r="1684" spans="2:11" s="126" customFormat="1">
      <c r="B1684" s="321"/>
      <c r="C1684" s="187"/>
      <c r="D1684" s="181"/>
      <c r="E1684" s="225"/>
      <c r="F1684" s="195" t="e">
        <f>VLOOKUP(#REF!,'Base mag'!$U$2:$V$8,2,FALSE)</f>
        <v>#REF!</v>
      </c>
      <c r="G1684" s="198"/>
      <c r="H1684" s="208"/>
      <c r="I1684" s="203"/>
      <c r="J1684" s="203"/>
      <c r="K1684" s="251"/>
    </row>
    <row r="1685" spans="2:11" s="126" customFormat="1">
      <c r="B1685" s="321"/>
      <c r="C1685" s="187"/>
      <c r="D1685" s="181"/>
      <c r="E1685" s="225"/>
      <c r="F1685" s="195" t="e">
        <f>VLOOKUP(#REF!,'Base mag'!$U$2:$V$8,2,FALSE)</f>
        <v>#REF!</v>
      </c>
      <c r="G1685" s="198"/>
      <c r="H1685" s="208"/>
      <c r="I1685" s="203"/>
      <c r="J1685" s="203"/>
      <c r="K1685" s="251"/>
    </row>
    <row r="1686" spans="2:11" s="126" customFormat="1">
      <c r="B1686" s="321"/>
      <c r="C1686" s="187"/>
      <c r="D1686" s="181"/>
      <c r="E1686" s="225"/>
      <c r="F1686" s="195" t="e">
        <f>VLOOKUP(#REF!,'Base mag'!$U$2:$V$8,2,FALSE)</f>
        <v>#REF!</v>
      </c>
      <c r="G1686" s="198"/>
      <c r="H1686" s="208"/>
      <c r="I1686" s="203"/>
      <c r="J1686" s="203"/>
      <c r="K1686" s="251"/>
    </row>
    <row r="1687" spans="2:11" s="126" customFormat="1">
      <c r="B1687" s="321"/>
      <c r="C1687" s="187"/>
      <c r="D1687" s="181"/>
      <c r="E1687" s="225"/>
      <c r="F1687" s="195" t="e">
        <f>VLOOKUP(#REF!,'Base mag'!$U$2:$V$8,2,FALSE)</f>
        <v>#REF!</v>
      </c>
      <c r="G1687" s="198"/>
      <c r="H1687" s="208"/>
      <c r="I1687" s="203"/>
      <c r="J1687" s="203"/>
      <c r="K1687" s="251"/>
    </row>
    <row r="1688" spans="2:11" s="126" customFormat="1">
      <c r="B1688" s="321"/>
      <c r="C1688" s="187"/>
      <c r="D1688" s="181"/>
      <c r="E1688" s="225"/>
      <c r="F1688" s="195" t="e">
        <f>VLOOKUP(#REF!,'Base mag'!$U$2:$V$8,2,FALSE)</f>
        <v>#REF!</v>
      </c>
      <c r="G1688" s="198"/>
      <c r="H1688" s="208"/>
      <c r="I1688" s="203"/>
      <c r="J1688" s="203"/>
      <c r="K1688" s="251"/>
    </row>
    <row r="1689" spans="2:11" s="126" customFormat="1">
      <c r="B1689" s="321"/>
      <c r="C1689" s="187"/>
      <c r="D1689" s="181"/>
      <c r="E1689" s="225"/>
      <c r="F1689" s="195" t="e">
        <f>VLOOKUP(#REF!,'Base mag'!$U$2:$V$8,2,FALSE)</f>
        <v>#REF!</v>
      </c>
      <c r="G1689" s="198"/>
      <c r="H1689" s="208"/>
      <c r="I1689" s="203"/>
      <c r="J1689" s="203"/>
      <c r="K1689" s="251"/>
    </row>
    <row r="1690" spans="2:11" s="126" customFormat="1">
      <c r="B1690" s="321"/>
      <c r="C1690" s="187"/>
      <c r="D1690" s="181"/>
      <c r="E1690" s="225"/>
      <c r="F1690" s="195" t="e">
        <f>VLOOKUP(#REF!,'Base mag'!$U$2:$V$8,2,FALSE)</f>
        <v>#REF!</v>
      </c>
      <c r="G1690" s="198"/>
      <c r="H1690" s="208"/>
      <c r="I1690" s="203"/>
      <c r="J1690" s="203"/>
      <c r="K1690" s="251"/>
    </row>
    <row r="1691" spans="2:11" s="126" customFormat="1">
      <c r="B1691" s="321"/>
      <c r="C1691" s="187"/>
      <c r="D1691" s="181"/>
      <c r="E1691" s="225"/>
      <c r="F1691" s="195" t="e">
        <f>VLOOKUP(#REF!,'Base mag'!$U$2:$V$8,2,FALSE)</f>
        <v>#REF!</v>
      </c>
      <c r="G1691" s="198"/>
      <c r="H1691" s="208"/>
      <c r="I1691" s="203"/>
      <c r="J1691" s="203"/>
      <c r="K1691" s="251"/>
    </row>
    <row r="1692" spans="2:11" s="126" customFormat="1">
      <c r="B1692" s="321"/>
      <c r="C1692" s="187"/>
      <c r="D1692" s="181"/>
      <c r="E1692" s="225"/>
      <c r="F1692" s="195" t="e">
        <f>VLOOKUP(#REF!,'Base mag'!$U$2:$V$8,2,FALSE)</f>
        <v>#REF!</v>
      </c>
      <c r="G1692" s="198"/>
      <c r="H1692" s="208"/>
      <c r="I1692" s="203"/>
      <c r="J1692" s="203"/>
      <c r="K1692" s="251"/>
    </row>
    <row r="1693" spans="2:11" s="126" customFormat="1">
      <c r="B1693" s="321"/>
      <c r="C1693" s="187"/>
      <c r="D1693" s="181"/>
      <c r="E1693" s="225"/>
      <c r="F1693" s="195" t="e">
        <f>VLOOKUP(#REF!,'Base mag'!$U$2:$V$8,2,FALSE)</f>
        <v>#REF!</v>
      </c>
      <c r="G1693" s="198"/>
      <c r="H1693" s="208"/>
      <c r="I1693" s="203"/>
      <c r="J1693" s="203"/>
      <c r="K1693" s="251"/>
    </row>
    <row r="1694" spans="2:11" s="126" customFormat="1">
      <c r="B1694" s="321"/>
      <c r="C1694" s="187"/>
      <c r="D1694" s="181"/>
      <c r="E1694" s="225"/>
      <c r="F1694" s="195" t="e">
        <f>VLOOKUP(#REF!,'Base mag'!$U$2:$V$8,2,FALSE)</f>
        <v>#REF!</v>
      </c>
      <c r="G1694" s="198"/>
      <c r="H1694" s="208"/>
      <c r="I1694" s="203"/>
      <c r="J1694" s="203"/>
      <c r="K1694" s="251"/>
    </row>
    <row r="1695" spans="2:11" s="126" customFormat="1">
      <c r="B1695" s="321"/>
      <c r="C1695" s="187"/>
      <c r="D1695" s="181"/>
      <c r="E1695" s="225"/>
      <c r="F1695" s="195" t="e">
        <f>VLOOKUP(#REF!,'Base mag'!$U$2:$V$8,2,FALSE)</f>
        <v>#REF!</v>
      </c>
      <c r="G1695" s="198"/>
      <c r="H1695" s="208"/>
      <c r="I1695" s="203"/>
      <c r="J1695" s="203"/>
      <c r="K1695" s="251"/>
    </row>
    <row r="1696" spans="2:11" s="126" customFormat="1">
      <c r="B1696" s="321"/>
      <c r="C1696" s="187"/>
      <c r="D1696" s="181"/>
      <c r="E1696" s="225"/>
      <c r="F1696" s="195" t="e">
        <f>VLOOKUP(#REF!,'Base mag'!$U$2:$V$8,2,FALSE)</f>
        <v>#REF!</v>
      </c>
      <c r="G1696" s="198"/>
      <c r="H1696" s="208"/>
      <c r="I1696" s="203"/>
      <c r="J1696" s="203"/>
      <c r="K1696" s="251"/>
    </row>
    <row r="1697" spans="2:11" s="126" customFormat="1">
      <c r="B1697" s="321"/>
      <c r="C1697" s="187"/>
      <c r="D1697" s="181"/>
      <c r="E1697" s="225"/>
      <c r="F1697" s="195" t="e">
        <f>VLOOKUP(#REF!,'Base mag'!$U$2:$V$8,2,FALSE)</f>
        <v>#REF!</v>
      </c>
      <c r="G1697" s="198"/>
      <c r="H1697" s="208"/>
      <c r="I1697" s="203"/>
      <c r="J1697" s="203"/>
      <c r="K1697" s="251"/>
    </row>
    <row r="1698" spans="2:11" s="126" customFormat="1">
      <c r="B1698" s="321"/>
      <c r="C1698" s="187"/>
      <c r="D1698" s="181"/>
      <c r="E1698" s="225"/>
      <c r="F1698" s="195" t="e">
        <f>VLOOKUP(#REF!,'Base mag'!$U$2:$V$8,2,FALSE)</f>
        <v>#REF!</v>
      </c>
      <c r="G1698" s="198"/>
      <c r="H1698" s="208"/>
      <c r="I1698" s="203"/>
      <c r="J1698" s="203"/>
      <c r="K1698" s="251"/>
    </row>
    <row r="1699" spans="2:11" s="126" customFormat="1">
      <c r="B1699" s="321"/>
      <c r="C1699" s="187"/>
      <c r="D1699" s="181"/>
      <c r="E1699" s="225"/>
      <c r="F1699" s="195" t="e">
        <f>VLOOKUP(#REF!,'Base mag'!$U$2:$V$8,2,FALSE)</f>
        <v>#REF!</v>
      </c>
      <c r="G1699" s="198"/>
      <c r="H1699" s="208"/>
      <c r="I1699" s="203"/>
      <c r="J1699" s="203"/>
      <c r="K1699" s="251"/>
    </row>
    <row r="1700" spans="2:11" s="126" customFormat="1">
      <c r="B1700" s="321"/>
      <c r="C1700" s="187"/>
      <c r="D1700" s="181"/>
      <c r="E1700" s="225"/>
      <c r="F1700" s="195" t="e">
        <f>VLOOKUP(#REF!,'Base mag'!$U$2:$V$8,2,FALSE)</f>
        <v>#REF!</v>
      </c>
      <c r="G1700" s="198"/>
      <c r="H1700" s="208"/>
      <c r="I1700" s="203"/>
      <c r="J1700" s="203"/>
      <c r="K1700" s="251"/>
    </row>
    <row r="1701" spans="2:11" s="126" customFormat="1">
      <c r="B1701" s="321"/>
      <c r="C1701" s="187"/>
      <c r="D1701" s="181"/>
      <c r="E1701" s="225"/>
      <c r="F1701" s="195" t="e">
        <f>VLOOKUP(#REF!,'Base mag'!$U$2:$V$8,2,FALSE)</f>
        <v>#REF!</v>
      </c>
      <c r="G1701" s="198"/>
      <c r="H1701" s="208"/>
      <c r="I1701" s="203"/>
      <c r="J1701" s="203"/>
      <c r="K1701" s="251"/>
    </row>
    <row r="1702" spans="2:11" s="126" customFormat="1">
      <c r="B1702" s="321"/>
      <c r="C1702" s="187"/>
      <c r="D1702" s="181"/>
      <c r="E1702" s="225"/>
      <c r="F1702" s="195" t="e">
        <f>VLOOKUP(#REF!,'Base mag'!$U$2:$V$8,2,FALSE)</f>
        <v>#REF!</v>
      </c>
      <c r="G1702" s="198"/>
      <c r="H1702" s="208"/>
      <c r="I1702" s="203"/>
      <c r="J1702" s="203"/>
      <c r="K1702" s="251"/>
    </row>
    <row r="1703" spans="2:11" s="126" customFormat="1">
      <c r="B1703" s="321"/>
      <c r="C1703" s="187"/>
      <c r="D1703" s="181"/>
      <c r="E1703" s="225"/>
      <c r="F1703" s="195" t="e">
        <f>VLOOKUP(#REF!,'Base mag'!$U$2:$V$8,2,FALSE)</f>
        <v>#REF!</v>
      </c>
      <c r="G1703" s="198"/>
      <c r="H1703" s="208"/>
      <c r="I1703" s="203"/>
      <c r="J1703" s="203"/>
      <c r="K1703" s="251"/>
    </row>
    <row r="1704" spans="2:11" s="126" customFormat="1">
      <c r="B1704" s="321"/>
      <c r="C1704" s="187"/>
      <c r="D1704" s="181"/>
      <c r="E1704" s="225"/>
      <c r="F1704" s="195" t="e">
        <f>VLOOKUP(#REF!,'Base mag'!$U$2:$V$8,2,FALSE)</f>
        <v>#REF!</v>
      </c>
      <c r="G1704" s="198"/>
      <c r="H1704" s="208"/>
      <c r="I1704" s="203"/>
      <c r="J1704" s="203"/>
      <c r="K1704" s="251"/>
    </row>
    <row r="1705" spans="2:11" s="126" customFormat="1">
      <c r="B1705" s="321"/>
      <c r="C1705" s="187"/>
      <c r="D1705" s="181"/>
      <c r="E1705" s="225"/>
      <c r="F1705" s="195" t="e">
        <f>VLOOKUP(#REF!,'Base mag'!$U$2:$V$8,2,FALSE)</f>
        <v>#REF!</v>
      </c>
      <c r="G1705" s="198"/>
      <c r="H1705" s="208"/>
      <c r="I1705" s="203"/>
      <c r="J1705" s="203"/>
      <c r="K1705" s="251"/>
    </row>
    <row r="1706" spans="2:11" s="126" customFormat="1">
      <c r="B1706" s="321"/>
      <c r="C1706" s="187"/>
      <c r="D1706" s="181"/>
      <c r="E1706" s="225"/>
      <c r="F1706" s="195" t="e">
        <f>VLOOKUP(#REF!,'Base mag'!$U$2:$V$8,2,FALSE)</f>
        <v>#REF!</v>
      </c>
      <c r="G1706" s="198"/>
      <c r="H1706" s="208"/>
      <c r="I1706" s="203"/>
      <c r="J1706" s="203"/>
      <c r="K1706" s="251"/>
    </row>
    <row r="1707" spans="2:11" s="126" customFormat="1">
      <c r="B1707" s="321"/>
      <c r="C1707" s="187"/>
      <c r="D1707" s="181"/>
      <c r="E1707" s="225"/>
      <c r="F1707" s="195" t="e">
        <f>VLOOKUP(#REF!,'Base mag'!$U$2:$V$8,2,FALSE)</f>
        <v>#REF!</v>
      </c>
      <c r="G1707" s="198"/>
      <c r="H1707" s="208"/>
      <c r="I1707" s="203"/>
      <c r="J1707" s="203"/>
      <c r="K1707" s="251"/>
    </row>
    <row r="1708" spans="2:11" s="126" customFormat="1">
      <c r="B1708" s="321"/>
      <c r="C1708" s="187"/>
      <c r="D1708" s="181"/>
      <c r="E1708" s="225"/>
      <c r="F1708" s="195" t="e">
        <f>VLOOKUP(#REF!,'Base mag'!$U$2:$V$8,2,FALSE)</f>
        <v>#REF!</v>
      </c>
      <c r="G1708" s="198"/>
      <c r="H1708" s="208"/>
      <c r="I1708" s="203"/>
      <c r="J1708" s="203"/>
      <c r="K1708" s="251"/>
    </row>
    <row r="1709" spans="2:11" s="126" customFormat="1">
      <c r="B1709" s="321"/>
      <c r="C1709" s="187"/>
      <c r="D1709" s="181"/>
      <c r="E1709" s="225"/>
      <c r="F1709" s="195" t="e">
        <f>VLOOKUP(#REF!,'Base mag'!$U$2:$V$8,2,FALSE)</f>
        <v>#REF!</v>
      </c>
      <c r="G1709" s="198"/>
      <c r="H1709" s="208"/>
      <c r="I1709" s="203"/>
      <c r="J1709" s="203"/>
      <c r="K1709" s="251"/>
    </row>
    <row r="1710" spans="2:11" s="126" customFormat="1">
      <c r="B1710" s="321"/>
      <c r="C1710" s="187"/>
      <c r="D1710" s="181"/>
      <c r="E1710" s="225"/>
      <c r="F1710" s="195" t="e">
        <f>VLOOKUP(#REF!,'Base mag'!$U$2:$V$8,2,FALSE)</f>
        <v>#REF!</v>
      </c>
      <c r="G1710" s="198"/>
      <c r="H1710" s="208"/>
      <c r="I1710" s="203"/>
      <c r="J1710" s="203"/>
      <c r="K1710" s="251"/>
    </row>
    <row r="1711" spans="2:11" s="126" customFormat="1">
      <c r="B1711" s="321"/>
      <c r="C1711" s="187"/>
      <c r="D1711" s="181"/>
      <c r="E1711" s="225"/>
      <c r="F1711" s="195" t="e">
        <f>VLOOKUP(#REF!,'Base mag'!$U$2:$V$8,2,FALSE)</f>
        <v>#REF!</v>
      </c>
      <c r="G1711" s="198"/>
      <c r="H1711" s="208"/>
      <c r="I1711" s="203"/>
      <c r="J1711" s="203"/>
      <c r="K1711" s="251"/>
    </row>
    <row r="1712" spans="2:11" s="126" customFormat="1">
      <c r="B1712" s="321"/>
      <c r="C1712" s="187"/>
      <c r="D1712" s="181"/>
      <c r="E1712" s="225"/>
      <c r="F1712" s="195" t="e">
        <f>VLOOKUP(#REF!,'Base mag'!$U$2:$V$8,2,FALSE)</f>
        <v>#REF!</v>
      </c>
      <c r="G1712" s="198"/>
      <c r="H1712" s="208"/>
      <c r="I1712" s="203"/>
      <c r="J1712" s="203"/>
      <c r="K1712" s="251"/>
    </row>
    <row r="1713" spans="2:11" s="126" customFormat="1">
      <c r="B1713" s="321"/>
      <c r="C1713" s="187"/>
      <c r="D1713" s="181"/>
      <c r="E1713" s="225"/>
      <c r="F1713" s="195" t="e">
        <f>VLOOKUP(#REF!,'Base mag'!$U$2:$V$8,2,FALSE)</f>
        <v>#REF!</v>
      </c>
      <c r="G1713" s="198"/>
      <c r="H1713" s="208"/>
      <c r="I1713" s="203"/>
      <c r="J1713" s="203"/>
      <c r="K1713" s="251"/>
    </row>
    <row r="1714" spans="2:11" s="126" customFormat="1">
      <c r="B1714" s="321"/>
      <c r="C1714" s="187"/>
      <c r="D1714" s="181"/>
      <c r="E1714" s="225"/>
      <c r="F1714" s="195" t="e">
        <f>VLOOKUP(#REF!,'Base mag'!$U$2:$V$8,2,FALSE)</f>
        <v>#REF!</v>
      </c>
      <c r="G1714" s="198"/>
      <c r="H1714" s="208"/>
      <c r="I1714" s="203"/>
      <c r="J1714" s="203"/>
      <c r="K1714" s="251"/>
    </row>
    <row r="1715" spans="2:11" s="126" customFormat="1">
      <c r="B1715" s="321"/>
      <c r="C1715" s="187"/>
      <c r="D1715" s="181"/>
      <c r="E1715" s="225"/>
      <c r="F1715" s="195" t="e">
        <f>VLOOKUP(#REF!,'Base mag'!$U$2:$V$8,2,FALSE)</f>
        <v>#REF!</v>
      </c>
      <c r="G1715" s="198"/>
      <c r="H1715" s="208"/>
      <c r="I1715" s="203"/>
      <c r="J1715" s="203"/>
      <c r="K1715" s="251"/>
    </row>
    <row r="1716" spans="2:11" s="126" customFormat="1">
      <c r="B1716" s="321"/>
      <c r="C1716" s="187"/>
      <c r="D1716" s="181"/>
      <c r="E1716" s="225"/>
      <c r="F1716" s="195" t="e">
        <f>VLOOKUP(#REF!,'Base mag'!$U$2:$V$8,2,FALSE)</f>
        <v>#REF!</v>
      </c>
      <c r="G1716" s="198"/>
      <c r="H1716" s="208"/>
      <c r="I1716" s="203"/>
      <c r="J1716" s="203"/>
      <c r="K1716" s="251"/>
    </row>
    <row r="1717" spans="2:11" s="126" customFormat="1">
      <c r="B1717" s="321"/>
      <c r="C1717" s="187"/>
      <c r="D1717" s="181"/>
      <c r="E1717" s="225"/>
      <c r="F1717" s="195" t="e">
        <f>VLOOKUP(#REF!,'Base mag'!$U$2:$V$8,2,FALSE)</f>
        <v>#REF!</v>
      </c>
      <c r="G1717" s="198"/>
      <c r="H1717" s="208"/>
      <c r="I1717" s="203"/>
      <c r="J1717" s="203"/>
      <c r="K1717" s="251"/>
    </row>
    <row r="1718" spans="2:11" s="126" customFormat="1">
      <c r="B1718" s="321"/>
      <c r="C1718" s="187"/>
      <c r="D1718" s="181"/>
      <c r="E1718" s="225"/>
      <c r="F1718" s="195" t="e">
        <f>VLOOKUP(#REF!,'Base mag'!$U$2:$V$8,2,FALSE)</f>
        <v>#REF!</v>
      </c>
      <c r="G1718" s="198"/>
      <c r="H1718" s="208"/>
      <c r="I1718" s="203"/>
      <c r="J1718" s="203"/>
      <c r="K1718" s="251"/>
    </row>
    <row r="1719" spans="2:11" s="126" customFormat="1">
      <c r="B1719" s="321"/>
      <c r="C1719" s="187"/>
      <c r="D1719" s="181"/>
      <c r="E1719" s="225"/>
      <c r="F1719" s="195" t="e">
        <f>VLOOKUP(#REF!,'Base mag'!$U$2:$V$8,2,FALSE)</f>
        <v>#REF!</v>
      </c>
      <c r="G1719" s="198"/>
      <c r="H1719" s="208"/>
      <c r="I1719" s="203"/>
      <c r="J1719" s="203"/>
      <c r="K1719" s="251"/>
    </row>
    <row r="1720" spans="2:11" s="126" customFormat="1">
      <c r="B1720" s="321"/>
      <c r="C1720" s="187"/>
      <c r="D1720" s="181"/>
      <c r="E1720" s="225"/>
      <c r="F1720" s="195" t="e">
        <f>VLOOKUP(#REF!,'Base mag'!$U$2:$V$8,2,FALSE)</f>
        <v>#REF!</v>
      </c>
      <c r="G1720" s="198"/>
      <c r="H1720" s="208"/>
      <c r="I1720" s="203"/>
      <c r="J1720" s="203"/>
      <c r="K1720" s="251"/>
    </row>
    <row r="1721" spans="2:11" s="126" customFormat="1">
      <c r="B1721" s="321"/>
      <c r="C1721" s="187"/>
      <c r="D1721" s="181"/>
      <c r="E1721" s="225"/>
      <c r="F1721" s="195" t="e">
        <f>VLOOKUP(#REF!,'Base mag'!$U$2:$V$8,2,FALSE)</f>
        <v>#REF!</v>
      </c>
      <c r="G1721" s="198"/>
      <c r="H1721" s="208"/>
      <c r="I1721" s="203"/>
      <c r="J1721" s="203"/>
      <c r="K1721" s="251"/>
    </row>
    <row r="1722" spans="2:11" s="126" customFormat="1">
      <c r="B1722" s="321"/>
      <c r="C1722" s="187"/>
      <c r="D1722" s="181"/>
      <c r="E1722" s="225"/>
      <c r="F1722" s="195" t="e">
        <f>VLOOKUP(#REF!,'Base mag'!$U$2:$V$8,2,FALSE)</f>
        <v>#REF!</v>
      </c>
      <c r="G1722" s="198"/>
      <c r="H1722" s="208"/>
      <c r="I1722" s="203"/>
      <c r="J1722" s="203"/>
      <c r="K1722" s="251"/>
    </row>
    <row r="1723" spans="2:11" s="126" customFormat="1">
      <c r="B1723" s="321"/>
      <c r="C1723" s="187"/>
      <c r="D1723" s="181"/>
      <c r="E1723" s="225"/>
      <c r="F1723" s="195" t="e">
        <f>VLOOKUP(#REF!,'Base mag'!$U$2:$V$8,2,FALSE)</f>
        <v>#REF!</v>
      </c>
      <c r="G1723" s="198"/>
      <c r="H1723" s="208"/>
      <c r="I1723" s="203"/>
      <c r="J1723" s="203"/>
      <c r="K1723" s="251"/>
    </row>
    <row r="1724" spans="2:11" s="126" customFormat="1">
      <c r="B1724" s="321"/>
      <c r="C1724" s="187"/>
      <c r="D1724" s="181"/>
      <c r="E1724" s="225"/>
      <c r="F1724" s="195" t="e">
        <f>VLOOKUP(#REF!,'Base mag'!$U$2:$V$8,2,FALSE)</f>
        <v>#REF!</v>
      </c>
      <c r="G1724" s="198"/>
      <c r="H1724" s="208"/>
      <c r="I1724" s="203"/>
      <c r="J1724" s="203"/>
      <c r="K1724" s="251"/>
    </row>
    <row r="1725" spans="2:11" s="126" customFormat="1">
      <c r="B1725" s="321"/>
      <c r="C1725" s="187"/>
      <c r="D1725" s="181"/>
      <c r="E1725" s="225"/>
      <c r="F1725" s="195" t="e">
        <f>VLOOKUP(#REF!,'Base mag'!$U$2:$V$8,2,FALSE)</f>
        <v>#REF!</v>
      </c>
      <c r="G1725" s="198"/>
      <c r="H1725" s="208"/>
      <c r="I1725" s="203"/>
      <c r="J1725" s="203"/>
      <c r="K1725" s="251"/>
    </row>
    <row r="1726" spans="2:11" s="126" customFormat="1">
      <c r="B1726" s="321"/>
      <c r="C1726" s="187"/>
      <c r="D1726" s="181"/>
      <c r="E1726" s="225"/>
      <c r="F1726" s="195" t="e">
        <f>VLOOKUP(#REF!,'Base mag'!$U$2:$V$8,2,FALSE)</f>
        <v>#REF!</v>
      </c>
      <c r="G1726" s="198"/>
      <c r="H1726" s="208"/>
      <c r="I1726" s="203"/>
      <c r="J1726" s="203"/>
      <c r="K1726" s="251"/>
    </row>
    <row r="1727" spans="2:11" s="126" customFormat="1">
      <c r="B1727" s="321"/>
      <c r="C1727" s="187"/>
      <c r="D1727" s="181"/>
      <c r="E1727" s="225"/>
      <c r="F1727" s="195" t="e">
        <f>VLOOKUP(#REF!,'Base mag'!$U$2:$V$8,2,FALSE)</f>
        <v>#REF!</v>
      </c>
      <c r="G1727" s="198"/>
      <c r="H1727" s="208"/>
      <c r="I1727" s="203"/>
      <c r="J1727" s="203"/>
      <c r="K1727" s="251"/>
    </row>
    <row r="1728" spans="2:11" s="126" customFormat="1">
      <c r="B1728" s="321"/>
      <c r="C1728" s="187"/>
      <c r="D1728" s="181"/>
      <c r="E1728" s="225"/>
      <c r="F1728" s="195" t="e">
        <f>VLOOKUP(#REF!,'Base mag'!$U$2:$V$8,2,FALSE)</f>
        <v>#REF!</v>
      </c>
      <c r="G1728" s="198"/>
      <c r="H1728" s="208"/>
      <c r="I1728" s="203"/>
      <c r="J1728" s="203"/>
      <c r="K1728" s="251"/>
    </row>
    <row r="1729" spans="2:11" s="126" customFormat="1">
      <c r="B1729" s="321"/>
      <c r="C1729" s="187"/>
      <c r="D1729" s="181"/>
      <c r="E1729" s="225"/>
      <c r="F1729" s="195" t="e">
        <f>VLOOKUP(#REF!,'Base mag'!$U$2:$V$8,2,FALSE)</f>
        <v>#REF!</v>
      </c>
      <c r="G1729" s="198"/>
      <c r="H1729" s="208"/>
      <c r="I1729" s="203"/>
      <c r="J1729" s="203"/>
      <c r="K1729" s="251"/>
    </row>
    <row r="1730" spans="2:11" s="126" customFormat="1">
      <c r="B1730" s="321"/>
      <c r="C1730" s="187"/>
      <c r="D1730" s="181"/>
      <c r="E1730" s="225"/>
      <c r="F1730" s="195" t="e">
        <f>VLOOKUP(#REF!,'Base mag'!$U$2:$V$8,2,FALSE)</f>
        <v>#REF!</v>
      </c>
      <c r="G1730" s="198"/>
      <c r="H1730" s="208"/>
      <c r="I1730" s="203"/>
      <c r="J1730" s="203"/>
      <c r="K1730" s="251"/>
    </row>
    <row r="1731" spans="2:11" s="126" customFormat="1">
      <c r="B1731" s="321"/>
      <c r="C1731" s="187"/>
      <c r="D1731" s="181"/>
      <c r="E1731" s="225"/>
      <c r="F1731" s="195" t="e">
        <f>VLOOKUP(#REF!,'Base mag'!$U$2:$V$8,2,FALSE)</f>
        <v>#REF!</v>
      </c>
      <c r="G1731" s="198"/>
      <c r="H1731" s="208"/>
      <c r="I1731" s="203"/>
      <c r="J1731" s="203"/>
      <c r="K1731" s="251"/>
    </row>
    <row r="1732" spans="2:11" s="126" customFormat="1">
      <c r="B1732" s="321"/>
      <c r="C1732" s="187"/>
      <c r="D1732" s="181"/>
      <c r="E1732" s="225"/>
      <c r="F1732" s="195" t="e">
        <f>VLOOKUP(#REF!,'Base mag'!$U$2:$V$8,2,FALSE)</f>
        <v>#REF!</v>
      </c>
      <c r="G1732" s="198"/>
      <c r="H1732" s="208"/>
      <c r="I1732" s="203"/>
      <c r="J1732" s="203"/>
      <c r="K1732" s="251"/>
    </row>
    <row r="1733" spans="2:11" s="126" customFormat="1">
      <c r="B1733" s="321"/>
      <c r="C1733" s="187"/>
      <c r="D1733" s="181"/>
      <c r="E1733" s="225"/>
      <c r="F1733" s="195" t="e">
        <f>VLOOKUP(#REF!,'Base mag'!$U$2:$V$8,2,FALSE)</f>
        <v>#REF!</v>
      </c>
      <c r="G1733" s="198"/>
      <c r="H1733" s="208"/>
      <c r="I1733" s="203"/>
      <c r="J1733" s="203"/>
      <c r="K1733" s="251"/>
    </row>
    <row r="1734" spans="2:11" s="126" customFormat="1">
      <c r="B1734" s="321"/>
      <c r="C1734" s="187"/>
      <c r="D1734" s="181"/>
      <c r="E1734" s="225"/>
      <c r="F1734" s="195" t="e">
        <f>VLOOKUP(#REF!,'Base mag'!$U$2:$V$8,2,FALSE)</f>
        <v>#REF!</v>
      </c>
      <c r="G1734" s="198"/>
      <c r="H1734" s="208"/>
      <c r="I1734" s="203"/>
      <c r="J1734" s="203"/>
      <c r="K1734" s="251"/>
    </row>
    <row r="1735" spans="2:11" s="126" customFormat="1">
      <c r="B1735" s="321"/>
      <c r="C1735" s="187"/>
      <c r="D1735" s="181"/>
      <c r="E1735" s="225"/>
      <c r="F1735" s="195" t="e">
        <f>VLOOKUP(#REF!,'Base mag'!$U$2:$V$8,2,FALSE)</f>
        <v>#REF!</v>
      </c>
      <c r="G1735" s="198"/>
      <c r="H1735" s="208"/>
      <c r="I1735" s="203"/>
      <c r="J1735" s="203"/>
      <c r="K1735" s="251"/>
    </row>
    <row r="1736" spans="2:11" s="126" customFormat="1">
      <c r="B1736" s="321"/>
      <c r="C1736" s="187"/>
      <c r="D1736" s="181"/>
      <c r="E1736" s="225"/>
      <c r="F1736" s="195" t="e">
        <f>VLOOKUP(#REF!,'Base mag'!$U$2:$V$8,2,FALSE)</f>
        <v>#REF!</v>
      </c>
      <c r="G1736" s="198"/>
      <c r="H1736" s="208"/>
      <c r="I1736" s="203"/>
      <c r="J1736" s="203"/>
      <c r="K1736" s="251"/>
    </row>
    <row r="1737" spans="2:11" s="126" customFormat="1">
      <c r="B1737" s="321"/>
      <c r="C1737" s="187"/>
      <c r="D1737" s="181"/>
      <c r="E1737" s="225"/>
      <c r="F1737" s="195" t="e">
        <f>VLOOKUP(#REF!,'Base mag'!$U$2:$V$8,2,FALSE)</f>
        <v>#REF!</v>
      </c>
      <c r="G1737" s="198"/>
      <c r="H1737" s="208"/>
      <c r="I1737" s="203"/>
      <c r="J1737" s="203"/>
      <c r="K1737" s="251"/>
    </row>
    <row r="1738" spans="2:11" s="126" customFormat="1">
      <c r="B1738" s="321"/>
      <c r="C1738" s="187"/>
      <c r="D1738" s="181"/>
      <c r="E1738" s="225"/>
      <c r="F1738" s="195" t="e">
        <f>VLOOKUP(#REF!,'Base mag'!$U$2:$V$8,2,FALSE)</f>
        <v>#REF!</v>
      </c>
      <c r="G1738" s="198"/>
      <c r="H1738" s="208"/>
      <c r="I1738" s="203"/>
      <c r="J1738" s="203"/>
      <c r="K1738" s="251"/>
    </row>
    <row r="1739" spans="2:11" s="126" customFormat="1">
      <c r="B1739" s="321"/>
      <c r="C1739" s="187"/>
      <c r="D1739" s="181"/>
      <c r="E1739" s="225"/>
      <c r="F1739" s="195" t="e">
        <f>VLOOKUP(#REF!,'Base mag'!$U$2:$V$8,2,FALSE)</f>
        <v>#REF!</v>
      </c>
      <c r="G1739" s="198"/>
      <c r="H1739" s="208"/>
      <c r="I1739" s="203"/>
      <c r="J1739" s="203"/>
      <c r="K1739" s="251"/>
    </row>
    <row r="1740" spans="2:11" s="126" customFormat="1">
      <c r="B1740" s="321"/>
      <c r="C1740" s="187"/>
      <c r="D1740" s="181"/>
      <c r="E1740" s="225"/>
      <c r="F1740" s="195" t="e">
        <f>VLOOKUP(#REF!,'Base mag'!$U$2:$V$8,2,FALSE)</f>
        <v>#REF!</v>
      </c>
      <c r="G1740" s="198"/>
      <c r="H1740" s="208"/>
      <c r="I1740" s="203"/>
      <c r="J1740" s="203"/>
      <c r="K1740" s="251"/>
    </row>
    <row r="1741" spans="2:11" s="126" customFormat="1">
      <c r="B1741" s="321"/>
      <c r="C1741" s="187"/>
      <c r="D1741" s="181"/>
      <c r="E1741" s="225"/>
      <c r="F1741" s="195" t="e">
        <f>VLOOKUP(#REF!,'Base mag'!$U$2:$V$8,2,FALSE)</f>
        <v>#REF!</v>
      </c>
      <c r="G1741" s="198"/>
      <c r="H1741" s="208"/>
      <c r="I1741" s="203"/>
      <c r="J1741" s="203"/>
      <c r="K1741" s="251"/>
    </row>
    <row r="1742" spans="2:11" s="126" customFormat="1">
      <c r="B1742" s="321"/>
      <c r="C1742" s="187"/>
      <c r="D1742" s="181"/>
      <c r="E1742" s="225"/>
      <c r="F1742" s="195" t="e">
        <f>VLOOKUP(#REF!,'Base mag'!$U$2:$V$8,2,FALSE)</f>
        <v>#REF!</v>
      </c>
      <c r="G1742" s="198"/>
      <c r="H1742" s="208"/>
      <c r="I1742" s="203"/>
      <c r="J1742" s="203"/>
      <c r="K1742" s="251"/>
    </row>
    <row r="1743" spans="2:11" s="126" customFormat="1">
      <c r="B1743" s="321"/>
      <c r="C1743" s="187"/>
      <c r="D1743" s="181"/>
      <c r="E1743" s="225"/>
      <c r="F1743" s="195" t="e">
        <f>VLOOKUP(#REF!,'Base mag'!$U$2:$V$8,2,FALSE)</f>
        <v>#REF!</v>
      </c>
      <c r="G1743" s="198"/>
      <c r="H1743" s="208"/>
      <c r="I1743" s="203"/>
      <c r="J1743" s="203"/>
      <c r="K1743" s="251"/>
    </row>
    <row r="1744" spans="2:11" s="126" customFormat="1">
      <c r="B1744" s="321"/>
      <c r="C1744" s="187"/>
      <c r="D1744" s="181"/>
      <c r="E1744" s="225"/>
      <c r="F1744" s="195" t="e">
        <f>VLOOKUP(#REF!,'Base mag'!$U$2:$V$8,2,FALSE)</f>
        <v>#REF!</v>
      </c>
      <c r="G1744" s="198"/>
      <c r="H1744" s="208"/>
      <c r="I1744" s="203"/>
      <c r="J1744" s="203"/>
      <c r="K1744" s="251"/>
    </row>
    <row r="1745" spans="2:11" s="126" customFormat="1">
      <c r="B1745" s="321"/>
      <c r="C1745" s="187"/>
      <c r="D1745" s="181"/>
      <c r="E1745" s="225"/>
      <c r="F1745" s="195" t="e">
        <f>VLOOKUP(#REF!,'Base mag'!$U$2:$V$8,2,FALSE)</f>
        <v>#REF!</v>
      </c>
      <c r="G1745" s="198"/>
      <c r="H1745" s="208"/>
      <c r="I1745" s="203"/>
      <c r="J1745" s="203"/>
      <c r="K1745" s="251"/>
    </row>
    <row r="1746" spans="2:11" s="126" customFormat="1">
      <c r="B1746" s="321"/>
      <c r="C1746" s="187"/>
      <c r="D1746" s="181"/>
      <c r="E1746" s="225"/>
      <c r="F1746" s="195" t="e">
        <f>VLOOKUP(#REF!,'Base mag'!$U$2:$V$8,2,FALSE)</f>
        <v>#REF!</v>
      </c>
      <c r="G1746" s="198"/>
      <c r="H1746" s="208"/>
      <c r="I1746" s="203"/>
      <c r="J1746" s="203"/>
      <c r="K1746" s="251"/>
    </row>
    <row r="1747" spans="2:11" s="126" customFormat="1">
      <c r="B1747" s="321"/>
      <c r="C1747" s="187"/>
      <c r="D1747" s="181"/>
      <c r="E1747" s="225"/>
      <c r="F1747" s="195" t="e">
        <f>VLOOKUP(#REF!,'Base mag'!$U$2:$V$8,2,FALSE)</f>
        <v>#REF!</v>
      </c>
      <c r="G1747" s="198"/>
      <c r="H1747" s="208"/>
      <c r="I1747" s="203"/>
      <c r="J1747" s="203"/>
      <c r="K1747" s="251"/>
    </row>
    <row r="1748" spans="2:11" s="126" customFormat="1">
      <c r="B1748" s="321"/>
      <c r="C1748" s="187"/>
      <c r="D1748" s="181"/>
      <c r="E1748" s="225"/>
      <c r="F1748" s="195" t="e">
        <f>VLOOKUP(#REF!,'Base mag'!$U$2:$V$8,2,FALSE)</f>
        <v>#REF!</v>
      </c>
      <c r="G1748" s="198"/>
      <c r="H1748" s="208"/>
      <c r="I1748" s="203"/>
      <c r="J1748" s="203"/>
      <c r="K1748" s="251"/>
    </row>
    <row r="1749" spans="2:11" s="126" customFormat="1">
      <c r="B1749" s="321"/>
      <c r="C1749" s="187"/>
      <c r="D1749" s="181"/>
      <c r="E1749" s="225"/>
      <c r="F1749" s="195" t="e">
        <f>VLOOKUP(#REF!,'Base mag'!$U$2:$V$8,2,FALSE)</f>
        <v>#REF!</v>
      </c>
      <c r="G1749" s="198"/>
      <c r="H1749" s="208"/>
      <c r="I1749" s="203"/>
      <c r="J1749" s="203"/>
      <c r="K1749" s="251"/>
    </row>
    <row r="1750" spans="2:11" s="126" customFormat="1">
      <c r="B1750" s="321"/>
      <c r="C1750" s="187"/>
      <c r="D1750" s="181"/>
      <c r="E1750" s="225"/>
      <c r="F1750" s="195" t="e">
        <f>VLOOKUP(#REF!,'Base mag'!$U$2:$V$8,2,FALSE)</f>
        <v>#REF!</v>
      </c>
      <c r="G1750" s="198"/>
      <c r="H1750" s="208"/>
      <c r="I1750" s="203"/>
      <c r="J1750" s="203"/>
      <c r="K1750" s="251"/>
    </row>
    <row r="1751" spans="2:11" s="126" customFormat="1">
      <c r="B1751" s="321"/>
      <c r="C1751" s="187"/>
      <c r="D1751" s="181"/>
      <c r="E1751" s="225"/>
      <c r="F1751" s="195" t="e">
        <f>VLOOKUP(#REF!,'Base mag'!$U$2:$V$8,2,FALSE)</f>
        <v>#REF!</v>
      </c>
      <c r="G1751" s="198"/>
      <c r="H1751" s="208"/>
      <c r="I1751" s="203"/>
      <c r="J1751" s="203"/>
      <c r="K1751" s="251"/>
    </row>
    <row r="1752" spans="2:11" s="126" customFormat="1">
      <c r="B1752" s="321"/>
      <c r="C1752" s="187"/>
      <c r="D1752" s="181"/>
      <c r="E1752" s="225"/>
      <c r="F1752" s="195" t="e">
        <f>VLOOKUP(#REF!,'Base mag'!$U$2:$V$8,2,FALSE)</f>
        <v>#REF!</v>
      </c>
      <c r="G1752" s="198"/>
      <c r="H1752" s="208"/>
      <c r="I1752" s="203"/>
      <c r="J1752" s="203"/>
      <c r="K1752" s="251"/>
    </row>
    <row r="1753" spans="2:11" s="126" customFormat="1">
      <c r="B1753" s="321"/>
      <c r="C1753" s="187"/>
      <c r="D1753" s="181"/>
      <c r="E1753" s="225"/>
      <c r="F1753" s="195" t="e">
        <f>VLOOKUP(#REF!,'Base mag'!$U$2:$V$8,2,FALSE)</f>
        <v>#REF!</v>
      </c>
      <c r="G1753" s="198"/>
      <c r="H1753" s="208"/>
      <c r="I1753" s="203"/>
      <c r="J1753" s="203"/>
      <c r="K1753" s="251"/>
    </row>
    <row r="1754" spans="2:11" s="126" customFormat="1">
      <c r="B1754" s="321"/>
      <c r="C1754" s="187"/>
      <c r="D1754" s="181"/>
      <c r="E1754" s="225"/>
      <c r="F1754" s="195" t="e">
        <f>VLOOKUP(#REF!,'Base mag'!$U$2:$V$8,2,FALSE)</f>
        <v>#REF!</v>
      </c>
      <c r="G1754" s="198"/>
      <c r="H1754" s="208"/>
      <c r="I1754" s="203"/>
      <c r="J1754" s="203"/>
      <c r="K1754" s="251"/>
    </row>
    <row r="1755" spans="2:11" s="126" customFormat="1">
      <c r="B1755" s="321"/>
      <c r="C1755" s="187"/>
      <c r="D1755" s="181"/>
      <c r="E1755" s="225"/>
      <c r="F1755" s="195" t="e">
        <f>VLOOKUP(#REF!,'Base mag'!$U$2:$V$8,2,FALSE)</f>
        <v>#REF!</v>
      </c>
      <c r="G1755" s="198"/>
      <c r="H1755" s="208"/>
      <c r="I1755" s="203"/>
      <c r="J1755" s="203"/>
      <c r="K1755" s="251"/>
    </row>
    <row r="1756" spans="2:11" s="126" customFormat="1">
      <c r="B1756" s="321"/>
      <c r="C1756" s="187"/>
      <c r="D1756" s="181"/>
      <c r="E1756" s="225"/>
      <c r="F1756" s="195" t="e">
        <f>VLOOKUP(#REF!,'Base mag'!$U$2:$V$8,2,FALSE)</f>
        <v>#REF!</v>
      </c>
      <c r="G1756" s="198"/>
      <c r="H1756" s="208"/>
      <c r="I1756" s="203"/>
      <c r="J1756" s="203"/>
      <c r="K1756" s="251"/>
    </row>
    <row r="1757" spans="2:11" s="126" customFormat="1">
      <c r="B1757" s="321"/>
      <c r="C1757" s="187"/>
      <c r="D1757" s="181"/>
      <c r="E1757" s="225"/>
      <c r="F1757" s="195" t="e">
        <f>VLOOKUP(#REF!,'Base mag'!$U$2:$V$8,2,FALSE)</f>
        <v>#REF!</v>
      </c>
      <c r="G1757" s="198"/>
      <c r="H1757" s="208"/>
      <c r="I1757" s="203"/>
      <c r="J1757" s="203"/>
      <c r="K1757" s="251"/>
    </row>
    <row r="1758" spans="2:11" s="126" customFormat="1">
      <c r="B1758" s="321"/>
      <c r="C1758" s="187"/>
      <c r="D1758" s="181"/>
      <c r="E1758" s="225"/>
      <c r="F1758" s="195" t="e">
        <f>VLOOKUP(#REF!,'Base mag'!$U$2:$V$8,2,FALSE)</f>
        <v>#REF!</v>
      </c>
      <c r="G1758" s="198"/>
      <c r="H1758" s="208"/>
      <c r="I1758" s="203"/>
      <c r="J1758" s="203"/>
      <c r="K1758" s="251"/>
    </row>
    <row r="1759" spans="2:11" s="126" customFormat="1">
      <c r="B1759" s="321"/>
      <c r="C1759" s="187"/>
      <c r="D1759" s="181"/>
      <c r="E1759" s="225"/>
      <c r="F1759" s="195" t="e">
        <f>VLOOKUP(#REF!,'Base mag'!$U$2:$V$8,2,FALSE)</f>
        <v>#REF!</v>
      </c>
      <c r="G1759" s="198"/>
      <c r="H1759" s="208"/>
      <c r="I1759" s="203"/>
      <c r="J1759" s="203"/>
      <c r="K1759" s="251"/>
    </row>
    <row r="1760" spans="2:11" s="126" customFormat="1">
      <c r="B1760" s="321"/>
      <c r="C1760" s="187"/>
      <c r="D1760" s="181"/>
      <c r="E1760" s="225"/>
      <c r="F1760" s="195" t="e">
        <f>VLOOKUP(#REF!,'Base mag'!$U$2:$V$8,2,FALSE)</f>
        <v>#REF!</v>
      </c>
      <c r="G1760" s="198"/>
      <c r="H1760" s="208"/>
      <c r="I1760" s="203"/>
      <c r="J1760" s="203"/>
      <c r="K1760" s="251"/>
    </row>
    <row r="1761" spans="2:11" s="126" customFormat="1">
      <c r="B1761" s="321"/>
      <c r="C1761" s="187"/>
      <c r="D1761" s="181"/>
      <c r="E1761" s="225"/>
      <c r="F1761" s="195" t="e">
        <f>VLOOKUP(#REF!,'Base mag'!$U$2:$V$8,2,FALSE)</f>
        <v>#REF!</v>
      </c>
      <c r="G1761" s="198"/>
      <c r="H1761" s="208"/>
      <c r="I1761" s="203"/>
      <c r="J1761" s="203"/>
      <c r="K1761" s="251"/>
    </row>
    <row r="1762" spans="2:11" s="126" customFormat="1">
      <c r="B1762" s="321"/>
      <c r="C1762" s="187"/>
      <c r="D1762" s="181"/>
      <c r="E1762" s="225"/>
      <c r="F1762" s="195" t="e">
        <f>VLOOKUP(#REF!,'Base mag'!$U$2:$V$8,2,FALSE)</f>
        <v>#REF!</v>
      </c>
      <c r="G1762" s="198"/>
      <c r="H1762" s="208"/>
      <c r="I1762" s="203"/>
      <c r="J1762" s="203"/>
      <c r="K1762" s="251"/>
    </row>
    <row r="1763" spans="2:11" s="126" customFormat="1">
      <c r="B1763" s="321"/>
      <c r="C1763" s="187"/>
      <c r="D1763" s="181"/>
      <c r="E1763" s="225"/>
      <c r="F1763" s="195" t="e">
        <f>VLOOKUP(#REF!,'Base mag'!$U$2:$V$8,2,FALSE)</f>
        <v>#REF!</v>
      </c>
      <c r="G1763" s="198"/>
      <c r="H1763" s="208"/>
      <c r="I1763" s="203"/>
      <c r="J1763" s="203"/>
      <c r="K1763" s="251"/>
    </row>
    <row r="1764" spans="2:11" s="126" customFormat="1">
      <c r="B1764" s="321"/>
      <c r="C1764" s="187"/>
      <c r="D1764" s="181"/>
      <c r="E1764" s="225"/>
      <c r="F1764" s="195" t="e">
        <f>VLOOKUP(#REF!,'Base mag'!$U$2:$V$8,2,FALSE)</f>
        <v>#REF!</v>
      </c>
      <c r="G1764" s="198"/>
      <c r="H1764" s="208"/>
      <c r="I1764" s="203"/>
      <c r="J1764" s="203"/>
      <c r="K1764" s="251"/>
    </row>
    <row r="1765" spans="2:11" s="126" customFormat="1">
      <c r="B1765" s="321"/>
      <c r="C1765" s="187"/>
      <c r="D1765" s="181"/>
      <c r="E1765" s="225"/>
      <c r="F1765" s="195" t="e">
        <f>VLOOKUP(#REF!,'Base mag'!$U$2:$V$8,2,FALSE)</f>
        <v>#REF!</v>
      </c>
      <c r="G1765" s="198"/>
      <c r="H1765" s="208"/>
      <c r="I1765" s="203"/>
      <c r="J1765" s="203"/>
      <c r="K1765" s="251"/>
    </row>
    <row r="1766" spans="2:11" s="126" customFormat="1">
      <c r="B1766" s="321"/>
      <c r="C1766" s="187"/>
      <c r="D1766" s="181"/>
      <c r="E1766" s="225"/>
      <c r="F1766" s="195" t="e">
        <f>VLOOKUP(#REF!,'Base mag'!$U$2:$V$8,2,FALSE)</f>
        <v>#REF!</v>
      </c>
      <c r="G1766" s="198"/>
      <c r="H1766" s="208"/>
      <c r="I1766" s="203"/>
      <c r="J1766" s="203"/>
      <c r="K1766" s="251"/>
    </row>
    <row r="1767" spans="2:11" s="126" customFormat="1">
      <c r="B1767" s="321"/>
      <c r="C1767" s="187"/>
      <c r="D1767" s="181"/>
      <c r="E1767" s="225"/>
      <c r="F1767" s="195" t="e">
        <f>VLOOKUP(#REF!,'Base mag'!$U$2:$V$8,2,FALSE)</f>
        <v>#REF!</v>
      </c>
      <c r="G1767" s="198"/>
      <c r="H1767" s="208"/>
      <c r="I1767" s="203"/>
      <c r="J1767" s="203"/>
      <c r="K1767" s="251"/>
    </row>
    <row r="1768" spans="2:11" s="126" customFormat="1">
      <c r="B1768" s="321"/>
      <c r="C1768" s="187"/>
      <c r="D1768" s="181"/>
      <c r="E1768" s="225"/>
      <c r="F1768" s="195" t="e">
        <f>VLOOKUP(#REF!,'Base mag'!$U$2:$V$8,2,FALSE)</f>
        <v>#REF!</v>
      </c>
      <c r="G1768" s="198"/>
      <c r="H1768" s="208"/>
      <c r="I1768" s="203"/>
      <c r="J1768" s="203"/>
      <c r="K1768" s="251"/>
    </row>
    <row r="1769" spans="2:11" s="126" customFormat="1">
      <c r="B1769" s="321"/>
      <c r="C1769" s="187"/>
      <c r="D1769" s="181"/>
      <c r="E1769" s="225"/>
      <c r="F1769" s="195" t="e">
        <f>VLOOKUP(#REF!,'Base mag'!$U$2:$V$8,2,FALSE)</f>
        <v>#REF!</v>
      </c>
      <c r="G1769" s="198"/>
      <c r="H1769" s="208"/>
      <c r="I1769" s="203"/>
      <c r="J1769" s="203"/>
      <c r="K1769" s="251"/>
    </row>
    <row r="1770" spans="2:11" s="126" customFormat="1">
      <c r="B1770" s="321"/>
      <c r="C1770" s="187"/>
      <c r="D1770" s="181"/>
      <c r="E1770" s="225"/>
      <c r="F1770" s="195" t="e">
        <f>VLOOKUP(#REF!,'Base mag'!$U$2:$V$8,2,FALSE)</f>
        <v>#REF!</v>
      </c>
      <c r="G1770" s="198"/>
      <c r="H1770" s="208"/>
      <c r="I1770" s="203"/>
      <c r="J1770" s="203"/>
      <c r="K1770" s="251"/>
    </row>
    <row r="1771" spans="2:11" s="126" customFormat="1">
      <c r="B1771" s="321"/>
      <c r="C1771" s="187"/>
      <c r="D1771" s="181"/>
      <c r="E1771" s="225"/>
      <c r="F1771" s="195" t="e">
        <f>VLOOKUP(#REF!,'Base mag'!$U$2:$V$8,2,FALSE)</f>
        <v>#REF!</v>
      </c>
      <c r="G1771" s="198"/>
      <c r="H1771" s="208"/>
      <c r="I1771" s="203"/>
      <c r="J1771" s="203"/>
      <c r="K1771" s="251"/>
    </row>
    <row r="1772" spans="2:11" s="126" customFormat="1">
      <c r="B1772" s="321"/>
      <c r="C1772" s="187"/>
      <c r="D1772" s="181"/>
      <c r="E1772" s="225"/>
      <c r="F1772" s="195" t="e">
        <f>VLOOKUP(#REF!,'Base mag'!$U$2:$V$8,2,FALSE)</f>
        <v>#REF!</v>
      </c>
      <c r="G1772" s="198"/>
      <c r="H1772" s="208"/>
      <c r="I1772" s="203"/>
      <c r="J1772" s="203"/>
      <c r="K1772" s="251"/>
    </row>
    <row r="1773" spans="2:11" s="126" customFormat="1">
      <c r="B1773" s="321"/>
      <c r="C1773" s="187"/>
      <c r="D1773" s="181"/>
      <c r="E1773" s="225"/>
      <c r="F1773" s="195" t="e">
        <f>VLOOKUP(#REF!,'Base mag'!$U$2:$V$8,2,FALSE)</f>
        <v>#REF!</v>
      </c>
      <c r="G1773" s="198"/>
      <c r="H1773" s="208"/>
      <c r="I1773" s="203"/>
      <c r="J1773" s="203"/>
      <c r="K1773" s="251"/>
    </row>
    <row r="1774" spans="2:11" s="126" customFormat="1">
      <c r="B1774" s="321"/>
      <c r="C1774" s="187"/>
      <c r="D1774" s="181"/>
      <c r="E1774" s="225"/>
      <c r="F1774" s="195" t="e">
        <f>VLOOKUP(#REF!,'Base mag'!$U$2:$V$8,2,FALSE)</f>
        <v>#REF!</v>
      </c>
      <c r="G1774" s="198"/>
      <c r="H1774" s="208"/>
      <c r="I1774" s="203"/>
      <c r="J1774" s="203"/>
      <c r="K1774" s="251"/>
    </row>
    <row r="1775" spans="2:11" s="126" customFormat="1">
      <c r="B1775" s="321"/>
      <c r="C1775" s="187"/>
      <c r="D1775" s="181"/>
      <c r="E1775" s="225"/>
      <c r="F1775" s="195" t="e">
        <f>VLOOKUP(#REF!,'Base mag'!$U$2:$V$8,2,FALSE)</f>
        <v>#REF!</v>
      </c>
      <c r="G1775" s="198"/>
      <c r="H1775" s="208"/>
      <c r="I1775" s="203"/>
      <c r="J1775" s="203"/>
      <c r="K1775" s="251"/>
    </row>
    <row r="1776" spans="2:11" s="126" customFormat="1">
      <c r="B1776" s="321"/>
      <c r="C1776" s="187"/>
      <c r="D1776" s="181"/>
      <c r="E1776" s="225"/>
      <c r="F1776" s="195" t="e">
        <f>VLOOKUP(#REF!,'Base mag'!$U$2:$V$8,2,FALSE)</f>
        <v>#REF!</v>
      </c>
      <c r="G1776" s="198"/>
      <c r="H1776" s="208"/>
      <c r="I1776" s="203"/>
      <c r="J1776" s="203"/>
      <c r="K1776" s="251"/>
    </row>
    <row r="1777" spans="2:11" s="126" customFormat="1">
      <c r="B1777" s="321"/>
      <c r="C1777" s="187"/>
      <c r="D1777" s="181"/>
      <c r="E1777" s="225"/>
      <c r="F1777" s="195" t="e">
        <f>VLOOKUP(#REF!,'Base mag'!$U$2:$V$8,2,FALSE)</f>
        <v>#REF!</v>
      </c>
      <c r="G1777" s="198"/>
      <c r="H1777" s="208"/>
      <c r="I1777" s="203"/>
      <c r="J1777" s="203"/>
      <c r="K1777" s="251"/>
    </row>
    <row r="1778" spans="2:11" s="126" customFormat="1">
      <c r="B1778" s="321"/>
      <c r="C1778" s="187"/>
      <c r="D1778" s="181"/>
      <c r="E1778" s="225"/>
      <c r="F1778" s="195" t="e">
        <f>VLOOKUP(#REF!,'Base mag'!$U$2:$V$8,2,FALSE)</f>
        <v>#REF!</v>
      </c>
      <c r="G1778" s="198"/>
      <c r="H1778" s="208"/>
      <c r="I1778" s="203"/>
      <c r="J1778" s="203"/>
      <c r="K1778" s="251"/>
    </row>
    <row r="1779" spans="2:11" s="126" customFormat="1">
      <c r="B1779" s="321"/>
      <c r="C1779" s="187"/>
      <c r="D1779" s="181"/>
      <c r="E1779" s="225"/>
      <c r="F1779" s="195" t="e">
        <f>VLOOKUP(#REF!,'Base mag'!$U$2:$V$8,2,FALSE)</f>
        <v>#REF!</v>
      </c>
      <c r="G1779" s="198"/>
      <c r="H1779" s="208"/>
      <c r="I1779" s="203"/>
      <c r="J1779" s="203"/>
      <c r="K1779" s="251"/>
    </row>
    <row r="1780" spans="2:11" s="126" customFormat="1">
      <c r="B1780" s="321"/>
      <c r="C1780" s="187"/>
      <c r="D1780" s="181"/>
      <c r="E1780" s="225"/>
      <c r="F1780" s="195" t="e">
        <f>VLOOKUP(#REF!,'Base mag'!$U$2:$V$8,2,FALSE)</f>
        <v>#REF!</v>
      </c>
      <c r="G1780" s="198"/>
      <c r="H1780" s="208"/>
      <c r="I1780" s="203"/>
      <c r="J1780" s="203"/>
      <c r="K1780" s="251"/>
    </row>
    <row r="1781" spans="2:11" s="126" customFormat="1">
      <c r="B1781" s="321"/>
      <c r="C1781" s="187"/>
      <c r="D1781" s="181"/>
      <c r="E1781" s="225"/>
      <c r="F1781" s="195" t="e">
        <f>VLOOKUP(#REF!,'Base mag'!$U$2:$V$8,2,FALSE)</f>
        <v>#REF!</v>
      </c>
      <c r="G1781" s="198"/>
      <c r="H1781" s="208"/>
      <c r="I1781" s="203"/>
      <c r="J1781" s="203"/>
      <c r="K1781" s="251"/>
    </row>
    <row r="1782" spans="2:11" s="126" customFormat="1">
      <c r="B1782" s="321"/>
      <c r="C1782" s="187"/>
      <c r="D1782" s="181"/>
      <c r="E1782" s="225"/>
      <c r="F1782" s="195" t="e">
        <f>VLOOKUP(#REF!,'Base mag'!$U$2:$V$8,2,FALSE)</f>
        <v>#REF!</v>
      </c>
      <c r="G1782" s="198"/>
      <c r="H1782" s="208"/>
      <c r="I1782" s="203"/>
      <c r="J1782" s="203"/>
      <c r="K1782" s="251"/>
    </row>
    <row r="1783" spans="2:11" s="126" customFormat="1">
      <c r="B1783" s="321"/>
      <c r="C1783" s="187"/>
      <c r="D1783" s="181"/>
      <c r="E1783" s="225"/>
      <c r="F1783" s="195" t="e">
        <f>VLOOKUP(#REF!,'Base mag'!$U$2:$V$8,2,FALSE)</f>
        <v>#REF!</v>
      </c>
      <c r="G1783" s="198"/>
      <c r="H1783" s="208"/>
      <c r="I1783" s="203"/>
      <c r="J1783" s="203"/>
      <c r="K1783" s="251"/>
    </row>
    <row r="1784" spans="2:11" s="126" customFormat="1">
      <c r="B1784" s="321"/>
      <c r="C1784" s="187"/>
      <c r="D1784" s="181"/>
      <c r="E1784" s="225"/>
      <c r="F1784" s="195" t="e">
        <f>VLOOKUP(#REF!,'Base mag'!$U$2:$V$8,2,FALSE)</f>
        <v>#REF!</v>
      </c>
      <c r="G1784" s="198"/>
      <c r="H1784" s="208"/>
      <c r="I1784" s="203"/>
      <c r="J1784" s="203"/>
      <c r="K1784" s="251"/>
    </row>
    <row r="1785" spans="2:11" s="126" customFormat="1">
      <c r="B1785" s="321"/>
      <c r="C1785" s="187"/>
      <c r="D1785" s="181"/>
      <c r="E1785" s="225"/>
      <c r="F1785" s="195" t="e">
        <f>VLOOKUP(#REF!,'Base mag'!$U$2:$V$8,2,FALSE)</f>
        <v>#REF!</v>
      </c>
      <c r="G1785" s="198"/>
      <c r="H1785" s="208"/>
      <c r="I1785" s="203"/>
      <c r="J1785" s="203"/>
      <c r="K1785" s="251"/>
    </row>
    <row r="1786" spans="2:11" s="126" customFormat="1">
      <c r="B1786" s="321"/>
      <c r="C1786" s="187"/>
      <c r="D1786" s="181"/>
      <c r="E1786" s="225"/>
      <c r="F1786" s="195" t="e">
        <f>VLOOKUP(#REF!,'Base mag'!$U$2:$V$8,2,FALSE)</f>
        <v>#REF!</v>
      </c>
      <c r="G1786" s="198"/>
      <c r="H1786" s="208"/>
      <c r="I1786" s="203"/>
      <c r="J1786" s="203"/>
      <c r="K1786" s="251"/>
    </row>
    <row r="1787" spans="2:11" s="126" customFormat="1">
      <c r="B1787" s="321"/>
      <c r="C1787" s="187"/>
      <c r="D1787" s="181"/>
      <c r="E1787" s="225"/>
      <c r="F1787" s="195" t="e">
        <f>VLOOKUP(#REF!,'Base mag'!$U$2:$V$8,2,FALSE)</f>
        <v>#REF!</v>
      </c>
      <c r="G1787" s="198"/>
      <c r="H1787" s="208"/>
      <c r="I1787" s="203"/>
      <c r="J1787" s="203"/>
      <c r="K1787" s="251"/>
    </row>
    <row r="1788" spans="2:11" s="126" customFormat="1">
      <c r="B1788" s="321"/>
      <c r="C1788" s="187"/>
      <c r="D1788" s="181"/>
      <c r="E1788" s="225"/>
      <c r="F1788" s="195" t="e">
        <f>VLOOKUP(#REF!,'Base mag'!$U$2:$V$8,2,FALSE)</f>
        <v>#REF!</v>
      </c>
      <c r="G1788" s="198"/>
      <c r="H1788" s="208"/>
      <c r="I1788" s="203"/>
      <c r="J1788" s="203"/>
      <c r="K1788" s="251"/>
    </row>
    <row r="1789" spans="2:11" s="126" customFormat="1">
      <c r="B1789" s="321"/>
      <c r="C1789" s="187"/>
      <c r="D1789" s="181"/>
      <c r="E1789" s="225"/>
      <c r="F1789" s="195" t="e">
        <f>VLOOKUP(#REF!,'Base mag'!$U$2:$V$8,2,FALSE)</f>
        <v>#REF!</v>
      </c>
      <c r="G1789" s="198"/>
      <c r="H1789" s="208"/>
      <c r="I1789" s="203"/>
      <c r="J1789" s="203"/>
      <c r="K1789" s="251"/>
    </row>
    <row r="1790" spans="2:11" s="126" customFormat="1">
      <c r="B1790" s="321"/>
      <c r="C1790" s="187"/>
      <c r="D1790" s="181"/>
      <c r="E1790" s="225"/>
      <c r="F1790" s="195" t="e">
        <f>VLOOKUP(#REF!,'Base mag'!$U$2:$V$8,2,FALSE)</f>
        <v>#REF!</v>
      </c>
      <c r="G1790" s="198"/>
      <c r="H1790" s="208"/>
      <c r="I1790" s="203"/>
      <c r="J1790" s="203"/>
      <c r="K1790" s="251"/>
    </row>
    <row r="1791" spans="2:11" s="126" customFormat="1">
      <c r="B1791" s="321"/>
      <c r="C1791" s="187"/>
      <c r="D1791" s="181"/>
      <c r="E1791" s="225"/>
      <c r="F1791" s="195" t="e">
        <f>VLOOKUP(#REF!,'Base mag'!$U$2:$V$8,2,FALSE)</f>
        <v>#REF!</v>
      </c>
      <c r="G1791" s="198"/>
      <c r="H1791" s="208"/>
      <c r="I1791" s="203"/>
      <c r="J1791" s="203"/>
      <c r="K1791" s="251"/>
    </row>
    <row r="1792" spans="2:11" s="126" customFormat="1">
      <c r="B1792" s="321"/>
      <c r="C1792" s="187"/>
      <c r="D1792" s="181"/>
      <c r="E1792" s="225"/>
      <c r="F1792" s="195" t="e">
        <f>VLOOKUP(#REF!,'Base mag'!$U$2:$V$8,2,FALSE)</f>
        <v>#REF!</v>
      </c>
      <c r="G1792" s="198"/>
      <c r="H1792" s="208"/>
      <c r="I1792" s="203"/>
      <c r="J1792" s="203"/>
      <c r="K1792" s="251"/>
    </row>
    <row r="1793" spans="2:11" s="126" customFormat="1">
      <c r="B1793" s="321"/>
      <c r="C1793" s="187"/>
      <c r="D1793" s="181"/>
      <c r="E1793" s="225"/>
      <c r="F1793" s="195" t="e">
        <f>VLOOKUP(#REF!,'Base mag'!$U$2:$V$8,2,FALSE)</f>
        <v>#REF!</v>
      </c>
      <c r="G1793" s="198"/>
      <c r="H1793" s="208"/>
      <c r="I1793" s="203"/>
      <c r="J1793" s="203"/>
      <c r="K1793" s="251"/>
    </row>
    <row r="1794" spans="2:11" s="126" customFormat="1">
      <c r="B1794" s="321"/>
      <c r="C1794" s="187"/>
      <c r="D1794" s="181"/>
      <c r="E1794" s="225"/>
      <c r="F1794" s="195" t="e">
        <f>VLOOKUP(#REF!,'Base mag'!$U$2:$V$8,2,FALSE)</f>
        <v>#REF!</v>
      </c>
      <c r="G1794" s="198"/>
      <c r="H1794" s="208"/>
      <c r="I1794" s="203"/>
      <c r="J1794" s="203"/>
      <c r="K1794" s="251"/>
    </row>
    <row r="1795" spans="2:11" s="126" customFormat="1">
      <c r="B1795" s="321"/>
      <c r="C1795" s="187"/>
      <c r="D1795" s="181"/>
      <c r="E1795" s="225"/>
      <c r="F1795" s="195" t="e">
        <f>VLOOKUP(#REF!,'Base mag'!$U$2:$V$8,2,FALSE)</f>
        <v>#REF!</v>
      </c>
      <c r="G1795" s="198"/>
      <c r="H1795" s="208"/>
      <c r="I1795" s="203"/>
      <c r="J1795" s="203"/>
      <c r="K1795" s="251"/>
    </row>
    <row r="1796" spans="2:11" s="126" customFormat="1">
      <c r="B1796" s="321"/>
      <c r="C1796" s="187"/>
      <c r="D1796" s="181"/>
      <c r="E1796" s="225"/>
      <c r="F1796" s="195" t="e">
        <f>VLOOKUP(#REF!,'Base mag'!$U$2:$V$8,2,FALSE)</f>
        <v>#REF!</v>
      </c>
      <c r="G1796" s="198"/>
      <c r="H1796" s="208"/>
      <c r="I1796" s="203"/>
      <c r="J1796" s="203"/>
      <c r="K1796" s="251"/>
    </row>
    <row r="1797" spans="2:11" s="126" customFormat="1">
      <c r="B1797" s="321"/>
      <c r="C1797" s="187"/>
      <c r="D1797" s="181"/>
      <c r="E1797" s="225"/>
      <c r="F1797" s="195" t="e">
        <f>VLOOKUP(#REF!,'Base mag'!$U$2:$V$8,2,FALSE)</f>
        <v>#REF!</v>
      </c>
      <c r="G1797" s="198"/>
      <c r="H1797" s="208"/>
      <c r="I1797" s="203"/>
      <c r="J1797" s="203"/>
      <c r="K1797" s="251"/>
    </row>
    <row r="1798" spans="2:11" s="126" customFormat="1">
      <c r="B1798" s="321"/>
      <c r="C1798" s="187"/>
      <c r="D1798" s="181"/>
      <c r="E1798" s="225"/>
      <c r="F1798" s="195" t="e">
        <f>VLOOKUP(#REF!,'Base mag'!$U$2:$V$8,2,FALSE)</f>
        <v>#REF!</v>
      </c>
      <c r="G1798" s="198"/>
      <c r="H1798" s="208"/>
      <c r="I1798" s="203"/>
      <c r="J1798" s="203"/>
      <c r="K1798" s="251"/>
    </row>
    <row r="1799" spans="2:11" s="126" customFormat="1">
      <c r="B1799" s="321"/>
      <c r="C1799" s="187"/>
      <c r="D1799" s="181"/>
      <c r="E1799" s="225"/>
      <c r="F1799" s="195" t="e">
        <f>VLOOKUP(#REF!,'Base mag'!$U$2:$V$8,2,FALSE)</f>
        <v>#REF!</v>
      </c>
      <c r="G1799" s="198"/>
      <c r="H1799" s="208"/>
      <c r="I1799" s="203"/>
      <c r="J1799" s="203"/>
      <c r="K1799" s="251"/>
    </row>
    <row r="1800" spans="2:11" s="126" customFormat="1">
      <c r="B1800" s="321"/>
      <c r="C1800" s="187"/>
      <c r="D1800" s="181"/>
      <c r="E1800" s="225"/>
      <c r="F1800" s="195" t="e">
        <f>VLOOKUP(#REF!,'Base mag'!$U$2:$V$8,2,FALSE)</f>
        <v>#REF!</v>
      </c>
      <c r="G1800" s="198"/>
      <c r="H1800" s="208"/>
      <c r="I1800" s="203"/>
      <c r="J1800" s="203"/>
      <c r="K1800" s="251"/>
    </row>
    <row r="1801" spans="2:11" s="126" customFormat="1">
      <c r="B1801" s="321"/>
      <c r="C1801" s="187"/>
      <c r="D1801" s="181"/>
      <c r="E1801" s="225"/>
      <c r="F1801" s="195" t="e">
        <f>VLOOKUP(#REF!,'Base mag'!$U$2:$V$8,2,FALSE)</f>
        <v>#REF!</v>
      </c>
      <c r="G1801" s="198"/>
      <c r="H1801" s="208"/>
      <c r="I1801" s="203"/>
      <c r="J1801" s="203"/>
      <c r="K1801" s="251"/>
    </row>
    <row r="1802" spans="2:11" s="126" customFormat="1">
      <c r="B1802" s="321"/>
      <c r="C1802" s="187"/>
      <c r="D1802" s="181"/>
      <c r="E1802" s="225"/>
      <c r="F1802" s="195" t="e">
        <f>VLOOKUP(#REF!,'Base mag'!$U$2:$V$8,2,FALSE)</f>
        <v>#REF!</v>
      </c>
      <c r="G1802" s="198"/>
      <c r="H1802" s="208"/>
      <c r="I1802" s="203"/>
      <c r="J1802" s="203"/>
      <c r="K1802" s="251"/>
    </row>
    <row r="1803" spans="2:11" s="126" customFormat="1">
      <c r="B1803" s="321"/>
      <c r="C1803" s="187"/>
      <c r="D1803" s="181"/>
      <c r="E1803" s="225"/>
      <c r="F1803" s="195" t="e">
        <f>VLOOKUP(#REF!,'Base mag'!$U$2:$V$8,2,FALSE)</f>
        <v>#REF!</v>
      </c>
      <c r="G1803" s="198"/>
      <c r="H1803" s="208"/>
      <c r="I1803" s="203"/>
      <c r="J1803" s="203"/>
      <c r="K1803" s="251"/>
    </row>
    <row r="1804" spans="2:11" s="126" customFormat="1">
      <c r="B1804" s="321"/>
      <c r="C1804" s="187"/>
      <c r="D1804" s="181"/>
      <c r="E1804" s="225"/>
      <c r="F1804" s="195" t="e">
        <f>VLOOKUP(#REF!,'Base mag'!$U$2:$V$8,2,FALSE)</f>
        <v>#REF!</v>
      </c>
      <c r="G1804" s="198"/>
      <c r="H1804" s="208"/>
      <c r="I1804" s="203"/>
      <c r="J1804" s="203"/>
      <c r="K1804" s="251"/>
    </row>
    <row r="1805" spans="2:11" s="126" customFormat="1">
      <c r="B1805" s="321"/>
      <c r="C1805" s="187"/>
      <c r="D1805" s="181"/>
      <c r="E1805" s="225"/>
      <c r="F1805" s="195" t="e">
        <f>VLOOKUP(#REF!,'Base mag'!$U$2:$V$8,2,FALSE)</f>
        <v>#REF!</v>
      </c>
      <c r="G1805" s="198"/>
      <c r="H1805" s="208"/>
      <c r="I1805" s="203"/>
      <c r="J1805" s="203"/>
      <c r="K1805" s="251"/>
    </row>
    <row r="1806" spans="2:11" s="126" customFormat="1">
      <c r="B1806" s="321"/>
      <c r="C1806" s="187"/>
      <c r="D1806" s="181"/>
      <c r="E1806" s="225"/>
      <c r="F1806" s="195" t="e">
        <f>VLOOKUP(#REF!,'Base mag'!$U$2:$V$8,2,FALSE)</f>
        <v>#REF!</v>
      </c>
      <c r="G1806" s="198"/>
      <c r="H1806" s="208"/>
      <c r="I1806" s="203"/>
      <c r="J1806" s="203"/>
      <c r="K1806" s="251"/>
    </row>
    <row r="1807" spans="2:11" s="126" customFormat="1">
      <c r="B1807" s="321"/>
      <c r="C1807" s="187"/>
      <c r="D1807" s="181"/>
      <c r="E1807" s="225"/>
      <c r="F1807" s="195" t="e">
        <f>VLOOKUP(#REF!,'Base mag'!$U$2:$V$8,2,FALSE)</f>
        <v>#REF!</v>
      </c>
      <c r="G1807" s="198"/>
      <c r="H1807" s="208"/>
      <c r="I1807" s="203"/>
      <c r="J1807" s="203"/>
      <c r="K1807" s="251"/>
    </row>
    <row r="1808" spans="2:11" s="126" customFormat="1">
      <c r="B1808" s="321"/>
      <c r="C1808" s="187"/>
      <c r="D1808" s="181"/>
      <c r="E1808" s="225"/>
      <c r="F1808" s="195" t="e">
        <f>VLOOKUP(#REF!,'Base mag'!$U$2:$V$8,2,FALSE)</f>
        <v>#REF!</v>
      </c>
      <c r="G1808" s="198"/>
      <c r="H1808" s="208"/>
      <c r="I1808" s="203"/>
      <c r="J1808" s="203"/>
      <c r="K1808" s="251"/>
    </row>
    <row r="1809" spans="2:11" s="126" customFormat="1">
      <c r="B1809" s="321"/>
      <c r="C1809" s="187"/>
      <c r="D1809" s="181"/>
      <c r="E1809" s="225"/>
      <c r="F1809" s="195" t="e">
        <f>VLOOKUP(#REF!,'Base mag'!$U$2:$V$8,2,FALSE)</f>
        <v>#REF!</v>
      </c>
      <c r="G1809" s="198"/>
      <c r="H1809" s="208"/>
      <c r="I1809" s="203"/>
      <c r="J1809" s="203"/>
      <c r="K1809" s="251"/>
    </row>
    <row r="1810" spans="2:11" s="126" customFormat="1">
      <c r="B1810" s="321"/>
      <c r="C1810" s="187"/>
      <c r="D1810" s="181"/>
      <c r="E1810" s="225"/>
      <c r="F1810" s="195" t="e">
        <f>VLOOKUP(#REF!,'Base mag'!$U$2:$V$8,2,FALSE)</f>
        <v>#REF!</v>
      </c>
      <c r="G1810" s="198"/>
      <c r="H1810" s="208"/>
      <c r="I1810" s="203"/>
      <c r="J1810" s="203"/>
      <c r="K1810" s="251"/>
    </row>
    <row r="1811" spans="2:11" s="126" customFormat="1">
      <c r="B1811" s="321"/>
      <c r="C1811" s="187"/>
      <c r="D1811" s="181"/>
      <c r="E1811" s="225"/>
      <c r="F1811" s="195" t="e">
        <f>VLOOKUP(#REF!,'Base mag'!$U$2:$V$8,2,FALSE)</f>
        <v>#REF!</v>
      </c>
      <c r="G1811" s="198"/>
      <c r="H1811" s="208"/>
      <c r="I1811" s="203"/>
      <c r="J1811" s="203"/>
      <c r="K1811" s="251"/>
    </row>
    <row r="1812" spans="2:11" s="126" customFormat="1">
      <c r="B1812" s="321"/>
      <c r="C1812" s="187"/>
      <c r="D1812" s="181"/>
      <c r="E1812" s="225"/>
      <c r="F1812" s="195" t="e">
        <f>VLOOKUP(#REF!,'Base mag'!$U$2:$V$8,2,FALSE)</f>
        <v>#REF!</v>
      </c>
      <c r="G1812" s="198"/>
      <c r="H1812" s="208"/>
      <c r="I1812" s="203"/>
      <c r="J1812" s="203"/>
      <c r="K1812" s="251"/>
    </row>
    <row r="1813" spans="2:11" s="126" customFormat="1">
      <c r="B1813" s="321"/>
      <c r="C1813" s="187"/>
      <c r="D1813" s="181"/>
      <c r="E1813" s="225"/>
      <c r="F1813" s="195" t="e">
        <f>VLOOKUP(#REF!,'Base mag'!$U$2:$V$8,2,FALSE)</f>
        <v>#REF!</v>
      </c>
      <c r="G1813" s="198"/>
      <c r="H1813" s="208"/>
      <c r="I1813" s="203"/>
      <c r="J1813" s="203"/>
      <c r="K1813" s="251"/>
    </row>
    <row r="1814" spans="2:11" s="126" customFormat="1">
      <c r="B1814" s="321"/>
      <c r="C1814" s="187"/>
      <c r="D1814" s="181"/>
      <c r="E1814" s="225"/>
      <c r="F1814" s="195" t="e">
        <f>VLOOKUP(#REF!,'Base mag'!$U$2:$V$8,2,FALSE)</f>
        <v>#REF!</v>
      </c>
      <c r="G1814" s="198"/>
      <c r="H1814" s="208"/>
      <c r="I1814" s="203"/>
      <c r="J1814" s="203"/>
      <c r="K1814" s="251"/>
    </row>
    <row r="1815" spans="2:11" s="126" customFormat="1">
      <c r="B1815" s="321"/>
      <c r="C1815" s="187"/>
      <c r="D1815" s="181"/>
      <c r="E1815" s="225"/>
      <c r="F1815" s="195" t="e">
        <f>VLOOKUP(#REF!,'Base mag'!$U$2:$V$8,2,FALSE)</f>
        <v>#REF!</v>
      </c>
      <c r="G1815" s="198"/>
      <c r="H1815" s="208"/>
      <c r="I1815" s="203"/>
      <c r="J1815" s="203"/>
      <c r="K1815" s="251"/>
    </row>
    <row r="1816" spans="2:11" s="126" customFormat="1">
      <c r="B1816" s="321"/>
      <c r="C1816" s="187"/>
      <c r="D1816" s="181"/>
      <c r="E1816" s="225"/>
      <c r="F1816" s="195" t="e">
        <f>VLOOKUP(#REF!,'Base mag'!$U$2:$V$8,2,FALSE)</f>
        <v>#REF!</v>
      </c>
      <c r="G1816" s="198"/>
      <c r="H1816" s="208"/>
      <c r="I1816" s="203"/>
      <c r="J1816" s="203"/>
      <c r="K1816" s="251"/>
    </row>
    <row r="1817" spans="2:11" s="126" customFormat="1">
      <c r="B1817" s="321"/>
      <c r="C1817" s="187"/>
      <c r="D1817" s="181"/>
      <c r="E1817" s="225"/>
      <c r="F1817" s="195" t="e">
        <f>VLOOKUP(#REF!,'Base mag'!$U$2:$V$8,2,FALSE)</f>
        <v>#REF!</v>
      </c>
      <c r="G1817" s="198"/>
      <c r="H1817" s="208"/>
      <c r="I1817" s="203"/>
      <c r="J1817" s="203"/>
      <c r="K1817" s="251"/>
    </row>
    <row r="1818" spans="2:11" s="126" customFormat="1">
      <c r="B1818" s="321"/>
      <c r="C1818" s="187"/>
      <c r="D1818" s="181"/>
      <c r="E1818" s="225"/>
      <c r="F1818" s="195" t="e">
        <f>VLOOKUP(#REF!,'Base mag'!$U$2:$V$8,2,FALSE)</f>
        <v>#REF!</v>
      </c>
      <c r="G1818" s="198"/>
      <c r="H1818" s="208"/>
      <c r="I1818" s="203"/>
      <c r="J1818" s="203"/>
      <c r="K1818" s="251"/>
    </row>
    <row r="1819" spans="2:11" s="126" customFormat="1">
      <c r="B1819" s="321"/>
      <c r="C1819" s="187"/>
      <c r="D1819" s="181"/>
      <c r="E1819" s="225"/>
      <c r="F1819" s="195" t="e">
        <f>VLOOKUP(#REF!,'Base mag'!$U$2:$V$8,2,FALSE)</f>
        <v>#REF!</v>
      </c>
      <c r="G1819" s="198"/>
      <c r="H1819" s="208"/>
      <c r="I1819" s="203"/>
      <c r="J1819" s="203"/>
      <c r="K1819" s="251"/>
    </row>
    <row r="1820" spans="2:11" s="126" customFormat="1">
      <c r="B1820" s="321"/>
      <c r="C1820" s="187"/>
      <c r="D1820" s="181"/>
      <c r="E1820" s="225"/>
      <c r="F1820" s="195" t="e">
        <f>VLOOKUP(#REF!,'Base mag'!$U$2:$V$8,2,FALSE)</f>
        <v>#REF!</v>
      </c>
      <c r="G1820" s="198"/>
      <c r="H1820" s="208"/>
      <c r="I1820" s="203"/>
      <c r="J1820" s="203"/>
      <c r="K1820" s="251"/>
    </row>
    <row r="1821" spans="2:11" s="126" customFormat="1">
      <c r="B1821" s="321"/>
      <c r="C1821" s="187"/>
      <c r="D1821" s="181"/>
      <c r="E1821" s="225"/>
      <c r="F1821" s="195" t="e">
        <f>VLOOKUP(#REF!,'Base mag'!$U$2:$V$8,2,FALSE)</f>
        <v>#REF!</v>
      </c>
      <c r="G1821" s="198"/>
      <c r="H1821" s="208"/>
      <c r="I1821" s="203"/>
      <c r="J1821" s="203"/>
      <c r="K1821" s="251"/>
    </row>
    <row r="1822" spans="2:11" s="126" customFormat="1">
      <c r="B1822" s="321"/>
      <c r="C1822" s="187"/>
      <c r="D1822" s="181"/>
      <c r="E1822" s="225"/>
      <c r="F1822" s="195" t="e">
        <f>VLOOKUP(#REF!,'Base mag'!$U$2:$V$8,2,FALSE)</f>
        <v>#REF!</v>
      </c>
      <c r="G1822" s="198"/>
      <c r="H1822" s="208"/>
      <c r="I1822" s="203"/>
      <c r="J1822" s="203"/>
      <c r="K1822" s="251"/>
    </row>
    <row r="1823" spans="2:11" s="126" customFormat="1">
      <c r="B1823" s="321"/>
      <c r="C1823" s="187"/>
      <c r="D1823" s="181"/>
      <c r="E1823" s="225"/>
      <c r="F1823" s="195" t="e">
        <f>VLOOKUP(#REF!,'Base mag'!$U$2:$V$8,2,FALSE)</f>
        <v>#REF!</v>
      </c>
      <c r="G1823" s="198"/>
      <c r="H1823" s="208"/>
      <c r="I1823" s="203"/>
      <c r="J1823" s="203"/>
      <c r="K1823" s="251"/>
    </row>
    <row r="1824" spans="2:11" s="126" customFormat="1">
      <c r="B1824" s="321"/>
      <c r="C1824" s="187"/>
      <c r="D1824" s="181"/>
      <c r="E1824" s="225"/>
      <c r="F1824" s="195" t="e">
        <f>VLOOKUP(#REF!,'Base mag'!$U$2:$V$8,2,FALSE)</f>
        <v>#REF!</v>
      </c>
      <c r="G1824" s="198"/>
      <c r="H1824" s="208"/>
      <c r="I1824" s="203"/>
      <c r="J1824" s="203"/>
      <c r="K1824" s="251"/>
    </row>
    <row r="1825" spans="2:11" s="126" customFormat="1">
      <c r="B1825" s="321"/>
      <c r="C1825" s="187"/>
      <c r="D1825" s="181"/>
      <c r="E1825" s="225"/>
      <c r="F1825" s="195" t="e">
        <f>VLOOKUP(#REF!,'Base mag'!$U$2:$V$8,2,FALSE)</f>
        <v>#REF!</v>
      </c>
      <c r="G1825" s="198"/>
      <c r="H1825" s="208"/>
      <c r="I1825" s="203"/>
      <c r="J1825" s="203"/>
      <c r="K1825" s="251"/>
    </row>
    <row r="1826" spans="2:11" s="126" customFormat="1">
      <c r="B1826" s="321"/>
      <c r="C1826" s="187"/>
      <c r="D1826" s="181"/>
      <c r="E1826" s="225"/>
      <c r="F1826" s="195" t="e">
        <f>VLOOKUP(#REF!,'Base mag'!$U$2:$V$8,2,FALSE)</f>
        <v>#REF!</v>
      </c>
      <c r="G1826" s="198"/>
      <c r="H1826" s="208"/>
      <c r="I1826" s="203"/>
      <c r="J1826" s="203"/>
      <c r="K1826" s="251"/>
    </row>
    <row r="1827" spans="2:11" s="126" customFormat="1">
      <c r="B1827" s="321"/>
      <c r="C1827" s="187"/>
      <c r="D1827" s="181"/>
      <c r="E1827" s="225"/>
      <c r="F1827" s="195" t="e">
        <f>VLOOKUP(#REF!,'Base mag'!$U$2:$V$8,2,FALSE)</f>
        <v>#REF!</v>
      </c>
      <c r="G1827" s="198"/>
      <c r="H1827" s="208"/>
      <c r="I1827" s="203"/>
      <c r="J1827" s="203"/>
      <c r="K1827" s="251"/>
    </row>
    <row r="1828" spans="2:11" s="126" customFormat="1">
      <c r="B1828" s="321"/>
      <c r="C1828" s="187"/>
      <c r="D1828" s="181"/>
      <c r="E1828" s="225"/>
      <c r="F1828" s="195" t="e">
        <f>VLOOKUP(#REF!,'Base mag'!$U$2:$V$8,2,FALSE)</f>
        <v>#REF!</v>
      </c>
      <c r="G1828" s="198"/>
      <c r="H1828" s="208"/>
      <c r="I1828" s="203"/>
      <c r="J1828" s="203"/>
      <c r="K1828" s="251"/>
    </row>
    <row r="1829" spans="2:11" s="126" customFormat="1">
      <c r="B1829" s="321"/>
      <c r="C1829" s="187"/>
      <c r="D1829" s="181"/>
      <c r="E1829" s="225"/>
      <c r="F1829" s="195" t="e">
        <f>VLOOKUP(#REF!,'Base mag'!$U$2:$V$8,2,FALSE)</f>
        <v>#REF!</v>
      </c>
      <c r="G1829" s="198"/>
      <c r="H1829" s="208"/>
      <c r="I1829" s="203"/>
      <c r="J1829" s="203"/>
      <c r="K1829" s="251"/>
    </row>
    <row r="1830" spans="2:11" s="126" customFormat="1">
      <c r="B1830" s="321"/>
      <c r="C1830" s="187"/>
      <c r="D1830" s="181"/>
      <c r="E1830" s="225"/>
      <c r="F1830" s="195" t="e">
        <f>VLOOKUP(#REF!,'Base mag'!$U$2:$V$8,2,FALSE)</f>
        <v>#REF!</v>
      </c>
      <c r="G1830" s="198"/>
      <c r="H1830" s="208"/>
      <c r="I1830" s="203"/>
      <c r="J1830" s="203"/>
      <c r="K1830" s="251"/>
    </row>
    <row r="1831" spans="2:11" s="126" customFormat="1">
      <c r="B1831" s="321"/>
      <c r="C1831" s="187"/>
      <c r="D1831" s="181"/>
      <c r="E1831" s="225"/>
      <c r="F1831" s="195" t="e">
        <f>VLOOKUP(#REF!,'Base mag'!$U$2:$V$8,2,FALSE)</f>
        <v>#REF!</v>
      </c>
      <c r="G1831" s="198"/>
      <c r="H1831" s="208"/>
      <c r="I1831" s="203"/>
      <c r="J1831" s="203"/>
      <c r="K1831" s="251"/>
    </row>
    <row r="1832" spans="2:11" s="126" customFormat="1">
      <c r="B1832" s="321"/>
      <c r="C1832" s="187"/>
      <c r="D1832" s="181"/>
      <c r="E1832" s="225"/>
      <c r="F1832" s="195" t="e">
        <f>VLOOKUP(#REF!,'Base mag'!$U$2:$V$8,2,FALSE)</f>
        <v>#REF!</v>
      </c>
      <c r="G1832" s="198"/>
      <c r="H1832" s="208"/>
      <c r="I1832" s="203"/>
      <c r="J1832" s="203"/>
      <c r="K1832" s="251"/>
    </row>
    <row r="1833" spans="2:11" s="126" customFormat="1">
      <c r="B1833" s="321"/>
      <c r="C1833" s="187"/>
      <c r="D1833" s="181"/>
      <c r="E1833" s="225"/>
      <c r="F1833" s="195" t="e">
        <f>VLOOKUP(#REF!,'Base mag'!$U$2:$V$8,2,FALSE)</f>
        <v>#REF!</v>
      </c>
      <c r="G1833" s="198"/>
      <c r="H1833" s="208"/>
      <c r="I1833" s="203"/>
      <c r="J1833" s="203"/>
      <c r="K1833" s="251"/>
    </row>
    <row r="1834" spans="2:11" s="126" customFormat="1">
      <c r="B1834" s="321"/>
      <c r="C1834" s="187"/>
      <c r="D1834" s="181"/>
      <c r="E1834" s="225"/>
      <c r="F1834" s="195" t="e">
        <f>VLOOKUP(#REF!,'Base mag'!$U$2:$V$8,2,FALSE)</f>
        <v>#REF!</v>
      </c>
      <c r="G1834" s="198"/>
      <c r="H1834" s="208"/>
      <c r="I1834" s="203"/>
      <c r="J1834" s="203"/>
      <c r="K1834" s="251"/>
    </row>
    <row r="1835" spans="2:11" s="126" customFormat="1">
      <c r="B1835" s="321"/>
      <c r="C1835" s="187"/>
      <c r="D1835" s="181"/>
      <c r="E1835" s="225"/>
      <c r="F1835" s="195" t="e">
        <f>VLOOKUP(#REF!,'Base mag'!$U$2:$V$8,2,FALSE)</f>
        <v>#REF!</v>
      </c>
      <c r="G1835" s="198"/>
      <c r="H1835" s="208"/>
      <c r="I1835" s="203"/>
      <c r="J1835" s="203"/>
      <c r="K1835" s="251"/>
    </row>
    <row r="1836" spans="2:11" s="126" customFormat="1">
      <c r="B1836" s="321"/>
      <c r="C1836" s="187"/>
      <c r="D1836" s="181"/>
      <c r="E1836" s="225"/>
      <c r="F1836" s="195" t="e">
        <f>VLOOKUP(#REF!,'Base mag'!$U$2:$V$8,2,FALSE)</f>
        <v>#REF!</v>
      </c>
      <c r="G1836" s="198"/>
      <c r="H1836" s="208"/>
      <c r="I1836" s="203"/>
      <c r="J1836" s="203"/>
      <c r="K1836" s="251"/>
    </row>
    <row r="1837" spans="2:11" s="126" customFormat="1">
      <c r="B1837" s="321"/>
      <c r="C1837" s="187"/>
      <c r="D1837" s="181"/>
      <c r="E1837" s="225"/>
      <c r="F1837" s="195" t="e">
        <f>VLOOKUP(#REF!,'Base mag'!$U$2:$V$8,2,FALSE)</f>
        <v>#REF!</v>
      </c>
      <c r="G1837" s="198"/>
      <c r="H1837" s="208"/>
      <c r="I1837" s="203"/>
      <c r="J1837" s="203"/>
      <c r="K1837" s="251"/>
    </row>
    <row r="1838" spans="2:11" s="126" customFormat="1">
      <c r="B1838" s="321"/>
      <c r="C1838" s="187"/>
      <c r="D1838" s="181"/>
      <c r="E1838" s="225"/>
      <c r="F1838" s="195" t="e">
        <f>VLOOKUP(#REF!,'Base mag'!$U$2:$V$8,2,FALSE)</f>
        <v>#REF!</v>
      </c>
      <c r="G1838" s="198"/>
      <c r="H1838" s="208"/>
      <c r="I1838" s="203"/>
      <c r="J1838" s="203"/>
      <c r="K1838" s="251"/>
    </row>
    <row r="1839" spans="2:11" s="126" customFormat="1">
      <c r="B1839" s="321"/>
      <c r="C1839" s="187"/>
      <c r="D1839" s="181"/>
      <c r="E1839" s="225"/>
      <c r="F1839" s="195" t="e">
        <f>VLOOKUP(#REF!,'Base mag'!$U$2:$V$8,2,FALSE)</f>
        <v>#REF!</v>
      </c>
      <c r="G1839" s="198"/>
      <c r="H1839" s="208"/>
      <c r="I1839" s="203"/>
      <c r="J1839" s="203"/>
      <c r="K1839" s="251"/>
    </row>
    <row r="1840" spans="2:11" s="126" customFormat="1">
      <c r="B1840" s="321"/>
      <c r="C1840" s="187"/>
      <c r="D1840" s="181"/>
      <c r="E1840" s="225"/>
      <c r="F1840" s="195" t="e">
        <f>VLOOKUP(#REF!,'Base mag'!$U$2:$V$8,2,FALSE)</f>
        <v>#REF!</v>
      </c>
      <c r="G1840" s="198"/>
      <c r="H1840" s="208"/>
      <c r="I1840" s="203"/>
      <c r="J1840" s="203"/>
      <c r="K1840" s="251"/>
    </row>
    <row r="1841" spans="2:11" s="126" customFormat="1">
      <c r="B1841" s="321"/>
      <c r="C1841" s="187"/>
      <c r="D1841" s="181"/>
      <c r="E1841" s="225"/>
      <c r="F1841" s="195" t="e">
        <f>VLOOKUP(#REF!,'Base mag'!$U$2:$V$8,2,FALSE)</f>
        <v>#REF!</v>
      </c>
      <c r="G1841" s="198"/>
      <c r="H1841" s="208"/>
      <c r="I1841" s="203"/>
      <c r="J1841" s="203"/>
      <c r="K1841" s="251"/>
    </row>
    <row r="1842" spans="2:11" s="126" customFormat="1">
      <c r="B1842" s="321"/>
      <c r="C1842" s="187"/>
      <c r="D1842" s="181"/>
      <c r="E1842" s="225"/>
      <c r="F1842" s="195" t="e">
        <f>VLOOKUP(#REF!,'Base mag'!$U$2:$V$8,2,FALSE)</f>
        <v>#REF!</v>
      </c>
      <c r="G1842" s="198"/>
      <c r="H1842" s="208"/>
      <c r="I1842" s="203"/>
      <c r="J1842" s="203"/>
      <c r="K1842" s="251"/>
    </row>
    <row r="1843" spans="2:11" s="126" customFormat="1">
      <c r="B1843" s="321"/>
      <c r="C1843" s="187"/>
      <c r="D1843" s="181"/>
      <c r="E1843" s="225"/>
      <c r="F1843" s="195" t="e">
        <f>VLOOKUP(#REF!,'Base mag'!$U$2:$V$8,2,FALSE)</f>
        <v>#REF!</v>
      </c>
      <c r="G1843" s="198"/>
      <c r="H1843" s="208"/>
      <c r="I1843" s="203"/>
      <c r="J1843" s="203"/>
      <c r="K1843" s="251"/>
    </row>
    <row r="1844" spans="2:11" s="126" customFormat="1">
      <c r="B1844" s="321"/>
      <c r="C1844" s="187"/>
      <c r="D1844" s="181"/>
      <c r="E1844" s="225"/>
      <c r="F1844" s="195" t="e">
        <f>VLOOKUP(#REF!,'Base mag'!$U$2:$V$8,2,FALSE)</f>
        <v>#REF!</v>
      </c>
      <c r="G1844" s="198"/>
      <c r="H1844" s="208"/>
      <c r="I1844" s="203"/>
      <c r="J1844" s="203"/>
      <c r="K1844" s="251"/>
    </row>
    <row r="1845" spans="2:11" s="126" customFormat="1">
      <c r="B1845" s="321"/>
      <c r="C1845" s="187"/>
      <c r="D1845" s="181"/>
      <c r="E1845" s="225"/>
      <c r="F1845" s="195" t="e">
        <f>VLOOKUP(#REF!,'Base mag'!$U$2:$V$8,2,FALSE)</f>
        <v>#REF!</v>
      </c>
      <c r="G1845" s="198"/>
      <c r="H1845" s="208"/>
      <c r="I1845" s="203"/>
      <c r="J1845" s="203"/>
      <c r="K1845" s="251"/>
    </row>
    <row r="1846" spans="2:11" s="126" customFormat="1">
      <c r="B1846" s="321"/>
      <c r="C1846" s="187"/>
      <c r="D1846" s="181"/>
      <c r="E1846" s="225"/>
      <c r="F1846" s="195" t="e">
        <f>VLOOKUP(#REF!,'Base mag'!$U$2:$V$8,2,FALSE)</f>
        <v>#REF!</v>
      </c>
      <c r="G1846" s="198"/>
      <c r="H1846" s="208"/>
      <c r="I1846" s="203"/>
      <c r="J1846" s="203"/>
      <c r="K1846" s="251"/>
    </row>
    <row r="1847" spans="2:11" s="126" customFormat="1">
      <c r="B1847" s="321"/>
      <c r="C1847" s="187"/>
      <c r="D1847" s="181"/>
      <c r="E1847" s="225"/>
      <c r="F1847" s="195" t="e">
        <f>VLOOKUP(#REF!,'Base mag'!$U$2:$V$8,2,FALSE)</f>
        <v>#REF!</v>
      </c>
      <c r="G1847" s="198"/>
      <c r="H1847" s="208"/>
      <c r="I1847" s="203"/>
      <c r="J1847" s="203"/>
      <c r="K1847" s="251"/>
    </row>
    <row r="1848" spans="2:11" s="126" customFormat="1">
      <c r="B1848" s="321"/>
      <c r="C1848" s="187"/>
      <c r="D1848" s="181"/>
      <c r="E1848" s="225"/>
      <c r="F1848" s="195" t="e">
        <f>VLOOKUP(#REF!,'Base mag'!$U$2:$V$8,2,FALSE)</f>
        <v>#REF!</v>
      </c>
      <c r="G1848" s="198"/>
      <c r="H1848" s="208"/>
      <c r="I1848" s="203"/>
      <c r="J1848" s="203"/>
      <c r="K1848" s="251"/>
    </row>
    <row r="1849" spans="2:11" s="126" customFormat="1">
      <c r="B1849" s="321"/>
      <c r="C1849" s="187"/>
      <c r="D1849" s="181"/>
      <c r="E1849" s="225"/>
      <c r="F1849" s="195" t="e">
        <f>VLOOKUP(#REF!,'Base mag'!$U$2:$V$8,2,FALSE)</f>
        <v>#REF!</v>
      </c>
      <c r="G1849" s="198"/>
      <c r="H1849" s="208"/>
      <c r="I1849" s="203"/>
      <c r="J1849" s="203"/>
      <c r="K1849" s="251"/>
    </row>
    <row r="1850" spans="2:11" s="126" customFormat="1">
      <c r="B1850" s="321"/>
      <c r="C1850" s="187"/>
      <c r="D1850" s="181"/>
      <c r="E1850" s="225"/>
      <c r="F1850" s="195" t="e">
        <f>VLOOKUP(#REF!,'Base mag'!$U$2:$V$8,2,FALSE)</f>
        <v>#REF!</v>
      </c>
      <c r="G1850" s="198"/>
      <c r="H1850" s="208"/>
      <c r="I1850" s="203"/>
      <c r="J1850" s="203"/>
      <c r="K1850" s="251"/>
    </row>
    <row r="1851" spans="2:11" s="126" customFormat="1">
      <c r="B1851" s="321"/>
      <c r="C1851" s="187"/>
      <c r="D1851" s="181"/>
      <c r="E1851" s="225"/>
      <c r="F1851" s="195" t="e">
        <f>VLOOKUP(#REF!,'Base mag'!$U$2:$V$8,2,FALSE)</f>
        <v>#REF!</v>
      </c>
      <c r="G1851" s="198"/>
      <c r="H1851" s="208"/>
      <c r="I1851" s="203"/>
      <c r="J1851" s="203"/>
      <c r="K1851" s="251"/>
    </row>
    <row r="1852" spans="2:11" s="126" customFormat="1">
      <c r="B1852" s="321"/>
      <c r="C1852" s="187"/>
      <c r="D1852" s="181"/>
      <c r="E1852" s="225"/>
      <c r="F1852" s="195" t="e">
        <f>VLOOKUP(#REF!,'Base mag'!$U$2:$V$8,2,FALSE)</f>
        <v>#REF!</v>
      </c>
      <c r="G1852" s="198"/>
      <c r="H1852" s="208"/>
      <c r="I1852" s="203"/>
      <c r="J1852" s="203"/>
      <c r="K1852" s="251"/>
    </row>
    <row r="1853" spans="2:11" s="126" customFormat="1">
      <c r="B1853" s="321"/>
      <c r="C1853" s="187"/>
      <c r="D1853" s="181"/>
      <c r="E1853" s="225"/>
      <c r="F1853" s="195" t="e">
        <f>VLOOKUP(#REF!,'Base mag'!$U$2:$V$8,2,FALSE)</f>
        <v>#REF!</v>
      </c>
      <c r="G1853" s="198"/>
      <c r="H1853" s="208"/>
      <c r="I1853" s="203"/>
      <c r="J1853" s="203"/>
      <c r="K1853" s="251"/>
    </row>
    <row r="1854" spans="2:11" s="126" customFormat="1">
      <c r="B1854" s="321"/>
      <c r="C1854" s="187"/>
      <c r="D1854" s="181"/>
      <c r="E1854" s="225"/>
      <c r="F1854" s="195" t="e">
        <f>VLOOKUP(#REF!,'Base mag'!$U$2:$V$8,2,FALSE)</f>
        <v>#REF!</v>
      </c>
      <c r="G1854" s="198"/>
      <c r="H1854" s="208"/>
      <c r="I1854" s="203"/>
      <c r="J1854" s="203"/>
      <c r="K1854" s="251"/>
    </row>
    <row r="1855" spans="2:11" s="126" customFormat="1">
      <c r="B1855" s="321"/>
      <c r="C1855" s="187"/>
      <c r="D1855" s="181"/>
      <c r="E1855" s="225"/>
      <c r="F1855" s="195" t="e">
        <f>VLOOKUP(#REF!,'Base mag'!$U$2:$V$8,2,FALSE)</f>
        <v>#REF!</v>
      </c>
      <c r="G1855" s="198"/>
      <c r="H1855" s="208"/>
      <c r="I1855" s="203"/>
      <c r="J1855" s="203"/>
      <c r="K1855" s="251"/>
    </row>
    <row r="1856" spans="2:11" s="126" customFormat="1">
      <c r="B1856" s="321"/>
      <c r="C1856" s="187"/>
      <c r="D1856" s="181"/>
      <c r="E1856" s="225"/>
      <c r="F1856" s="195" t="e">
        <f>VLOOKUP(#REF!,'Base mag'!$U$2:$V$8,2,FALSE)</f>
        <v>#REF!</v>
      </c>
      <c r="G1856" s="198"/>
      <c r="H1856" s="208"/>
      <c r="I1856" s="203"/>
      <c r="J1856" s="203"/>
      <c r="K1856" s="251"/>
    </row>
    <row r="1857" spans="2:11" s="126" customFormat="1">
      <c r="B1857" s="321"/>
      <c r="C1857" s="187"/>
      <c r="D1857" s="181"/>
      <c r="E1857" s="225"/>
      <c r="F1857" s="195" t="e">
        <f>VLOOKUP(#REF!,'Base mag'!$U$2:$V$8,2,FALSE)</f>
        <v>#REF!</v>
      </c>
      <c r="G1857" s="198"/>
      <c r="H1857" s="208"/>
      <c r="I1857" s="203"/>
      <c r="J1857" s="203"/>
      <c r="K1857" s="251"/>
    </row>
    <row r="1858" spans="2:11" s="126" customFormat="1">
      <c r="B1858" s="321"/>
      <c r="C1858" s="187"/>
      <c r="D1858" s="181"/>
      <c r="E1858" s="225"/>
      <c r="F1858" s="195" t="e">
        <f>VLOOKUP(#REF!,'Base mag'!$U$2:$V$8,2,FALSE)</f>
        <v>#REF!</v>
      </c>
      <c r="G1858" s="198"/>
      <c r="H1858" s="208"/>
      <c r="I1858" s="203"/>
      <c r="J1858" s="203"/>
      <c r="K1858" s="251"/>
    </row>
    <row r="1859" spans="2:11" s="126" customFormat="1">
      <c r="B1859" s="321"/>
      <c r="C1859" s="187"/>
      <c r="D1859" s="181"/>
      <c r="E1859" s="225"/>
      <c r="F1859" s="195" t="e">
        <f>VLOOKUP(#REF!,'Base mag'!$U$2:$V$8,2,FALSE)</f>
        <v>#REF!</v>
      </c>
      <c r="G1859" s="198"/>
      <c r="H1859" s="208"/>
      <c r="I1859" s="203"/>
      <c r="J1859" s="203"/>
      <c r="K1859" s="251"/>
    </row>
    <row r="1860" spans="2:11" s="126" customFormat="1">
      <c r="B1860" s="321"/>
      <c r="C1860" s="187"/>
      <c r="D1860" s="181"/>
      <c r="E1860" s="225"/>
      <c r="F1860" s="195" t="e">
        <f>VLOOKUP(#REF!,'Base mag'!$U$2:$V$8,2,FALSE)</f>
        <v>#REF!</v>
      </c>
      <c r="G1860" s="198"/>
      <c r="H1860" s="208"/>
      <c r="I1860" s="203"/>
      <c r="J1860" s="203"/>
      <c r="K1860" s="251"/>
    </row>
    <row r="1861" spans="2:11" s="126" customFormat="1">
      <c r="B1861" s="321"/>
      <c r="C1861" s="187"/>
      <c r="D1861" s="181"/>
      <c r="E1861" s="225"/>
      <c r="F1861" s="195" t="e">
        <f>VLOOKUP(#REF!,'Base mag'!$U$2:$V$8,2,FALSE)</f>
        <v>#REF!</v>
      </c>
      <c r="G1861" s="198"/>
      <c r="H1861" s="208"/>
      <c r="I1861" s="203"/>
      <c r="J1861" s="203"/>
      <c r="K1861" s="251"/>
    </row>
    <row r="1862" spans="2:11" s="126" customFormat="1">
      <c r="B1862" s="321"/>
      <c r="C1862" s="187"/>
      <c r="D1862" s="181"/>
      <c r="E1862" s="225"/>
      <c r="F1862" s="195" t="e">
        <f>VLOOKUP(#REF!,'Base mag'!$U$2:$V$8,2,FALSE)</f>
        <v>#REF!</v>
      </c>
      <c r="G1862" s="198"/>
      <c r="H1862" s="208"/>
      <c r="I1862" s="203"/>
      <c r="J1862" s="203"/>
      <c r="K1862" s="251"/>
    </row>
    <row r="1863" spans="2:11" s="126" customFormat="1">
      <c r="B1863" s="321"/>
      <c r="C1863" s="187"/>
      <c r="D1863" s="181"/>
      <c r="E1863" s="225"/>
      <c r="F1863" s="195" t="e">
        <f>VLOOKUP(#REF!,'Base mag'!$U$2:$V$8,2,FALSE)</f>
        <v>#REF!</v>
      </c>
      <c r="G1863" s="198"/>
      <c r="H1863" s="208"/>
      <c r="I1863" s="203"/>
      <c r="J1863" s="203"/>
      <c r="K1863" s="251"/>
    </row>
    <row r="1864" spans="2:11" s="126" customFormat="1">
      <c r="B1864" s="321"/>
      <c r="C1864" s="187"/>
      <c r="D1864" s="181"/>
      <c r="E1864" s="225"/>
      <c r="F1864" s="195" t="e">
        <f>VLOOKUP(#REF!,'Base mag'!$U$2:$V$8,2,FALSE)</f>
        <v>#REF!</v>
      </c>
      <c r="G1864" s="198"/>
      <c r="H1864" s="208"/>
      <c r="I1864" s="203"/>
      <c r="J1864" s="203"/>
      <c r="K1864" s="251"/>
    </row>
    <row r="1865" spans="2:11" s="126" customFormat="1">
      <c r="B1865" s="321"/>
      <c r="C1865" s="187"/>
      <c r="D1865" s="181"/>
      <c r="E1865" s="225"/>
      <c r="F1865" s="195" t="e">
        <f>VLOOKUP(#REF!,'Base mag'!$U$2:$V$8,2,FALSE)</f>
        <v>#REF!</v>
      </c>
      <c r="G1865" s="198"/>
      <c r="H1865" s="208"/>
      <c r="I1865" s="203"/>
      <c r="J1865" s="203"/>
      <c r="K1865" s="251"/>
    </row>
    <row r="1866" spans="2:11" s="126" customFormat="1">
      <c r="B1866" s="321"/>
      <c r="C1866" s="187"/>
      <c r="D1866" s="181"/>
      <c r="E1866" s="225"/>
      <c r="F1866" s="195" t="e">
        <f>VLOOKUP(#REF!,'Base mag'!$U$2:$V$8,2,FALSE)</f>
        <v>#REF!</v>
      </c>
      <c r="G1866" s="198"/>
      <c r="H1866" s="208"/>
      <c r="I1866" s="203"/>
      <c r="J1866" s="203"/>
      <c r="K1866" s="251"/>
    </row>
    <row r="1867" spans="2:11" s="126" customFormat="1">
      <c r="B1867" s="321"/>
      <c r="C1867" s="187"/>
      <c r="D1867" s="181"/>
      <c r="E1867" s="225"/>
      <c r="F1867" s="195" t="e">
        <f>VLOOKUP(#REF!,'Base mag'!$U$2:$V$8,2,FALSE)</f>
        <v>#REF!</v>
      </c>
      <c r="G1867" s="198"/>
      <c r="H1867" s="208"/>
      <c r="I1867" s="203"/>
      <c r="J1867" s="203"/>
      <c r="K1867" s="251"/>
    </row>
    <row r="1868" spans="2:11" s="126" customFormat="1">
      <c r="B1868" s="321"/>
      <c r="C1868" s="187"/>
      <c r="D1868" s="181"/>
      <c r="E1868" s="225"/>
      <c r="F1868" s="195" t="e">
        <f>VLOOKUP(#REF!,'Base mag'!$U$2:$V$8,2,FALSE)</f>
        <v>#REF!</v>
      </c>
      <c r="G1868" s="198"/>
      <c r="H1868" s="208"/>
      <c r="I1868" s="203"/>
      <c r="J1868" s="203"/>
      <c r="K1868" s="251"/>
    </row>
    <row r="1869" spans="2:11" s="126" customFormat="1">
      <c r="B1869" s="321"/>
      <c r="C1869" s="187"/>
      <c r="D1869" s="181"/>
      <c r="E1869" s="225"/>
      <c r="F1869" s="195" t="e">
        <f>VLOOKUP(#REF!,'Base mag'!$U$2:$V$8,2,FALSE)</f>
        <v>#REF!</v>
      </c>
      <c r="G1869" s="198"/>
      <c r="H1869" s="208"/>
      <c r="I1869" s="203"/>
      <c r="J1869" s="203"/>
      <c r="K1869" s="251"/>
    </row>
    <row r="1870" spans="2:11" s="126" customFormat="1">
      <c r="B1870" s="321"/>
      <c r="C1870" s="187"/>
      <c r="D1870" s="181"/>
      <c r="E1870" s="225"/>
      <c r="F1870" s="195" t="e">
        <f>VLOOKUP(#REF!,'Base mag'!$U$2:$V$8,2,FALSE)</f>
        <v>#REF!</v>
      </c>
      <c r="G1870" s="198"/>
      <c r="H1870" s="208"/>
      <c r="I1870" s="203"/>
      <c r="J1870" s="203"/>
      <c r="K1870" s="251"/>
    </row>
    <row r="1871" spans="2:11" s="126" customFormat="1">
      <c r="B1871" s="321"/>
      <c r="C1871" s="187"/>
      <c r="D1871" s="181"/>
      <c r="E1871" s="225"/>
      <c r="F1871" s="195" t="e">
        <f>VLOOKUP(#REF!,'Base mag'!$U$2:$V$8,2,FALSE)</f>
        <v>#REF!</v>
      </c>
      <c r="G1871" s="198"/>
      <c r="H1871" s="208"/>
      <c r="I1871" s="203"/>
      <c r="J1871" s="203"/>
      <c r="K1871" s="251"/>
    </row>
    <row r="1872" spans="2:11" s="126" customFormat="1">
      <c r="B1872" s="321"/>
      <c r="C1872" s="187"/>
      <c r="D1872" s="181"/>
      <c r="E1872" s="225"/>
      <c r="F1872" s="195" t="e">
        <f>VLOOKUP(#REF!,'Base mag'!$U$2:$V$8,2,FALSE)</f>
        <v>#REF!</v>
      </c>
      <c r="G1872" s="198"/>
      <c r="H1872" s="208"/>
      <c r="I1872" s="203"/>
      <c r="J1872" s="203"/>
      <c r="K1872" s="251"/>
    </row>
    <row r="1873" spans="2:11" s="126" customFormat="1">
      <c r="B1873" s="321"/>
      <c r="C1873" s="187"/>
      <c r="D1873" s="181"/>
      <c r="E1873" s="225"/>
      <c r="F1873" s="195" t="e">
        <f>VLOOKUP(#REF!,'Base mag'!$U$2:$V$8,2,FALSE)</f>
        <v>#REF!</v>
      </c>
      <c r="G1873" s="198"/>
      <c r="H1873" s="208"/>
      <c r="I1873" s="203"/>
      <c r="J1873" s="203"/>
      <c r="K1873" s="251"/>
    </row>
    <row r="1874" spans="2:11" s="126" customFormat="1">
      <c r="B1874" s="321"/>
      <c r="C1874" s="187"/>
      <c r="D1874" s="181"/>
      <c r="E1874" s="225"/>
      <c r="F1874" s="195" t="e">
        <f>VLOOKUP(#REF!,'Base mag'!$U$2:$V$8,2,FALSE)</f>
        <v>#REF!</v>
      </c>
      <c r="G1874" s="198"/>
      <c r="H1874" s="208"/>
      <c r="I1874" s="203"/>
      <c r="J1874" s="203"/>
      <c r="K1874" s="251"/>
    </row>
    <row r="1875" spans="2:11" s="126" customFormat="1">
      <c r="B1875" s="321"/>
      <c r="C1875" s="187"/>
      <c r="D1875" s="181"/>
      <c r="E1875" s="225"/>
      <c r="F1875" s="195" t="e">
        <f>VLOOKUP(#REF!,'Base mag'!$U$2:$V$8,2,FALSE)</f>
        <v>#REF!</v>
      </c>
      <c r="G1875" s="198"/>
      <c r="H1875" s="208"/>
      <c r="I1875" s="203"/>
      <c r="J1875" s="203"/>
      <c r="K1875" s="251"/>
    </row>
    <row r="1876" spans="2:11" s="126" customFormat="1">
      <c r="B1876" s="321"/>
      <c r="C1876" s="187"/>
      <c r="D1876" s="181"/>
      <c r="E1876" s="225"/>
      <c r="F1876" s="195" t="e">
        <f>VLOOKUP(#REF!,'Base mag'!$U$2:$V$8,2,FALSE)</f>
        <v>#REF!</v>
      </c>
      <c r="G1876" s="198"/>
      <c r="H1876" s="208"/>
      <c r="I1876" s="203"/>
      <c r="J1876" s="203"/>
      <c r="K1876" s="251"/>
    </row>
    <row r="1877" spans="2:11" s="126" customFormat="1">
      <c r="B1877" s="321"/>
      <c r="C1877" s="187"/>
      <c r="D1877" s="181"/>
      <c r="E1877" s="225"/>
      <c r="F1877" s="195" t="e">
        <f>VLOOKUP(#REF!,'Base mag'!$U$2:$V$8,2,FALSE)</f>
        <v>#REF!</v>
      </c>
      <c r="G1877" s="198"/>
      <c r="H1877" s="208"/>
      <c r="I1877" s="203"/>
      <c r="J1877" s="203"/>
      <c r="K1877" s="251"/>
    </row>
    <row r="1878" spans="2:11" s="126" customFormat="1">
      <c r="B1878" s="321"/>
      <c r="C1878" s="187"/>
      <c r="D1878" s="181"/>
      <c r="E1878" s="225"/>
      <c r="F1878" s="195" t="e">
        <f>VLOOKUP(#REF!,'Base mag'!$U$2:$V$8,2,FALSE)</f>
        <v>#REF!</v>
      </c>
      <c r="G1878" s="198"/>
      <c r="H1878" s="208"/>
      <c r="I1878" s="203"/>
      <c r="J1878" s="203"/>
      <c r="K1878" s="251"/>
    </row>
    <row r="1879" spans="2:11" s="126" customFormat="1">
      <c r="B1879" s="321"/>
      <c r="C1879" s="187"/>
      <c r="D1879" s="181"/>
      <c r="E1879" s="225"/>
      <c r="F1879" s="195" t="e">
        <f>VLOOKUP(#REF!,'Base mag'!$U$2:$V$8,2,FALSE)</f>
        <v>#REF!</v>
      </c>
      <c r="G1879" s="198"/>
      <c r="H1879" s="208"/>
      <c r="I1879" s="203"/>
      <c r="J1879" s="203"/>
      <c r="K1879" s="251"/>
    </row>
    <row r="1880" spans="2:11" s="126" customFormat="1">
      <c r="B1880" s="321"/>
      <c r="C1880" s="187"/>
      <c r="D1880" s="181"/>
      <c r="E1880" s="225"/>
      <c r="F1880" s="195" t="e">
        <f>VLOOKUP(#REF!,'Base mag'!$U$2:$V$8,2,FALSE)</f>
        <v>#REF!</v>
      </c>
      <c r="G1880" s="198"/>
      <c r="H1880" s="208"/>
      <c r="I1880" s="203"/>
      <c r="J1880" s="203"/>
      <c r="K1880" s="251"/>
    </row>
    <row r="1881" spans="2:11" s="126" customFormat="1">
      <c r="B1881" s="321"/>
      <c r="C1881" s="187"/>
      <c r="D1881" s="181"/>
      <c r="E1881" s="225"/>
      <c r="F1881" s="195" t="e">
        <f>VLOOKUP(#REF!,'Base mag'!$U$2:$V$8,2,FALSE)</f>
        <v>#REF!</v>
      </c>
      <c r="G1881" s="198"/>
      <c r="H1881" s="208"/>
      <c r="I1881" s="203"/>
      <c r="J1881" s="203"/>
      <c r="K1881" s="251"/>
    </row>
    <row r="1882" spans="2:11" s="126" customFormat="1">
      <c r="B1882" s="321"/>
      <c r="C1882" s="187"/>
      <c r="D1882" s="181"/>
      <c r="E1882" s="225"/>
      <c r="F1882" s="195" t="e">
        <f>VLOOKUP(#REF!,'Base mag'!$U$2:$V$8,2,FALSE)</f>
        <v>#REF!</v>
      </c>
      <c r="G1882" s="198"/>
      <c r="H1882" s="208"/>
      <c r="I1882" s="203"/>
      <c r="J1882" s="203"/>
      <c r="K1882" s="251"/>
    </row>
    <row r="1883" spans="2:11" s="126" customFormat="1">
      <c r="B1883" s="321"/>
      <c r="C1883" s="187"/>
      <c r="D1883" s="181"/>
      <c r="E1883" s="225"/>
      <c r="F1883" s="195" t="e">
        <f>VLOOKUP(#REF!,'Base mag'!$U$2:$V$8,2,FALSE)</f>
        <v>#REF!</v>
      </c>
      <c r="G1883" s="198"/>
      <c r="H1883" s="208"/>
      <c r="I1883" s="203"/>
      <c r="J1883" s="203"/>
      <c r="K1883" s="251"/>
    </row>
    <row r="1884" spans="2:11" s="126" customFormat="1">
      <c r="B1884" s="321"/>
      <c r="C1884" s="187"/>
      <c r="D1884" s="181"/>
      <c r="E1884" s="225"/>
      <c r="F1884" s="195" t="e">
        <f>VLOOKUP(#REF!,'Base mag'!$U$2:$V$8,2,FALSE)</f>
        <v>#REF!</v>
      </c>
      <c r="G1884" s="198"/>
      <c r="H1884" s="208"/>
      <c r="I1884" s="203"/>
      <c r="J1884" s="203"/>
      <c r="K1884" s="251"/>
    </row>
    <row r="1885" spans="2:11" s="126" customFormat="1">
      <c r="B1885" s="321"/>
      <c r="C1885" s="187"/>
      <c r="D1885" s="181"/>
      <c r="E1885" s="225"/>
      <c r="F1885" s="195" t="e">
        <f>VLOOKUP(#REF!,'Base mag'!$U$2:$V$8,2,FALSE)</f>
        <v>#REF!</v>
      </c>
      <c r="G1885" s="198"/>
      <c r="H1885" s="208"/>
      <c r="I1885" s="203"/>
      <c r="J1885" s="203"/>
      <c r="K1885" s="251"/>
    </row>
    <row r="1886" spans="2:11" s="126" customFormat="1">
      <c r="B1886" s="321"/>
      <c r="C1886" s="187"/>
      <c r="D1886" s="181"/>
      <c r="E1886" s="225"/>
      <c r="F1886" s="195" t="e">
        <f>VLOOKUP(#REF!,'Base mag'!$U$2:$V$8,2,FALSE)</f>
        <v>#REF!</v>
      </c>
      <c r="G1886" s="198"/>
      <c r="H1886" s="208"/>
      <c r="I1886" s="203"/>
      <c r="J1886" s="203"/>
      <c r="K1886" s="251"/>
    </row>
    <row r="1887" spans="2:11" s="126" customFormat="1">
      <c r="B1887" s="321"/>
      <c r="C1887" s="187"/>
      <c r="D1887" s="181"/>
      <c r="E1887" s="225"/>
      <c r="F1887" s="195" t="e">
        <f>VLOOKUP(#REF!,'Base mag'!$U$2:$V$8,2,FALSE)</f>
        <v>#REF!</v>
      </c>
      <c r="G1887" s="198"/>
      <c r="H1887" s="208"/>
      <c r="I1887" s="203"/>
      <c r="J1887" s="203"/>
      <c r="K1887" s="251"/>
    </row>
    <row r="1888" spans="2:11" s="126" customFormat="1">
      <c r="B1888" s="321"/>
      <c r="C1888" s="187"/>
      <c r="D1888" s="181"/>
      <c r="E1888" s="225"/>
      <c r="F1888" s="195" t="e">
        <f>VLOOKUP(#REF!,'Base mag'!$U$2:$V$8,2,FALSE)</f>
        <v>#REF!</v>
      </c>
      <c r="G1888" s="198"/>
      <c r="H1888" s="208"/>
      <c r="I1888" s="203"/>
      <c r="J1888" s="203"/>
      <c r="K1888" s="251"/>
    </row>
    <row r="1889" spans="2:11" s="126" customFormat="1">
      <c r="B1889" s="321"/>
      <c r="C1889" s="187"/>
      <c r="D1889" s="181"/>
      <c r="E1889" s="225"/>
      <c r="F1889" s="195" t="e">
        <f>VLOOKUP(#REF!,'Base mag'!$U$2:$V$8,2,FALSE)</f>
        <v>#REF!</v>
      </c>
      <c r="G1889" s="198"/>
      <c r="H1889" s="208"/>
      <c r="I1889" s="203"/>
      <c r="J1889" s="203"/>
      <c r="K1889" s="251"/>
    </row>
    <row r="1890" spans="2:11" s="126" customFormat="1">
      <c r="B1890" s="321"/>
      <c r="C1890" s="187"/>
      <c r="D1890" s="181"/>
      <c r="E1890" s="225"/>
      <c r="F1890" s="195" t="e">
        <f>VLOOKUP(#REF!,'Base mag'!$U$2:$V$8,2,FALSE)</f>
        <v>#REF!</v>
      </c>
      <c r="G1890" s="198"/>
      <c r="H1890" s="208"/>
      <c r="I1890" s="203"/>
      <c r="J1890" s="203"/>
      <c r="K1890" s="251"/>
    </row>
    <row r="1891" spans="2:11" s="126" customFormat="1">
      <c r="B1891" s="321"/>
      <c r="C1891" s="187"/>
      <c r="D1891" s="181"/>
      <c r="E1891" s="225"/>
      <c r="F1891" s="195" t="e">
        <f>VLOOKUP(#REF!,'Base mag'!$U$2:$V$8,2,FALSE)</f>
        <v>#REF!</v>
      </c>
      <c r="G1891" s="198"/>
      <c r="H1891" s="208"/>
      <c r="I1891" s="203"/>
      <c r="J1891" s="203"/>
      <c r="K1891" s="251"/>
    </row>
    <row r="1892" spans="2:11" s="126" customFormat="1">
      <c r="B1892" s="321"/>
      <c r="C1892" s="187"/>
      <c r="D1892" s="181"/>
      <c r="E1892" s="225"/>
      <c r="F1892" s="195" t="e">
        <f>VLOOKUP(#REF!,'Base mag'!$U$2:$V$8,2,FALSE)</f>
        <v>#REF!</v>
      </c>
      <c r="G1892" s="198"/>
      <c r="H1892" s="208"/>
      <c r="I1892" s="203"/>
      <c r="J1892" s="203"/>
      <c r="K1892" s="251"/>
    </row>
    <row r="1893" spans="2:11" s="126" customFormat="1">
      <c r="B1893" s="321"/>
      <c r="C1893" s="187"/>
      <c r="D1893" s="181"/>
      <c r="E1893" s="225"/>
      <c r="F1893" s="195" t="e">
        <f>VLOOKUP(#REF!,'Base mag'!$U$2:$V$8,2,FALSE)</f>
        <v>#REF!</v>
      </c>
      <c r="G1893" s="198"/>
      <c r="H1893" s="208"/>
      <c r="I1893" s="203"/>
      <c r="J1893" s="203"/>
      <c r="K1893" s="251"/>
    </row>
    <row r="1894" spans="2:11" s="126" customFormat="1">
      <c r="B1894" s="321"/>
      <c r="C1894" s="187"/>
      <c r="D1894" s="181"/>
      <c r="E1894" s="225"/>
      <c r="F1894" s="195" t="e">
        <f>VLOOKUP(#REF!,'Base mag'!$U$2:$V$8,2,FALSE)</f>
        <v>#REF!</v>
      </c>
      <c r="G1894" s="198"/>
      <c r="H1894" s="208"/>
      <c r="I1894" s="203"/>
      <c r="J1894" s="203"/>
      <c r="K1894" s="251"/>
    </row>
    <row r="1895" spans="2:11" s="126" customFormat="1">
      <c r="B1895" s="321"/>
      <c r="C1895" s="187"/>
      <c r="D1895" s="181"/>
      <c r="E1895" s="225"/>
      <c r="F1895" s="195" t="e">
        <f>VLOOKUP(#REF!,'Base mag'!$U$2:$V$8,2,FALSE)</f>
        <v>#REF!</v>
      </c>
      <c r="G1895" s="198"/>
      <c r="H1895" s="208"/>
      <c r="I1895" s="203"/>
      <c r="J1895" s="203"/>
      <c r="K1895" s="251"/>
    </row>
    <row r="1896" spans="2:11" s="126" customFormat="1">
      <c r="B1896" s="321"/>
      <c r="C1896" s="187"/>
      <c r="D1896" s="181"/>
      <c r="E1896" s="225"/>
      <c r="F1896" s="195" t="e">
        <f>VLOOKUP(#REF!,'Base mag'!$U$2:$V$8,2,FALSE)</f>
        <v>#REF!</v>
      </c>
      <c r="G1896" s="198"/>
      <c r="H1896" s="208"/>
      <c r="I1896" s="203"/>
      <c r="J1896" s="203"/>
      <c r="K1896" s="251"/>
    </row>
    <row r="1897" spans="2:11" s="126" customFormat="1">
      <c r="B1897" s="321"/>
      <c r="C1897" s="187"/>
      <c r="D1897" s="181"/>
      <c r="E1897" s="225"/>
      <c r="F1897" s="195" t="e">
        <f>VLOOKUP(#REF!,'Base mag'!$U$2:$V$8,2,FALSE)</f>
        <v>#REF!</v>
      </c>
      <c r="G1897" s="198"/>
      <c r="H1897" s="208"/>
      <c r="I1897" s="203"/>
      <c r="J1897" s="203"/>
      <c r="K1897" s="251"/>
    </row>
    <row r="1898" spans="2:11" s="126" customFormat="1">
      <c r="B1898" s="321"/>
      <c r="C1898" s="187"/>
      <c r="D1898" s="181"/>
      <c r="E1898" s="225"/>
      <c r="F1898" s="195" t="e">
        <f>VLOOKUP(#REF!,'Base mag'!$U$2:$V$8,2,FALSE)</f>
        <v>#REF!</v>
      </c>
      <c r="G1898" s="198"/>
      <c r="H1898" s="208"/>
      <c r="I1898" s="203"/>
      <c r="J1898" s="203"/>
      <c r="K1898" s="251"/>
    </row>
    <row r="1899" spans="2:11" s="126" customFormat="1">
      <c r="B1899" s="321"/>
      <c r="C1899" s="187"/>
      <c r="D1899" s="181"/>
      <c r="E1899" s="225"/>
      <c r="F1899" s="195" t="e">
        <f>VLOOKUP(#REF!,'Base mag'!$U$2:$V$8,2,FALSE)</f>
        <v>#REF!</v>
      </c>
      <c r="G1899" s="198"/>
      <c r="H1899" s="208"/>
      <c r="I1899" s="203"/>
      <c r="J1899" s="203"/>
      <c r="K1899" s="251"/>
    </row>
    <row r="1900" spans="2:11" s="126" customFormat="1">
      <c r="B1900" s="321"/>
      <c r="C1900" s="187"/>
      <c r="D1900" s="181"/>
      <c r="E1900" s="225"/>
      <c r="F1900" s="195" t="e">
        <f>VLOOKUP(#REF!,'Base mag'!$U$2:$V$8,2,FALSE)</f>
        <v>#REF!</v>
      </c>
      <c r="G1900" s="198"/>
      <c r="H1900" s="208"/>
      <c r="I1900" s="203"/>
      <c r="J1900" s="203"/>
      <c r="K1900" s="251"/>
    </row>
    <row r="1901" spans="2:11" s="126" customFormat="1">
      <c r="B1901" s="321"/>
      <c r="C1901" s="187"/>
      <c r="D1901" s="181"/>
      <c r="E1901" s="225"/>
      <c r="F1901" s="195" t="e">
        <f>VLOOKUP(#REF!,'Base mag'!$U$2:$V$8,2,FALSE)</f>
        <v>#REF!</v>
      </c>
      <c r="G1901" s="198"/>
      <c r="H1901" s="208"/>
      <c r="I1901" s="203"/>
      <c r="J1901" s="203"/>
      <c r="K1901" s="251"/>
    </row>
    <row r="1902" spans="2:11" s="126" customFormat="1">
      <c r="B1902" s="321"/>
      <c r="C1902" s="187"/>
      <c r="D1902" s="181"/>
      <c r="E1902" s="225"/>
      <c r="F1902" s="195" t="e">
        <f>VLOOKUP(#REF!,'Base mag'!$U$2:$V$8,2,FALSE)</f>
        <v>#REF!</v>
      </c>
      <c r="G1902" s="198"/>
      <c r="H1902" s="208"/>
      <c r="I1902" s="203"/>
      <c r="J1902" s="203"/>
      <c r="K1902" s="251"/>
    </row>
    <row r="1903" spans="2:11" s="126" customFormat="1">
      <c r="B1903" s="321"/>
      <c r="C1903" s="187"/>
      <c r="D1903" s="181"/>
      <c r="E1903" s="225"/>
      <c r="F1903" s="195" t="e">
        <f>VLOOKUP(#REF!,'Base mag'!$U$2:$V$8,2,FALSE)</f>
        <v>#REF!</v>
      </c>
      <c r="G1903" s="198"/>
      <c r="H1903" s="208"/>
      <c r="I1903" s="203"/>
      <c r="J1903" s="203"/>
      <c r="K1903" s="251"/>
    </row>
    <row r="1904" spans="2:11" s="126" customFormat="1">
      <c r="B1904" s="321"/>
      <c r="C1904" s="187"/>
      <c r="D1904" s="181"/>
      <c r="E1904" s="225"/>
      <c r="F1904" s="195" t="e">
        <f>VLOOKUP(#REF!,'Base mag'!$U$2:$V$8,2,FALSE)</f>
        <v>#REF!</v>
      </c>
      <c r="G1904" s="198"/>
      <c r="H1904" s="208"/>
      <c r="I1904" s="203"/>
      <c r="J1904" s="203"/>
      <c r="K1904" s="251"/>
    </row>
    <row r="1905" spans="2:11" s="126" customFormat="1">
      <c r="B1905" s="321"/>
      <c r="C1905" s="187"/>
      <c r="D1905" s="181"/>
      <c r="E1905" s="225"/>
      <c r="F1905" s="195" t="e">
        <f>VLOOKUP(#REF!,'Base mag'!$U$2:$V$8,2,FALSE)</f>
        <v>#REF!</v>
      </c>
      <c r="G1905" s="198"/>
      <c r="H1905" s="208"/>
      <c r="I1905" s="203"/>
      <c r="J1905" s="203"/>
      <c r="K1905" s="251"/>
    </row>
    <row r="1906" spans="2:11" s="126" customFormat="1">
      <c r="B1906" s="321"/>
      <c r="C1906" s="187"/>
      <c r="D1906" s="181"/>
      <c r="E1906" s="225"/>
      <c r="F1906" s="195" t="e">
        <f>VLOOKUP(#REF!,'Base mag'!$U$2:$V$8,2,FALSE)</f>
        <v>#REF!</v>
      </c>
      <c r="G1906" s="198"/>
      <c r="H1906" s="208"/>
      <c r="I1906" s="203"/>
      <c r="J1906" s="203"/>
      <c r="K1906" s="251"/>
    </row>
    <row r="1907" spans="2:11" s="126" customFormat="1">
      <c r="B1907" s="321"/>
      <c r="C1907" s="187"/>
      <c r="D1907" s="181"/>
      <c r="E1907" s="225"/>
      <c r="F1907" s="195" t="e">
        <f>VLOOKUP(#REF!,'Base mag'!$U$2:$V$8,2,FALSE)</f>
        <v>#REF!</v>
      </c>
      <c r="G1907" s="198"/>
      <c r="H1907" s="208"/>
      <c r="I1907" s="203"/>
      <c r="J1907" s="203"/>
      <c r="K1907" s="251"/>
    </row>
    <row r="1908" spans="2:11" s="126" customFormat="1">
      <c r="B1908" s="321"/>
      <c r="C1908" s="187"/>
      <c r="D1908" s="181"/>
      <c r="E1908" s="225"/>
      <c r="F1908" s="195" t="e">
        <f>VLOOKUP(#REF!,'Base mag'!$U$2:$V$8,2,FALSE)</f>
        <v>#REF!</v>
      </c>
      <c r="G1908" s="198"/>
      <c r="H1908" s="208"/>
      <c r="I1908" s="203"/>
      <c r="J1908" s="203"/>
      <c r="K1908" s="251"/>
    </row>
    <row r="1909" spans="2:11" s="126" customFormat="1">
      <c r="B1909" s="321"/>
      <c r="C1909" s="187"/>
      <c r="D1909" s="181"/>
      <c r="E1909" s="225"/>
      <c r="F1909" s="195" t="e">
        <f>VLOOKUP(#REF!,'Base mag'!$U$2:$V$8,2,FALSE)</f>
        <v>#REF!</v>
      </c>
      <c r="G1909" s="198"/>
      <c r="H1909" s="208"/>
      <c r="I1909" s="203"/>
      <c r="J1909" s="203"/>
      <c r="K1909" s="251"/>
    </row>
    <row r="1910" spans="2:11" s="126" customFormat="1">
      <c r="B1910" s="321"/>
      <c r="C1910" s="187"/>
      <c r="D1910" s="181"/>
      <c r="E1910" s="225"/>
      <c r="F1910" s="195" t="e">
        <f>VLOOKUP(#REF!,'Base mag'!$U$2:$V$8,2,FALSE)</f>
        <v>#REF!</v>
      </c>
      <c r="G1910" s="198"/>
      <c r="H1910" s="208"/>
      <c r="I1910" s="203"/>
      <c r="J1910" s="203"/>
      <c r="K1910" s="251"/>
    </row>
    <row r="1911" spans="2:11" s="126" customFormat="1">
      <c r="B1911" s="321"/>
      <c r="C1911" s="187"/>
      <c r="D1911" s="181"/>
      <c r="E1911" s="225"/>
      <c r="F1911" s="195" t="e">
        <f>VLOOKUP(#REF!,'Base mag'!$U$2:$V$8,2,FALSE)</f>
        <v>#REF!</v>
      </c>
      <c r="G1911" s="198"/>
      <c r="H1911" s="208"/>
      <c r="I1911" s="203"/>
      <c r="J1911" s="203"/>
      <c r="K1911" s="251"/>
    </row>
    <row r="1912" spans="2:11" s="126" customFormat="1">
      <c r="B1912" s="321"/>
      <c r="C1912" s="187"/>
      <c r="D1912" s="181"/>
      <c r="E1912" s="225"/>
      <c r="F1912" s="195" t="e">
        <f>VLOOKUP(#REF!,'Base mag'!$U$2:$V$8,2,FALSE)</f>
        <v>#REF!</v>
      </c>
      <c r="G1912" s="198"/>
      <c r="H1912" s="208"/>
      <c r="I1912" s="203"/>
      <c r="J1912" s="203"/>
      <c r="K1912" s="251"/>
    </row>
    <row r="1913" spans="2:11" s="126" customFormat="1">
      <c r="B1913" s="321"/>
      <c r="C1913" s="187"/>
      <c r="D1913" s="181"/>
      <c r="E1913" s="225"/>
      <c r="F1913" s="195" t="e">
        <f>VLOOKUP(#REF!,'Base mag'!$U$2:$V$8,2,FALSE)</f>
        <v>#REF!</v>
      </c>
      <c r="G1913" s="198"/>
      <c r="H1913" s="208"/>
      <c r="I1913" s="203"/>
      <c r="J1913" s="203"/>
      <c r="K1913" s="251"/>
    </row>
    <row r="1914" spans="2:11" s="126" customFormat="1">
      <c r="B1914" s="321"/>
      <c r="C1914" s="187"/>
      <c r="D1914" s="181"/>
      <c r="E1914" s="225"/>
      <c r="F1914" s="195" t="e">
        <f>VLOOKUP(#REF!,'Base mag'!$U$2:$V$8,2,FALSE)</f>
        <v>#REF!</v>
      </c>
      <c r="G1914" s="198"/>
      <c r="H1914" s="208"/>
      <c r="I1914" s="203"/>
      <c r="J1914" s="203"/>
      <c r="K1914" s="251"/>
    </row>
    <row r="1915" spans="2:11" s="126" customFormat="1">
      <c r="B1915" s="321"/>
      <c r="C1915" s="187"/>
      <c r="D1915" s="181"/>
      <c r="E1915" s="225"/>
      <c r="F1915" s="195" t="e">
        <f>VLOOKUP(#REF!,'Base mag'!$U$2:$V$8,2,FALSE)</f>
        <v>#REF!</v>
      </c>
      <c r="G1915" s="198"/>
      <c r="H1915" s="208"/>
      <c r="I1915" s="203"/>
      <c r="J1915" s="203"/>
      <c r="K1915" s="251"/>
    </row>
    <row r="1916" spans="2:11" s="126" customFormat="1">
      <c r="B1916" s="321"/>
      <c r="C1916" s="187"/>
      <c r="D1916" s="181"/>
      <c r="E1916" s="225"/>
      <c r="F1916" s="195" t="e">
        <f>VLOOKUP(#REF!,'Base mag'!$U$2:$V$8,2,FALSE)</f>
        <v>#REF!</v>
      </c>
      <c r="G1916" s="198"/>
      <c r="H1916" s="208"/>
      <c r="I1916" s="203"/>
      <c r="J1916" s="203"/>
      <c r="K1916" s="251"/>
    </row>
    <row r="1917" spans="2:11" s="126" customFormat="1">
      <c r="B1917" s="321"/>
      <c r="C1917" s="187"/>
      <c r="D1917" s="181"/>
      <c r="E1917" s="225"/>
      <c r="F1917" s="195" t="e">
        <f>VLOOKUP(#REF!,'Base mag'!$U$2:$V$8,2,FALSE)</f>
        <v>#REF!</v>
      </c>
      <c r="G1917" s="198"/>
      <c r="H1917" s="208"/>
      <c r="I1917" s="203"/>
      <c r="J1917" s="203"/>
      <c r="K1917" s="251"/>
    </row>
    <row r="1918" spans="2:11" s="126" customFormat="1">
      <c r="B1918" s="321"/>
      <c r="C1918" s="187"/>
      <c r="D1918" s="181"/>
      <c r="E1918" s="225"/>
      <c r="F1918" s="195" t="e">
        <f>VLOOKUP(#REF!,'Base mag'!$U$2:$V$8,2,FALSE)</f>
        <v>#REF!</v>
      </c>
      <c r="G1918" s="198"/>
      <c r="H1918" s="208"/>
      <c r="I1918" s="203"/>
      <c r="J1918" s="203"/>
      <c r="K1918" s="251"/>
    </row>
    <row r="1919" spans="2:11" s="126" customFormat="1">
      <c r="B1919" s="321"/>
      <c r="C1919" s="187"/>
      <c r="D1919" s="181"/>
      <c r="E1919" s="225"/>
      <c r="F1919" s="195" t="e">
        <f>VLOOKUP(#REF!,'Base mag'!$U$2:$V$8,2,FALSE)</f>
        <v>#REF!</v>
      </c>
      <c r="G1919" s="198"/>
      <c r="H1919" s="208"/>
      <c r="I1919" s="203"/>
      <c r="J1919" s="203"/>
      <c r="K1919" s="251"/>
    </row>
    <row r="1920" spans="2:11" s="126" customFormat="1">
      <c r="B1920" s="321"/>
      <c r="C1920" s="187"/>
      <c r="D1920" s="181"/>
      <c r="E1920" s="225"/>
      <c r="F1920" s="195" t="e">
        <f>VLOOKUP(#REF!,'Base mag'!$U$2:$V$8,2,FALSE)</f>
        <v>#REF!</v>
      </c>
      <c r="G1920" s="198"/>
      <c r="H1920" s="208"/>
      <c r="I1920" s="203"/>
      <c r="J1920" s="203"/>
      <c r="K1920" s="251"/>
    </row>
    <row r="1921" spans="2:11" s="126" customFormat="1">
      <c r="B1921" s="321"/>
      <c r="C1921" s="187"/>
      <c r="D1921" s="181"/>
      <c r="E1921" s="225"/>
      <c r="F1921" s="195" t="e">
        <f>VLOOKUP(#REF!,'Base mag'!$U$2:$V$8,2,FALSE)</f>
        <v>#REF!</v>
      </c>
      <c r="G1921" s="198"/>
      <c r="H1921" s="208"/>
      <c r="I1921" s="203"/>
      <c r="J1921" s="203"/>
      <c r="K1921" s="251"/>
    </row>
    <row r="1922" spans="2:11" s="126" customFormat="1">
      <c r="B1922" s="321"/>
      <c r="C1922" s="187"/>
      <c r="D1922" s="181"/>
      <c r="E1922" s="225"/>
      <c r="F1922" s="195" t="e">
        <f>VLOOKUP(#REF!,'Base mag'!$U$2:$V$8,2,FALSE)</f>
        <v>#REF!</v>
      </c>
      <c r="G1922" s="198"/>
      <c r="H1922" s="208"/>
      <c r="I1922" s="203"/>
      <c r="J1922" s="203"/>
      <c r="K1922" s="251"/>
    </row>
    <row r="1923" spans="2:11" s="126" customFormat="1">
      <c r="B1923" s="321"/>
      <c r="C1923" s="187"/>
      <c r="D1923" s="181"/>
      <c r="E1923" s="225"/>
      <c r="F1923" s="195" t="e">
        <f>VLOOKUP(#REF!,'Base mag'!$U$2:$V$8,2,FALSE)</f>
        <v>#REF!</v>
      </c>
      <c r="G1923" s="198"/>
      <c r="H1923" s="208"/>
      <c r="I1923" s="203"/>
      <c r="J1923" s="203"/>
      <c r="K1923" s="251"/>
    </row>
    <row r="1924" spans="2:11" s="126" customFormat="1">
      <c r="B1924" s="321"/>
      <c r="C1924" s="187"/>
      <c r="D1924" s="181"/>
      <c r="E1924" s="225"/>
      <c r="F1924" s="195" t="e">
        <f>VLOOKUP(#REF!,'Base mag'!$U$2:$V$8,2,FALSE)</f>
        <v>#REF!</v>
      </c>
      <c r="G1924" s="198"/>
      <c r="H1924" s="208"/>
      <c r="I1924" s="203"/>
      <c r="J1924" s="203"/>
      <c r="K1924" s="251"/>
    </row>
    <row r="1925" spans="2:11" s="126" customFormat="1">
      <c r="B1925" s="321"/>
      <c r="C1925" s="187"/>
      <c r="D1925" s="181"/>
      <c r="E1925" s="225"/>
      <c r="F1925" s="195" t="e">
        <f>VLOOKUP(#REF!,'Base mag'!$U$2:$V$8,2,FALSE)</f>
        <v>#REF!</v>
      </c>
      <c r="G1925" s="198"/>
      <c r="H1925" s="208"/>
      <c r="I1925" s="203"/>
      <c r="J1925" s="203"/>
      <c r="K1925" s="251"/>
    </row>
    <row r="1926" spans="2:11" s="126" customFormat="1">
      <c r="B1926" s="321"/>
      <c r="C1926" s="187"/>
      <c r="D1926" s="181"/>
      <c r="E1926" s="225"/>
      <c r="F1926" s="195" t="e">
        <f>VLOOKUP(#REF!,'Base mag'!$U$2:$V$8,2,FALSE)</f>
        <v>#REF!</v>
      </c>
      <c r="G1926" s="198"/>
      <c r="H1926" s="208"/>
      <c r="I1926" s="203"/>
      <c r="J1926" s="203"/>
      <c r="K1926" s="251"/>
    </row>
    <row r="1927" spans="2:11" s="126" customFormat="1">
      <c r="B1927" s="321"/>
      <c r="C1927" s="187"/>
      <c r="D1927" s="181"/>
      <c r="E1927" s="225"/>
      <c r="F1927" s="195" t="e">
        <f>VLOOKUP(#REF!,'Base mag'!$U$2:$V$8,2,FALSE)</f>
        <v>#REF!</v>
      </c>
      <c r="G1927" s="198"/>
      <c r="H1927" s="208"/>
      <c r="I1927" s="203"/>
      <c r="J1927" s="203"/>
      <c r="K1927" s="251"/>
    </row>
    <row r="1928" spans="2:11" s="126" customFormat="1">
      <c r="B1928" s="321"/>
      <c r="C1928" s="187"/>
      <c r="D1928" s="181"/>
      <c r="E1928" s="225"/>
      <c r="F1928" s="195" t="e">
        <f>VLOOKUP(#REF!,'Base mag'!$U$2:$V$8,2,FALSE)</f>
        <v>#REF!</v>
      </c>
      <c r="G1928" s="198"/>
      <c r="H1928" s="208"/>
      <c r="I1928" s="203"/>
      <c r="J1928" s="203"/>
      <c r="K1928" s="251"/>
    </row>
    <row r="1929" spans="2:11" s="126" customFormat="1">
      <c r="B1929" s="321"/>
      <c r="C1929" s="187"/>
      <c r="D1929" s="181"/>
      <c r="E1929" s="225"/>
      <c r="F1929" s="195" t="e">
        <f>VLOOKUP(#REF!,'Base mag'!$U$2:$V$8,2,FALSE)</f>
        <v>#REF!</v>
      </c>
      <c r="G1929" s="198"/>
      <c r="H1929" s="208"/>
      <c r="I1929" s="203"/>
      <c r="J1929" s="203"/>
      <c r="K1929" s="251"/>
    </row>
    <row r="1930" spans="2:11" s="126" customFormat="1">
      <c r="B1930" s="321"/>
      <c r="C1930" s="187"/>
      <c r="D1930" s="181"/>
      <c r="E1930" s="225"/>
      <c r="F1930" s="195" t="e">
        <f>VLOOKUP(#REF!,'Base mag'!$U$2:$V$8,2,FALSE)</f>
        <v>#REF!</v>
      </c>
      <c r="G1930" s="198"/>
      <c r="H1930" s="208"/>
      <c r="I1930" s="203"/>
      <c r="J1930" s="203"/>
      <c r="K1930" s="251"/>
    </row>
    <row r="1931" spans="2:11" s="126" customFormat="1">
      <c r="B1931" s="321"/>
      <c r="C1931" s="187"/>
      <c r="D1931" s="181"/>
      <c r="E1931" s="225"/>
      <c r="F1931" s="195" t="e">
        <f>VLOOKUP(#REF!,'Base mag'!$U$2:$V$8,2,FALSE)</f>
        <v>#REF!</v>
      </c>
      <c r="G1931" s="198"/>
      <c r="H1931" s="208"/>
      <c r="I1931" s="203"/>
      <c r="J1931" s="203"/>
      <c r="K1931" s="251"/>
    </row>
    <row r="1932" spans="2:11" s="126" customFormat="1">
      <c r="B1932" s="321"/>
      <c r="C1932" s="187"/>
      <c r="D1932" s="181"/>
      <c r="E1932" s="225"/>
      <c r="F1932" s="195" t="e">
        <f>VLOOKUP(#REF!,'Base mag'!$U$2:$V$8,2,FALSE)</f>
        <v>#REF!</v>
      </c>
      <c r="G1932" s="198"/>
      <c r="H1932" s="208"/>
      <c r="I1932" s="203"/>
      <c r="J1932" s="203"/>
      <c r="K1932" s="251"/>
    </row>
    <row r="1933" spans="2:11" s="126" customFormat="1">
      <c r="B1933" s="321"/>
      <c r="C1933" s="187"/>
      <c r="D1933" s="181"/>
      <c r="E1933" s="225"/>
      <c r="F1933" s="195" t="e">
        <f>VLOOKUP(#REF!,'Base mag'!$U$2:$V$8,2,FALSE)</f>
        <v>#REF!</v>
      </c>
      <c r="G1933" s="198"/>
      <c r="H1933" s="208"/>
      <c r="I1933" s="203"/>
      <c r="J1933" s="203"/>
      <c r="K1933" s="251"/>
    </row>
    <row r="1934" spans="2:11" s="126" customFormat="1">
      <c r="B1934" s="321"/>
      <c r="C1934" s="187"/>
      <c r="D1934" s="181"/>
      <c r="E1934" s="225"/>
      <c r="F1934" s="195" t="e">
        <f>VLOOKUP(#REF!,'Base mag'!$U$2:$V$8,2,FALSE)</f>
        <v>#REF!</v>
      </c>
      <c r="G1934" s="198"/>
      <c r="H1934" s="208"/>
      <c r="I1934" s="203"/>
      <c r="J1934" s="203"/>
      <c r="K1934" s="251"/>
    </row>
    <row r="1935" spans="2:11" s="126" customFormat="1">
      <c r="B1935" s="321"/>
      <c r="C1935" s="187"/>
      <c r="D1935" s="181"/>
      <c r="E1935" s="225"/>
      <c r="F1935" s="195" t="e">
        <f>VLOOKUP(#REF!,'Base mag'!$U$2:$V$8,2,FALSE)</f>
        <v>#REF!</v>
      </c>
      <c r="G1935" s="198"/>
      <c r="H1935" s="208"/>
      <c r="I1935" s="203"/>
      <c r="J1935" s="203"/>
      <c r="K1935" s="251"/>
    </row>
    <row r="1936" spans="2:11" s="126" customFormat="1">
      <c r="B1936" s="321"/>
      <c r="C1936" s="187"/>
      <c r="D1936" s="181"/>
      <c r="E1936" s="225"/>
      <c r="F1936" s="195" t="e">
        <f>VLOOKUP(#REF!,'Base mag'!$U$2:$V$8,2,FALSE)</f>
        <v>#REF!</v>
      </c>
      <c r="G1936" s="198"/>
      <c r="H1936" s="208"/>
      <c r="I1936" s="203"/>
      <c r="J1936" s="203"/>
      <c r="K1936" s="251"/>
    </row>
    <row r="1937" spans="2:11" s="126" customFormat="1">
      <c r="B1937" s="321"/>
      <c r="C1937" s="187"/>
      <c r="D1937" s="181"/>
      <c r="E1937" s="225"/>
      <c r="F1937" s="195" t="e">
        <f>VLOOKUP(#REF!,'Base mag'!$U$2:$V$8,2,FALSE)</f>
        <v>#REF!</v>
      </c>
      <c r="G1937" s="198"/>
      <c r="H1937" s="208"/>
      <c r="I1937" s="203"/>
      <c r="J1937" s="203"/>
      <c r="K1937" s="251"/>
    </row>
    <row r="1938" spans="2:11" s="126" customFormat="1">
      <c r="B1938" s="321"/>
      <c r="C1938" s="187"/>
      <c r="D1938" s="181"/>
      <c r="E1938" s="225"/>
      <c r="F1938" s="195" t="e">
        <f>VLOOKUP(#REF!,'Base mag'!$U$2:$V$8,2,FALSE)</f>
        <v>#REF!</v>
      </c>
      <c r="G1938" s="198"/>
      <c r="H1938" s="208"/>
      <c r="I1938" s="203"/>
      <c r="J1938" s="203"/>
      <c r="K1938" s="251"/>
    </row>
    <row r="1939" spans="2:11" s="126" customFormat="1">
      <c r="B1939" s="321"/>
      <c r="C1939" s="187"/>
      <c r="D1939" s="181"/>
      <c r="E1939" s="225"/>
      <c r="F1939" s="195" t="e">
        <f>VLOOKUP(#REF!,'Base mag'!$U$2:$V$8,2,FALSE)</f>
        <v>#REF!</v>
      </c>
      <c r="G1939" s="198"/>
      <c r="H1939" s="208"/>
      <c r="I1939" s="203"/>
      <c r="J1939" s="203"/>
      <c r="K1939" s="251"/>
    </row>
    <row r="1940" spans="2:11" s="126" customFormat="1">
      <c r="B1940" s="321"/>
      <c r="C1940" s="187"/>
      <c r="D1940" s="181"/>
      <c r="E1940" s="225"/>
      <c r="F1940" s="195" t="e">
        <f>VLOOKUP(#REF!,'Base mag'!$U$2:$V$8,2,FALSE)</f>
        <v>#REF!</v>
      </c>
      <c r="G1940" s="198"/>
      <c r="H1940" s="208"/>
      <c r="I1940" s="203"/>
      <c r="J1940" s="203"/>
      <c r="K1940" s="251"/>
    </row>
    <row r="1941" spans="2:11" s="126" customFormat="1">
      <c r="B1941" s="321"/>
      <c r="C1941" s="187"/>
      <c r="D1941" s="181"/>
      <c r="E1941" s="225"/>
      <c r="F1941" s="195" t="e">
        <f>VLOOKUP(#REF!,'Base mag'!$U$2:$V$8,2,FALSE)</f>
        <v>#REF!</v>
      </c>
      <c r="G1941" s="198"/>
      <c r="H1941" s="208"/>
      <c r="I1941" s="203"/>
      <c r="J1941" s="203"/>
      <c r="K1941" s="251"/>
    </row>
    <row r="1942" spans="2:11" s="126" customFormat="1">
      <c r="B1942" s="321"/>
      <c r="C1942" s="187"/>
      <c r="D1942" s="181"/>
      <c r="E1942" s="225"/>
      <c r="F1942" s="195" t="e">
        <f>VLOOKUP(#REF!,'Base mag'!$U$2:$V$8,2,FALSE)</f>
        <v>#REF!</v>
      </c>
      <c r="G1942" s="198"/>
      <c r="H1942" s="208"/>
      <c r="I1942" s="203"/>
      <c r="J1942" s="203"/>
      <c r="K1942" s="251"/>
    </row>
    <row r="1943" spans="2:11" s="126" customFormat="1">
      <c r="B1943" s="321"/>
      <c r="C1943" s="187"/>
      <c r="D1943" s="181"/>
      <c r="E1943" s="225"/>
      <c r="F1943" s="195" t="e">
        <f>VLOOKUP(#REF!,'Base mag'!$U$2:$V$8,2,FALSE)</f>
        <v>#REF!</v>
      </c>
      <c r="G1943" s="198"/>
      <c r="H1943" s="208"/>
      <c r="I1943" s="203"/>
      <c r="J1943" s="203"/>
      <c r="K1943" s="251"/>
    </row>
    <row r="1944" spans="2:11" s="126" customFormat="1">
      <c r="B1944" s="321"/>
      <c r="C1944" s="187"/>
      <c r="D1944" s="181"/>
      <c r="E1944" s="225"/>
      <c r="F1944" s="195" t="e">
        <f>VLOOKUP(#REF!,'Base mag'!$U$2:$V$8,2,FALSE)</f>
        <v>#REF!</v>
      </c>
      <c r="G1944" s="198"/>
      <c r="H1944" s="208"/>
      <c r="I1944" s="203"/>
      <c r="J1944" s="203"/>
      <c r="K1944" s="251"/>
    </row>
    <row r="1945" spans="2:11" s="126" customFormat="1">
      <c r="B1945" s="321"/>
      <c r="C1945" s="187"/>
      <c r="D1945" s="181"/>
      <c r="E1945" s="225"/>
      <c r="F1945" s="195" t="e">
        <f>VLOOKUP(#REF!,'Base mag'!$U$2:$V$8,2,FALSE)</f>
        <v>#REF!</v>
      </c>
      <c r="G1945" s="198"/>
      <c r="H1945" s="208"/>
      <c r="I1945" s="203"/>
      <c r="J1945" s="203"/>
      <c r="K1945" s="251"/>
    </row>
    <row r="1946" spans="2:11" s="126" customFormat="1">
      <c r="B1946" s="321"/>
      <c r="C1946" s="187"/>
      <c r="D1946" s="181"/>
      <c r="E1946" s="225"/>
      <c r="F1946" s="195" t="e">
        <f>VLOOKUP(#REF!,'Base mag'!$U$2:$V$8,2,FALSE)</f>
        <v>#REF!</v>
      </c>
      <c r="G1946" s="198"/>
      <c r="H1946" s="208"/>
      <c r="I1946" s="203"/>
      <c r="J1946" s="203"/>
      <c r="K1946" s="251"/>
    </row>
    <row r="1947" spans="2:11" s="126" customFormat="1">
      <c r="B1947" s="321"/>
      <c r="C1947" s="187"/>
      <c r="D1947" s="181"/>
      <c r="E1947" s="225"/>
      <c r="F1947" s="195" t="e">
        <f>VLOOKUP(#REF!,'Base mag'!$U$2:$V$8,2,FALSE)</f>
        <v>#REF!</v>
      </c>
      <c r="G1947" s="198"/>
      <c r="H1947" s="208"/>
      <c r="I1947" s="203"/>
      <c r="J1947" s="203"/>
      <c r="K1947" s="251"/>
    </row>
    <row r="1948" spans="2:11" s="126" customFormat="1">
      <c r="B1948" s="321"/>
      <c r="C1948" s="187"/>
      <c r="D1948" s="181"/>
      <c r="E1948" s="225"/>
      <c r="F1948" s="195" t="e">
        <f>VLOOKUP(#REF!,'Base mag'!$U$2:$V$8,2,FALSE)</f>
        <v>#REF!</v>
      </c>
      <c r="G1948" s="198"/>
      <c r="H1948" s="208"/>
      <c r="I1948" s="203"/>
      <c r="J1948" s="203"/>
      <c r="K1948" s="251"/>
    </row>
    <row r="1949" spans="2:11" s="126" customFormat="1">
      <c r="B1949" s="321"/>
      <c r="C1949" s="187"/>
      <c r="D1949" s="181"/>
      <c r="E1949" s="225"/>
      <c r="F1949" s="195" t="e">
        <f>VLOOKUP(#REF!,'Base mag'!$U$2:$V$8,2,FALSE)</f>
        <v>#REF!</v>
      </c>
      <c r="G1949" s="198"/>
      <c r="H1949" s="208"/>
      <c r="I1949" s="203"/>
      <c r="J1949" s="203"/>
      <c r="K1949" s="251"/>
    </row>
    <row r="1950" spans="2:11" s="126" customFormat="1">
      <c r="B1950" s="321"/>
      <c r="C1950" s="187"/>
      <c r="D1950" s="181"/>
      <c r="E1950" s="225"/>
      <c r="F1950" s="195" t="e">
        <f>VLOOKUP(#REF!,'Base mag'!$U$2:$V$8,2,FALSE)</f>
        <v>#REF!</v>
      </c>
      <c r="G1950" s="198"/>
      <c r="H1950" s="208"/>
      <c r="I1950" s="203"/>
      <c r="J1950" s="203"/>
      <c r="K1950" s="251"/>
    </row>
    <row r="1951" spans="2:11" s="126" customFormat="1">
      <c r="B1951" s="321"/>
      <c r="C1951" s="187"/>
      <c r="D1951" s="181"/>
      <c r="E1951" s="225"/>
      <c r="F1951" s="195" t="e">
        <f>VLOOKUP(#REF!,'Base mag'!$U$2:$V$8,2,FALSE)</f>
        <v>#REF!</v>
      </c>
      <c r="G1951" s="198"/>
      <c r="H1951" s="208"/>
      <c r="I1951" s="203"/>
      <c r="J1951" s="203"/>
      <c r="K1951" s="251"/>
    </row>
    <row r="1952" spans="2:11" s="126" customFormat="1">
      <c r="B1952" s="321"/>
      <c r="C1952" s="187"/>
      <c r="D1952" s="181"/>
      <c r="E1952" s="225"/>
      <c r="F1952" s="195" t="e">
        <f>VLOOKUP(#REF!,'Base mag'!$U$2:$V$8,2,FALSE)</f>
        <v>#REF!</v>
      </c>
      <c r="G1952" s="198"/>
      <c r="H1952" s="208"/>
      <c r="I1952" s="203"/>
      <c r="J1952" s="203"/>
      <c r="K1952" s="251"/>
    </row>
    <row r="1953" spans="2:11" s="126" customFormat="1">
      <c r="B1953" s="321"/>
      <c r="C1953" s="187"/>
      <c r="D1953" s="181"/>
      <c r="E1953" s="225"/>
      <c r="F1953" s="195" t="e">
        <f>VLOOKUP(#REF!,'Base mag'!$U$2:$V$8,2,FALSE)</f>
        <v>#REF!</v>
      </c>
      <c r="G1953" s="198"/>
      <c r="H1953" s="208"/>
      <c r="I1953" s="203"/>
      <c r="J1953" s="203"/>
      <c r="K1953" s="251"/>
    </row>
    <row r="1954" spans="2:11" s="126" customFormat="1">
      <c r="B1954" s="321"/>
      <c r="C1954" s="187"/>
      <c r="D1954" s="181"/>
      <c r="E1954" s="225"/>
      <c r="F1954" s="195" t="e">
        <f>VLOOKUP(#REF!,'Base mag'!$U$2:$V$8,2,FALSE)</f>
        <v>#REF!</v>
      </c>
      <c r="G1954" s="198"/>
      <c r="H1954" s="208"/>
      <c r="I1954" s="203"/>
      <c r="J1954" s="203"/>
      <c r="K1954" s="251"/>
    </row>
    <row r="1955" spans="2:11" s="126" customFormat="1">
      <c r="B1955" s="321"/>
      <c r="C1955" s="187"/>
      <c r="D1955" s="181"/>
      <c r="E1955" s="225"/>
      <c r="F1955" s="195" t="e">
        <f>VLOOKUP(#REF!,'Base mag'!$U$2:$V$8,2,FALSE)</f>
        <v>#REF!</v>
      </c>
      <c r="G1955" s="198"/>
      <c r="H1955" s="208"/>
      <c r="I1955" s="203"/>
      <c r="J1955" s="203"/>
      <c r="K1955" s="251"/>
    </row>
    <row r="1956" spans="2:11" s="126" customFormat="1">
      <c r="B1956" s="321"/>
      <c r="C1956" s="187"/>
      <c r="D1956" s="181"/>
      <c r="E1956" s="225"/>
      <c r="F1956" s="195" t="e">
        <f>VLOOKUP(#REF!,'Base mag'!$U$2:$V$8,2,FALSE)</f>
        <v>#REF!</v>
      </c>
      <c r="G1956" s="198"/>
      <c r="H1956" s="208"/>
      <c r="I1956" s="203"/>
      <c r="J1956" s="203"/>
      <c r="K1956" s="251"/>
    </row>
    <row r="1957" spans="2:11" s="126" customFormat="1">
      <c r="B1957" s="321"/>
      <c r="C1957" s="187"/>
      <c r="D1957" s="181"/>
      <c r="E1957" s="225"/>
      <c r="F1957" s="195" t="e">
        <f>VLOOKUP(#REF!,'Base mag'!$U$2:$V$8,2,FALSE)</f>
        <v>#REF!</v>
      </c>
      <c r="G1957" s="198"/>
      <c r="H1957" s="208"/>
      <c r="I1957" s="203"/>
      <c r="J1957" s="203"/>
      <c r="K1957" s="251"/>
    </row>
    <row r="1958" spans="2:11" s="126" customFormat="1">
      <c r="B1958" s="321"/>
      <c r="C1958" s="187"/>
      <c r="D1958" s="181"/>
      <c r="E1958" s="225"/>
      <c r="F1958" s="195" t="e">
        <f>VLOOKUP(#REF!,'Base mag'!$U$2:$V$8,2,FALSE)</f>
        <v>#REF!</v>
      </c>
      <c r="G1958" s="198"/>
      <c r="H1958" s="208"/>
      <c r="I1958" s="203"/>
      <c r="J1958" s="203"/>
      <c r="K1958" s="251"/>
    </row>
    <row r="1959" spans="2:11" s="126" customFormat="1">
      <c r="B1959" s="321"/>
      <c r="C1959" s="187"/>
      <c r="D1959" s="181"/>
      <c r="E1959" s="225"/>
      <c r="F1959" s="195" t="e">
        <f>VLOOKUP(#REF!,'Base mag'!$U$2:$V$8,2,FALSE)</f>
        <v>#REF!</v>
      </c>
      <c r="G1959" s="198"/>
      <c r="H1959" s="208"/>
      <c r="I1959" s="203"/>
      <c r="J1959" s="203"/>
      <c r="K1959" s="251"/>
    </row>
    <row r="1960" spans="2:11" s="126" customFormat="1">
      <c r="B1960" s="321"/>
      <c r="C1960" s="187"/>
      <c r="D1960" s="181"/>
      <c r="E1960" s="225"/>
      <c r="F1960" s="195" t="e">
        <f>VLOOKUP(#REF!,'Base mag'!$U$2:$V$8,2,FALSE)</f>
        <v>#REF!</v>
      </c>
      <c r="G1960" s="198"/>
      <c r="H1960" s="208"/>
      <c r="I1960" s="203"/>
      <c r="J1960" s="203"/>
      <c r="K1960" s="251"/>
    </row>
    <row r="1961" spans="2:11" s="126" customFormat="1">
      <c r="B1961" s="321"/>
      <c r="C1961" s="187"/>
      <c r="D1961" s="181"/>
      <c r="E1961" s="225"/>
      <c r="F1961" s="195" t="e">
        <f>VLOOKUP(#REF!,'Base mag'!$U$2:$V$8,2,FALSE)</f>
        <v>#REF!</v>
      </c>
      <c r="G1961" s="198"/>
      <c r="H1961" s="208"/>
      <c r="I1961" s="203"/>
      <c r="J1961" s="203"/>
      <c r="K1961" s="251"/>
    </row>
    <row r="1962" spans="2:11" s="126" customFormat="1">
      <c r="B1962" s="321"/>
      <c r="C1962" s="187"/>
      <c r="D1962" s="181"/>
      <c r="E1962" s="225"/>
      <c r="F1962" s="195" t="e">
        <f>VLOOKUP(#REF!,'Base mag'!$U$2:$V$8,2,FALSE)</f>
        <v>#REF!</v>
      </c>
      <c r="G1962" s="198"/>
      <c r="H1962" s="208"/>
      <c r="I1962" s="203"/>
      <c r="J1962" s="203"/>
      <c r="K1962" s="251"/>
    </row>
    <row r="1963" spans="2:11" s="126" customFormat="1">
      <c r="B1963" s="321"/>
      <c r="C1963" s="187"/>
      <c r="D1963" s="181"/>
      <c r="E1963" s="225"/>
      <c r="F1963" s="195" t="e">
        <f>VLOOKUP(#REF!,'Base mag'!$U$2:$V$8,2,FALSE)</f>
        <v>#REF!</v>
      </c>
      <c r="G1963" s="198"/>
      <c r="H1963" s="208"/>
      <c r="I1963" s="203"/>
      <c r="J1963" s="203"/>
      <c r="K1963" s="251"/>
    </row>
    <row r="1964" spans="2:11" s="126" customFormat="1">
      <c r="B1964" s="321"/>
      <c r="C1964" s="187"/>
      <c r="D1964" s="181"/>
      <c r="E1964" s="225"/>
      <c r="F1964" s="195" t="e">
        <f>VLOOKUP(#REF!,'Base mag'!$U$2:$V$8,2,FALSE)</f>
        <v>#REF!</v>
      </c>
      <c r="G1964" s="198"/>
      <c r="H1964" s="208"/>
      <c r="I1964" s="203"/>
      <c r="J1964" s="203"/>
      <c r="K1964" s="251"/>
    </row>
    <row r="1965" spans="2:11" s="126" customFormat="1">
      <c r="B1965" s="321"/>
      <c r="C1965" s="187"/>
      <c r="D1965" s="181"/>
      <c r="E1965" s="225"/>
      <c r="F1965" s="195" t="e">
        <f>VLOOKUP(#REF!,'Base mag'!$U$2:$V$8,2,FALSE)</f>
        <v>#REF!</v>
      </c>
      <c r="G1965" s="198"/>
      <c r="H1965" s="208"/>
      <c r="I1965" s="203"/>
      <c r="J1965" s="203"/>
      <c r="K1965" s="251"/>
    </row>
    <row r="1966" spans="2:11" s="126" customFormat="1">
      <c r="B1966" s="321"/>
      <c r="C1966" s="187"/>
      <c r="D1966" s="181"/>
      <c r="E1966" s="225"/>
      <c r="F1966" s="195" t="e">
        <f>VLOOKUP(#REF!,'Base mag'!$U$2:$V$8,2,FALSE)</f>
        <v>#REF!</v>
      </c>
      <c r="G1966" s="198"/>
      <c r="H1966" s="208"/>
      <c r="I1966" s="203"/>
      <c r="J1966" s="203"/>
      <c r="K1966" s="251"/>
    </row>
    <row r="1967" spans="2:11" s="126" customFormat="1">
      <c r="B1967" s="321"/>
      <c r="C1967" s="187"/>
      <c r="D1967" s="181"/>
      <c r="E1967" s="225"/>
      <c r="F1967" s="195" t="e">
        <f>VLOOKUP(#REF!,'Base mag'!$U$2:$V$8,2,FALSE)</f>
        <v>#REF!</v>
      </c>
      <c r="G1967" s="198"/>
      <c r="H1967" s="208"/>
      <c r="I1967" s="203"/>
      <c r="J1967" s="203"/>
      <c r="K1967" s="251"/>
    </row>
    <row r="1968" spans="2:11" s="126" customFormat="1">
      <c r="B1968" s="321"/>
      <c r="C1968" s="187"/>
      <c r="D1968" s="181"/>
      <c r="E1968" s="225"/>
      <c r="F1968" s="195" t="e">
        <f>VLOOKUP(#REF!,'Base mag'!$U$2:$V$8,2,FALSE)</f>
        <v>#REF!</v>
      </c>
      <c r="G1968" s="198"/>
      <c r="H1968" s="208"/>
      <c r="I1968" s="203"/>
      <c r="J1968" s="203"/>
      <c r="K1968" s="251"/>
    </row>
    <row r="1969" spans="2:11" s="126" customFormat="1">
      <c r="B1969" s="321"/>
      <c r="C1969" s="187"/>
      <c r="D1969" s="181"/>
      <c r="E1969" s="225"/>
      <c r="F1969" s="195" t="e">
        <f>VLOOKUP(#REF!,'Base mag'!$U$2:$V$8,2,FALSE)</f>
        <v>#REF!</v>
      </c>
      <c r="G1969" s="198"/>
      <c r="H1969" s="208"/>
      <c r="I1969" s="203"/>
      <c r="J1969" s="203"/>
      <c r="K1969" s="251"/>
    </row>
    <row r="1970" spans="2:11" s="126" customFormat="1">
      <c r="B1970" s="321"/>
      <c r="C1970" s="187"/>
      <c r="D1970" s="181"/>
      <c r="E1970" s="225"/>
      <c r="F1970" s="195" t="e">
        <f>VLOOKUP(#REF!,'Base mag'!$U$2:$V$8,2,FALSE)</f>
        <v>#REF!</v>
      </c>
      <c r="G1970" s="198"/>
      <c r="H1970" s="208"/>
      <c r="I1970" s="203"/>
      <c r="J1970" s="203"/>
      <c r="K1970" s="251"/>
    </row>
    <row r="1971" spans="2:11" s="126" customFormat="1">
      <c r="B1971" s="321"/>
      <c r="C1971" s="187"/>
      <c r="D1971" s="181"/>
      <c r="E1971" s="225"/>
      <c r="F1971" s="195" t="e">
        <f>VLOOKUP(#REF!,'Base mag'!$U$2:$V$8,2,FALSE)</f>
        <v>#REF!</v>
      </c>
      <c r="G1971" s="198"/>
      <c r="H1971" s="208"/>
      <c r="I1971" s="203"/>
      <c r="J1971" s="203"/>
      <c r="K1971" s="251"/>
    </row>
    <row r="1972" spans="2:11" s="126" customFormat="1">
      <c r="B1972" s="321"/>
      <c r="C1972" s="187"/>
      <c r="D1972" s="181"/>
      <c r="E1972" s="225"/>
      <c r="F1972" s="195" t="e">
        <f>VLOOKUP(#REF!,'Base mag'!$U$2:$V$8,2,FALSE)</f>
        <v>#REF!</v>
      </c>
      <c r="G1972" s="198"/>
      <c r="H1972" s="208"/>
      <c r="I1972" s="203"/>
      <c r="J1972" s="203"/>
      <c r="K1972" s="251"/>
    </row>
    <row r="1973" spans="2:11" s="126" customFormat="1">
      <c r="B1973" s="321"/>
      <c r="C1973" s="187"/>
      <c r="D1973" s="181"/>
      <c r="E1973" s="225"/>
      <c r="F1973" s="195" t="e">
        <f>VLOOKUP(#REF!,'Base mag'!$U$2:$V$8,2,FALSE)</f>
        <v>#REF!</v>
      </c>
      <c r="G1973" s="198"/>
      <c r="H1973" s="208"/>
      <c r="I1973" s="203"/>
      <c r="J1973" s="203"/>
      <c r="K1973" s="251"/>
    </row>
    <row r="1974" spans="2:11" s="126" customFormat="1">
      <c r="B1974" s="321"/>
      <c r="C1974" s="187"/>
      <c r="D1974" s="181"/>
      <c r="E1974" s="225"/>
      <c r="F1974" s="195" t="e">
        <f>VLOOKUP(#REF!,'Base mag'!$U$2:$V$8,2,FALSE)</f>
        <v>#REF!</v>
      </c>
      <c r="G1974" s="198"/>
      <c r="H1974" s="208"/>
      <c r="I1974" s="203"/>
      <c r="J1974" s="203"/>
      <c r="K1974" s="251"/>
    </row>
    <row r="1975" spans="2:11" s="126" customFormat="1">
      <c r="B1975" s="321"/>
      <c r="C1975" s="187"/>
      <c r="D1975" s="181"/>
      <c r="E1975" s="225"/>
      <c r="F1975" s="195" t="e">
        <f>VLOOKUP(#REF!,'Base mag'!$U$2:$V$8,2,FALSE)</f>
        <v>#REF!</v>
      </c>
      <c r="G1975" s="198"/>
      <c r="H1975" s="208"/>
      <c r="I1975" s="203"/>
      <c r="J1975" s="203"/>
      <c r="K1975" s="251"/>
    </row>
    <row r="1976" spans="2:11" s="126" customFormat="1">
      <c r="B1976" s="321"/>
      <c r="C1976" s="187"/>
      <c r="D1976" s="181"/>
      <c r="E1976" s="225"/>
      <c r="F1976" s="195" t="e">
        <f>VLOOKUP(#REF!,'Base mag'!$U$2:$V$8,2,FALSE)</f>
        <v>#REF!</v>
      </c>
      <c r="G1976" s="198"/>
      <c r="H1976" s="208"/>
      <c r="I1976" s="203"/>
      <c r="J1976" s="203"/>
      <c r="K1976" s="251"/>
    </row>
    <row r="1977" spans="2:11" s="126" customFormat="1">
      <c r="B1977" s="321"/>
      <c r="C1977" s="187"/>
      <c r="D1977" s="181"/>
      <c r="E1977" s="225"/>
      <c r="F1977" s="195" t="e">
        <f>VLOOKUP(#REF!,'Base mag'!$U$2:$V$8,2,FALSE)</f>
        <v>#REF!</v>
      </c>
      <c r="G1977" s="198"/>
      <c r="H1977" s="208"/>
      <c r="I1977" s="203"/>
      <c r="J1977" s="203"/>
      <c r="K1977" s="251"/>
    </row>
    <row r="1978" spans="2:11" s="126" customFormat="1">
      <c r="B1978" s="321"/>
      <c r="C1978" s="187"/>
      <c r="D1978" s="181"/>
      <c r="E1978" s="225"/>
      <c r="F1978" s="195" t="e">
        <f>VLOOKUP(#REF!,'Base mag'!$U$2:$V$8,2,FALSE)</f>
        <v>#REF!</v>
      </c>
      <c r="G1978" s="198"/>
      <c r="H1978" s="208"/>
      <c r="I1978" s="203"/>
      <c r="J1978" s="203"/>
      <c r="K1978" s="251"/>
    </row>
    <row r="1979" spans="2:11" s="126" customFormat="1">
      <c r="B1979" s="321"/>
      <c r="C1979" s="187"/>
      <c r="D1979" s="181"/>
      <c r="E1979" s="225"/>
      <c r="F1979" s="195" t="e">
        <f>VLOOKUP(#REF!,'Base mag'!$U$2:$V$8,2,FALSE)</f>
        <v>#REF!</v>
      </c>
      <c r="G1979" s="198"/>
      <c r="H1979" s="208"/>
      <c r="I1979" s="203"/>
      <c r="J1979" s="203"/>
      <c r="K1979" s="251"/>
    </row>
    <row r="1980" spans="2:11" s="126" customFormat="1">
      <c r="B1980" s="321"/>
      <c r="C1980" s="187"/>
      <c r="D1980" s="181"/>
      <c r="E1980" s="225"/>
      <c r="F1980" s="195" t="e">
        <f>VLOOKUP(#REF!,'Base mag'!$U$2:$V$8,2,FALSE)</f>
        <v>#REF!</v>
      </c>
      <c r="G1980" s="198"/>
      <c r="H1980" s="208"/>
      <c r="I1980" s="203"/>
      <c r="J1980" s="203"/>
      <c r="K1980" s="251"/>
    </row>
    <row r="1981" spans="2:11" s="126" customFormat="1">
      <c r="B1981" s="321"/>
      <c r="C1981" s="187"/>
      <c r="D1981" s="181"/>
      <c r="E1981" s="225"/>
      <c r="F1981" s="195" t="e">
        <f>VLOOKUP(#REF!,'Base mag'!$U$2:$V$8,2,FALSE)</f>
        <v>#REF!</v>
      </c>
      <c r="G1981" s="198"/>
      <c r="H1981" s="208"/>
      <c r="I1981" s="203"/>
      <c r="J1981" s="203"/>
      <c r="K1981" s="251"/>
    </row>
    <row r="1982" spans="2:11" s="126" customFormat="1">
      <c r="B1982" s="321"/>
      <c r="C1982" s="187"/>
      <c r="D1982" s="181"/>
      <c r="E1982" s="225"/>
      <c r="F1982" s="195" t="e">
        <f>VLOOKUP(#REF!,'Base mag'!$U$2:$V$8,2,FALSE)</f>
        <v>#REF!</v>
      </c>
      <c r="G1982" s="198"/>
      <c r="H1982" s="208"/>
      <c r="I1982" s="203"/>
      <c r="J1982" s="203"/>
      <c r="K1982" s="251"/>
    </row>
    <row r="1983" spans="2:11" s="126" customFormat="1">
      <c r="B1983" s="321"/>
      <c r="C1983" s="187"/>
      <c r="D1983" s="181"/>
      <c r="E1983" s="225"/>
      <c r="F1983" s="195" t="e">
        <f>VLOOKUP(#REF!,'Base mag'!$U$2:$V$8,2,FALSE)</f>
        <v>#REF!</v>
      </c>
      <c r="G1983" s="198"/>
      <c r="H1983" s="208"/>
      <c r="I1983" s="203"/>
      <c r="J1983" s="203"/>
      <c r="K1983" s="251"/>
    </row>
    <row r="1984" spans="2:11" s="126" customFormat="1">
      <c r="B1984" s="321"/>
      <c r="C1984" s="187"/>
      <c r="D1984" s="181"/>
      <c r="E1984" s="225"/>
      <c r="F1984" s="195" t="e">
        <f>VLOOKUP(#REF!,'Base mag'!$U$2:$V$8,2,FALSE)</f>
        <v>#REF!</v>
      </c>
      <c r="G1984" s="198"/>
      <c r="H1984" s="208"/>
      <c r="I1984" s="203"/>
      <c r="J1984" s="203"/>
      <c r="K1984" s="251"/>
    </row>
    <row r="1985" spans="2:11" s="126" customFormat="1">
      <c r="B1985" s="321"/>
      <c r="C1985" s="187"/>
      <c r="D1985" s="181"/>
      <c r="E1985" s="225"/>
      <c r="F1985" s="195" t="e">
        <f>VLOOKUP(#REF!,'Base mag'!$U$2:$V$8,2,FALSE)</f>
        <v>#REF!</v>
      </c>
      <c r="G1985" s="198"/>
      <c r="H1985" s="208"/>
      <c r="I1985" s="203"/>
      <c r="J1985" s="203"/>
      <c r="K1985" s="251"/>
    </row>
    <row r="1986" spans="2:11" s="126" customFormat="1">
      <c r="B1986" s="321"/>
      <c r="C1986" s="187"/>
      <c r="D1986" s="181"/>
      <c r="E1986" s="225"/>
      <c r="F1986" s="195" t="e">
        <f>VLOOKUP(#REF!,'Base mag'!$U$2:$V$8,2,FALSE)</f>
        <v>#REF!</v>
      </c>
      <c r="G1986" s="198"/>
      <c r="H1986" s="208"/>
      <c r="I1986" s="203"/>
      <c r="J1986" s="203"/>
      <c r="K1986" s="251"/>
    </row>
    <row r="1987" spans="2:11" s="126" customFormat="1">
      <c r="B1987" s="321"/>
      <c r="C1987" s="187"/>
      <c r="D1987" s="181"/>
      <c r="E1987" s="225"/>
      <c r="F1987" s="195" t="e">
        <f>VLOOKUP(#REF!,'Base mag'!$U$2:$V$8,2,FALSE)</f>
        <v>#REF!</v>
      </c>
      <c r="G1987" s="198"/>
      <c r="H1987" s="208"/>
      <c r="I1987" s="203"/>
      <c r="J1987" s="203"/>
      <c r="K1987" s="251"/>
    </row>
    <row r="1988" spans="2:11" s="126" customFormat="1">
      <c r="B1988" s="321"/>
      <c r="C1988" s="187"/>
      <c r="D1988" s="181"/>
      <c r="E1988" s="225"/>
      <c r="F1988" s="195" t="e">
        <f>VLOOKUP(#REF!,'Base mag'!$U$2:$V$8,2,FALSE)</f>
        <v>#REF!</v>
      </c>
      <c r="G1988" s="198"/>
      <c r="H1988" s="208"/>
      <c r="I1988" s="203"/>
      <c r="J1988" s="203"/>
      <c r="K1988" s="251"/>
    </row>
    <row r="1989" spans="2:11" s="126" customFormat="1">
      <c r="B1989" s="321"/>
      <c r="C1989" s="187"/>
      <c r="D1989" s="181"/>
      <c r="E1989" s="225"/>
      <c r="F1989" s="195" t="e">
        <f>VLOOKUP(#REF!,'Base mag'!$U$2:$V$8,2,FALSE)</f>
        <v>#REF!</v>
      </c>
      <c r="G1989" s="198"/>
      <c r="H1989" s="208"/>
      <c r="I1989" s="203"/>
      <c r="J1989" s="203"/>
      <c r="K1989" s="251"/>
    </row>
    <row r="1990" spans="2:11" s="126" customFormat="1">
      <c r="B1990" s="321"/>
      <c r="C1990" s="187"/>
      <c r="D1990" s="181"/>
      <c r="E1990" s="225"/>
      <c r="F1990" s="195" t="e">
        <f>VLOOKUP(#REF!,'Base mag'!$U$2:$V$8,2,FALSE)</f>
        <v>#REF!</v>
      </c>
      <c r="G1990" s="198"/>
      <c r="H1990" s="208"/>
      <c r="I1990" s="203"/>
      <c r="J1990" s="203"/>
      <c r="K1990" s="251"/>
    </row>
    <row r="1991" spans="2:11" s="126" customFormat="1">
      <c r="B1991" s="321"/>
      <c r="C1991" s="187"/>
      <c r="D1991" s="181"/>
      <c r="E1991" s="225"/>
      <c r="F1991" s="195" t="e">
        <f>VLOOKUP(#REF!,'Base mag'!$U$2:$V$8,2,FALSE)</f>
        <v>#REF!</v>
      </c>
      <c r="G1991" s="198"/>
      <c r="H1991" s="208"/>
      <c r="I1991" s="203"/>
      <c r="J1991" s="203"/>
      <c r="K1991" s="251"/>
    </row>
    <row r="1992" spans="2:11" s="126" customFormat="1">
      <c r="B1992" s="321"/>
      <c r="C1992" s="187"/>
      <c r="D1992" s="181"/>
      <c r="E1992" s="225"/>
      <c r="F1992" s="195" t="e">
        <f>VLOOKUP(#REF!,'Base mag'!$U$2:$V$8,2,FALSE)</f>
        <v>#REF!</v>
      </c>
      <c r="G1992" s="198"/>
      <c r="H1992" s="208"/>
      <c r="I1992" s="203"/>
      <c r="J1992" s="203"/>
      <c r="K1992" s="251"/>
    </row>
    <row r="1993" spans="2:11" s="126" customFormat="1">
      <c r="B1993" s="321"/>
      <c r="C1993" s="187"/>
      <c r="D1993" s="181"/>
      <c r="E1993" s="225"/>
      <c r="F1993" s="195" t="e">
        <f>VLOOKUP(#REF!,'Base mag'!$U$2:$V$8,2,FALSE)</f>
        <v>#REF!</v>
      </c>
      <c r="G1993" s="198"/>
      <c r="H1993" s="208"/>
      <c r="I1993" s="203"/>
      <c r="J1993" s="203"/>
      <c r="K1993" s="251"/>
    </row>
    <row r="1994" spans="2:11" s="126" customFormat="1">
      <c r="B1994" s="321"/>
      <c r="C1994" s="187"/>
      <c r="D1994" s="181"/>
      <c r="E1994" s="225"/>
      <c r="F1994" s="195" t="e">
        <f>VLOOKUP(#REF!,'Base mag'!$U$2:$V$8,2,FALSE)</f>
        <v>#REF!</v>
      </c>
      <c r="G1994" s="198"/>
      <c r="H1994" s="208"/>
      <c r="I1994" s="203"/>
      <c r="J1994" s="203"/>
      <c r="K1994" s="251"/>
    </row>
    <row r="1995" spans="2:11" s="126" customFormat="1">
      <c r="B1995" s="321"/>
      <c r="C1995" s="187"/>
      <c r="D1995" s="181"/>
      <c r="E1995" s="225"/>
      <c r="F1995" s="195" t="e">
        <f>VLOOKUP(#REF!,'Base mag'!$U$2:$V$8,2,FALSE)</f>
        <v>#REF!</v>
      </c>
      <c r="G1995" s="198"/>
      <c r="H1995" s="208"/>
      <c r="I1995" s="203"/>
      <c r="J1995" s="203"/>
      <c r="K1995" s="251"/>
    </row>
    <row r="1996" spans="2:11" s="126" customFormat="1">
      <c r="B1996" s="321"/>
      <c r="C1996" s="187"/>
      <c r="D1996" s="181"/>
      <c r="E1996" s="225"/>
      <c r="F1996" s="195" t="e">
        <f>VLOOKUP(#REF!,'Base mag'!$U$2:$V$8,2,FALSE)</f>
        <v>#REF!</v>
      </c>
      <c r="G1996" s="198"/>
      <c r="H1996" s="208"/>
      <c r="I1996" s="203"/>
      <c r="J1996" s="203"/>
      <c r="K1996" s="251"/>
    </row>
    <row r="1997" spans="2:11" s="126" customFormat="1">
      <c r="B1997" s="321"/>
      <c r="C1997" s="187"/>
      <c r="D1997" s="181"/>
      <c r="E1997" s="225"/>
      <c r="F1997" s="195" t="e">
        <f>VLOOKUP(#REF!,'Base mag'!$U$2:$V$8,2,FALSE)</f>
        <v>#REF!</v>
      </c>
      <c r="G1997" s="198"/>
      <c r="H1997" s="208"/>
      <c r="I1997" s="203"/>
      <c r="J1997" s="203"/>
      <c r="K1997" s="251"/>
    </row>
    <row r="1998" spans="2:11" s="126" customFormat="1">
      <c r="B1998" s="321"/>
      <c r="C1998" s="187"/>
      <c r="D1998" s="181"/>
      <c r="E1998" s="225"/>
      <c r="F1998" s="195" t="e">
        <f>VLOOKUP(#REF!,'Base mag'!$U$2:$V$8,2,FALSE)</f>
        <v>#REF!</v>
      </c>
      <c r="G1998" s="198"/>
      <c r="H1998" s="208"/>
      <c r="I1998" s="203"/>
      <c r="J1998" s="203"/>
      <c r="K1998" s="251"/>
    </row>
    <row r="1999" spans="2:11" s="126" customFormat="1">
      <c r="B1999" s="321"/>
      <c r="C1999" s="187"/>
      <c r="D1999" s="181"/>
      <c r="E1999" s="225"/>
      <c r="F1999" s="195" t="e">
        <f>VLOOKUP(#REF!,'Base mag'!$U$2:$V$8,2,FALSE)</f>
        <v>#REF!</v>
      </c>
      <c r="G1999" s="198"/>
      <c r="H1999" s="208"/>
      <c r="I1999" s="203"/>
      <c r="J1999" s="203"/>
      <c r="K1999" s="251"/>
    </row>
    <row r="2000" spans="2:11" s="126" customFormat="1">
      <c r="B2000" s="321"/>
      <c r="C2000" s="187"/>
      <c r="D2000" s="181"/>
      <c r="E2000" s="225"/>
      <c r="F2000" s="195" t="e">
        <f>VLOOKUP(#REF!,'Base mag'!$U$2:$V$8,2,FALSE)</f>
        <v>#REF!</v>
      </c>
      <c r="G2000" s="198"/>
      <c r="H2000" s="208"/>
      <c r="I2000" s="203"/>
      <c r="J2000" s="203"/>
      <c r="K2000" s="251"/>
    </row>
    <row r="2001" spans="2:11" s="126" customFormat="1">
      <c r="B2001" s="321"/>
      <c r="C2001" s="187"/>
      <c r="D2001" s="181"/>
      <c r="E2001" s="225"/>
      <c r="F2001" s="195" t="e">
        <f>VLOOKUP(#REF!,'Base mag'!$U$2:$V$8,2,FALSE)</f>
        <v>#REF!</v>
      </c>
      <c r="G2001" s="198"/>
      <c r="H2001" s="208"/>
      <c r="I2001" s="203"/>
      <c r="J2001" s="203"/>
      <c r="K2001" s="251"/>
    </row>
    <row r="2002" spans="2:11" s="126" customFormat="1">
      <c r="B2002" s="321"/>
      <c r="C2002" s="187"/>
      <c r="D2002" s="181"/>
      <c r="E2002" s="225"/>
      <c r="F2002" s="195" t="e">
        <f>VLOOKUP(#REF!,'Base mag'!$U$2:$V$8,2,FALSE)</f>
        <v>#REF!</v>
      </c>
      <c r="G2002" s="198"/>
      <c r="H2002" s="208"/>
      <c r="I2002" s="203"/>
      <c r="J2002" s="203"/>
      <c r="K2002" s="251"/>
    </row>
    <row r="2003" spans="2:11" s="126" customFormat="1">
      <c r="B2003" s="321"/>
      <c r="C2003" s="187"/>
      <c r="D2003" s="181"/>
      <c r="E2003" s="225"/>
      <c r="F2003" s="195" t="e">
        <f>VLOOKUP(#REF!,'Base mag'!$U$2:$V$8,2,FALSE)</f>
        <v>#REF!</v>
      </c>
      <c r="G2003" s="198"/>
      <c r="H2003" s="208"/>
      <c r="I2003" s="203"/>
      <c r="J2003" s="203"/>
      <c r="K2003" s="251"/>
    </row>
    <row r="2004" spans="2:11" s="126" customFormat="1">
      <c r="B2004" s="321"/>
      <c r="C2004" s="187"/>
      <c r="D2004" s="181"/>
      <c r="E2004" s="225"/>
      <c r="F2004" s="195" t="e">
        <f>VLOOKUP(#REF!,'Base mag'!$U$2:$V$8,2,FALSE)</f>
        <v>#REF!</v>
      </c>
      <c r="G2004" s="198"/>
      <c r="H2004" s="208"/>
      <c r="I2004" s="203"/>
      <c r="J2004" s="203"/>
      <c r="K2004" s="251"/>
    </row>
    <row r="2005" spans="2:11" s="126" customFormat="1">
      <c r="B2005" s="321"/>
      <c r="C2005" s="187"/>
      <c r="D2005" s="181"/>
      <c r="E2005" s="225"/>
      <c r="F2005" s="195" t="e">
        <f>VLOOKUP(#REF!,'Base mag'!$U$2:$V$8,2,FALSE)</f>
        <v>#REF!</v>
      </c>
      <c r="G2005" s="198"/>
      <c r="H2005" s="208"/>
      <c r="I2005" s="203"/>
      <c r="J2005" s="203"/>
      <c r="K2005" s="251"/>
    </row>
    <row r="2006" spans="2:11" s="126" customFormat="1">
      <c r="B2006" s="321"/>
      <c r="C2006" s="187"/>
      <c r="D2006" s="181"/>
      <c r="E2006" s="225"/>
      <c r="F2006" s="195" t="e">
        <f>VLOOKUP(#REF!,'Base mag'!$U$2:$V$8,2,FALSE)</f>
        <v>#REF!</v>
      </c>
      <c r="G2006" s="198"/>
      <c r="H2006" s="208"/>
      <c r="I2006" s="203"/>
      <c r="J2006" s="203"/>
      <c r="K2006" s="251"/>
    </row>
    <row r="2007" spans="2:11" s="126" customFormat="1">
      <c r="B2007" s="321"/>
      <c r="C2007" s="187"/>
      <c r="D2007" s="181"/>
      <c r="E2007" s="225"/>
      <c r="F2007" s="195" t="e">
        <f>VLOOKUP(#REF!,'Base mag'!$U$2:$V$8,2,FALSE)</f>
        <v>#REF!</v>
      </c>
      <c r="G2007" s="198"/>
      <c r="H2007" s="208"/>
      <c r="I2007" s="203"/>
      <c r="J2007" s="203"/>
      <c r="K2007" s="251"/>
    </row>
    <row r="2008" spans="2:11" s="126" customFormat="1">
      <c r="B2008" s="321"/>
      <c r="C2008" s="187"/>
      <c r="D2008" s="181"/>
      <c r="E2008" s="225"/>
      <c r="F2008" s="195" t="e">
        <f>VLOOKUP(#REF!,'Base mag'!$U$2:$V$8,2,FALSE)</f>
        <v>#REF!</v>
      </c>
      <c r="G2008" s="198"/>
      <c r="H2008" s="208"/>
      <c r="I2008" s="203"/>
      <c r="J2008" s="203"/>
      <c r="K2008" s="251"/>
    </row>
    <row r="2009" spans="2:11" s="126" customFormat="1">
      <c r="B2009" s="321"/>
      <c r="C2009" s="187"/>
      <c r="D2009" s="181"/>
      <c r="E2009" s="225"/>
      <c r="F2009" s="195" t="e">
        <f>VLOOKUP(#REF!,'Base mag'!$U$2:$V$8,2,FALSE)</f>
        <v>#REF!</v>
      </c>
      <c r="G2009" s="198"/>
      <c r="H2009" s="208"/>
      <c r="I2009" s="203"/>
      <c r="J2009" s="203"/>
      <c r="K2009" s="251"/>
    </row>
    <row r="2010" spans="2:11" s="126" customFormat="1">
      <c r="B2010" s="321"/>
      <c r="C2010" s="187"/>
      <c r="D2010" s="181"/>
      <c r="E2010" s="225"/>
      <c r="F2010" s="195" t="e">
        <f>VLOOKUP(#REF!,'Base mag'!$U$2:$V$8,2,FALSE)</f>
        <v>#REF!</v>
      </c>
      <c r="G2010" s="198"/>
      <c r="H2010" s="208"/>
      <c r="I2010" s="203"/>
      <c r="J2010" s="203"/>
      <c r="K2010" s="251"/>
    </row>
    <row r="2011" spans="2:11" s="126" customFormat="1">
      <c r="B2011" s="321"/>
      <c r="C2011" s="187"/>
      <c r="D2011" s="181"/>
      <c r="E2011" s="225"/>
      <c r="F2011" s="195" t="e">
        <f>VLOOKUP(#REF!,'Base mag'!$U$2:$V$8,2,FALSE)</f>
        <v>#REF!</v>
      </c>
      <c r="G2011" s="198"/>
      <c r="H2011" s="208"/>
      <c r="I2011" s="203"/>
      <c r="J2011" s="203"/>
      <c r="K2011" s="251"/>
    </row>
    <row r="2012" spans="2:11" s="126" customFormat="1">
      <c r="B2012" s="321"/>
      <c r="C2012" s="187"/>
      <c r="D2012" s="181"/>
      <c r="E2012" s="225"/>
      <c r="F2012" s="195" t="e">
        <f>VLOOKUP(#REF!,'Base mag'!$U$2:$V$8,2,FALSE)</f>
        <v>#REF!</v>
      </c>
      <c r="G2012" s="198"/>
      <c r="H2012" s="208"/>
      <c r="I2012" s="203"/>
      <c r="J2012" s="203"/>
      <c r="K2012" s="251"/>
    </row>
    <row r="2013" spans="2:11" s="126" customFormat="1">
      <c r="B2013" s="321"/>
      <c r="C2013" s="187"/>
      <c r="D2013" s="181"/>
      <c r="E2013" s="225"/>
      <c r="F2013" s="195" t="e">
        <f>VLOOKUP(#REF!,'Base mag'!$U$2:$V$8,2,FALSE)</f>
        <v>#REF!</v>
      </c>
      <c r="G2013" s="198"/>
      <c r="H2013" s="208"/>
      <c r="I2013" s="203"/>
      <c r="J2013" s="203"/>
      <c r="K2013" s="251"/>
    </row>
    <row r="2014" spans="2:11" s="126" customFormat="1">
      <c r="B2014" s="321"/>
      <c r="C2014" s="187"/>
      <c r="D2014" s="181"/>
      <c r="E2014" s="225"/>
      <c r="F2014" s="195" t="e">
        <f>VLOOKUP(#REF!,'Base mag'!$U$2:$V$8,2,FALSE)</f>
        <v>#REF!</v>
      </c>
      <c r="G2014" s="198"/>
      <c r="H2014" s="208"/>
      <c r="I2014" s="203"/>
      <c r="J2014" s="203"/>
      <c r="K2014" s="251"/>
    </row>
    <row r="2015" spans="2:11" s="126" customFormat="1">
      <c r="B2015" s="321"/>
      <c r="C2015" s="187"/>
      <c r="D2015" s="181"/>
      <c r="E2015" s="225"/>
      <c r="F2015" s="195" t="e">
        <f>VLOOKUP(#REF!,'Base mag'!$U$2:$V$8,2,FALSE)</f>
        <v>#REF!</v>
      </c>
      <c r="G2015" s="198"/>
      <c r="H2015" s="208"/>
      <c r="I2015" s="203"/>
      <c r="J2015" s="203"/>
      <c r="K2015" s="251"/>
    </row>
    <row r="2016" spans="2:11" s="126" customFormat="1">
      <c r="B2016" s="321"/>
      <c r="C2016" s="187"/>
      <c r="D2016" s="181"/>
      <c r="E2016" s="225"/>
      <c r="F2016" s="195" t="e">
        <f>VLOOKUP(#REF!,'Base mag'!$U$2:$V$8,2,FALSE)</f>
        <v>#REF!</v>
      </c>
      <c r="G2016" s="198"/>
      <c r="H2016" s="208"/>
      <c r="I2016" s="203"/>
      <c r="J2016" s="203"/>
      <c r="K2016" s="251"/>
    </row>
    <row r="2017" spans="2:11" s="126" customFormat="1">
      <c r="B2017" s="321"/>
      <c r="C2017" s="187"/>
      <c r="D2017" s="181"/>
      <c r="E2017" s="225"/>
      <c r="F2017" s="195" t="e">
        <f>VLOOKUP(#REF!,'Base mag'!$U$2:$V$8,2,FALSE)</f>
        <v>#REF!</v>
      </c>
      <c r="G2017" s="198"/>
      <c r="H2017" s="208"/>
      <c r="I2017" s="203"/>
      <c r="J2017" s="203"/>
      <c r="K2017" s="251"/>
    </row>
    <row r="2018" spans="2:11" s="126" customFormat="1">
      <c r="B2018" s="321"/>
      <c r="C2018" s="187"/>
      <c r="D2018" s="181"/>
      <c r="E2018" s="225"/>
      <c r="F2018" s="195" t="e">
        <f>VLOOKUP(#REF!,'Base mag'!$U$2:$V$8,2,FALSE)</f>
        <v>#REF!</v>
      </c>
      <c r="G2018" s="198"/>
      <c r="H2018" s="208"/>
      <c r="I2018" s="203"/>
      <c r="J2018" s="203"/>
      <c r="K2018" s="251"/>
    </row>
    <row r="2019" spans="2:11" s="126" customFormat="1">
      <c r="B2019" s="321"/>
      <c r="C2019" s="187"/>
      <c r="D2019" s="181"/>
      <c r="E2019" s="225"/>
      <c r="F2019" s="195" t="e">
        <f>VLOOKUP(#REF!,'Base mag'!$U$2:$V$8,2,FALSE)</f>
        <v>#REF!</v>
      </c>
      <c r="G2019" s="198"/>
      <c r="H2019" s="208"/>
      <c r="I2019" s="203"/>
      <c r="J2019" s="203"/>
      <c r="K2019" s="251"/>
    </row>
    <row r="2020" spans="2:11" s="126" customFormat="1">
      <c r="B2020" s="321"/>
      <c r="C2020" s="187"/>
      <c r="D2020" s="181"/>
      <c r="E2020" s="225"/>
      <c r="F2020" s="195" t="e">
        <f>VLOOKUP(#REF!,'Base mag'!$U$2:$V$8,2,FALSE)</f>
        <v>#REF!</v>
      </c>
      <c r="G2020" s="198"/>
      <c r="H2020" s="208"/>
      <c r="I2020" s="203"/>
      <c r="J2020" s="203"/>
      <c r="K2020" s="251"/>
    </row>
    <row r="2021" spans="2:11" s="126" customFormat="1">
      <c r="B2021" s="321"/>
      <c r="C2021" s="187"/>
      <c r="D2021" s="181"/>
      <c r="E2021" s="225"/>
      <c r="F2021" s="195" t="e">
        <f>VLOOKUP(#REF!,'Base mag'!$U$2:$V$8,2,FALSE)</f>
        <v>#REF!</v>
      </c>
      <c r="G2021" s="198"/>
      <c r="H2021" s="208"/>
      <c r="I2021" s="203"/>
      <c r="J2021" s="203"/>
      <c r="K2021" s="251"/>
    </row>
    <row r="2022" spans="2:11" s="126" customFormat="1">
      <c r="B2022" s="321"/>
      <c r="C2022" s="187"/>
      <c r="D2022" s="181"/>
      <c r="E2022" s="225"/>
      <c r="F2022" s="195" t="e">
        <f>VLOOKUP(#REF!,'Base mag'!$U$2:$V$8,2,FALSE)</f>
        <v>#REF!</v>
      </c>
      <c r="G2022" s="198"/>
      <c r="H2022" s="208"/>
      <c r="I2022" s="203"/>
      <c r="J2022" s="203"/>
      <c r="K2022" s="251"/>
    </row>
    <row r="2023" spans="2:11" s="126" customFormat="1">
      <c r="B2023" s="321"/>
      <c r="C2023" s="187"/>
      <c r="D2023" s="181"/>
      <c r="E2023" s="225"/>
      <c r="F2023" s="195" t="e">
        <f>VLOOKUP(#REF!,'Base mag'!$U$2:$V$8,2,FALSE)</f>
        <v>#REF!</v>
      </c>
      <c r="G2023" s="198"/>
      <c r="H2023" s="208"/>
      <c r="I2023" s="203"/>
      <c r="J2023" s="203"/>
      <c r="K2023" s="251"/>
    </row>
    <row r="2024" spans="2:11" s="126" customFormat="1">
      <c r="B2024" s="321"/>
      <c r="C2024" s="187"/>
      <c r="D2024" s="181"/>
      <c r="E2024" s="225"/>
      <c r="F2024" s="195" t="e">
        <f>VLOOKUP(#REF!,'Base mag'!$U$2:$V$8,2,FALSE)</f>
        <v>#REF!</v>
      </c>
      <c r="G2024" s="198"/>
      <c r="H2024" s="208"/>
      <c r="I2024" s="203"/>
      <c r="J2024" s="203"/>
      <c r="K2024" s="251"/>
    </row>
    <row r="2025" spans="2:11" s="126" customFormat="1">
      <c r="B2025" s="321"/>
      <c r="C2025" s="187"/>
      <c r="D2025" s="181"/>
      <c r="E2025" s="225"/>
      <c r="F2025" s="195" t="e">
        <f>VLOOKUP(#REF!,'Base mag'!$U$2:$V$8,2,FALSE)</f>
        <v>#REF!</v>
      </c>
      <c r="G2025" s="198"/>
      <c r="H2025" s="208"/>
      <c r="I2025" s="203"/>
      <c r="J2025" s="203"/>
      <c r="K2025" s="251"/>
    </row>
    <row r="2026" spans="2:11" s="126" customFormat="1">
      <c r="B2026" s="321"/>
      <c r="C2026" s="187"/>
      <c r="D2026" s="181"/>
      <c r="E2026" s="225"/>
      <c r="F2026" s="195" t="e">
        <f>VLOOKUP(#REF!,'Base mag'!$U$2:$V$8,2,FALSE)</f>
        <v>#REF!</v>
      </c>
      <c r="G2026" s="198"/>
      <c r="H2026" s="208"/>
      <c r="I2026" s="203"/>
      <c r="J2026" s="203"/>
      <c r="K2026" s="251"/>
    </row>
    <row r="2027" spans="2:11" s="126" customFormat="1">
      <c r="B2027" s="321"/>
      <c r="C2027" s="187"/>
      <c r="D2027" s="181"/>
      <c r="E2027" s="225"/>
      <c r="F2027" s="195" t="e">
        <f>VLOOKUP(#REF!,'Base mag'!$U$2:$V$8,2,FALSE)</f>
        <v>#REF!</v>
      </c>
      <c r="G2027" s="198"/>
      <c r="H2027" s="208"/>
      <c r="I2027" s="203"/>
      <c r="J2027" s="203"/>
      <c r="K2027" s="251"/>
    </row>
    <row r="2028" spans="2:11" s="126" customFormat="1">
      <c r="B2028" s="321"/>
      <c r="C2028" s="187"/>
      <c r="D2028" s="181"/>
      <c r="E2028" s="225"/>
      <c r="F2028" s="195" t="e">
        <f>VLOOKUP(#REF!,'Base mag'!$U$2:$V$8,2,FALSE)</f>
        <v>#REF!</v>
      </c>
      <c r="G2028" s="198"/>
      <c r="H2028" s="208"/>
      <c r="I2028" s="203"/>
      <c r="J2028" s="203"/>
      <c r="K2028" s="251"/>
    </row>
    <row r="2029" spans="2:11" s="126" customFormat="1">
      <c r="B2029" s="321"/>
      <c r="C2029" s="187"/>
      <c r="D2029" s="181"/>
      <c r="E2029" s="225"/>
      <c r="F2029" s="195" t="e">
        <f>VLOOKUP(#REF!,'Base mag'!$U$2:$V$8,2,FALSE)</f>
        <v>#REF!</v>
      </c>
      <c r="G2029" s="198"/>
      <c r="H2029" s="208"/>
      <c r="I2029" s="203"/>
      <c r="J2029" s="203"/>
      <c r="K2029" s="251"/>
    </row>
    <row r="2030" spans="2:11" s="126" customFormat="1">
      <c r="B2030" s="321"/>
      <c r="C2030" s="187"/>
      <c r="D2030" s="181"/>
      <c r="E2030" s="225"/>
      <c r="F2030" s="195" t="e">
        <f>VLOOKUP(#REF!,'Base mag'!$U$2:$V$8,2,FALSE)</f>
        <v>#REF!</v>
      </c>
      <c r="G2030" s="198"/>
      <c r="H2030" s="208"/>
      <c r="I2030" s="203"/>
      <c r="J2030" s="203"/>
      <c r="K2030" s="251"/>
    </row>
    <row r="2031" spans="2:11" s="126" customFormat="1">
      <c r="B2031" s="321"/>
      <c r="C2031" s="187"/>
      <c r="D2031" s="181"/>
      <c r="E2031" s="225"/>
      <c r="F2031" s="195" t="e">
        <f>VLOOKUP(#REF!,'Base mag'!$U$2:$V$8,2,FALSE)</f>
        <v>#REF!</v>
      </c>
      <c r="G2031" s="198"/>
      <c r="H2031" s="208"/>
      <c r="I2031" s="203"/>
      <c r="J2031" s="203"/>
      <c r="K2031" s="251"/>
    </row>
    <row r="2032" spans="2:11" s="126" customFormat="1">
      <c r="B2032" s="321"/>
      <c r="C2032" s="187"/>
      <c r="D2032" s="181"/>
      <c r="E2032" s="225"/>
      <c r="F2032" s="195" t="e">
        <f>VLOOKUP(#REF!,'Base mag'!$U$2:$V$8,2,FALSE)</f>
        <v>#REF!</v>
      </c>
      <c r="G2032" s="198"/>
      <c r="H2032" s="208"/>
      <c r="I2032" s="203"/>
      <c r="J2032" s="203"/>
      <c r="K2032" s="251"/>
    </row>
    <row r="2033" spans="2:11" s="126" customFormat="1">
      <c r="B2033" s="321"/>
      <c r="C2033" s="187"/>
      <c r="D2033" s="181"/>
      <c r="E2033" s="225"/>
      <c r="F2033" s="195" t="e">
        <f>VLOOKUP(#REF!,'Base mag'!$U$2:$V$8,2,FALSE)</f>
        <v>#REF!</v>
      </c>
      <c r="G2033" s="198"/>
      <c r="H2033" s="208"/>
      <c r="I2033" s="203"/>
      <c r="J2033" s="203"/>
      <c r="K2033" s="251"/>
    </row>
    <row r="2034" spans="2:11" s="126" customFormat="1">
      <c r="B2034" s="321"/>
      <c r="C2034" s="187"/>
      <c r="D2034" s="181"/>
      <c r="E2034" s="225"/>
      <c r="F2034" s="195" t="e">
        <f>VLOOKUP(#REF!,'Base mag'!$U$2:$V$8,2,FALSE)</f>
        <v>#REF!</v>
      </c>
      <c r="G2034" s="198"/>
      <c r="H2034" s="208"/>
      <c r="I2034" s="203"/>
      <c r="J2034" s="203"/>
      <c r="K2034" s="251"/>
    </row>
    <row r="2035" spans="2:11" s="126" customFormat="1">
      <c r="B2035" s="321"/>
      <c r="C2035" s="187"/>
      <c r="D2035" s="181"/>
      <c r="E2035" s="225"/>
      <c r="F2035" s="195" t="e">
        <f>VLOOKUP(#REF!,'Base mag'!$U$2:$V$8,2,FALSE)</f>
        <v>#REF!</v>
      </c>
      <c r="G2035" s="198"/>
      <c r="H2035" s="208"/>
      <c r="I2035" s="203"/>
      <c r="J2035" s="203"/>
      <c r="K2035" s="251"/>
    </row>
    <row r="2036" spans="2:11" s="126" customFormat="1">
      <c r="B2036" s="321"/>
      <c r="C2036" s="187"/>
      <c r="D2036" s="181"/>
      <c r="E2036" s="225"/>
      <c r="F2036" s="195" t="e">
        <f>VLOOKUP(#REF!,'Base mag'!$U$2:$V$8,2,FALSE)</f>
        <v>#REF!</v>
      </c>
      <c r="G2036" s="198"/>
      <c r="H2036" s="208"/>
      <c r="I2036" s="203"/>
      <c r="J2036" s="203"/>
      <c r="K2036" s="251"/>
    </row>
    <row r="2037" spans="2:11" s="126" customFormat="1">
      <c r="B2037" s="321"/>
      <c r="C2037" s="187"/>
      <c r="D2037" s="181"/>
      <c r="E2037" s="225"/>
      <c r="F2037" s="195" t="e">
        <f>VLOOKUP(#REF!,'Base mag'!$U$2:$V$8,2,FALSE)</f>
        <v>#REF!</v>
      </c>
      <c r="G2037" s="198"/>
      <c r="H2037" s="208"/>
      <c r="I2037" s="203"/>
      <c r="J2037" s="203"/>
      <c r="K2037" s="251"/>
    </row>
    <row r="2038" spans="2:11" s="126" customFormat="1">
      <c r="B2038" s="321"/>
      <c r="C2038" s="187"/>
      <c r="D2038" s="181"/>
      <c r="E2038" s="225"/>
      <c r="F2038" s="195" t="e">
        <f>VLOOKUP(#REF!,'Base mag'!$U$2:$V$8,2,FALSE)</f>
        <v>#REF!</v>
      </c>
      <c r="G2038" s="198"/>
      <c r="H2038" s="208"/>
      <c r="I2038" s="203"/>
      <c r="J2038" s="203"/>
      <c r="K2038" s="251"/>
    </row>
    <row r="2039" spans="2:11" s="126" customFormat="1">
      <c r="B2039" s="321"/>
      <c r="C2039" s="187"/>
      <c r="D2039" s="181"/>
      <c r="E2039" s="225"/>
      <c r="F2039" s="195" t="e">
        <f>VLOOKUP(#REF!,'Base mag'!$U$2:$V$8,2,FALSE)</f>
        <v>#REF!</v>
      </c>
      <c r="G2039" s="198"/>
      <c r="H2039" s="208"/>
      <c r="I2039" s="203"/>
      <c r="J2039" s="203"/>
      <c r="K2039" s="251"/>
    </row>
    <row r="2040" spans="2:11" s="126" customFormat="1">
      <c r="B2040" s="321"/>
      <c r="C2040" s="187"/>
      <c r="D2040" s="181"/>
      <c r="E2040" s="225"/>
      <c r="F2040" s="195" t="e">
        <f>VLOOKUP(#REF!,'Base mag'!$U$2:$V$8,2,FALSE)</f>
        <v>#REF!</v>
      </c>
      <c r="G2040" s="198"/>
      <c r="H2040" s="208"/>
      <c r="I2040" s="203"/>
      <c r="J2040" s="203"/>
      <c r="K2040" s="251"/>
    </row>
    <row r="2041" spans="2:11" s="126" customFormat="1">
      <c r="B2041" s="321"/>
      <c r="C2041" s="187"/>
      <c r="D2041" s="181"/>
      <c r="E2041" s="225"/>
      <c r="F2041" s="195" t="e">
        <f>VLOOKUP(#REF!,'Base mag'!$U$2:$V$8,2,FALSE)</f>
        <v>#REF!</v>
      </c>
      <c r="G2041" s="198"/>
      <c r="H2041" s="208"/>
      <c r="I2041" s="203"/>
      <c r="J2041" s="203"/>
      <c r="K2041" s="251"/>
    </row>
    <row r="2042" spans="2:11" s="126" customFormat="1">
      <c r="B2042" s="321"/>
      <c r="C2042" s="187"/>
      <c r="D2042" s="181"/>
      <c r="E2042" s="225"/>
      <c r="F2042" s="195" t="e">
        <f>VLOOKUP(#REF!,'Base mag'!$U$2:$V$8,2,FALSE)</f>
        <v>#REF!</v>
      </c>
      <c r="G2042" s="198"/>
      <c r="H2042" s="208"/>
      <c r="I2042" s="203"/>
      <c r="J2042" s="203"/>
      <c r="K2042" s="251"/>
    </row>
    <row r="2043" spans="2:11" s="126" customFormat="1">
      <c r="B2043" s="321"/>
      <c r="C2043" s="187"/>
      <c r="D2043" s="181"/>
      <c r="E2043" s="225"/>
      <c r="F2043" s="195" t="e">
        <f>VLOOKUP(#REF!,'Base mag'!$U$2:$V$8,2,FALSE)</f>
        <v>#REF!</v>
      </c>
      <c r="G2043" s="198"/>
      <c r="H2043" s="208"/>
      <c r="I2043" s="203"/>
      <c r="J2043" s="203"/>
      <c r="K2043" s="251"/>
    </row>
    <row r="2044" spans="2:11" s="126" customFormat="1">
      <c r="B2044" s="321"/>
      <c r="C2044" s="187"/>
      <c r="D2044" s="181"/>
      <c r="E2044" s="225"/>
      <c r="F2044" s="195" t="e">
        <f>VLOOKUP(#REF!,'Base mag'!$U$2:$V$8,2,FALSE)</f>
        <v>#REF!</v>
      </c>
      <c r="G2044" s="198"/>
      <c r="H2044" s="208"/>
      <c r="I2044" s="203"/>
      <c r="J2044" s="203"/>
      <c r="K2044" s="251"/>
    </row>
    <row r="2045" spans="2:11" s="126" customFormat="1">
      <c r="B2045" s="321"/>
      <c r="C2045" s="187"/>
      <c r="D2045" s="181"/>
      <c r="E2045" s="225"/>
      <c r="F2045" s="195" t="e">
        <f>VLOOKUP(#REF!,'Base mag'!$U$2:$V$8,2,FALSE)</f>
        <v>#REF!</v>
      </c>
      <c r="G2045" s="198"/>
      <c r="H2045" s="208"/>
      <c r="I2045" s="203"/>
      <c r="J2045" s="203"/>
      <c r="K2045" s="251"/>
    </row>
    <row r="2046" spans="2:11" s="126" customFormat="1">
      <c r="B2046" s="321"/>
      <c r="C2046" s="187"/>
      <c r="D2046" s="181"/>
      <c r="E2046" s="225"/>
      <c r="F2046" s="195" t="e">
        <f>VLOOKUP(#REF!,'Base mag'!$U$2:$V$8,2,FALSE)</f>
        <v>#REF!</v>
      </c>
      <c r="G2046" s="198"/>
      <c r="H2046" s="208"/>
      <c r="I2046" s="203"/>
      <c r="J2046" s="203"/>
      <c r="K2046" s="251"/>
    </row>
    <row r="2047" spans="2:11" s="126" customFormat="1">
      <c r="B2047" s="321"/>
      <c r="C2047" s="187"/>
      <c r="D2047" s="181"/>
      <c r="E2047" s="225"/>
      <c r="F2047" s="195" t="e">
        <f>VLOOKUP(#REF!,'Base mag'!$U$2:$V$8,2,FALSE)</f>
        <v>#REF!</v>
      </c>
      <c r="G2047" s="198"/>
      <c r="H2047" s="208"/>
      <c r="I2047" s="203"/>
      <c r="J2047" s="203"/>
      <c r="K2047" s="251"/>
    </row>
    <row r="2048" spans="2:11" s="126" customFormat="1">
      <c r="B2048" s="321"/>
      <c r="C2048" s="187"/>
      <c r="D2048" s="181"/>
      <c r="E2048" s="225"/>
      <c r="F2048" s="195" t="e">
        <f>VLOOKUP(#REF!,'Base mag'!$U$2:$V$8,2,FALSE)</f>
        <v>#REF!</v>
      </c>
      <c r="G2048" s="198"/>
      <c r="H2048" s="208"/>
      <c r="I2048" s="203"/>
      <c r="J2048" s="203"/>
      <c r="K2048" s="251"/>
    </row>
    <row r="2049" spans="2:11" s="126" customFormat="1">
      <c r="B2049" s="321"/>
      <c r="C2049" s="187"/>
      <c r="D2049" s="181"/>
      <c r="E2049" s="225"/>
      <c r="F2049" s="195" t="e">
        <f>VLOOKUP(#REF!,'Base mag'!$U$2:$V$8,2,FALSE)</f>
        <v>#REF!</v>
      </c>
      <c r="G2049" s="198"/>
      <c r="H2049" s="208"/>
      <c r="I2049" s="203"/>
      <c r="J2049" s="203"/>
      <c r="K2049" s="251"/>
    </row>
    <row r="2050" spans="2:11" s="126" customFormat="1">
      <c r="B2050" s="321"/>
      <c r="C2050" s="187"/>
      <c r="D2050" s="181"/>
      <c r="E2050" s="225"/>
      <c r="F2050" s="195" t="e">
        <f>VLOOKUP(#REF!,'Base mag'!$U$2:$V$8,2,FALSE)</f>
        <v>#REF!</v>
      </c>
      <c r="G2050" s="198"/>
      <c r="H2050" s="208"/>
      <c r="I2050" s="203"/>
      <c r="J2050" s="203"/>
      <c r="K2050" s="251"/>
    </row>
    <row r="2051" spans="2:11" s="126" customFormat="1">
      <c r="B2051" s="321"/>
      <c r="C2051" s="187"/>
      <c r="D2051" s="181"/>
      <c r="E2051" s="225"/>
      <c r="F2051" s="195" t="e">
        <f>VLOOKUP(#REF!,'Base mag'!$U$2:$V$8,2,FALSE)</f>
        <v>#REF!</v>
      </c>
      <c r="G2051" s="198"/>
      <c r="H2051" s="208"/>
      <c r="I2051" s="203"/>
      <c r="J2051" s="203"/>
      <c r="K2051" s="251"/>
    </row>
    <row r="2052" spans="2:11" s="126" customFormat="1">
      <c r="B2052" s="321"/>
      <c r="C2052" s="187"/>
      <c r="D2052" s="181"/>
      <c r="E2052" s="225"/>
      <c r="F2052" s="195" t="e">
        <f>VLOOKUP(#REF!,'Base mag'!$U$2:$V$8,2,FALSE)</f>
        <v>#REF!</v>
      </c>
      <c r="G2052" s="198"/>
      <c r="H2052" s="208"/>
      <c r="I2052" s="203"/>
      <c r="J2052" s="203"/>
      <c r="K2052" s="251"/>
    </row>
    <row r="2053" spans="2:11" s="126" customFormat="1">
      <c r="B2053" s="321"/>
      <c r="C2053" s="187"/>
      <c r="D2053" s="181"/>
      <c r="E2053" s="225"/>
      <c r="F2053" s="195" t="e">
        <f>VLOOKUP(#REF!,'Base mag'!$U$2:$V$8,2,FALSE)</f>
        <v>#REF!</v>
      </c>
      <c r="G2053" s="198"/>
      <c r="H2053" s="208"/>
      <c r="I2053" s="203"/>
      <c r="J2053" s="203"/>
      <c r="K2053" s="251"/>
    </row>
    <row r="2054" spans="2:11" s="126" customFormat="1">
      <c r="B2054" s="321"/>
      <c r="C2054" s="187"/>
      <c r="D2054" s="181"/>
      <c r="E2054" s="225"/>
      <c r="F2054" s="195" t="e">
        <f>VLOOKUP(#REF!,'Base mag'!$U$2:$V$8,2,FALSE)</f>
        <v>#REF!</v>
      </c>
      <c r="G2054" s="198"/>
      <c r="H2054" s="208"/>
      <c r="I2054" s="203"/>
      <c r="J2054" s="203"/>
      <c r="K2054" s="251"/>
    </row>
    <row r="2055" spans="2:11" s="126" customFormat="1">
      <c r="B2055" s="321"/>
      <c r="C2055" s="187"/>
      <c r="D2055" s="181"/>
      <c r="E2055" s="225"/>
      <c r="F2055" s="195" t="e">
        <f>VLOOKUP(#REF!,'Base mag'!$U$2:$V$8,2,FALSE)</f>
        <v>#REF!</v>
      </c>
      <c r="G2055" s="198"/>
      <c r="H2055" s="208"/>
      <c r="I2055" s="203"/>
      <c r="J2055" s="203"/>
      <c r="K2055" s="251"/>
    </row>
    <row r="2056" spans="2:11" s="126" customFormat="1">
      <c r="B2056" s="321"/>
      <c r="C2056" s="187"/>
      <c r="D2056" s="181"/>
      <c r="E2056" s="225"/>
      <c r="F2056" s="195" t="e">
        <f>VLOOKUP(#REF!,'Base mag'!$U$2:$V$8,2,FALSE)</f>
        <v>#REF!</v>
      </c>
      <c r="G2056" s="198"/>
      <c r="H2056" s="208"/>
      <c r="I2056" s="203"/>
      <c r="J2056" s="203"/>
      <c r="K2056" s="251"/>
    </row>
    <row r="2057" spans="2:11" s="126" customFormat="1">
      <c r="B2057" s="321"/>
      <c r="C2057" s="187"/>
      <c r="D2057" s="181"/>
      <c r="E2057" s="225"/>
      <c r="F2057" s="195" t="e">
        <f>VLOOKUP(#REF!,'Base mag'!$U$2:$V$8,2,FALSE)</f>
        <v>#REF!</v>
      </c>
      <c r="G2057" s="198"/>
      <c r="H2057" s="208"/>
      <c r="I2057" s="203"/>
      <c r="J2057" s="203"/>
      <c r="K2057" s="251"/>
    </row>
    <row r="2058" spans="2:11" s="126" customFormat="1">
      <c r="B2058" s="321"/>
      <c r="C2058" s="187"/>
      <c r="D2058" s="181"/>
      <c r="E2058" s="225"/>
      <c r="F2058" s="195" t="e">
        <f>VLOOKUP(#REF!,'Base mag'!$U$2:$V$8,2,FALSE)</f>
        <v>#REF!</v>
      </c>
      <c r="G2058" s="198"/>
      <c r="H2058" s="208"/>
      <c r="I2058" s="203"/>
      <c r="J2058" s="203"/>
      <c r="K2058" s="251"/>
    </row>
    <row r="2059" spans="2:11" s="126" customFormat="1">
      <c r="B2059" s="321"/>
      <c r="C2059" s="187"/>
      <c r="D2059" s="181"/>
      <c r="E2059" s="225"/>
      <c r="F2059" s="195" t="e">
        <f>VLOOKUP(#REF!,'Base mag'!$U$2:$V$8,2,FALSE)</f>
        <v>#REF!</v>
      </c>
      <c r="G2059" s="198"/>
      <c r="H2059" s="208"/>
      <c r="I2059" s="203"/>
      <c r="J2059" s="203"/>
      <c r="K2059" s="251"/>
    </row>
    <row r="2060" spans="2:11" s="126" customFormat="1">
      <c r="B2060" s="321"/>
      <c r="C2060" s="187"/>
      <c r="D2060" s="181"/>
      <c r="E2060" s="225"/>
      <c r="F2060" s="195" t="e">
        <f>VLOOKUP(#REF!,'Base mag'!$U$2:$V$8,2,FALSE)</f>
        <v>#REF!</v>
      </c>
      <c r="G2060" s="198"/>
      <c r="H2060" s="208"/>
      <c r="I2060" s="203"/>
      <c r="J2060" s="203"/>
      <c r="K2060" s="251"/>
    </row>
    <row r="2061" spans="2:11" s="126" customFormat="1">
      <c r="B2061" s="321"/>
      <c r="C2061" s="187"/>
      <c r="D2061" s="181"/>
      <c r="E2061" s="225"/>
      <c r="F2061" s="195" t="e">
        <f>VLOOKUP(#REF!,'Base mag'!$U$2:$V$8,2,FALSE)</f>
        <v>#REF!</v>
      </c>
      <c r="G2061" s="198"/>
      <c r="H2061" s="208"/>
      <c r="I2061" s="203"/>
      <c r="J2061" s="203"/>
      <c r="K2061" s="251"/>
    </row>
    <row r="2062" spans="2:11" s="126" customFormat="1">
      <c r="B2062" s="321"/>
      <c r="C2062" s="187"/>
      <c r="D2062" s="181"/>
      <c r="E2062" s="225"/>
      <c r="F2062" s="195" t="e">
        <f>VLOOKUP(#REF!,'Base mag'!$U$2:$V$8,2,FALSE)</f>
        <v>#REF!</v>
      </c>
      <c r="G2062" s="198"/>
      <c r="H2062" s="208"/>
      <c r="I2062" s="203"/>
      <c r="J2062" s="203"/>
      <c r="K2062" s="251"/>
    </row>
    <row r="2063" spans="2:11" s="126" customFormat="1">
      <c r="B2063" s="321"/>
      <c r="C2063" s="187"/>
      <c r="D2063" s="181"/>
      <c r="E2063" s="225"/>
      <c r="F2063" s="195" t="e">
        <f>VLOOKUP(#REF!,'Base mag'!$U$2:$V$8,2,FALSE)</f>
        <v>#REF!</v>
      </c>
      <c r="G2063" s="198"/>
      <c r="H2063" s="208"/>
      <c r="I2063" s="203"/>
      <c r="J2063" s="203"/>
      <c r="K2063" s="251"/>
    </row>
    <row r="2064" spans="2:11" s="126" customFormat="1">
      <c r="B2064" s="321"/>
      <c r="C2064" s="187"/>
      <c r="D2064" s="181"/>
      <c r="E2064" s="225"/>
      <c r="F2064" s="195" t="e">
        <f>VLOOKUP(#REF!,'Base mag'!$U$2:$V$8,2,FALSE)</f>
        <v>#REF!</v>
      </c>
      <c r="G2064" s="198"/>
      <c r="H2064" s="208"/>
      <c r="I2064" s="203"/>
      <c r="J2064" s="203"/>
      <c r="K2064" s="251"/>
    </row>
    <row r="2065" spans="2:11" s="126" customFormat="1">
      <c r="B2065" s="321"/>
      <c r="C2065" s="187"/>
      <c r="D2065" s="181"/>
      <c r="E2065" s="225"/>
      <c r="F2065" s="195" t="e">
        <f>VLOOKUP(#REF!,'Base mag'!$U$2:$V$8,2,FALSE)</f>
        <v>#REF!</v>
      </c>
      <c r="G2065" s="198"/>
      <c r="H2065" s="208"/>
      <c r="I2065" s="203"/>
      <c r="J2065" s="203"/>
      <c r="K2065" s="251"/>
    </row>
    <row r="2066" spans="2:11" s="126" customFormat="1">
      <c r="B2066" s="321"/>
      <c r="C2066" s="187"/>
      <c r="D2066" s="181"/>
      <c r="E2066" s="225"/>
      <c r="F2066" s="195" t="e">
        <f>VLOOKUP(#REF!,'Base mag'!$U$2:$V$8,2,FALSE)</f>
        <v>#REF!</v>
      </c>
      <c r="G2066" s="198"/>
      <c r="H2066" s="208"/>
      <c r="I2066" s="203"/>
      <c r="J2066" s="203"/>
      <c r="K2066" s="251"/>
    </row>
    <row r="2067" spans="2:11" s="126" customFormat="1">
      <c r="B2067" s="321"/>
      <c r="C2067" s="187"/>
      <c r="D2067" s="181"/>
      <c r="E2067" s="225"/>
      <c r="F2067" s="195" t="e">
        <f>VLOOKUP(#REF!,'Base mag'!$U$2:$V$8,2,FALSE)</f>
        <v>#REF!</v>
      </c>
      <c r="G2067" s="198"/>
      <c r="H2067" s="208"/>
      <c r="I2067" s="203"/>
      <c r="J2067" s="203"/>
      <c r="K2067" s="251"/>
    </row>
    <row r="2068" spans="2:11" s="126" customFormat="1">
      <c r="B2068" s="321"/>
      <c r="C2068" s="187"/>
      <c r="D2068" s="181"/>
      <c r="E2068" s="225"/>
      <c r="F2068" s="195" t="e">
        <f>VLOOKUP(#REF!,'Base mag'!$U$2:$V$8,2,FALSE)</f>
        <v>#REF!</v>
      </c>
      <c r="G2068" s="198"/>
      <c r="H2068" s="208"/>
      <c r="I2068" s="203"/>
      <c r="J2068" s="203"/>
      <c r="K2068" s="251"/>
    </row>
    <row r="2069" spans="2:11" s="126" customFormat="1">
      <c r="B2069" s="321"/>
      <c r="C2069" s="187"/>
      <c r="D2069" s="181"/>
      <c r="E2069" s="225"/>
      <c r="F2069" s="195" t="e">
        <f>VLOOKUP(#REF!,'Base mag'!$U$2:$V$8,2,FALSE)</f>
        <v>#REF!</v>
      </c>
      <c r="G2069" s="198"/>
      <c r="H2069" s="208"/>
      <c r="I2069" s="203"/>
      <c r="J2069" s="203"/>
      <c r="K2069" s="251"/>
    </row>
    <row r="2070" spans="2:11" s="126" customFormat="1">
      <c r="B2070" s="321"/>
      <c r="C2070" s="187"/>
      <c r="D2070" s="181"/>
      <c r="E2070" s="225"/>
      <c r="F2070" s="195" t="e">
        <f>VLOOKUP(#REF!,'Base mag'!$U$2:$V$8,2,FALSE)</f>
        <v>#REF!</v>
      </c>
      <c r="G2070" s="198"/>
      <c r="H2070" s="208"/>
      <c r="I2070" s="203"/>
      <c r="J2070" s="203"/>
      <c r="K2070" s="251"/>
    </row>
    <row r="2071" spans="2:11" s="126" customFormat="1">
      <c r="B2071" s="321"/>
      <c r="C2071" s="187"/>
      <c r="D2071" s="181"/>
      <c r="E2071" s="225"/>
      <c r="F2071" s="195" t="e">
        <f>VLOOKUP(#REF!,'Base mag'!$U$2:$V$8,2,FALSE)</f>
        <v>#REF!</v>
      </c>
      <c r="G2071" s="198"/>
      <c r="H2071" s="208"/>
      <c r="I2071" s="203"/>
      <c r="J2071" s="203"/>
      <c r="K2071" s="251"/>
    </row>
    <row r="2072" spans="2:11" s="126" customFormat="1">
      <c r="B2072" s="321"/>
      <c r="C2072" s="187"/>
      <c r="D2072" s="181"/>
      <c r="E2072" s="225"/>
      <c r="F2072" s="195" t="e">
        <f>VLOOKUP(#REF!,'Base mag'!$U$2:$V$8,2,FALSE)</f>
        <v>#REF!</v>
      </c>
      <c r="G2072" s="198"/>
      <c r="H2072" s="208"/>
      <c r="I2072" s="203"/>
      <c r="J2072" s="203"/>
      <c r="K2072" s="251"/>
    </row>
    <row r="2073" spans="2:11" s="126" customFormat="1">
      <c r="B2073" s="321"/>
      <c r="C2073" s="187"/>
      <c r="D2073" s="181"/>
      <c r="E2073" s="225"/>
      <c r="F2073" s="195" t="e">
        <f>VLOOKUP(#REF!,'Base mag'!$U$2:$V$8,2,FALSE)</f>
        <v>#REF!</v>
      </c>
      <c r="G2073" s="198"/>
      <c r="H2073" s="208"/>
      <c r="I2073" s="203"/>
      <c r="J2073" s="203"/>
      <c r="K2073" s="251"/>
    </row>
    <row r="2074" spans="2:11" s="126" customFormat="1">
      <c r="B2074" s="321"/>
      <c r="C2074" s="187"/>
      <c r="D2074" s="181"/>
      <c r="E2074" s="225"/>
      <c r="F2074" s="195" t="e">
        <f>VLOOKUP(#REF!,'Base mag'!$U$2:$V$8,2,FALSE)</f>
        <v>#REF!</v>
      </c>
      <c r="G2074" s="198"/>
      <c r="H2074" s="208"/>
      <c r="I2074" s="203"/>
      <c r="J2074" s="203"/>
      <c r="K2074" s="251"/>
    </row>
    <row r="2075" spans="2:11" s="126" customFormat="1">
      <c r="B2075" s="321"/>
      <c r="C2075" s="187"/>
      <c r="D2075" s="181"/>
      <c r="E2075" s="225"/>
      <c r="F2075" s="195" t="e">
        <f>VLOOKUP(#REF!,'Base mag'!$U$2:$V$8,2,FALSE)</f>
        <v>#REF!</v>
      </c>
      <c r="G2075" s="198"/>
      <c r="H2075" s="208"/>
      <c r="I2075" s="203"/>
      <c r="J2075" s="203"/>
      <c r="K2075" s="251"/>
    </row>
    <row r="2076" spans="2:11" s="126" customFormat="1">
      <c r="B2076" s="321"/>
      <c r="C2076" s="187"/>
      <c r="D2076" s="181"/>
      <c r="E2076" s="225"/>
      <c r="F2076" s="195" t="e">
        <f>VLOOKUP(#REF!,'Base mag'!$U$2:$V$8,2,FALSE)</f>
        <v>#REF!</v>
      </c>
      <c r="G2076" s="198"/>
      <c r="H2076" s="208"/>
      <c r="I2076" s="203"/>
      <c r="J2076" s="203"/>
      <c r="K2076" s="251"/>
    </row>
    <row r="2077" spans="2:11" s="126" customFormat="1">
      <c r="B2077" s="321"/>
      <c r="C2077" s="187"/>
      <c r="D2077" s="181"/>
      <c r="E2077" s="225"/>
      <c r="F2077" s="195" t="e">
        <f>VLOOKUP(#REF!,'Base mag'!$U$2:$V$8,2,FALSE)</f>
        <v>#REF!</v>
      </c>
      <c r="G2077" s="198"/>
      <c r="H2077" s="208"/>
      <c r="I2077" s="203"/>
      <c r="J2077" s="203"/>
      <c r="K2077" s="251"/>
    </row>
    <row r="2078" spans="2:11" s="126" customFormat="1">
      <c r="B2078" s="321"/>
      <c r="C2078" s="187"/>
      <c r="D2078" s="181"/>
      <c r="E2078" s="225"/>
      <c r="F2078" s="195" t="e">
        <f>VLOOKUP(#REF!,'Base mag'!$U$2:$V$8,2,FALSE)</f>
        <v>#REF!</v>
      </c>
      <c r="G2078" s="198"/>
      <c r="H2078" s="208"/>
      <c r="I2078" s="203"/>
      <c r="J2078" s="203"/>
      <c r="K2078" s="251"/>
    </row>
    <row r="2079" spans="2:11" s="126" customFormat="1">
      <c r="B2079" s="321"/>
      <c r="C2079" s="187"/>
      <c r="D2079" s="181"/>
      <c r="E2079" s="225"/>
      <c r="F2079" s="195" t="e">
        <f>VLOOKUP(#REF!,'Base mag'!$U$2:$V$8,2,FALSE)</f>
        <v>#REF!</v>
      </c>
      <c r="G2079" s="198"/>
      <c r="H2079" s="208"/>
      <c r="I2079" s="203"/>
      <c r="J2079" s="203"/>
      <c r="K2079" s="251"/>
    </row>
    <row r="2080" spans="2:11" s="126" customFormat="1">
      <c r="B2080" s="321"/>
      <c r="C2080" s="187"/>
      <c r="D2080" s="181"/>
      <c r="E2080" s="225"/>
      <c r="F2080" s="195" t="e">
        <f>VLOOKUP(#REF!,'Base mag'!$U$2:$V$8,2,FALSE)</f>
        <v>#REF!</v>
      </c>
      <c r="G2080" s="198"/>
      <c r="H2080" s="208"/>
      <c r="I2080" s="203"/>
      <c r="J2080" s="203"/>
      <c r="K2080" s="251"/>
    </row>
    <row r="2081" spans="2:11" s="126" customFormat="1">
      <c r="B2081" s="321"/>
      <c r="C2081" s="187"/>
      <c r="D2081" s="181"/>
      <c r="E2081" s="225"/>
      <c r="F2081" s="195" t="e">
        <f>VLOOKUP(#REF!,'Base mag'!$U$2:$V$8,2,FALSE)</f>
        <v>#REF!</v>
      </c>
      <c r="G2081" s="198"/>
      <c r="H2081" s="208"/>
      <c r="I2081" s="203"/>
      <c r="J2081" s="203"/>
      <c r="K2081" s="251"/>
    </row>
    <row r="2082" spans="2:11" s="126" customFormat="1">
      <c r="B2082" s="321"/>
      <c r="C2082" s="187"/>
      <c r="D2082" s="181"/>
      <c r="E2082" s="225"/>
      <c r="F2082" s="195" t="e">
        <f>VLOOKUP(#REF!,'Base mag'!$U$2:$V$8,2,FALSE)</f>
        <v>#REF!</v>
      </c>
      <c r="G2082" s="198"/>
      <c r="H2082" s="208"/>
      <c r="I2082" s="203"/>
      <c r="J2082" s="203"/>
      <c r="K2082" s="251"/>
    </row>
    <row r="2083" spans="2:11" s="126" customFormat="1">
      <c r="B2083" s="321"/>
      <c r="C2083" s="187"/>
      <c r="D2083" s="181"/>
      <c r="E2083" s="225"/>
      <c r="F2083" s="195" t="e">
        <f>VLOOKUP(#REF!,'Base mag'!$U$2:$V$8,2,FALSE)</f>
        <v>#REF!</v>
      </c>
      <c r="G2083" s="198"/>
      <c r="H2083" s="208"/>
      <c r="I2083" s="203"/>
      <c r="J2083" s="203"/>
      <c r="K2083" s="251"/>
    </row>
    <row r="2084" spans="2:11" s="126" customFormat="1">
      <c r="B2084" s="321"/>
      <c r="C2084" s="187"/>
      <c r="D2084" s="181"/>
      <c r="E2084" s="225"/>
      <c r="F2084" s="195" t="e">
        <f>VLOOKUP(#REF!,'Base mag'!$U$2:$V$8,2,FALSE)</f>
        <v>#REF!</v>
      </c>
      <c r="G2084" s="198"/>
      <c r="H2084" s="208"/>
      <c r="I2084" s="203"/>
      <c r="J2084" s="203"/>
      <c r="K2084" s="251"/>
    </row>
    <row r="2085" spans="2:11" s="126" customFormat="1">
      <c r="B2085" s="321"/>
      <c r="C2085" s="187"/>
      <c r="D2085" s="181"/>
      <c r="E2085" s="225"/>
      <c r="F2085" s="195" t="e">
        <f>VLOOKUP(#REF!,'Base mag'!$U$2:$V$8,2,FALSE)</f>
        <v>#REF!</v>
      </c>
      <c r="G2085" s="198"/>
      <c r="H2085" s="208"/>
      <c r="I2085" s="203"/>
      <c r="J2085" s="203"/>
      <c r="K2085" s="251"/>
    </row>
    <row r="2086" spans="2:11" s="126" customFormat="1">
      <c r="B2086" s="321"/>
      <c r="C2086" s="187"/>
      <c r="D2086" s="181"/>
      <c r="E2086" s="225"/>
      <c r="F2086" s="195" t="e">
        <f>VLOOKUP(#REF!,'Base mag'!$U$2:$V$8,2,FALSE)</f>
        <v>#REF!</v>
      </c>
      <c r="G2086" s="198"/>
      <c r="H2086" s="208"/>
      <c r="I2086" s="203"/>
      <c r="J2086" s="203"/>
      <c r="K2086" s="251"/>
    </row>
    <row r="2087" spans="2:11" s="126" customFormat="1">
      <c r="B2087" s="321"/>
      <c r="C2087" s="187"/>
      <c r="D2087" s="181"/>
      <c r="E2087" s="225"/>
      <c r="F2087" s="195" t="e">
        <f>VLOOKUP(#REF!,'Base mag'!$U$2:$V$8,2,FALSE)</f>
        <v>#REF!</v>
      </c>
      <c r="G2087" s="198"/>
      <c r="H2087" s="208"/>
      <c r="I2087" s="203"/>
      <c r="J2087" s="203"/>
      <c r="K2087" s="251"/>
    </row>
    <row r="2088" spans="2:11" s="126" customFormat="1">
      <c r="B2088" s="321"/>
      <c r="C2088" s="187"/>
      <c r="D2088" s="181"/>
      <c r="E2088" s="225"/>
      <c r="F2088" s="195" t="e">
        <f>VLOOKUP(#REF!,'Base mag'!$U$2:$V$8,2,FALSE)</f>
        <v>#REF!</v>
      </c>
      <c r="G2088" s="198"/>
      <c r="H2088" s="208"/>
      <c r="I2088" s="203"/>
      <c r="J2088" s="203"/>
      <c r="K2088" s="251"/>
    </row>
    <row r="2089" spans="2:11" s="126" customFormat="1">
      <c r="B2089" s="321"/>
      <c r="C2089" s="187"/>
      <c r="D2089" s="181"/>
      <c r="E2089" s="225"/>
      <c r="F2089" s="195" t="e">
        <f>VLOOKUP(#REF!,'Base mag'!$U$2:$V$8,2,FALSE)</f>
        <v>#REF!</v>
      </c>
      <c r="G2089" s="198"/>
      <c r="H2089" s="208"/>
      <c r="I2089" s="203"/>
      <c r="J2089" s="203"/>
      <c r="K2089" s="251"/>
    </row>
    <row r="2090" spans="2:11" s="126" customFormat="1">
      <c r="B2090" s="321"/>
      <c r="C2090" s="187"/>
      <c r="D2090" s="181"/>
      <c r="E2090" s="225"/>
      <c r="F2090" s="195" t="e">
        <f>VLOOKUP(#REF!,'Base mag'!$U$2:$V$8,2,FALSE)</f>
        <v>#REF!</v>
      </c>
      <c r="G2090" s="198"/>
      <c r="H2090" s="208"/>
      <c r="I2090" s="203"/>
      <c r="J2090" s="203"/>
      <c r="K2090" s="251"/>
    </row>
    <row r="2091" spans="2:11" s="126" customFormat="1">
      <c r="B2091" s="321"/>
      <c r="C2091" s="187"/>
      <c r="D2091" s="181"/>
      <c r="E2091" s="225"/>
      <c r="F2091" s="195" t="e">
        <f>VLOOKUP(#REF!,'Base mag'!$U$2:$V$8,2,FALSE)</f>
        <v>#REF!</v>
      </c>
      <c r="G2091" s="198"/>
      <c r="H2091" s="208"/>
      <c r="I2091" s="203"/>
      <c r="J2091" s="203"/>
      <c r="K2091" s="251"/>
    </row>
    <row r="2092" spans="2:11" s="126" customFormat="1">
      <c r="B2092" s="321"/>
      <c r="C2092" s="187"/>
      <c r="D2092" s="181"/>
      <c r="E2092" s="225"/>
      <c r="F2092" s="195" t="e">
        <f>VLOOKUP(#REF!,'Base mag'!$U$2:$V$8,2,FALSE)</f>
        <v>#REF!</v>
      </c>
      <c r="G2092" s="198"/>
      <c r="H2092" s="208"/>
      <c r="I2092" s="203"/>
      <c r="J2092" s="203"/>
      <c r="K2092" s="251"/>
    </row>
    <row r="2093" spans="2:11" s="126" customFormat="1">
      <c r="B2093" s="321"/>
      <c r="C2093" s="187"/>
      <c r="D2093" s="181"/>
      <c r="E2093" s="225"/>
      <c r="F2093" s="195" t="e">
        <f>VLOOKUP(#REF!,'Base mag'!$U$2:$V$8,2,FALSE)</f>
        <v>#REF!</v>
      </c>
      <c r="G2093" s="198"/>
      <c r="H2093" s="208"/>
      <c r="I2093" s="203"/>
      <c r="J2093" s="203"/>
      <c r="K2093" s="251"/>
    </row>
    <row r="2094" spans="2:11" s="126" customFormat="1">
      <c r="B2094" s="321"/>
      <c r="C2094" s="187"/>
      <c r="D2094" s="181"/>
      <c r="E2094" s="225"/>
      <c r="F2094" s="195" t="e">
        <f>VLOOKUP(#REF!,'Base mag'!$U$2:$V$8,2,FALSE)</f>
        <v>#REF!</v>
      </c>
      <c r="G2094" s="198"/>
      <c r="H2094" s="208"/>
      <c r="I2094" s="203"/>
      <c r="J2094" s="203"/>
      <c r="K2094" s="251"/>
    </row>
    <row r="2095" spans="2:11" s="126" customFormat="1">
      <c r="B2095" s="321"/>
      <c r="C2095" s="187"/>
      <c r="D2095" s="181"/>
      <c r="E2095" s="225"/>
      <c r="F2095" s="195" t="e">
        <f>VLOOKUP(#REF!,'Base mag'!$U$2:$V$8,2,FALSE)</f>
        <v>#REF!</v>
      </c>
      <c r="G2095" s="198"/>
      <c r="H2095" s="208"/>
      <c r="I2095" s="203"/>
      <c r="J2095" s="203"/>
      <c r="K2095" s="251"/>
    </row>
    <row r="2096" spans="2:11" s="126" customFormat="1">
      <c r="B2096" s="321"/>
      <c r="C2096" s="187"/>
      <c r="D2096" s="181"/>
      <c r="E2096" s="225"/>
      <c r="F2096" s="195" t="e">
        <f>VLOOKUP(#REF!,'Base mag'!$U$2:$V$8,2,FALSE)</f>
        <v>#REF!</v>
      </c>
      <c r="G2096" s="198"/>
      <c r="H2096" s="208"/>
      <c r="I2096" s="203"/>
      <c r="J2096" s="203"/>
      <c r="K2096" s="251"/>
    </row>
    <row r="2097" spans="2:11" s="126" customFormat="1">
      <c r="B2097" s="321"/>
      <c r="C2097" s="187"/>
      <c r="D2097" s="181"/>
      <c r="E2097" s="225"/>
      <c r="F2097" s="195" t="e">
        <f>VLOOKUP(#REF!,'Base mag'!$U$2:$V$8,2,FALSE)</f>
        <v>#REF!</v>
      </c>
      <c r="G2097" s="198"/>
      <c r="H2097" s="208"/>
      <c r="I2097" s="203"/>
      <c r="J2097" s="203"/>
      <c r="K2097" s="251"/>
    </row>
    <row r="2098" spans="2:11" s="126" customFormat="1">
      <c r="B2098" s="321"/>
      <c r="C2098" s="187"/>
      <c r="D2098" s="181"/>
      <c r="E2098" s="225"/>
      <c r="F2098" s="195" t="e">
        <f>VLOOKUP(#REF!,'Base mag'!$U$2:$V$8,2,FALSE)</f>
        <v>#REF!</v>
      </c>
      <c r="G2098" s="198"/>
      <c r="H2098" s="208"/>
      <c r="I2098" s="203"/>
      <c r="J2098" s="203"/>
      <c r="K2098" s="251"/>
    </row>
    <row r="2099" spans="2:11" s="126" customFormat="1">
      <c r="B2099" s="321"/>
      <c r="C2099" s="187"/>
      <c r="D2099" s="181"/>
      <c r="E2099" s="225"/>
      <c r="F2099" s="195" t="e">
        <f>VLOOKUP(#REF!,'Base mag'!$U$2:$V$8,2,FALSE)</f>
        <v>#REF!</v>
      </c>
      <c r="G2099" s="198"/>
      <c r="H2099" s="208"/>
      <c r="I2099" s="203"/>
      <c r="J2099" s="203"/>
      <c r="K2099" s="251"/>
    </row>
    <row r="2100" spans="2:11" s="126" customFormat="1">
      <c r="B2100" s="321"/>
      <c r="C2100" s="187"/>
      <c r="D2100" s="181"/>
      <c r="E2100" s="225"/>
      <c r="F2100" s="195" t="e">
        <f>VLOOKUP(#REF!,'Base mag'!$U$2:$V$8,2,FALSE)</f>
        <v>#REF!</v>
      </c>
      <c r="G2100" s="198"/>
      <c r="H2100" s="208"/>
      <c r="I2100" s="203"/>
      <c r="J2100" s="203"/>
      <c r="K2100" s="251"/>
    </row>
    <row r="2101" spans="2:11" s="126" customFormat="1">
      <c r="B2101" s="321"/>
      <c r="C2101" s="187"/>
      <c r="D2101" s="181"/>
      <c r="E2101" s="225"/>
      <c r="F2101" s="195" t="e">
        <f>VLOOKUP(#REF!,'Base mag'!$U$2:$V$8,2,FALSE)</f>
        <v>#REF!</v>
      </c>
      <c r="G2101" s="198"/>
      <c r="H2101" s="208"/>
      <c r="I2101" s="203"/>
      <c r="J2101" s="203"/>
      <c r="K2101" s="251"/>
    </row>
    <row r="2102" spans="2:11" s="126" customFormat="1">
      <c r="B2102" s="321"/>
      <c r="C2102" s="187"/>
      <c r="D2102" s="181"/>
      <c r="E2102" s="225"/>
      <c r="F2102" s="195" t="e">
        <f>VLOOKUP(#REF!,'Base mag'!$U$2:$V$8,2,FALSE)</f>
        <v>#REF!</v>
      </c>
      <c r="G2102" s="198"/>
      <c r="H2102" s="208"/>
      <c r="I2102" s="203"/>
      <c r="J2102" s="203"/>
      <c r="K2102" s="251"/>
    </row>
    <row r="2103" spans="2:11" s="126" customFormat="1">
      <c r="B2103" s="321"/>
      <c r="C2103" s="187"/>
      <c r="D2103" s="181"/>
      <c r="E2103" s="225"/>
      <c r="F2103" s="195" t="e">
        <f>VLOOKUP(#REF!,'Base mag'!$U$2:$V$8,2,FALSE)</f>
        <v>#REF!</v>
      </c>
      <c r="G2103" s="198"/>
      <c r="H2103" s="208"/>
      <c r="I2103" s="203"/>
      <c r="J2103" s="203"/>
      <c r="K2103" s="251"/>
    </row>
    <row r="2104" spans="2:11" s="126" customFormat="1">
      <c r="B2104" s="321"/>
      <c r="C2104" s="187"/>
      <c r="D2104" s="181"/>
      <c r="E2104" s="225"/>
      <c r="F2104" s="195" t="e">
        <f>VLOOKUP(#REF!,'Base mag'!$U$2:$V$8,2,FALSE)</f>
        <v>#REF!</v>
      </c>
      <c r="G2104" s="198"/>
      <c r="H2104" s="208"/>
      <c r="I2104" s="203"/>
      <c r="J2104" s="203"/>
      <c r="K2104" s="251"/>
    </row>
    <row r="2105" spans="2:11" s="126" customFormat="1">
      <c r="B2105" s="321"/>
      <c r="C2105" s="187"/>
      <c r="D2105" s="181"/>
      <c r="E2105" s="225"/>
      <c r="F2105" s="195" t="e">
        <f>VLOOKUP(#REF!,'Base mag'!$U$2:$V$8,2,FALSE)</f>
        <v>#REF!</v>
      </c>
      <c r="G2105" s="198"/>
      <c r="H2105" s="208"/>
      <c r="I2105" s="203"/>
      <c r="J2105" s="203"/>
      <c r="K2105" s="251"/>
    </row>
    <row r="2106" spans="2:11" s="126" customFormat="1">
      <c r="B2106" s="321"/>
      <c r="C2106" s="187"/>
      <c r="D2106" s="181"/>
      <c r="E2106" s="225"/>
      <c r="F2106" s="195" t="e">
        <f>VLOOKUP(#REF!,'Base mag'!$U$2:$V$8,2,FALSE)</f>
        <v>#REF!</v>
      </c>
      <c r="G2106" s="198"/>
      <c r="H2106" s="208"/>
      <c r="I2106" s="203"/>
      <c r="J2106" s="203"/>
      <c r="K2106" s="251"/>
    </row>
    <row r="2107" spans="2:11" s="126" customFormat="1">
      <c r="B2107" s="321"/>
      <c r="C2107" s="187"/>
      <c r="D2107" s="181"/>
      <c r="E2107" s="225"/>
      <c r="F2107" s="195" t="e">
        <f>VLOOKUP(#REF!,'Base mag'!$U$2:$V$8,2,FALSE)</f>
        <v>#REF!</v>
      </c>
      <c r="G2107" s="198"/>
      <c r="H2107" s="208"/>
      <c r="I2107" s="203"/>
      <c r="J2107" s="203"/>
      <c r="K2107" s="251"/>
    </row>
    <row r="2108" spans="2:11" s="126" customFormat="1">
      <c r="B2108" s="321"/>
      <c r="C2108" s="187"/>
      <c r="D2108" s="181"/>
      <c r="E2108" s="225"/>
      <c r="F2108" s="195" t="e">
        <f>VLOOKUP(#REF!,'Base mag'!$U$2:$V$8,2,FALSE)</f>
        <v>#REF!</v>
      </c>
      <c r="G2108" s="198"/>
      <c r="H2108" s="208"/>
      <c r="I2108" s="203"/>
      <c r="J2108" s="203"/>
      <c r="K2108" s="251"/>
    </row>
    <row r="2109" spans="2:11" s="126" customFormat="1">
      <c r="B2109" s="321"/>
      <c r="C2109" s="187"/>
      <c r="D2109" s="181"/>
      <c r="E2109" s="225"/>
      <c r="F2109" s="195" t="e">
        <f>VLOOKUP(#REF!,'Base mag'!$U$2:$V$8,2,FALSE)</f>
        <v>#REF!</v>
      </c>
      <c r="G2109" s="198"/>
      <c r="H2109" s="208"/>
      <c r="I2109" s="203"/>
      <c r="J2109" s="203"/>
      <c r="K2109" s="251"/>
    </row>
    <row r="2110" spans="2:11" s="126" customFormat="1">
      <c r="B2110" s="321"/>
      <c r="C2110" s="187"/>
      <c r="D2110" s="181"/>
      <c r="E2110" s="225"/>
      <c r="F2110" s="195" t="e">
        <f>VLOOKUP(#REF!,'Base mag'!$U$2:$V$8,2,FALSE)</f>
        <v>#REF!</v>
      </c>
      <c r="G2110" s="198"/>
      <c r="H2110" s="208"/>
      <c r="I2110" s="203"/>
      <c r="J2110" s="203"/>
      <c r="K2110" s="251"/>
    </row>
    <row r="2111" spans="2:11" s="126" customFormat="1">
      <c r="B2111" s="321"/>
      <c r="C2111" s="187"/>
      <c r="D2111" s="181"/>
      <c r="E2111" s="225"/>
      <c r="F2111" s="195" t="e">
        <f>VLOOKUP(#REF!,'Base mag'!$U$2:$V$8,2,FALSE)</f>
        <v>#REF!</v>
      </c>
      <c r="G2111" s="198"/>
      <c r="H2111" s="208"/>
      <c r="I2111" s="203"/>
      <c r="J2111" s="203"/>
      <c r="K2111" s="251"/>
    </row>
    <row r="2112" spans="2:11" s="126" customFormat="1">
      <c r="B2112" s="321"/>
      <c r="C2112" s="187"/>
      <c r="D2112" s="181"/>
      <c r="E2112" s="225"/>
      <c r="F2112" s="195" t="e">
        <f>VLOOKUP(#REF!,'Base mag'!$U$2:$V$8,2,FALSE)</f>
        <v>#REF!</v>
      </c>
      <c r="G2112" s="198"/>
      <c r="H2112" s="208"/>
      <c r="I2112" s="203"/>
      <c r="J2112" s="203"/>
      <c r="K2112" s="251"/>
    </row>
    <row r="2113" spans="2:11" s="126" customFormat="1">
      <c r="B2113" s="321"/>
      <c r="C2113" s="187"/>
      <c r="D2113" s="181"/>
      <c r="E2113" s="225"/>
      <c r="F2113" s="195" t="e">
        <f>VLOOKUP(#REF!,'Base mag'!$U$2:$V$8,2,FALSE)</f>
        <v>#REF!</v>
      </c>
      <c r="G2113" s="198"/>
      <c r="H2113" s="208"/>
      <c r="I2113" s="203"/>
      <c r="J2113" s="203"/>
      <c r="K2113" s="251"/>
    </row>
    <row r="2114" spans="2:11" s="126" customFormat="1">
      <c r="B2114" s="321"/>
      <c r="C2114" s="187"/>
      <c r="D2114" s="181"/>
      <c r="E2114" s="225"/>
      <c r="F2114" s="195" t="e">
        <f>VLOOKUP(#REF!,'Base mag'!$U$2:$V$8,2,FALSE)</f>
        <v>#REF!</v>
      </c>
      <c r="G2114" s="198"/>
      <c r="H2114" s="208"/>
      <c r="I2114" s="203"/>
      <c r="J2114" s="203"/>
      <c r="K2114" s="251"/>
    </row>
    <row r="2115" spans="2:11" s="126" customFormat="1">
      <c r="B2115" s="321"/>
      <c r="C2115" s="187"/>
      <c r="D2115" s="181"/>
      <c r="E2115" s="225"/>
      <c r="F2115" s="195" t="e">
        <f>VLOOKUP(#REF!,'Base mag'!$U$2:$V$8,2,FALSE)</f>
        <v>#REF!</v>
      </c>
      <c r="G2115" s="198"/>
      <c r="H2115" s="208"/>
      <c r="I2115" s="203"/>
      <c r="J2115" s="203"/>
      <c r="K2115" s="251"/>
    </row>
    <row r="2116" spans="2:11" s="126" customFormat="1">
      <c r="B2116" s="321"/>
      <c r="C2116" s="187"/>
      <c r="D2116" s="181"/>
      <c r="E2116" s="225"/>
      <c r="F2116" s="195" t="e">
        <f>VLOOKUP(#REF!,'Base mag'!$U$2:$V$8,2,FALSE)</f>
        <v>#REF!</v>
      </c>
      <c r="G2116" s="198"/>
      <c r="H2116" s="208"/>
      <c r="I2116" s="203"/>
      <c r="J2116" s="203"/>
      <c r="K2116" s="251"/>
    </row>
    <row r="2117" spans="2:11" s="126" customFormat="1">
      <c r="B2117" s="321"/>
      <c r="C2117" s="187"/>
      <c r="D2117" s="181"/>
      <c r="E2117" s="225"/>
      <c r="F2117" s="195" t="e">
        <f>VLOOKUP(#REF!,'Base mag'!$U$2:$V$8,2,FALSE)</f>
        <v>#REF!</v>
      </c>
      <c r="G2117" s="198"/>
      <c r="H2117" s="208"/>
      <c r="I2117" s="203"/>
      <c r="J2117" s="203"/>
      <c r="K2117" s="251"/>
    </row>
    <row r="2118" spans="2:11" s="126" customFormat="1">
      <c r="B2118" s="321"/>
      <c r="C2118" s="187"/>
      <c r="D2118" s="181"/>
      <c r="E2118" s="225"/>
      <c r="F2118" s="195" t="e">
        <f>VLOOKUP(#REF!,'Base mag'!$U$2:$V$8,2,FALSE)</f>
        <v>#REF!</v>
      </c>
      <c r="G2118" s="198"/>
      <c r="H2118" s="208"/>
      <c r="I2118" s="203"/>
      <c r="J2118" s="203"/>
      <c r="K2118" s="251"/>
    </row>
    <row r="2119" spans="2:11" s="126" customFormat="1">
      <c r="B2119" s="321"/>
      <c r="C2119" s="187"/>
      <c r="D2119" s="181"/>
      <c r="E2119" s="225"/>
      <c r="F2119" s="195" t="e">
        <f>VLOOKUP(#REF!,'Base mag'!$U$2:$V$8,2,FALSE)</f>
        <v>#REF!</v>
      </c>
      <c r="G2119" s="198"/>
      <c r="H2119" s="208"/>
      <c r="I2119" s="203"/>
      <c r="J2119" s="203"/>
      <c r="K2119" s="251"/>
    </row>
    <row r="2120" spans="2:11" s="126" customFormat="1">
      <c r="B2120" s="321"/>
      <c r="C2120" s="187"/>
      <c r="D2120" s="181"/>
      <c r="E2120" s="225"/>
      <c r="F2120" s="195" t="e">
        <f>VLOOKUP(#REF!,'Base mag'!$U$2:$V$8,2,FALSE)</f>
        <v>#REF!</v>
      </c>
      <c r="G2120" s="198"/>
      <c r="H2120" s="208"/>
      <c r="I2120" s="203"/>
      <c r="J2120" s="203"/>
      <c r="K2120" s="251"/>
    </row>
    <row r="2121" spans="2:11" s="126" customFormat="1">
      <c r="B2121" s="321"/>
      <c r="C2121" s="187"/>
      <c r="D2121" s="181"/>
      <c r="E2121" s="225"/>
      <c r="F2121" s="195" t="e">
        <f>VLOOKUP(#REF!,'Base mag'!$U$2:$V$8,2,FALSE)</f>
        <v>#REF!</v>
      </c>
      <c r="G2121" s="198"/>
      <c r="H2121" s="208"/>
      <c r="I2121" s="203"/>
      <c r="J2121" s="203"/>
      <c r="K2121" s="251"/>
    </row>
    <row r="2122" spans="2:11" s="126" customFormat="1">
      <c r="B2122" s="321"/>
      <c r="C2122" s="187"/>
      <c r="D2122" s="181"/>
      <c r="E2122" s="225"/>
      <c r="F2122" s="195" t="e">
        <f>VLOOKUP(#REF!,'Base mag'!$U$2:$V$8,2,FALSE)</f>
        <v>#REF!</v>
      </c>
      <c r="G2122" s="198"/>
      <c r="H2122" s="208"/>
      <c r="I2122" s="203"/>
      <c r="J2122" s="203"/>
      <c r="K2122" s="251"/>
    </row>
    <row r="2123" spans="2:11" s="126" customFormat="1">
      <c r="B2123" s="321"/>
      <c r="C2123" s="187"/>
      <c r="D2123" s="181"/>
      <c r="E2123" s="225"/>
      <c r="F2123" s="195" t="e">
        <f>VLOOKUP(#REF!,'Base mag'!$U$2:$V$8,2,FALSE)</f>
        <v>#REF!</v>
      </c>
      <c r="G2123" s="198"/>
      <c r="H2123" s="208"/>
      <c r="I2123" s="203"/>
      <c r="J2123" s="203"/>
      <c r="K2123" s="251"/>
    </row>
    <row r="2124" spans="2:11" s="126" customFormat="1">
      <c r="B2124" s="321"/>
      <c r="C2124" s="187"/>
      <c r="D2124" s="181"/>
      <c r="E2124" s="225"/>
      <c r="F2124" s="195" t="e">
        <f>VLOOKUP(#REF!,'Base mag'!$U$2:$V$8,2,FALSE)</f>
        <v>#REF!</v>
      </c>
      <c r="G2124" s="198"/>
      <c r="H2124" s="208"/>
      <c r="I2124" s="203"/>
      <c r="J2124" s="203"/>
      <c r="K2124" s="251"/>
    </row>
    <row r="2125" spans="2:11" s="126" customFormat="1">
      <c r="B2125" s="321"/>
      <c r="C2125" s="187"/>
      <c r="D2125" s="181"/>
      <c r="E2125" s="225"/>
      <c r="F2125" s="195" t="e">
        <f>VLOOKUP(#REF!,'Base mag'!$U$2:$V$8,2,FALSE)</f>
        <v>#REF!</v>
      </c>
      <c r="G2125" s="198"/>
      <c r="H2125" s="208"/>
      <c r="I2125" s="203"/>
      <c r="J2125" s="203"/>
      <c r="K2125" s="251"/>
    </row>
    <row r="2126" spans="2:11" s="126" customFormat="1">
      <c r="B2126" s="321"/>
      <c r="C2126" s="187"/>
      <c r="D2126" s="181"/>
      <c r="E2126" s="225"/>
      <c r="F2126" s="195" t="e">
        <f>VLOOKUP(#REF!,'Base mag'!$U$2:$V$8,2,FALSE)</f>
        <v>#REF!</v>
      </c>
      <c r="G2126" s="198"/>
      <c r="H2126" s="208"/>
      <c r="I2126" s="203"/>
      <c r="J2126" s="203"/>
      <c r="K2126" s="251"/>
    </row>
    <row r="2127" spans="2:11" s="126" customFormat="1">
      <c r="B2127" s="321"/>
      <c r="C2127" s="187"/>
      <c r="D2127" s="181"/>
      <c r="E2127" s="225"/>
      <c r="F2127" s="195" t="e">
        <f>VLOOKUP(#REF!,'Base mag'!$U$2:$V$8,2,FALSE)</f>
        <v>#REF!</v>
      </c>
      <c r="G2127" s="198"/>
      <c r="H2127" s="208"/>
      <c r="I2127" s="203"/>
      <c r="J2127" s="203"/>
      <c r="K2127" s="251"/>
    </row>
    <row r="2128" spans="2:11" s="126" customFormat="1">
      <c r="B2128" s="321"/>
      <c r="C2128" s="187"/>
      <c r="D2128" s="181"/>
      <c r="E2128" s="225"/>
      <c r="F2128" s="195" t="e">
        <f>VLOOKUP(#REF!,'Base mag'!$U$2:$V$8,2,FALSE)</f>
        <v>#REF!</v>
      </c>
      <c r="G2128" s="198"/>
      <c r="H2128" s="208"/>
      <c r="I2128" s="203"/>
      <c r="J2128" s="203"/>
      <c r="K2128" s="251"/>
    </row>
    <row r="2129" spans="2:11" s="126" customFormat="1">
      <c r="B2129" s="321"/>
      <c r="C2129" s="187"/>
      <c r="D2129" s="181"/>
      <c r="E2129" s="225"/>
      <c r="F2129" s="195" t="e">
        <f>VLOOKUP(#REF!,'Base mag'!$U$2:$V$8,2,FALSE)</f>
        <v>#REF!</v>
      </c>
      <c r="G2129" s="198"/>
      <c r="H2129" s="208"/>
      <c r="I2129" s="203"/>
      <c r="J2129" s="203"/>
      <c r="K2129" s="251"/>
    </row>
    <row r="2130" spans="2:11" s="126" customFormat="1">
      <c r="B2130" s="321"/>
      <c r="C2130" s="187"/>
      <c r="D2130" s="181"/>
      <c r="E2130" s="225"/>
      <c r="F2130" s="195" t="e">
        <f>VLOOKUP(#REF!,'Base mag'!$U$2:$V$8,2,FALSE)</f>
        <v>#REF!</v>
      </c>
      <c r="G2130" s="198"/>
      <c r="H2130" s="208"/>
      <c r="I2130" s="203"/>
      <c r="J2130" s="203"/>
      <c r="K2130" s="251"/>
    </row>
    <row r="2131" spans="2:11" s="126" customFormat="1">
      <c r="B2131" s="321"/>
      <c r="C2131" s="187"/>
      <c r="D2131" s="181"/>
      <c r="E2131" s="225"/>
      <c r="F2131" s="195" t="e">
        <f>VLOOKUP(#REF!,'Base mag'!$U$2:$V$8,2,FALSE)</f>
        <v>#REF!</v>
      </c>
      <c r="G2131" s="198"/>
      <c r="H2131" s="208"/>
      <c r="I2131" s="203"/>
      <c r="J2131" s="203"/>
      <c r="K2131" s="251"/>
    </row>
    <row r="2132" spans="2:11" s="126" customFormat="1">
      <c r="B2132" s="321"/>
      <c r="C2132" s="187"/>
      <c r="D2132" s="181"/>
      <c r="E2132" s="225"/>
      <c r="F2132" s="195" t="e">
        <f>VLOOKUP(#REF!,'Base mag'!$U$2:$V$8,2,FALSE)</f>
        <v>#REF!</v>
      </c>
      <c r="G2132" s="198"/>
      <c r="H2132" s="208"/>
      <c r="I2132" s="203"/>
      <c r="J2132" s="203"/>
      <c r="K2132" s="251"/>
    </row>
    <row r="2133" spans="2:11" s="126" customFormat="1">
      <c r="B2133" s="321"/>
      <c r="C2133" s="187"/>
      <c r="D2133" s="181"/>
      <c r="E2133" s="225"/>
      <c r="F2133" s="195" t="e">
        <f>VLOOKUP(#REF!,'Base mag'!$U$2:$V$8,2,FALSE)</f>
        <v>#REF!</v>
      </c>
      <c r="G2133" s="198"/>
      <c r="H2133" s="208"/>
      <c r="I2133" s="203"/>
      <c r="J2133" s="203"/>
      <c r="K2133" s="251"/>
    </row>
    <row r="2134" spans="2:11" s="126" customFormat="1">
      <c r="B2134" s="321"/>
      <c r="C2134" s="187"/>
      <c r="D2134" s="181"/>
      <c r="E2134" s="225"/>
      <c r="F2134" s="195" t="e">
        <f>VLOOKUP(#REF!,'Base mag'!$U$2:$V$8,2,FALSE)</f>
        <v>#REF!</v>
      </c>
      <c r="G2134" s="198"/>
      <c r="H2134" s="208"/>
      <c r="I2134" s="203"/>
      <c r="J2134" s="203"/>
      <c r="K2134" s="251"/>
    </row>
    <row r="2135" spans="2:11" s="126" customFormat="1">
      <c r="B2135" s="321"/>
      <c r="C2135" s="187"/>
      <c r="D2135" s="181"/>
      <c r="E2135" s="225"/>
      <c r="F2135" s="195" t="e">
        <f>VLOOKUP(#REF!,'Base mag'!$U$2:$V$8,2,FALSE)</f>
        <v>#REF!</v>
      </c>
      <c r="G2135" s="198"/>
      <c r="H2135" s="208"/>
      <c r="I2135" s="203"/>
      <c r="J2135" s="203"/>
      <c r="K2135" s="251"/>
    </row>
    <row r="2136" spans="2:11" s="126" customFormat="1">
      <c r="B2136" s="321"/>
      <c r="C2136" s="187"/>
      <c r="D2136" s="181"/>
      <c r="E2136" s="225"/>
      <c r="F2136" s="195" t="e">
        <f>VLOOKUP(#REF!,'Base mag'!$U$2:$V$8,2,FALSE)</f>
        <v>#REF!</v>
      </c>
      <c r="G2136" s="198"/>
      <c r="H2136" s="208"/>
      <c r="I2136" s="203"/>
      <c r="J2136" s="203"/>
      <c r="K2136" s="251"/>
    </row>
    <row r="2137" spans="2:11" s="126" customFormat="1">
      <c r="B2137" s="321"/>
      <c r="C2137" s="187"/>
      <c r="D2137" s="181"/>
      <c r="E2137" s="225"/>
      <c r="F2137" s="195" t="e">
        <f>VLOOKUP(#REF!,'Base mag'!$U$2:$V$8,2,FALSE)</f>
        <v>#REF!</v>
      </c>
      <c r="G2137" s="198"/>
      <c r="H2137" s="208"/>
      <c r="I2137" s="203"/>
      <c r="J2137" s="203"/>
      <c r="K2137" s="251"/>
    </row>
    <row r="2138" spans="2:11" s="126" customFormat="1">
      <c r="B2138" s="321"/>
      <c r="C2138" s="187"/>
      <c r="D2138" s="181"/>
      <c r="E2138" s="225"/>
      <c r="F2138" s="195" t="e">
        <f>VLOOKUP(#REF!,'Base mag'!$U$2:$V$8,2,FALSE)</f>
        <v>#REF!</v>
      </c>
      <c r="G2138" s="198"/>
      <c r="H2138" s="208"/>
      <c r="I2138" s="203"/>
      <c r="J2138" s="203"/>
      <c r="K2138" s="251"/>
    </row>
    <row r="2139" spans="2:11" s="126" customFormat="1">
      <c r="B2139" s="321"/>
      <c r="C2139" s="187"/>
      <c r="D2139" s="181"/>
      <c r="E2139" s="225"/>
      <c r="F2139" s="195" t="e">
        <f>VLOOKUP(#REF!,'Base mag'!$U$2:$V$8,2,FALSE)</f>
        <v>#REF!</v>
      </c>
      <c r="G2139" s="198"/>
      <c r="H2139" s="208"/>
      <c r="I2139" s="203"/>
      <c r="J2139" s="203"/>
      <c r="K2139" s="251"/>
    </row>
    <row r="2140" spans="2:11" s="126" customFormat="1">
      <c r="B2140" s="321"/>
      <c r="C2140" s="187"/>
      <c r="D2140" s="181"/>
      <c r="E2140" s="225"/>
      <c r="F2140" s="195" t="e">
        <f>VLOOKUP(#REF!,'Base mag'!$U$2:$V$8,2,FALSE)</f>
        <v>#REF!</v>
      </c>
      <c r="G2140" s="198"/>
      <c r="H2140" s="208"/>
      <c r="I2140" s="203"/>
      <c r="J2140" s="203"/>
      <c r="K2140" s="251"/>
    </row>
    <row r="2141" spans="2:11" s="126" customFormat="1">
      <c r="B2141" s="321"/>
      <c r="C2141" s="187"/>
      <c r="D2141" s="181"/>
      <c r="E2141" s="225"/>
      <c r="F2141" s="195" t="e">
        <f>VLOOKUP(#REF!,'Base mag'!$U$2:$V$8,2,FALSE)</f>
        <v>#REF!</v>
      </c>
      <c r="G2141" s="198"/>
      <c r="H2141" s="208"/>
      <c r="I2141" s="203"/>
      <c r="J2141" s="203"/>
      <c r="K2141" s="251"/>
    </row>
    <row r="2142" spans="2:11" s="126" customFormat="1">
      <c r="B2142" s="321"/>
      <c r="C2142" s="187"/>
      <c r="D2142" s="181"/>
      <c r="E2142" s="225"/>
      <c r="F2142" s="195" t="e">
        <f>VLOOKUP(#REF!,'Base mag'!$U$2:$V$8,2,FALSE)</f>
        <v>#REF!</v>
      </c>
      <c r="G2142" s="198"/>
      <c r="H2142" s="208"/>
      <c r="I2142" s="203"/>
      <c r="J2142" s="203"/>
      <c r="K2142" s="251"/>
    </row>
    <row r="2143" spans="2:11" s="126" customFormat="1">
      <c r="B2143" s="321"/>
      <c r="C2143" s="187"/>
      <c r="D2143" s="181"/>
      <c r="E2143" s="225"/>
      <c r="F2143" s="195" t="e">
        <f>VLOOKUP(#REF!,'Base mag'!$U$2:$V$8,2,FALSE)</f>
        <v>#REF!</v>
      </c>
      <c r="G2143" s="198"/>
      <c r="H2143" s="208"/>
      <c r="I2143" s="203"/>
      <c r="J2143" s="203"/>
      <c r="K2143" s="251"/>
    </row>
    <row r="2144" spans="2:11" s="126" customFormat="1">
      <c r="B2144" s="321"/>
      <c r="C2144" s="187"/>
      <c r="D2144" s="181"/>
      <c r="E2144" s="225"/>
      <c r="F2144" s="195" t="e">
        <f>VLOOKUP(#REF!,'Base mag'!$U$2:$V$8,2,FALSE)</f>
        <v>#REF!</v>
      </c>
      <c r="G2144" s="198"/>
      <c r="H2144" s="208"/>
      <c r="I2144" s="203"/>
      <c r="J2144" s="203"/>
      <c r="K2144" s="251"/>
    </row>
    <row r="2145" spans="2:11" s="126" customFormat="1">
      <c r="B2145" s="321"/>
      <c r="C2145" s="187"/>
      <c r="D2145" s="181"/>
      <c r="E2145" s="225"/>
      <c r="F2145" s="195" t="e">
        <f>VLOOKUP(#REF!,'Base mag'!$U$2:$V$8,2,FALSE)</f>
        <v>#REF!</v>
      </c>
      <c r="G2145" s="198"/>
      <c r="H2145" s="208"/>
      <c r="I2145" s="203"/>
      <c r="J2145" s="203"/>
      <c r="K2145" s="251"/>
    </row>
    <row r="2146" spans="2:11" s="126" customFormat="1">
      <c r="B2146" s="321"/>
      <c r="C2146" s="187"/>
      <c r="D2146" s="181"/>
      <c r="E2146" s="225"/>
      <c r="F2146" s="195" t="e">
        <f>VLOOKUP(#REF!,'Base mag'!$U$2:$V$8,2,FALSE)</f>
        <v>#REF!</v>
      </c>
      <c r="G2146" s="198"/>
      <c r="H2146" s="208"/>
      <c r="I2146" s="203"/>
      <c r="J2146" s="203"/>
      <c r="K2146" s="251"/>
    </row>
    <row r="2147" spans="2:11" s="126" customFormat="1">
      <c r="B2147" s="321"/>
      <c r="C2147" s="187"/>
      <c r="D2147" s="181"/>
      <c r="E2147" s="225"/>
      <c r="F2147" s="195" t="e">
        <f>VLOOKUP(#REF!,'Base mag'!$U$2:$V$8,2,FALSE)</f>
        <v>#REF!</v>
      </c>
      <c r="G2147" s="198"/>
      <c r="H2147" s="208"/>
      <c r="I2147" s="203"/>
      <c r="J2147" s="203"/>
      <c r="K2147" s="251"/>
    </row>
    <row r="2148" spans="2:11" s="126" customFormat="1">
      <c r="B2148" s="321"/>
      <c r="C2148" s="187"/>
      <c r="D2148" s="181"/>
      <c r="E2148" s="225"/>
      <c r="F2148" s="195" t="e">
        <f>VLOOKUP(#REF!,'Base mag'!$U$2:$V$8,2,FALSE)</f>
        <v>#REF!</v>
      </c>
      <c r="G2148" s="198"/>
      <c r="H2148" s="208"/>
      <c r="I2148" s="203"/>
      <c r="J2148" s="203"/>
      <c r="K2148" s="251"/>
    </row>
    <row r="2149" spans="2:11" s="126" customFormat="1">
      <c r="B2149" s="321"/>
      <c r="C2149" s="187"/>
      <c r="D2149" s="181"/>
      <c r="E2149" s="225"/>
      <c r="F2149" s="195" t="e">
        <f>VLOOKUP(#REF!,'Base mag'!$U$2:$V$8,2,FALSE)</f>
        <v>#REF!</v>
      </c>
      <c r="G2149" s="198"/>
      <c r="H2149" s="208"/>
      <c r="I2149" s="203"/>
      <c r="J2149" s="203"/>
      <c r="K2149" s="251"/>
    </row>
    <row r="2150" spans="2:11" s="126" customFormat="1">
      <c r="B2150" s="321"/>
      <c r="C2150" s="187"/>
      <c r="D2150" s="181"/>
      <c r="E2150" s="225"/>
      <c r="F2150" s="195" t="e">
        <f>VLOOKUP(#REF!,'Base mag'!$U$2:$V$8,2,FALSE)</f>
        <v>#REF!</v>
      </c>
      <c r="G2150" s="198"/>
      <c r="H2150" s="208"/>
      <c r="I2150" s="203"/>
      <c r="J2150" s="203"/>
      <c r="K2150" s="251"/>
    </row>
    <row r="2151" spans="2:11" s="126" customFormat="1">
      <c r="B2151" s="321"/>
      <c r="C2151" s="187"/>
      <c r="D2151" s="181"/>
      <c r="E2151" s="225"/>
      <c r="F2151" s="195" t="e">
        <f>VLOOKUP(#REF!,'Base mag'!$U$2:$V$8,2,FALSE)</f>
        <v>#REF!</v>
      </c>
      <c r="G2151" s="198"/>
      <c r="H2151" s="208"/>
      <c r="I2151" s="203"/>
      <c r="J2151" s="203"/>
      <c r="K2151" s="251"/>
    </row>
    <row r="2152" spans="2:11" s="126" customFormat="1">
      <c r="B2152" s="321"/>
      <c r="C2152" s="187"/>
      <c r="D2152" s="181"/>
      <c r="E2152" s="225"/>
      <c r="F2152" s="195" t="e">
        <f>VLOOKUP(#REF!,'Base mag'!$U$2:$V$8,2,FALSE)</f>
        <v>#REF!</v>
      </c>
      <c r="G2152" s="198"/>
      <c r="H2152" s="208"/>
      <c r="I2152" s="203"/>
      <c r="J2152" s="203"/>
      <c r="K2152" s="251"/>
    </row>
    <row r="2153" spans="2:11" s="126" customFormat="1">
      <c r="B2153" s="321"/>
      <c r="C2153" s="187"/>
      <c r="D2153" s="181"/>
      <c r="E2153" s="225"/>
      <c r="F2153" s="195" t="e">
        <f>VLOOKUP(#REF!,'Base mag'!$U$2:$V$8,2,FALSE)</f>
        <v>#REF!</v>
      </c>
      <c r="G2153" s="198"/>
      <c r="H2153" s="208"/>
      <c r="I2153" s="203"/>
      <c r="J2153" s="203"/>
      <c r="K2153" s="251"/>
    </row>
    <row r="2154" spans="2:11" s="126" customFormat="1">
      <c r="B2154" s="321"/>
      <c r="C2154" s="187"/>
      <c r="D2154" s="181"/>
      <c r="E2154" s="225"/>
      <c r="F2154" s="195" t="e">
        <f>VLOOKUP(#REF!,'Base mag'!$U$2:$V$8,2,FALSE)</f>
        <v>#REF!</v>
      </c>
      <c r="G2154" s="198"/>
      <c r="H2154" s="208"/>
      <c r="I2154" s="203"/>
      <c r="J2154" s="203"/>
      <c r="K2154" s="251"/>
    </row>
    <row r="2155" spans="2:11" s="126" customFormat="1">
      <c r="B2155" s="321"/>
      <c r="C2155" s="187"/>
      <c r="D2155" s="181"/>
      <c r="E2155" s="225"/>
      <c r="F2155" s="195" t="e">
        <f>VLOOKUP(#REF!,'Base mag'!$U$2:$V$8,2,FALSE)</f>
        <v>#REF!</v>
      </c>
      <c r="G2155" s="198"/>
      <c r="H2155" s="208"/>
      <c r="I2155" s="203"/>
      <c r="J2155" s="203"/>
      <c r="K2155" s="251"/>
    </row>
    <row r="2156" spans="2:11" s="126" customFormat="1">
      <c r="B2156" s="321"/>
      <c r="C2156" s="187"/>
      <c r="D2156" s="181"/>
      <c r="E2156" s="225"/>
      <c r="F2156" s="195" t="e">
        <f>VLOOKUP(#REF!,'Base mag'!$U$2:$V$8,2,FALSE)</f>
        <v>#REF!</v>
      </c>
      <c r="G2156" s="198"/>
      <c r="H2156" s="208"/>
      <c r="I2156" s="203"/>
      <c r="J2156" s="203"/>
      <c r="K2156" s="251"/>
    </row>
    <row r="2157" spans="2:11" s="126" customFormat="1">
      <c r="B2157" s="321"/>
      <c r="C2157" s="187"/>
      <c r="D2157" s="181"/>
      <c r="E2157" s="225"/>
      <c r="F2157" s="195" t="e">
        <f>VLOOKUP(#REF!,'Base mag'!$U$2:$V$8,2,FALSE)</f>
        <v>#REF!</v>
      </c>
      <c r="G2157" s="198"/>
      <c r="H2157" s="208"/>
      <c r="I2157" s="203"/>
      <c r="J2157" s="203"/>
      <c r="K2157" s="251"/>
    </row>
    <row r="2158" spans="2:11" s="126" customFormat="1">
      <c r="B2158" s="321"/>
      <c r="C2158" s="187"/>
      <c r="D2158" s="181"/>
      <c r="E2158" s="225"/>
      <c r="F2158" s="195" t="e">
        <f>VLOOKUP(#REF!,'Base mag'!$U$2:$V$8,2,FALSE)</f>
        <v>#REF!</v>
      </c>
      <c r="G2158" s="198"/>
      <c r="H2158" s="208"/>
      <c r="I2158" s="203"/>
      <c r="J2158" s="203"/>
      <c r="K2158" s="251"/>
    </row>
    <row r="2159" spans="2:11" s="126" customFormat="1">
      <c r="B2159" s="321"/>
      <c r="C2159" s="187"/>
      <c r="D2159" s="181"/>
      <c r="E2159" s="225"/>
      <c r="F2159" s="195" t="e">
        <f>VLOOKUP(#REF!,'Base mag'!$U$2:$V$8,2,FALSE)</f>
        <v>#REF!</v>
      </c>
      <c r="G2159" s="198"/>
      <c r="H2159" s="208"/>
      <c r="I2159" s="203"/>
      <c r="J2159" s="203"/>
      <c r="K2159" s="251"/>
    </row>
    <row r="2160" spans="2:11" s="126" customFormat="1">
      <c r="B2160" s="321"/>
      <c r="C2160" s="187"/>
      <c r="D2160" s="181"/>
      <c r="E2160" s="225"/>
      <c r="F2160" s="195" t="e">
        <f>VLOOKUP(#REF!,'Base mag'!$U$2:$V$8,2,FALSE)</f>
        <v>#REF!</v>
      </c>
      <c r="G2160" s="198"/>
      <c r="H2160" s="208"/>
      <c r="I2160" s="203"/>
      <c r="J2160" s="203"/>
      <c r="K2160" s="251"/>
    </row>
    <row r="2161" spans="2:11" s="126" customFormat="1">
      <c r="B2161" s="321"/>
      <c r="C2161" s="187"/>
      <c r="D2161" s="181"/>
      <c r="E2161" s="225"/>
      <c r="F2161" s="195" t="e">
        <f>VLOOKUP(#REF!,'Base mag'!$U$2:$V$8,2,FALSE)</f>
        <v>#REF!</v>
      </c>
      <c r="G2161" s="198"/>
      <c r="H2161" s="208"/>
      <c r="I2161" s="203"/>
      <c r="J2161" s="203"/>
      <c r="K2161" s="251"/>
    </row>
    <row r="2162" spans="2:11" s="126" customFormat="1">
      <c r="B2162" s="321"/>
      <c r="C2162" s="187"/>
      <c r="D2162" s="181"/>
      <c r="E2162" s="225"/>
      <c r="F2162" s="195" t="e">
        <f>VLOOKUP(#REF!,'Base mag'!$U$2:$V$8,2,FALSE)</f>
        <v>#REF!</v>
      </c>
      <c r="G2162" s="198"/>
      <c r="H2162" s="208"/>
      <c r="I2162" s="203"/>
      <c r="J2162" s="203"/>
      <c r="K2162" s="251"/>
    </row>
    <row r="2163" spans="2:11" s="126" customFormat="1">
      <c r="B2163" s="321"/>
      <c r="C2163" s="187"/>
      <c r="D2163" s="181"/>
      <c r="E2163" s="225"/>
      <c r="F2163" s="195" t="e">
        <f>VLOOKUP(#REF!,'Base mag'!$U$2:$V$8,2,FALSE)</f>
        <v>#REF!</v>
      </c>
      <c r="G2163" s="198"/>
      <c r="H2163" s="208"/>
      <c r="I2163" s="203"/>
      <c r="J2163" s="203"/>
      <c r="K2163" s="251"/>
    </row>
    <row r="2164" spans="2:11" s="126" customFormat="1">
      <c r="B2164" s="321"/>
      <c r="C2164" s="187"/>
      <c r="D2164" s="181"/>
      <c r="E2164" s="225"/>
      <c r="F2164" s="195" t="e">
        <f>VLOOKUP(#REF!,'Base mag'!$U$2:$V$8,2,FALSE)</f>
        <v>#REF!</v>
      </c>
      <c r="G2164" s="198"/>
      <c r="H2164" s="208"/>
      <c r="I2164" s="203"/>
      <c r="J2164" s="203"/>
      <c r="K2164" s="251"/>
    </row>
    <row r="2165" spans="2:11" s="126" customFormat="1">
      <c r="B2165" s="321"/>
      <c r="C2165" s="187"/>
      <c r="D2165" s="181"/>
      <c r="E2165" s="225"/>
      <c r="F2165" s="195" t="e">
        <f>VLOOKUP(#REF!,'Base mag'!$U$2:$V$8,2,FALSE)</f>
        <v>#REF!</v>
      </c>
      <c r="G2165" s="198"/>
      <c r="H2165" s="208"/>
      <c r="I2165" s="203"/>
      <c r="J2165" s="203"/>
      <c r="K2165" s="251"/>
    </row>
    <row r="2166" spans="2:11" s="126" customFormat="1">
      <c r="B2166" s="321"/>
      <c r="C2166" s="187"/>
      <c r="D2166" s="181"/>
      <c r="E2166" s="225"/>
      <c r="F2166" s="195" t="e">
        <f>VLOOKUP(#REF!,'Base mag'!$U$2:$V$8,2,FALSE)</f>
        <v>#REF!</v>
      </c>
      <c r="G2166" s="198"/>
      <c r="H2166" s="208"/>
      <c r="I2166" s="203"/>
      <c r="J2166" s="203"/>
      <c r="K2166" s="251"/>
    </row>
    <row r="2167" spans="2:11" s="126" customFormat="1">
      <c r="B2167" s="321"/>
      <c r="C2167" s="187"/>
      <c r="D2167" s="181"/>
      <c r="E2167" s="225"/>
      <c r="F2167" s="195" t="e">
        <f>VLOOKUP(#REF!,'Base mag'!$U$2:$V$8,2,FALSE)</f>
        <v>#REF!</v>
      </c>
      <c r="G2167" s="198"/>
      <c r="H2167" s="208"/>
      <c r="I2167" s="203"/>
      <c r="J2167" s="203"/>
      <c r="K2167" s="251"/>
    </row>
    <row r="2168" spans="2:11" s="126" customFormat="1">
      <c r="B2168" s="321"/>
      <c r="C2168" s="187"/>
      <c r="D2168" s="181"/>
      <c r="E2168" s="225"/>
      <c r="F2168" s="195" t="e">
        <f>VLOOKUP(#REF!,'Base mag'!$U$2:$V$8,2,FALSE)</f>
        <v>#REF!</v>
      </c>
      <c r="G2168" s="198"/>
      <c r="H2168" s="208"/>
      <c r="I2168" s="203"/>
      <c r="J2168" s="203"/>
      <c r="K2168" s="251"/>
    </row>
    <row r="2169" spans="2:11" s="126" customFormat="1">
      <c r="B2169" s="321"/>
      <c r="C2169" s="187"/>
      <c r="D2169" s="181"/>
      <c r="E2169" s="225"/>
      <c r="F2169" s="195" t="e">
        <f>VLOOKUP(#REF!,'Base mag'!$U$2:$V$8,2,FALSE)</f>
        <v>#REF!</v>
      </c>
      <c r="G2169" s="198"/>
      <c r="H2169" s="208"/>
      <c r="I2169" s="203"/>
      <c r="J2169" s="203"/>
      <c r="K2169" s="251"/>
    </row>
    <row r="2170" spans="2:11" s="126" customFormat="1">
      <c r="B2170" s="321"/>
      <c r="C2170" s="187"/>
      <c r="D2170" s="181"/>
      <c r="E2170" s="225"/>
      <c r="F2170" s="195" t="e">
        <f>VLOOKUP(#REF!,'Base mag'!$U$2:$V$8,2,FALSE)</f>
        <v>#REF!</v>
      </c>
      <c r="G2170" s="198"/>
      <c r="H2170" s="208"/>
      <c r="I2170" s="203"/>
      <c r="J2170" s="203"/>
      <c r="K2170" s="251"/>
    </row>
    <row r="2171" spans="2:11" s="126" customFormat="1">
      <c r="B2171" s="321"/>
      <c r="C2171" s="187"/>
      <c r="D2171" s="181"/>
      <c r="E2171" s="225"/>
      <c r="F2171" s="195" t="e">
        <f>VLOOKUP(#REF!,'Base mag'!$U$2:$V$8,2,FALSE)</f>
        <v>#REF!</v>
      </c>
      <c r="G2171" s="198"/>
      <c r="H2171" s="208"/>
      <c r="I2171" s="203"/>
      <c r="J2171" s="203"/>
      <c r="K2171" s="251"/>
    </row>
    <row r="2172" spans="2:11" s="126" customFormat="1">
      <c r="B2172" s="321"/>
      <c r="C2172" s="187"/>
      <c r="D2172" s="181"/>
      <c r="E2172" s="225"/>
      <c r="F2172" s="195" t="e">
        <f>VLOOKUP(#REF!,'Base mag'!$U$2:$V$8,2,FALSE)</f>
        <v>#REF!</v>
      </c>
      <c r="G2172" s="198"/>
      <c r="H2172" s="208"/>
      <c r="I2172" s="203"/>
      <c r="J2172" s="203"/>
      <c r="K2172" s="251"/>
    </row>
    <row r="2173" spans="2:11" s="126" customFormat="1">
      <c r="B2173" s="321"/>
      <c r="C2173" s="187"/>
      <c r="D2173" s="181"/>
      <c r="E2173" s="225"/>
      <c r="F2173" s="195" t="e">
        <f>VLOOKUP(#REF!,'Base mag'!$U$2:$V$8,2,FALSE)</f>
        <v>#REF!</v>
      </c>
      <c r="G2173" s="198"/>
      <c r="H2173" s="208"/>
      <c r="I2173" s="203"/>
      <c r="J2173" s="203"/>
      <c r="K2173" s="251"/>
    </row>
    <row r="2174" spans="2:11" s="126" customFormat="1">
      <c r="B2174" s="321"/>
      <c r="C2174" s="187"/>
      <c r="D2174" s="181"/>
      <c r="E2174" s="225"/>
      <c r="F2174" s="195" t="e">
        <f>VLOOKUP(#REF!,'Base mag'!$U$2:$V$8,2,FALSE)</f>
        <v>#REF!</v>
      </c>
      <c r="G2174" s="198"/>
      <c r="H2174" s="208"/>
      <c r="I2174" s="203"/>
      <c r="J2174" s="203"/>
      <c r="K2174" s="251"/>
    </row>
    <row r="2175" spans="2:11" s="126" customFormat="1">
      <c r="B2175" s="321"/>
      <c r="C2175" s="187"/>
      <c r="D2175" s="181"/>
      <c r="E2175" s="225"/>
      <c r="F2175" s="195" t="e">
        <f>VLOOKUP(#REF!,'Base mag'!$U$2:$V$8,2,FALSE)</f>
        <v>#REF!</v>
      </c>
      <c r="G2175" s="198"/>
      <c r="H2175" s="208"/>
      <c r="I2175" s="203"/>
      <c r="J2175" s="203"/>
      <c r="K2175" s="251"/>
    </row>
    <row r="2176" spans="2:11" s="126" customFormat="1">
      <c r="B2176" s="321"/>
      <c r="C2176" s="187"/>
      <c r="D2176" s="181"/>
      <c r="E2176" s="225"/>
      <c r="F2176" s="195" t="e">
        <f>VLOOKUP(#REF!,'Base mag'!$U$2:$V$8,2,FALSE)</f>
        <v>#REF!</v>
      </c>
      <c r="G2176" s="198"/>
      <c r="H2176" s="208"/>
      <c r="I2176" s="203"/>
      <c r="J2176" s="203"/>
      <c r="K2176" s="251"/>
    </row>
    <row r="2177" spans="2:11" s="126" customFormat="1">
      <c r="B2177" s="321"/>
      <c r="C2177" s="187"/>
      <c r="D2177" s="181"/>
      <c r="E2177" s="225"/>
      <c r="F2177" s="195" t="e">
        <f>VLOOKUP(#REF!,'Base mag'!$U$2:$V$8,2,FALSE)</f>
        <v>#REF!</v>
      </c>
      <c r="G2177" s="198"/>
      <c r="H2177" s="208"/>
      <c r="I2177" s="203"/>
      <c r="J2177" s="203"/>
      <c r="K2177" s="251"/>
    </row>
    <row r="2178" spans="2:11" s="126" customFormat="1">
      <c r="B2178" s="321"/>
      <c r="C2178" s="187"/>
      <c r="D2178" s="181"/>
      <c r="E2178" s="225"/>
      <c r="F2178" s="195" t="e">
        <f>VLOOKUP(#REF!,'Base mag'!$U$2:$V$8,2,FALSE)</f>
        <v>#REF!</v>
      </c>
      <c r="G2178" s="198"/>
      <c r="H2178" s="208"/>
      <c r="I2178" s="203"/>
      <c r="J2178" s="203"/>
      <c r="K2178" s="251"/>
    </row>
    <row r="2179" spans="2:11" s="126" customFormat="1">
      <c r="B2179" s="321"/>
      <c r="C2179" s="187"/>
      <c r="D2179" s="181"/>
      <c r="E2179" s="225"/>
      <c r="F2179" s="195" t="e">
        <f>VLOOKUP(#REF!,'Base mag'!$U$2:$V$8,2,FALSE)</f>
        <v>#REF!</v>
      </c>
      <c r="G2179" s="198"/>
      <c r="H2179" s="208"/>
      <c r="I2179" s="203"/>
      <c r="J2179" s="203"/>
      <c r="K2179" s="251"/>
    </row>
    <row r="2180" spans="2:11" s="126" customFormat="1">
      <c r="B2180" s="321"/>
      <c r="C2180" s="187"/>
      <c r="D2180" s="181"/>
      <c r="E2180" s="225"/>
      <c r="F2180" s="195" t="e">
        <f>VLOOKUP(#REF!,'Base mag'!$U$2:$V$8,2,FALSE)</f>
        <v>#REF!</v>
      </c>
      <c r="G2180" s="198"/>
      <c r="H2180" s="208"/>
      <c r="I2180" s="203"/>
      <c r="J2180" s="203"/>
      <c r="K2180" s="251"/>
    </row>
    <row r="2181" spans="2:11" s="126" customFormat="1">
      <c r="B2181" s="321"/>
      <c r="C2181" s="187"/>
      <c r="D2181" s="181"/>
      <c r="E2181" s="225"/>
      <c r="F2181" s="195" t="e">
        <f>VLOOKUP(#REF!,'Base mag'!$U$2:$V$8,2,FALSE)</f>
        <v>#REF!</v>
      </c>
      <c r="G2181" s="198"/>
      <c r="H2181" s="208"/>
      <c r="I2181" s="203"/>
      <c r="J2181" s="203"/>
      <c r="K2181" s="251"/>
    </row>
    <row r="2182" spans="2:11" s="126" customFormat="1">
      <c r="B2182" s="321"/>
      <c r="C2182" s="187"/>
      <c r="D2182" s="181"/>
      <c r="E2182" s="225"/>
      <c r="F2182" s="195" t="e">
        <f>VLOOKUP(#REF!,'Base mag'!$U$2:$V$8,2,FALSE)</f>
        <v>#REF!</v>
      </c>
      <c r="G2182" s="198"/>
      <c r="H2182" s="208"/>
      <c r="I2182" s="203"/>
      <c r="J2182" s="203"/>
      <c r="K2182" s="251"/>
    </row>
    <row r="2183" spans="2:11" s="126" customFormat="1">
      <c r="B2183" s="321"/>
      <c r="C2183" s="187"/>
      <c r="D2183" s="181"/>
      <c r="E2183" s="225"/>
      <c r="F2183" s="195" t="e">
        <f>VLOOKUP(#REF!,'Base mag'!$U$2:$V$8,2,FALSE)</f>
        <v>#REF!</v>
      </c>
      <c r="G2183" s="198"/>
      <c r="H2183" s="208"/>
      <c r="I2183" s="203"/>
      <c r="J2183" s="203"/>
      <c r="K2183" s="251"/>
    </row>
    <row r="2184" spans="2:11" s="126" customFormat="1">
      <c r="B2184" s="321"/>
      <c r="C2184" s="187"/>
      <c r="D2184" s="181"/>
      <c r="E2184" s="225"/>
      <c r="F2184" s="195" t="e">
        <f>VLOOKUP(#REF!,'Base mag'!$U$2:$V$8,2,FALSE)</f>
        <v>#REF!</v>
      </c>
      <c r="G2184" s="198"/>
      <c r="H2184" s="208"/>
      <c r="I2184" s="203"/>
      <c r="J2184" s="203"/>
      <c r="K2184" s="251"/>
    </row>
    <row r="2185" spans="2:11" s="126" customFormat="1">
      <c r="B2185" s="321"/>
      <c r="C2185" s="187"/>
      <c r="D2185" s="181"/>
      <c r="E2185" s="225"/>
      <c r="F2185" s="195" t="e">
        <f>VLOOKUP(#REF!,'Base mag'!$U$2:$V$8,2,FALSE)</f>
        <v>#REF!</v>
      </c>
      <c r="G2185" s="198"/>
      <c r="H2185" s="208"/>
      <c r="I2185" s="203"/>
      <c r="J2185" s="203"/>
      <c r="K2185" s="251"/>
    </row>
    <row r="2186" spans="2:11" s="126" customFormat="1">
      <c r="B2186" s="321"/>
      <c r="C2186" s="187"/>
      <c r="D2186" s="181"/>
      <c r="E2186" s="225"/>
      <c r="F2186" s="195" t="e">
        <f>VLOOKUP(#REF!,'Base mag'!$U$2:$V$8,2,FALSE)</f>
        <v>#REF!</v>
      </c>
      <c r="G2186" s="198"/>
      <c r="H2186" s="208"/>
      <c r="I2186" s="203"/>
      <c r="J2186" s="203"/>
      <c r="K2186" s="251"/>
    </row>
    <row r="2187" spans="2:11" s="126" customFormat="1">
      <c r="B2187" s="321"/>
      <c r="C2187" s="187"/>
      <c r="D2187" s="181"/>
      <c r="E2187" s="225"/>
      <c r="F2187" s="195" t="e">
        <f>VLOOKUP(#REF!,'Base mag'!$U$2:$V$8,2,FALSE)</f>
        <v>#REF!</v>
      </c>
      <c r="G2187" s="198"/>
      <c r="H2187" s="208"/>
      <c r="I2187" s="203"/>
      <c r="J2187" s="203"/>
      <c r="K2187" s="251"/>
    </row>
    <row r="2188" spans="2:11" s="126" customFormat="1">
      <c r="B2188" s="321"/>
      <c r="C2188" s="187"/>
      <c r="D2188" s="181"/>
      <c r="E2188" s="225"/>
      <c r="F2188" s="195" t="e">
        <f>VLOOKUP(#REF!,'Base mag'!$U$2:$V$8,2,FALSE)</f>
        <v>#REF!</v>
      </c>
      <c r="G2188" s="198"/>
      <c r="H2188" s="208"/>
      <c r="I2188" s="203"/>
      <c r="J2188" s="203"/>
      <c r="K2188" s="251"/>
    </row>
    <row r="2189" spans="2:11" s="126" customFormat="1">
      <c r="B2189" s="321"/>
      <c r="C2189" s="187"/>
      <c r="D2189" s="181"/>
      <c r="E2189" s="225"/>
      <c r="F2189" s="195" t="e">
        <f>VLOOKUP(#REF!,'Base mag'!$U$2:$V$8,2,FALSE)</f>
        <v>#REF!</v>
      </c>
      <c r="G2189" s="198"/>
      <c r="H2189" s="208"/>
      <c r="I2189" s="203"/>
      <c r="J2189" s="203"/>
      <c r="K2189" s="251"/>
    </row>
    <row r="2190" spans="2:11" s="126" customFormat="1">
      <c r="B2190" s="321"/>
      <c r="C2190" s="187"/>
      <c r="D2190" s="181"/>
      <c r="E2190" s="225"/>
      <c r="F2190" s="195" t="e">
        <f>VLOOKUP(#REF!,'Base mag'!$U$2:$V$8,2,FALSE)</f>
        <v>#REF!</v>
      </c>
      <c r="G2190" s="198"/>
      <c r="H2190" s="208"/>
      <c r="I2190" s="203"/>
      <c r="J2190" s="203"/>
      <c r="K2190" s="251"/>
    </row>
    <row r="2191" spans="2:11" s="126" customFormat="1">
      <c r="B2191" s="321"/>
      <c r="C2191" s="187"/>
      <c r="D2191" s="181"/>
      <c r="E2191" s="225"/>
      <c r="F2191" s="195" t="e">
        <f>VLOOKUP(#REF!,'Base mag'!$U$2:$V$8,2,FALSE)</f>
        <v>#REF!</v>
      </c>
      <c r="G2191" s="198"/>
      <c r="H2191" s="208"/>
      <c r="I2191" s="203"/>
      <c r="J2191" s="203"/>
      <c r="K2191" s="251"/>
    </row>
    <row r="2192" spans="2:11" s="126" customFormat="1">
      <c r="B2192" s="321"/>
      <c r="C2192" s="187"/>
      <c r="D2192" s="181"/>
      <c r="E2192" s="225"/>
      <c r="F2192" s="195" t="e">
        <f>VLOOKUP(#REF!,'Base mag'!$U$2:$V$8,2,FALSE)</f>
        <v>#REF!</v>
      </c>
      <c r="G2192" s="198"/>
      <c r="H2192" s="208"/>
      <c r="I2192" s="203"/>
      <c r="J2192" s="203"/>
      <c r="K2192" s="251"/>
    </row>
    <row r="2193" spans="2:11" s="126" customFormat="1">
      <c r="B2193" s="321"/>
      <c r="C2193" s="187"/>
      <c r="D2193" s="181"/>
      <c r="E2193" s="225"/>
      <c r="F2193" s="195" t="e">
        <f>VLOOKUP(#REF!,'Base mag'!$U$2:$V$8,2,FALSE)</f>
        <v>#REF!</v>
      </c>
      <c r="G2193" s="198"/>
      <c r="H2193" s="208"/>
      <c r="I2193" s="203"/>
      <c r="J2193" s="203"/>
      <c r="K2193" s="251"/>
    </row>
    <row r="2194" spans="2:11" s="126" customFormat="1">
      <c r="B2194" s="321"/>
      <c r="C2194" s="187"/>
      <c r="D2194" s="181"/>
      <c r="E2194" s="225"/>
      <c r="F2194" s="195" t="e">
        <f>VLOOKUP(#REF!,'Base mag'!$U$2:$V$8,2,FALSE)</f>
        <v>#REF!</v>
      </c>
      <c r="G2194" s="198"/>
      <c r="H2194" s="208"/>
      <c r="I2194" s="203"/>
      <c r="J2194" s="203"/>
      <c r="K2194" s="251"/>
    </row>
    <row r="2195" spans="2:11" s="126" customFormat="1">
      <c r="B2195" s="321"/>
      <c r="C2195" s="187"/>
      <c r="D2195" s="181"/>
      <c r="E2195" s="225"/>
      <c r="F2195" s="195" t="e">
        <f>VLOOKUP(#REF!,'Base mag'!$U$2:$V$8,2,FALSE)</f>
        <v>#REF!</v>
      </c>
      <c r="G2195" s="198"/>
      <c r="H2195" s="208"/>
      <c r="I2195" s="203"/>
      <c r="J2195" s="203"/>
      <c r="K2195" s="251"/>
    </row>
    <row r="2196" spans="2:11" s="126" customFormat="1">
      <c r="B2196" s="321"/>
      <c r="C2196" s="187"/>
      <c r="D2196" s="181"/>
      <c r="E2196" s="225"/>
      <c r="F2196" s="195" t="e">
        <f>VLOOKUP(#REF!,'Base mag'!$U$2:$V$8,2,FALSE)</f>
        <v>#REF!</v>
      </c>
      <c r="G2196" s="198"/>
      <c r="H2196" s="208"/>
      <c r="I2196" s="203"/>
      <c r="J2196" s="203"/>
      <c r="K2196" s="251"/>
    </row>
    <row r="2197" spans="2:11" s="126" customFormat="1">
      <c r="B2197" s="321"/>
      <c r="C2197" s="187"/>
      <c r="D2197" s="181"/>
      <c r="E2197" s="225"/>
      <c r="F2197" s="195" t="e">
        <f>VLOOKUP(#REF!,'Base mag'!$U$2:$V$8,2,FALSE)</f>
        <v>#REF!</v>
      </c>
      <c r="G2197" s="198"/>
      <c r="H2197" s="208"/>
      <c r="I2197" s="203"/>
      <c r="J2197" s="203"/>
      <c r="K2197" s="251"/>
    </row>
    <row r="2198" spans="2:11" s="126" customFormat="1">
      <c r="B2198" s="321"/>
      <c r="C2198" s="187"/>
      <c r="D2198" s="181"/>
      <c r="E2198" s="225"/>
      <c r="F2198" s="195" t="e">
        <f>VLOOKUP(#REF!,'Base mag'!$U$2:$V$8,2,FALSE)</f>
        <v>#REF!</v>
      </c>
      <c r="G2198" s="198"/>
      <c r="H2198" s="208"/>
      <c r="I2198" s="203"/>
      <c r="J2198" s="203"/>
      <c r="K2198" s="251"/>
    </row>
    <row r="2199" spans="2:11" s="126" customFormat="1">
      <c r="B2199" s="321"/>
      <c r="C2199" s="187"/>
      <c r="D2199" s="181"/>
      <c r="E2199" s="225"/>
      <c r="F2199" s="195" t="e">
        <f>VLOOKUP(#REF!,'Base mag'!$U$2:$V$8,2,FALSE)</f>
        <v>#REF!</v>
      </c>
      <c r="G2199" s="198"/>
      <c r="H2199" s="208"/>
      <c r="I2199" s="203"/>
      <c r="J2199" s="203"/>
      <c r="K2199" s="251"/>
    </row>
    <row r="2200" spans="2:11" s="126" customFormat="1">
      <c r="B2200" s="321"/>
      <c r="C2200" s="187"/>
      <c r="D2200" s="181"/>
      <c r="E2200" s="225"/>
      <c r="F2200" s="195" t="e">
        <f>VLOOKUP(#REF!,'Base mag'!$U$2:$V$8,2,FALSE)</f>
        <v>#REF!</v>
      </c>
      <c r="G2200" s="198"/>
      <c r="H2200" s="208"/>
      <c r="I2200" s="203"/>
      <c r="J2200" s="203"/>
      <c r="K2200" s="251"/>
    </row>
    <row r="2201" spans="2:11" s="126" customFormat="1">
      <c r="B2201" s="321"/>
      <c r="C2201" s="187"/>
      <c r="D2201" s="181"/>
      <c r="E2201" s="225"/>
      <c r="F2201" s="195" t="e">
        <f>VLOOKUP(#REF!,'Base mag'!$U$2:$V$8,2,FALSE)</f>
        <v>#REF!</v>
      </c>
      <c r="G2201" s="198"/>
      <c r="H2201" s="208"/>
      <c r="I2201" s="203"/>
      <c r="J2201" s="203"/>
      <c r="K2201" s="251"/>
    </row>
    <row r="2202" spans="2:11" s="126" customFormat="1">
      <c r="B2202" s="321"/>
      <c r="C2202" s="187"/>
      <c r="D2202" s="181"/>
      <c r="E2202" s="225"/>
      <c r="F2202" s="195" t="e">
        <f>VLOOKUP(#REF!,'Base mag'!$U$2:$V$8,2,FALSE)</f>
        <v>#REF!</v>
      </c>
      <c r="G2202" s="198"/>
      <c r="H2202" s="208"/>
      <c r="I2202" s="203"/>
      <c r="J2202" s="203"/>
      <c r="K2202" s="251"/>
    </row>
    <row r="2203" spans="2:11" s="126" customFormat="1">
      <c r="B2203" s="321"/>
      <c r="C2203" s="187"/>
      <c r="D2203" s="181"/>
      <c r="E2203" s="225"/>
      <c r="F2203" s="195" t="e">
        <f>VLOOKUP(#REF!,'Base mag'!$U$2:$V$8,2,FALSE)</f>
        <v>#REF!</v>
      </c>
      <c r="G2203" s="198"/>
      <c r="H2203" s="208"/>
      <c r="I2203" s="203"/>
      <c r="J2203" s="203"/>
      <c r="K2203" s="251"/>
    </row>
    <row r="2204" spans="2:11" s="126" customFormat="1">
      <c r="B2204" s="321"/>
      <c r="C2204" s="187"/>
      <c r="D2204" s="181"/>
      <c r="E2204" s="225"/>
      <c r="F2204" s="195" t="e">
        <f>VLOOKUP(#REF!,'Base mag'!$U$2:$V$8,2,FALSE)</f>
        <v>#REF!</v>
      </c>
      <c r="G2204" s="198"/>
      <c r="H2204" s="208"/>
      <c r="I2204" s="203"/>
      <c r="J2204" s="203"/>
      <c r="K2204" s="251"/>
    </row>
    <row r="2205" spans="2:11" s="126" customFormat="1">
      <c r="B2205" s="321"/>
      <c r="C2205" s="187"/>
      <c r="D2205" s="181"/>
      <c r="E2205" s="225"/>
      <c r="F2205" s="195" t="e">
        <f>VLOOKUP(#REF!,'Base mag'!$U$2:$V$8,2,FALSE)</f>
        <v>#REF!</v>
      </c>
      <c r="G2205" s="198"/>
      <c r="H2205" s="208"/>
      <c r="I2205" s="203"/>
      <c r="J2205" s="203"/>
      <c r="K2205" s="251"/>
    </row>
    <row r="2206" spans="2:11" s="126" customFormat="1">
      <c r="B2206" s="321"/>
      <c r="C2206" s="187"/>
      <c r="D2206" s="181"/>
      <c r="E2206" s="225"/>
      <c r="F2206" s="195" t="e">
        <f>VLOOKUP(#REF!,'Base mag'!$U$2:$V$8,2,FALSE)</f>
        <v>#REF!</v>
      </c>
      <c r="G2206" s="198"/>
      <c r="H2206" s="208"/>
      <c r="I2206" s="203"/>
      <c r="J2206" s="203"/>
      <c r="K2206" s="251"/>
    </row>
    <row r="2207" spans="2:11" s="126" customFormat="1">
      <c r="B2207" s="321"/>
      <c r="C2207" s="187"/>
      <c r="D2207" s="181"/>
      <c r="E2207" s="225"/>
      <c r="F2207" s="195" t="e">
        <f>VLOOKUP(#REF!,'Base mag'!$U$2:$V$8,2,FALSE)</f>
        <v>#REF!</v>
      </c>
      <c r="G2207" s="198"/>
      <c r="H2207" s="208"/>
      <c r="I2207" s="203"/>
      <c r="J2207" s="203"/>
      <c r="K2207" s="251"/>
    </row>
    <row r="2208" spans="2:11" s="126" customFormat="1">
      <c r="B2208" s="321"/>
      <c r="C2208" s="187"/>
      <c r="D2208" s="181"/>
      <c r="E2208" s="225"/>
      <c r="F2208" s="195" t="e">
        <f>VLOOKUP(#REF!,'Base mag'!$U$2:$V$8,2,FALSE)</f>
        <v>#REF!</v>
      </c>
      <c r="G2208" s="198"/>
      <c r="H2208" s="208"/>
      <c r="I2208" s="203"/>
      <c r="J2208" s="203"/>
      <c r="K2208" s="251"/>
    </row>
    <row r="2209" spans="2:11" s="126" customFormat="1">
      <c r="B2209" s="321"/>
      <c r="C2209" s="187"/>
      <c r="D2209" s="181"/>
      <c r="E2209" s="225"/>
      <c r="F2209" s="195" t="e">
        <f>VLOOKUP(#REF!,'Base mag'!$U$2:$V$8,2,FALSE)</f>
        <v>#REF!</v>
      </c>
      <c r="G2209" s="198"/>
      <c r="H2209" s="208"/>
      <c r="I2209" s="203"/>
      <c r="J2209" s="203"/>
      <c r="K2209" s="251"/>
    </row>
    <row r="2210" spans="2:11" s="126" customFormat="1">
      <c r="B2210" s="321"/>
      <c r="C2210" s="187"/>
      <c r="D2210" s="181"/>
      <c r="E2210" s="225"/>
      <c r="F2210" s="195" t="e">
        <f>VLOOKUP(#REF!,'Base mag'!$U$2:$V$8,2,FALSE)</f>
        <v>#REF!</v>
      </c>
      <c r="G2210" s="198"/>
      <c r="H2210" s="208"/>
      <c r="I2210" s="203"/>
      <c r="J2210" s="203"/>
      <c r="K2210" s="251"/>
    </row>
    <row r="2211" spans="2:11" s="126" customFormat="1">
      <c r="B2211" s="321"/>
      <c r="C2211" s="187"/>
      <c r="D2211" s="181"/>
      <c r="E2211" s="225"/>
      <c r="F2211" s="195" t="e">
        <f>VLOOKUP(#REF!,'Base mag'!$U$2:$V$8,2,FALSE)</f>
        <v>#REF!</v>
      </c>
      <c r="G2211" s="198"/>
      <c r="H2211" s="208"/>
      <c r="I2211" s="203"/>
      <c r="J2211" s="203"/>
      <c r="K2211" s="251"/>
    </row>
    <row r="2212" spans="2:11" s="126" customFormat="1">
      <c r="B2212" s="321"/>
      <c r="C2212" s="187"/>
      <c r="D2212" s="181"/>
      <c r="E2212" s="225"/>
      <c r="F2212" s="195" t="e">
        <f>VLOOKUP(#REF!,'Base mag'!$U$2:$V$8,2,FALSE)</f>
        <v>#REF!</v>
      </c>
      <c r="G2212" s="198"/>
      <c r="H2212" s="208"/>
      <c r="I2212" s="203"/>
      <c r="J2212" s="203"/>
      <c r="K2212" s="251"/>
    </row>
    <row r="2213" spans="2:11" s="126" customFormat="1">
      <c r="B2213" s="321"/>
      <c r="C2213" s="187"/>
      <c r="D2213" s="181"/>
      <c r="E2213" s="225"/>
      <c r="F2213" s="195" t="e">
        <f>VLOOKUP(#REF!,'Base mag'!$U$2:$V$8,2,FALSE)</f>
        <v>#REF!</v>
      </c>
      <c r="G2213" s="198"/>
      <c r="H2213" s="208"/>
      <c r="I2213" s="203"/>
      <c r="J2213" s="203"/>
      <c r="K2213" s="251"/>
    </row>
    <row r="2214" spans="2:11" s="126" customFormat="1">
      <c r="B2214" s="321"/>
      <c r="C2214" s="187"/>
      <c r="D2214" s="181"/>
      <c r="E2214" s="225"/>
      <c r="F2214" s="195" t="e">
        <f>VLOOKUP(#REF!,'Base mag'!$U$2:$V$8,2,FALSE)</f>
        <v>#REF!</v>
      </c>
      <c r="G2214" s="198"/>
      <c r="H2214" s="208"/>
      <c r="I2214" s="203"/>
      <c r="J2214" s="203"/>
      <c r="K2214" s="251"/>
    </row>
    <row r="2215" spans="2:11" s="126" customFormat="1">
      <c r="B2215" s="321"/>
      <c r="C2215" s="187"/>
      <c r="D2215" s="181"/>
      <c r="E2215" s="225"/>
      <c r="F2215" s="195" t="e">
        <f>VLOOKUP(#REF!,'Base mag'!$U$2:$V$8,2,FALSE)</f>
        <v>#REF!</v>
      </c>
      <c r="G2215" s="198"/>
      <c r="H2215" s="208"/>
      <c r="I2215" s="203"/>
      <c r="J2215" s="203"/>
      <c r="K2215" s="251"/>
    </row>
    <row r="2216" spans="2:11" s="126" customFormat="1">
      <c r="B2216" s="321"/>
      <c r="C2216" s="187"/>
      <c r="D2216" s="181"/>
      <c r="E2216" s="225"/>
      <c r="F2216" s="195" t="e">
        <f>VLOOKUP(#REF!,'Base mag'!$U$2:$V$8,2,FALSE)</f>
        <v>#REF!</v>
      </c>
      <c r="G2216" s="198"/>
      <c r="H2216" s="208"/>
      <c r="I2216" s="203"/>
      <c r="J2216" s="203"/>
      <c r="K2216" s="251"/>
    </row>
    <row r="2217" spans="2:11" s="126" customFormat="1">
      <c r="B2217" s="321"/>
      <c r="C2217" s="187"/>
      <c r="D2217" s="181"/>
      <c r="E2217" s="225"/>
      <c r="F2217" s="195" t="e">
        <f>VLOOKUP(#REF!,'Base mag'!$U$2:$V$8,2,FALSE)</f>
        <v>#REF!</v>
      </c>
      <c r="G2217" s="198"/>
      <c r="H2217" s="208"/>
      <c r="I2217" s="203"/>
      <c r="J2217" s="203"/>
      <c r="K2217" s="251"/>
    </row>
    <row r="2218" spans="2:11" s="126" customFormat="1">
      <c r="B2218" s="321"/>
      <c r="C2218" s="187"/>
      <c r="D2218" s="181"/>
      <c r="E2218" s="225"/>
      <c r="F2218" s="195" t="e">
        <f>VLOOKUP(#REF!,'Base mag'!$U$2:$V$8,2,FALSE)</f>
        <v>#REF!</v>
      </c>
      <c r="G2218" s="198"/>
      <c r="H2218" s="208"/>
      <c r="I2218" s="203"/>
      <c r="J2218" s="203"/>
      <c r="K2218" s="251"/>
    </row>
    <row r="2219" spans="2:11" s="126" customFormat="1">
      <c r="B2219" s="321"/>
      <c r="C2219" s="187"/>
      <c r="D2219" s="181"/>
      <c r="E2219" s="225"/>
      <c r="F2219" s="195" t="e">
        <f>VLOOKUP(#REF!,'Base mag'!$U$2:$V$8,2,FALSE)</f>
        <v>#REF!</v>
      </c>
      <c r="G2219" s="198"/>
      <c r="H2219" s="208"/>
      <c r="I2219" s="203"/>
      <c r="J2219" s="203"/>
      <c r="K2219" s="251"/>
    </row>
    <row r="2220" spans="2:11" s="126" customFormat="1">
      <c r="B2220" s="321"/>
      <c r="C2220" s="187"/>
      <c r="D2220" s="181"/>
      <c r="E2220" s="225"/>
      <c r="F2220" s="195" t="e">
        <f>VLOOKUP(#REF!,'Base mag'!$U$2:$V$8,2,FALSE)</f>
        <v>#REF!</v>
      </c>
      <c r="G2220" s="198"/>
      <c r="H2220" s="208"/>
      <c r="I2220" s="203"/>
      <c r="J2220" s="203"/>
      <c r="K2220" s="251"/>
    </row>
    <row r="2221" spans="2:11" s="126" customFormat="1">
      <c r="B2221" s="321"/>
      <c r="C2221" s="187"/>
      <c r="D2221" s="181"/>
      <c r="E2221" s="225"/>
      <c r="F2221" s="195" t="e">
        <f>VLOOKUP(#REF!,'Base mag'!$U$2:$V$8,2,FALSE)</f>
        <v>#REF!</v>
      </c>
      <c r="G2221" s="198"/>
      <c r="H2221" s="208"/>
      <c r="I2221" s="203"/>
      <c r="J2221" s="203"/>
      <c r="K2221" s="251"/>
    </row>
    <row r="2222" spans="2:11" s="126" customFormat="1">
      <c r="B2222" s="321"/>
      <c r="C2222" s="187"/>
      <c r="D2222" s="181"/>
      <c r="E2222" s="225"/>
      <c r="F2222" s="195" t="e">
        <f>VLOOKUP(#REF!,'Base mag'!$U$2:$V$8,2,FALSE)</f>
        <v>#REF!</v>
      </c>
      <c r="G2222" s="198"/>
      <c r="H2222" s="208"/>
      <c r="I2222" s="203"/>
      <c r="J2222" s="203"/>
      <c r="K2222" s="251"/>
    </row>
    <row r="2223" spans="2:11" s="126" customFormat="1">
      <c r="B2223" s="321"/>
      <c r="C2223" s="187"/>
      <c r="D2223" s="181"/>
      <c r="E2223" s="225"/>
      <c r="F2223" s="195" t="e">
        <f>VLOOKUP(#REF!,'Base mag'!$U$2:$V$8,2,FALSE)</f>
        <v>#REF!</v>
      </c>
      <c r="G2223" s="198"/>
      <c r="H2223" s="208"/>
      <c r="I2223" s="203"/>
      <c r="J2223" s="203"/>
      <c r="K2223" s="251"/>
    </row>
    <row r="2224" spans="2:11" s="126" customFormat="1">
      <c r="B2224" s="321"/>
      <c r="C2224" s="187"/>
      <c r="D2224" s="181"/>
      <c r="E2224" s="225"/>
      <c r="F2224" s="195" t="e">
        <f>VLOOKUP(#REF!,'Base mag'!$U$2:$V$8,2,FALSE)</f>
        <v>#REF!</v>
      </c>
      <c r="G2224" s="198"/>
      <c r="H2224" s="208"/>
      <c r="I2224" s="203"/>
      <c r="J2224" s="203"/>
      <c r="K2224" s="251"/>
    </row>
    <row r="2225" spans="2:11" s="126" customFormat="1">
      <c r="B2225" s="321"/>
      <c r="C2225" s="187"/>
      <c r="D2225" s="181"/>
      <c r="E2225" s="225"/>
      <c r="F2225" s="195" t="e">
        <f>VLOOKUP(#REF!,'Base mag'!$U$2:$V$8,2,FALSE)</f>
        <v>#REF!</v>
      </c>
      <c r="G2225" s="198"/>
      <c r="H2225" s="208"/>
      <c r="I2225" s="203"/>
      <c r="J2225" s="203"/>
      <c r="K2225" s="251"/>
    </row>
    <row r="2226" spans="2:11" s="126" customFormat="1">
      <c r="B2226" s="321"/>
      <c r="C2226" s="187"/>
      <c r="D2226" s="181"/>
      <c r="E2226" s="225"/>
      <c r="F2226" s="195" t="e">
        <f>VLOOKUP(#REF!,'Base mag'!$U$2:$V$8,2,FALSE)</f>
        <v>#REF!</v>
      </c>
      <c r="G2226" s="198"/>
      <c r="H2226" s="208"/>
      <c r="I2226" s="203"/>
      <c r="J2226" s="203"/>
      <c r="K2226" s="251"/>
    </row>
    <row r="2227" spans="2:11" s="126" customFormat="1">
      <c r="B2227" s="321"/>
      <c r="C2227" s="187"/>
      <c r="D2227" s="181"/>
      <c r="E2227" s="225"/>
      <c r="F2227" s="195" t="e">
        <f>VLOOKUP(#REF!,'Base mag'!$U$2:$V$8,2,FALSE)</f>
        <v>#REF!</v>
      </c>
      <c r="G2227" s="198"/>
      <c r="H2227" s="208"/>
      <c r="I2227" s="203"/>
      <c r="J2227" s="203"/>
      <c r="K2227" s="251"/>
    </row>
    <row r="2228" spans="2:11" s="126" customFormat="1">
      <c r="B2228" s="321"/>
      <c r="C2228" s="187"/>
      <c r="D2228" s="181"/>
      <c r="E2228" s="225"/>
      <c r="F2228" s="195" t="e">
        <f>VLOOKUP(#REF!,'Base mag'!$U$2:$V$8,2,FALSE)</f>
        <v>#REF!</v>
      </c>
      <c r="G2228" s="198"/>
      <c r="H2228" s="208"/>
      <c r="I2228" s="203"/>
      <c r="J2228" s="203"/>
      <c r="K2228" s="251"/>
    </row>
    <row r="2229" spans="2:11" s="126" customFormat="1">
      <c r="B2229" s="321"/>
      <c r="C2229" s="187"/>
      <c r="D2229" s="181"/>
      <c r="E2229" s="225"/>
      <c r="F2229" s="195" t="e">
        <f>VLOOKUP(#REF!,'Base mag'!$U$2:$V$8,2,FALSE)</f>
        <v>#REF!</v>
      </c>
      <c r="G2229" s="198"/>
      <c r="H2229" s="208"/>
      <c r="I2229" s="203"/>
      <c r="J2229" s="203"/>
      <c r="K2229" s="251"/>
    </row>
    <row r="2230" spans="2:11" s="126" customFormat="1">
      <c r="B2230" s="321"/>
      <c r="C2230" s="187"/>
      <c r="D2230" s="181"/>
      <c r="E2230" s="225"/>
      <c r="F2230" s="195" t="e">
        <f>VLOOKUP(#REF!,'Base mag'!$U$2:$V$8,2,FALSE)</f>
        <v>#REF!</v>
      </c>
      <c r="G2230" s="198"/>
      <c r="H2230" s="208"/>
      <c r="I2230" s="203"/>
      <c r="J2230" s="203"/>
      <c r="K2230" s="251"/>
    </row>
    <row r="2231" spans="2:11" s="126" customFormat="1">
      <c r="B2231" s="321"/>
      <c r="C2231" s="187"/>
      <c r="D2231" s="181"/>
      <c r="E2231" s="225"/>
      <c r="F2231" s="195" t="e">
        <f>VLOOKUP(#REF!,'Base mag'!$U$2:$V$8,2,FALSE)</f>
        <v>#REF!</v>
      </c>
      <c r="G2231" s="198"/>
      <c r="H2231" s="208"/>
      <c r="I2231" s="203"/>
      <c r="J2231" s="203"/>
      <c r="K2231" s="251"/>
    </row>
    <row r="2232" spans="2:11" s="126" customFormat="1">
      <c r="B2232" s="321"/>
      <c r="C2232" s="187"/>
      <c r="D2232" s="181"/>
      <c r="E2232" s="225"/>
      <c r="F2232" s="195" t="e">
        <f>VLOOKUP(#REF!,'Base mag'!$U$2:$V$8,2,FALSE)</f>
        <v>#REF!</v>
      </c>
      <c r="G2232" s="198"/>
      <c r="H2232" s="208"/>
      <c r="I2232" s="203"/>
      <c r="J2232" s="203"/>
      <c r="K2232" s="251"/>
    </row>
    <row r="2233" spans="2:11" s="126" customFormat="1">
      <c r="B2233" s="321"/>
      <c r="C2233" s="187"/>
      <c r="D2233" s="181"/>
      <c r="E2233" s="225"/>
      <c r="F2233" s="195" t="e">
        <f>VLOOKUP(#REF!,'Base mag'!$U$2:$V$8,2,FALSE)</f>
        <v>#REF!</v>
      </c>
      <c r="G2233" s="198"/>
      <c r="H2233" s="208"/>
      <c r="I2233" s="203"/>
      <c r="J2233" s="203"/>
      <c r="K2233" s="251"/>
    </row>
    <row r="2234" spans="2:11" s="126" customFormat="1">
      <c r="B2234" s="321"/>
      <c r="C2234" s="187"/>
      <c r="D2234" s="181"/>
      <c r="E2234" s="225"/>
      <c r="F2234" s="195" t="e">
        <f>VLOOKUP(#REF!,'Base mag'!$U$2:$V$8,2,FALSE)</f>
        <v>#REF!</v>
      </c>
      <c r="G2234" s="198"/>
      <c r="H2234" s="208"/>
      <c r="I2234" s="203"/>
      <c r="J2234" s="203"/>
      <c r="K2234" s="251"/>
    </row>
    <row r="2235" spans="2:11" s="126" customFormat="1">
      <c r="B2235" s="321"/>
      <c r="C2235" s="187"/>
      <c r="D2235" s="181"/>
      <c r="E2235" s="225"/>
      <c r="F2235" s="195" t="e">
        <f>VLOOKUP(#REF!,'Base mag'!$U$2:$V$8,2,FALSE)</f>
        <v>#REF!</v>
      </c>
      <c r="G2235" s="198"/>
      <c r="H2235" s="208"/>
      <c r="I2235" s="203"/>
      <c r="J2235" s="203"/>
      <c r="K2235" s="251"/>
    </row>
    <row r="2236" spans="2:11" s="126" customFormat="1">
      <c r="B2236" s="321"/>
      <c r="C2236" s="187"/>
      <c r="D2236" s="181"/>
      <c r="E2236" s="225"/>
      <c r="F2236" s="195" t="e">
        <f>VLOOKUP(#REF!,'Base mag'!$U$2:$V$8,2,FALSE)</f>
        <v>#REF!</v>
      </c>
      <c r="G2236" s="198"/>
      <c r="H2236" s="208"/>
      <c r="I2236" s="203"/>
      <c r="J2236" s="203"/>
      <c r="K2236" s="251"/>
    </row>
    <row r="2237" spans="2:11" s="126" customFormat="1">
      <c r="B2237" s="321"/>
      <c r="C2237" s="187"/>
      <c r="D2237" s="181"/>
      <c r="E2237" s="225"/>
      <c r="F2237" s="195" t="e">
        <f>VLOOKUP(#REF!,'Base mag'!$U$2:$V$8,2,FALSE)</f>
        <v>#REF!</v>
      </c>
      <c r="G2237" s="198"/>
      <c r="H2237" s="208"/>
      <c r="I2237" s="203"/>
      <c r="J2237" s="203"/>
      <c r="K2237" s="251"/>
    </row>
    <row r="2238" spans="2:11" s="126" customFormat="1">
      <c r="B2238" s="321"/>
      <c r="C2238" s="187"/>
      <c r="D2238" s="181"/>
      <c r="E2238" s="225"/>
      <c r="F2238" s="195" t="e">
        <f>VLOOKUP(#REF!,'Base mag'!$U$2:$V$8,2,FALSE)</f>
        <v>#REF!</v>
      </c>
      <c r="G2238" s="198"/>
      <c r="H2238" s="208"/>
      <c r="I2238" s="203"/>
      <c r="J2238" s="203"/>
      <c r="K2238" s="251"/>
    </row>
    <row r="2239" spans="2:11" s="126" customFormat="1">
      <c r="B2239" s="321"/>
      <c r="C2239" s="187"/>
      <c r="D2239" s="181"/>
      <c r="E2239" s="225"/>
      <c r="F2239" s="195" t="e">
        <f>VLOOKUP(#REF!,'Base mag'!$U$2:$V$8,2,FALSE)</f>
        <v>#REF!</v>
      </c>
      <c r="G2239" s="198"/>
      <c r="H2239" s="208"/>
      <c r="I2239" s="203"/>
      <c r="J2239" s="203"/>
      <c r="K2239" s="251"/>
    </row>
    <row r="2240" spans="2:11" s="126" customFormat="1">
      <c r="B2240" s="321"/>
      <c r="C2240" s="187"/>
      <c r="D2240" s="181"/>
      <c r="E2240" s="225"/>
      <c r="F2240" s="195" t="e">
        <f>VLOOKUP(#REF!,'Base mag'!$U$2:$V$8,2,FALSE)</f>
        <v>#REF!</v>
      </c>
      <c r="G2240" s="198"/>
      <c r="H2240" s="208"/>
      <c r="I2240" s="203"/>
      <c r="J2240" s="203"/>
      <c r="K2240" s="251"/>
    </row>
    <row r="2241" spans="2:11" s="126" customFormat="1">
      <c r="B2241" s="321"/>
      <c r="C2241" s="187"/>
      <c r="D2241" s="181"/>
      <c r="E2241" s="225"/>
      <c r="F2241" s="195" t="e">
        <f>VLOOKUP(#REF!,'Base mag'!$U$2:$V$8,2,FALSE)</f>
        <v>#REF!</v>
      </c>
      <c r="G2241" s="198"/>
      <c r="H2241" s="208"/>
      <c r="I2241" s="203"/>
      <c r="J2241" s="203"/>
      <c r="K2241" s="251"/>
    </row>
    <row r="2242" spans="2:11" s="126" customFormat="1">
      <c r="B2242" s="321"/>
      <c r="C2242" s="187"/>
      <c r="D2242" s="181"/>
      <c r="E2242" s="225"/>
      <c r="F2242" s="195" t="e">
        <f>VLOOKUP(#REF!,'Base mag'!$U$2:$V$8,2,FALSE)</f>
        <v>#REF!</v>
      </c>
      <c r="G2242" s="198"/>
      <c r="H2242" s="208"/>
      <c r="I2242" s="203"/>
      <c r="J2242" s="203"/>
      <c r="K2242" s="251"/>
    </row>
    <row r="2243" spans="2:11" s="126" customFormat="1">
      <c r="B2243" s="321"/>
      <c r="C2243" s="187"/>
      <c r="D2243" s="181"/>
      <c r="E2243" s="225"/>
      <c r="F2243" s="195" t="e">
        <f>VLOOKUP(#REF!,'Base mag'!$U$2:$V$8,2,FALSE)</f>
        <v>#REF!</v>
      </c>
      <c r="G2243" s="198"/>
      <c r="H2243" s="208"/>
      <c r="I2243" s="203"/>
      <c r="J2243" s="203"/>
      <c r="K2243" s="251"/>
    </row>
    <row r="2244" spans="2:11" s="126" customFormat="1">
      <c r="B2244" s="321"/>
      <c r="C2244" s="187"/>
      <c r="D2244" s="181"/>
      <c r="E2244" s="225"/>
      <c r="F2244" s="195" t="e">
        <f>VLOOKUP(#REF!,'Base mag'!$U$2:$V$8,2,FALSE)</f>
        <v>#REF!</v>
      </c>
      <c r="G2244" s="198"/>
      <c r="H2244" s="208"/>
      <c r="I2244" s="203"/>
      <c r="J2244" s="203"/>
      <c r="K2244" s="251"/>
    </row>
    <row r="2245" spans="2:11" s="126" customFormat="1">
      <c r="B2245" s="321"/>
      <c r="C2245" s="187"/>
      <c r="D2245" s="181"/>
      <c r="E2245" s="225"/>
      <c r="F2245" s="195" t="e">
        <f>VLOOKUP(#REF!,'Base mag'!$U$2:$V$8,2,FALSE)</f>
        <v>#REF!</v>
      </c>
      <c r="G2245" s="198"/>
      <c r="H2245" s="208"/>
      <c r="I2245" s="203"/>
      <c r="J2245" s="203"/>
      <c r="K2245" s="251"/>
    </row>
    <row r="2246" spans="2:11" s="126" customFormat="1">
      <c r="B2246" s="321"/>
      <c r="C2246" s="187"/>
      <c r="D2246" s="181"/>
      <c r="E2246" s="225"/>
      <c r="F2246" s="195" t="e">
        <f>VLOOKUP(#REF!,'Base mag'!$U$2:$V$8,2,FALSE)</f>
        <v>#REF!</v>
      </c>
      <c r="G2246" s="198"/>
      <c r="H2246" s="208"/>
      <c r="I2246" s="203"/>
      <c r="J2246" s="203"/>
      <c r="K2246" s="251"/>
    </row>
    <row r="2247" spans="2:11" s="126" customFormat="1">
      <c r="B2247" s="321"/>
      <c r="C2247" s="187"/>
      <c r="D2247" s="181"/>
      <c r="E2247" s="225"/>
      <c r="F2247" s="195" t="e">
        <f>VLOOKUP(#REF!,'Base mag'!$U$2:$V$8,2,FALSE)</f>
        <v>#REF!</v>
      </c>
      <c r="G2247" s="198"/>
      <c r="H2247" s="208"/>
      <c r="I2247" s="203"/>
      <c r="J2247" s="203"/>
      <c r="K2247" s="251"/>
    </row>
    <row r="2248" spans="2:11" s="126" customFormat="1">
      <c r="B2248" s="321"/>
      <c r="C2248" s="187"/>
      <c r="D2248" s="181"/>
      <c r="E2248" s="225"/>
      <c r="F2248" s="195" t="e">
        <f>VLOOKUP(#REF!,'Base mag'!$U$2:$V$8,2,FALSE)</f>
        <v>#REF!</v>
      </c>
      <c r="G2248" s="198"/>
      <c r="H2248" s="208"/>
      <c r="I2248" s="203"/>
      <c r="J2248" s="203"/>
      <c r="K2248" s="251"/>
    </row>
    <row r="2249" spans="2:11" s="126" customFormat="1">
      <c r="B2249" s="321"/>
      <c r="C2249" s="187"/>
      <c r="D2249" s="181"/>
      <c r="E2249" s="225"/>
      <c r="F2249" s="195" t="e">
        <f>VLOOKUP(#REF!,'Base mag'!$U$2:$V$8,2,FALSE)</f>
        <v>#REF!</v>
      </c>
      <c r="G2249" s="198"/>
      <c r="H2249" s="208"/>
      <c r="I2249" s="203"/>
      <c r="J2249" s="203"/>
      <c r="K2249" s="251"/>
    </row>
    <row r="2250" spans="2:11" s="126" customFormat="1">
      <c r="B2250" s="321"/>
      <c r="C2250" s="187"/>
      <c r="D2250" s="181"/>
      <c r="E2250" s="225"/>
      <c r="F2250" s="195" t="e">
        <f>VLOOKUP(#REF!,'Base mag'!$U$2:$V$8,2,FALSE)</f>
        <v>#REF!</v>
      </c>
      <c r="G2250" s="198"/>
      <c r="H2250" s="208"/>
      <c r="I2250" s="203"/>
      <c r="J2250" s="203"/>
      <c r="K2250" s="251"/>
    </row>
    <row r="2251" spans="2:11" s="126" customFormat="1">
      <c r="B2251" s="321"/>
      <c r="C2251" s="187"/>
      <c r="D2251" s="181"/>
      <c r="E2251" s="225"/>
      <c r="F2251" s="195" t="e">
        <f>VLOOKUP(#REF!,'Base mag'!$U$2:$V$8,2,FALSE)</f>
        <v>#REF!</v>
      </c>
      <c r="G2251" s="198"/>
      <c r="H2251" s="208"/>
      <c r="I2251" s="203"/>
      <c r="J2251" s="203"/>
      <c r="K2251" s="251"/>
    </row>
    <row r="2252" spans="2:11" s="126" customFormat="1">
      <c r="B2252" s="321"/>
      <c r="C2252" s="187"/>
      <c r="D2252" s="181"/>
      <c r="E2252" s="225"/>
      <c r="F2252" s="195" t="e">
        <f>VLOOKUP(#REF!,'Base mag'!$U$2:$V$8,2,FALSE)</f>
        <v>#REF!</v>
      </c>
      <c r="G2252" s="198"/>
      <c r="H2252" s="208"/>
      <c r="I2252" s="203"/>
      <c r="J2252" s="203"/>
      <c r="K2252" s="251"/>
    </row>
    <row r="2253" spans="2:11" s="126" customFormat="1">
      <c r="B2253" s="321"/>
      <c r="C2253" s="187"/>
      <c r="D2253" s="181"/>
      <c r="E2253" s="225"/>
      <c r="F2253" s="195" t="e">
        <f>VLOOKUP(#REF!,'Base mag'!$U$2:$V$8,2,FALSE)</f>
        <v>#REF!</v>
      </c>
      <c r="G2253" s="198"/>
      <c r="H2253" s="208"/>
      <c r="I2253" s="203"/>
      <c r="J2253" s="203"/>
      <c r="K2253" s="251"/>
    </row>
    <row r="2254" spans="2:11" s="126" customFormat="1">
      <c r="B2254" s="321"/>
      <c r="C2254" s="187"/>
      <c r="D2254" s="181"/>
      <c r="E2254" s="225"/>
      <c r="F2254" s="195" t="e">
        <f>VLOOKUP(#REF!,'Base mag'!$U$2:$V$8,2,FALSE)</f>
        <v>#REF!</v>
      </c>
      <c r="G2254" s="198"/>
      <c r="H2254" s="208"/>
      <c r="I2254" s="203"/>
      <c r="J2254" s="203"/>
      <c r="K2254" s="251"/>
    </row>
    <row r="2255" spans="2:11" s="126" customFormat="1">
      <c r="B2255" s="321"/>
      <c r="C2255" s="187"/>
      <c r="D2255" s="181"/>
      <c r="E2255" s="225"/>
      <c r="F2255" s="195" t="e">
        <f>VLOOKUP(#REF!,'Base mag'!$U$2:$V$8,2,FALSE)</f>
        <v>#REF!</v>
      </c>
      <c r="G2255" s="198"/>
      <c r="H2255" s="208"/>
      <c r="I2255" s="203"/>
      <c r="J2255" s="203"/>
      <c r="K2255" s="251"/>
    </row>
    <row r="2256" spans="2:11" s="126" customFormat="1">
      <c r="B2256" s="321"/>
      <c r="C2256" s="187"/>
      <c r="D2256" s="181"/>
      <c r="E2256" s="225"/>
      <c r="F2256" s="195" t="e">
        <f>VLOOKUP(#REF!,'Base mag'!$U$2:$V$8,2,FALSE)</f>
        <v>#REF!</v>
      </c>
      <c r="G2256" s="198"/>
      <c r="H2256" s="208"/>
      <c r="I2256" s="203"/>
      <c r="J2256" s="203"/>
      <c r="K2256" s="251"/>
    </row>
    <row r="2257" spans="2:11" s="126" customFormat="1">
      <c r="B2257" s="321"/>
      <c r="C2257" s="187"/>
      <c r="D2257" s="181"/>
      <c r="E2257" s="225"/>
      <c r="F2257" s="195" t="e">
        <f>VLOOKUP(#REF!,'Base mag'!$U$2:$V$8,2,FALSE)</f>
        <v>#REF!</v>
      </c>
      <c r="G2257" s="198"/>
      <c r="H2257" s="208"/>
      <c r="I2257" s="203"/>
      <c r="J2257" s="203"/>
      <c r="K2257" s="251"/>
    </row>
    <row r="2258" spans="2:11" s="126" customFormat="1">
      <c r="B2258" s="321"/>
      <c r="C2258" s="187"/>
      <c r="D2258" s="181"/>
      <c r="E2258" s="225"/>
      <c r="F2258" s="195" t="e">
        <f>VLOOKUP(#REF!,'Base mag'!$U$2:$V$8,2,FALSE)</f>
        <v>#REF!</v>
      </c>
      <c r="G2258" s="198"/>
      <c r="H2258" s="208"/>
      <c r="I2258" s="203"/>
      <c r="J2258" s="203"/>
      <c r="K2258" s="251"/>
    </row>
    <row r="2259" spans="2:11" s="126" customFormat="1">
      <c r="B2259" s="321"/>
      <c r="C2259" s="187"/>
      <c r="D2259" s="181"/>
      <c r="E2259" s="225"/>
      <c r="F2259" s="195" t="e">
        <f>VLOOKUP(#REF!,'Base mag'!$U$2:$V$8,2,FALSE)</f>
        <v>#REF!</v>
      </c>
      <c r="G2259" s="198"/>
      <c r="H2259" s="208"/>
      <c r="I2259" s="203"/>
      <c r="J2259" s="203"/>
      <c r="K2259" s="251"/>
    </row>
    <row r="2260" spans="2:11" s="126" customFormat="1">
      <c r="B2260" s="321"/>
      <c r="C2260" s="187"/>
      <c r="D2260" s="181"/>
      <c r="E2260" s="225"/>
      <c r="F2260" s="195" t="e">
        <f>VLOOKUP(#REF!,'Base mag'!$U$2:$V$8,2,FALSE)</f>
        <v>#REF!</v>
      </c>
      <c r="G2260" s="198"/>
      <c r="H2260" s="208"/>
      <c r="I2260" s="203"/>
      <c r="J2260" s="203"/>
      <c r="K2260" s="251"/>
    </row>
    <row r="2261" spans="2:11" s="126" customFormat="1">
      <c r="B2261" s="321"/>
      <c r="C2261" s="187"/>
      <c r="D2261" s="181"/>
      <c r="E2261" s="225"/>
      <c r="F2261" s="195" t="e">
        <f>VLOOKUP(#REF!,'Base mag'!$U$2:$V$8,2,FALSE)</f>
        <v>#REF!</v>
      </c>
      <c r="G2261" s="198"/>
      <c r="H2261" s="208"/>
      <c r="I2261" s="203"/>
      <c r="J2261" s="203"/>
      <c r="K2261" s="251"/>
    </row>
    <row r="2262" spans="2:11" s="126" customFormat="1">
      <c r="B2262" s="321"/>
      <c r="C2262" s="187"/>
      <c r="D2262" s="181"/>
      <c r="E2262" s="225"/>
      <c r="F2262" s="195" t="e">
        <f>VLOOKUP(#REF!,'Base mag'!$U$2:$V$8,2,FALSE)</f>
        <v>#REF!</v>
      </c>
      <c r="G2262" s="198"/>
      <c r="H2262" s="208"/>
      <c r="I2262" s="203"/>
      <c r="J2262" s="203"/>
      <c r="K2262" s="251"/>
    </row>
    <row r="2263" spans="2:11" s="126" customFormat="1">
      <c r="B2263" s="321"/>
      <c r="C2263" s="187"/>
      <c r="D2263" s="181"/>
      <c r="E2263" s="225"/>
      <c r="F2263" s="195" t="e">
        <f>VLOOKUP(#REF!,'Base mag'!$U$2:$V$8,2,FALSE)</f>
        <v>#REF!</v>
      </c>
      <c r="G2263" s="198"/>
      <c r="H2263" s="208"/>
      <c r="I2263" s="203"/>
      <c r="J2263" s="203"/>
      <c r="K2263" s="251"/>
    </row>
    <row r="2264" spans="2:11" s="126" customFormat="1">
      <c r="B2264" s="321"/>
      <c r="C2264" s="187"/>
      <c r="D2264" s="181"/>
      <c r="E2264" s="225"/>
      <c r="F2264" s="195" t="e">
        <f>VLOOKUP(#REF!,'Base mag'!$U$2:$V$8,2,FALSE)</f>
        <v>#REF!</v>
      </c>
      <c r="G2264" s="198"/>
      <c r="H2264" s="208"/>
      <c r="I2264" s="203"/>
      <c r="J2264" s="203"/>
      <c r="K2264" s="251"/>
    </row>
    <row r="2265" spans="2:11" s="126" customFormat="1">
      <c r="B2265" s="321"/>
      <c r="C2265" s="187"/>
      <c r="D2265" s="181"/>
      <c r="E2265" s="225"/>
      <c r="F2265" s="195" t="e">
        <f>VLOOKUP(#REF!,'Base mag'!$U$2:$V$8,2,FALSE)</f>
        <v>#REF!</v>
      </c>
      <c r="G2265" s="198"/>
      <c r="H2265" s="208"/>
      <c r="I2265" s="203"/>
      <c r="J2265" s="203"/>
      <c r="K2265" s="251"/>
    </row>
    <row r="2266" spans="2:11" s="126" customFormat="1">
      <c r="B2266" s="321"/>
      <c r="C2266" s="187"/>
      <c r="D2266" s="181"/>
      <c r="E2266" s="225"/>
      <c r="F2266" s="195" t="e">
        <f>VLOOKUP(#REF!,'Base mag'!$U$2:$V$8,2,FALSE)</f>
        <v>#REF!</v>
      </c>
      <c r="G2266" s="198"/>
      <c r="H2266" s="208"/>
      <c r="I2266" s="203"/>
      <c r="J2266" s="203"/>
      <c r="K2266" s="251"/>
    </row>
    <row r="2267" spans="2:11" s="126" customFormat="1">
      <c r="B2267" s="321"/>
      <c r="C2267" s="187"/>
      <c r="D2267" s="181"/>
      <c r="E2267" s="225"/>
      <c r="F2267" s="195" t="e">
        <f>VLOOKUP(#REF!,'Base mag'!$U$2:$V$8,2,FALSE)</f>
        <v>#REF!</v>
      </c>
      <c r="G2267" s="198"/>
      <c r="H2267" s="208"/>
      <c r="I2267" s="203"/>
      <c r="J2267" s="203"/>
      <c r="K2267" s="251"/>
    </row>
    <row r="2268" spans="2:11" s="126" customFormat="1">
      <c r="B2268" s="321"/>
      <c r="C2268" s="188"/>
      <c r="D2268" s="181"/>
      <c r="E2268" s="225"/>
      <c r="F2268" s="195" t="e">
        <f>VLOOKUP(#REF!,'Base mag'!$U$2:$V$8,2,FALSE)</f>
        <v>#REF!</v>
      </c>
      <c r="G2268" s="198"/>
      <c r="H2268" s="208"/>
      <c r="I2268" s="203"/>
      <c r="J2268" s="203"/>
      <c r="K2268" s="251"/>
    </row>
    <row r="2269" spans="2:11" s="126" customFormat="1">
      <c r="B2269" s="321"/>
      <c r="C2269" s="188"/>
      <c r="D2269" s="181"/>
      <c r="E2269" s="225"/>
      <c r="F2269" s="195" t="e">
        <f>VLOOKUP(#REF!,'Base mag'!$U$2:$V$8,2,FALSE)</f>
        <v>#REF!</v>
      </c>
      <c r="G2269" s="198"/>
      <c r="H2269" s="208"/>
      <c r="I2269" s="203"/>
      <c r="J2269" s="203"/>
      <c r="K2269" s="251"/>
    </row>
    <row r="2270" spans="2:11" s="126" customFormat="1">
      <c r="B2270" s="321"/>
      <c r="C2270" s="188"/>
      <c r="D2270" s="181"/>
      <c r="E2270" s="225"/>
      <c r="F2270" s="195" t="e">
        <f>VLOOKUP(#REF!,'Base mag'!$U$2:$V$8,2,FALSE)</f>
        <v>#REF!</v>
      </c>
      <c r="G2270" s="198"/>
      <c r="H2270" s="208"/>
      <c r="I2270" s="203"/>
      <c r="J2270" s="203"/>
      <c r="K2270" s="251"/>
    </row>
    <row r="2271" spans="2:11" s="126" customFormat="1">
      <c r="B2271" s="321"/>
      <c r="C2271" s="188"/>
      <c r="D2271" s="181"/>
      <c r="E2271" s="225"/>
      <c r="F2271" s="195" t="e">
        <f>VLOOKUP(#REF!,'Base mag'!$U$2:$V$8,2,FALSE)</f>
        <v>#REF!</v>
      </c>
      <c r="G2271" s="198"/>
      <c r="H2271" s="208"/>
      <c r="I2271" s="203"/>
      <c r="J2271" s="203"/>
      <c r="K2271" s="251"/>
    </row>
    <row r="2272" spans="2:11" s="126" customFormat="1">
      <c r="B2272" s="321"/>
      <c r="C2272" s="188"/>
      <c r="D2272" s="181"/>
      <c r="E2272" s="225"/>
      <c r="F2272" s="195" t="e">
        <f>VLOOKUP(#REF!,'Base mag'!$U$2:$V$8,2,FALSE)</f>
        <v>#REF!</v>
      </c>
      <c r="G2272" s="198"/>
      <c r="H2272" s="208"/>
      <c r="I2272" s="203"/>
      <c r="J2272" s="203"/>
      <c r="K2272" s="251"/>
    </row>
    <row r="2273" spans="2:11" s="126" customFormat="1">
      <c r="B2273" s="321"/>
      <c r="C2273" s="188"/>
      <c r="D2273" s="181"/>
      <c r="E2273" s="225"/>
      <c r="F2273" s="195" t="e">
        <f>VLOOKUP(#REF!,'Base mag'!$U$2:$V$8,2,FALSE)</f>
        <v>#REF!</v>
      </c>
      <c r="G2273" s="198"/>
      <c r="H2273" s="208"/>
      <c r="I2273" s="203"/>
      <c r="J2273" s="203"/>
      <c r="K2273" s="251"/>
    </row>
    <row r="2274" spans="2:11" s="126" customFormat="1">
      <c r="B2274" s="321"/>
      <c r="C2274" s="188"/>
      <c r="D2274" s="181"/>
      <c r="E2274" s="225"/>
      <c r="F2274" s="195" t="e">
        <f>VLOOKUP(#REF!,'Base mag'!$U$2:$V$8,2,FALSE)</f>
        <v>#REF!</v>
      </c>
      <c r="G2274" s="198"/>
      <c r="H2274" s="208"/>
      <c r="I2274" s="203"/>
      <c r="J2274" s="203"/>
      <c r="K2274" s="251"/>
    </row>
    <row r="2275" spans="2:11" s="126" customFormat="1">
      <c r="B2275" s="321"/>
      <c r="C2275" s="188"/>
      <c r="D2275" s="181"/>
      <c r="E2275" s="225"/>
      <c r="F2275" s="195" t="e">
        <f>VLOOKUP(#REF!,'Base mag'!$U$2:$V$8,2,FALSE)</f>
        <v>#REF!</v>
      </c>
      <c r="G2275" s="198"/>
      <c r="H2275" s="208"/>
      <c r="I2275" s="203"/>
      <c r="J2275" s="203"/>
      <c r="K2275" s="251"/>
    </row>
    <row r="2276" spans="2:11" s="126" customFormat="1">
      <c r="B2276" s="321"/>
      <c r="C2276" s="188"/>
      <c r="D2276" s="181"/>
      <c r="E2276" s="225"/>
      <c r="F2276" s="195" t="e">
        <f>VLOOKUP(#REF!,'Base mag'!$U$2:$V$8,2,FALSE)</f>
        <v>#REF!</v>
      </c>
      <c r="G2276" s="198"/>
      <c r="H2276" s="208"/>
      <c r="I2276" s="203"/>
      <c r="J2276" s="203"/>
      <c r="K2276" s="251"/>
    </row>
    <row r="2277" spans="2:11" s="126" customFormat="1">
      <c r="B2277" s="321"/>
      <c r="C2277" s="188"/>
      <c r="D2277" s="181"/>
      <c r="E2277" s="225"/>
      <c r="F2277" s="195" t="e">
        <f>VLOOKUP(#REF!,'Base mag'!$U$2:$V$8,2,FALSE)</f>
        <v>#REF!</v>
      </c>
      <c r="G2277" s="198"/>
      <c r="H2277" s="208"/>
      <c r="I2277" s="203"/>
      <c r="J2277" s="203"/>
      <c r="K2277" s="251"/>
    </row>
    <row r="2278" spans="2:11" s="126" customFormat="1">
      <c r="B2278" s="321"/>
      <c r="C2278" s="188"/>
      <c r="D2278" s="181"/>
      <c r="E2278" s="225"/>
      <c r="F2278" s="195" t="e">
        <f>VLOOKUP(#REF!,'Base mag'!$U$2:$V$8,2,FALSE)</f>
        <v>#REF!</v>
      </c>
      <c r="G2278" s="198"/>
      <c r="H2278" s="208"/>
      <c r="I2278" s="203"/>
      <c r="J2278" s="203"/>
      <c r="K2278" s="251"/>
    </row>
    <row r="2279" spans="2:11" s="126" customFormat="1">
      <c r="B2279" s="321"/>
      <c r="C2279" s="188"/>
      <c r="D2279" s="181"/>
      <c r="E2279" s="225"/>
      <c r="F2279" s="195" t="e">
        <f>VLOOKUP(#REF!,'Base mag'!$U$2:$V$8,2,FALSE)</f>
        <v>#REF!</v>
      </c>
      <c r="G2279" s="198"/>
      <c r="H2279" s="208"/>
      <c r="I2279" s="203"/>
      <c r="J2279" s="203"/>
      <c r="K2279" s="251"/>
    </row>
    <row r="2280" spans="2:11" s="126" customFormat="1">
      <c r="B2280" s="321"/>
      <c r="C2280" s="188"/>
      <c r="D2280" s="181"/>
      <c r="E2280" s="225"/>
      <c r="F2280" s="195" t="e">
        <f>VLOOKUP(#REF!,'Base mag'!$U$2:$V$8,2,FALSE)</f>
        <v>#REF!</v>
      </c>
      <c r="G2280" s="198"/>
      <c r="H2280" s="208"/>
      <c r="I2280" s="203"/>
      <c r="J2280" s="203"/>
      <c r="K2280" s="251"/>
    </row>
    <row r="2281" spans="2:11" s="126" customFormat="1">
      <c r="B2281" s="321"/>
      <c r="C2281" s="188"/>
      <c r="D2281" s="181"/>
      <c r="E2281" s="225"/>
      <c r="F2281" s="195" t="e">
        <f>VLOOKUP(#REF!,'Base mag'!$U$2:$V$8,2,FALSE)</f>
        <v>#REF!</v>
      </c>
      <c r="G2281" s="198"/>
      <c r="H2281" s="208"/>
      <c r="I2281" s="203"/>
      <c r="J2281" s="203"/>
      <c r="K2281" s="251"/>
    </row>
    <row r="2282" spans="2:11" s="126" customFormat="1">
      <c r="B2282" s="321"/>
      <c r="C2282" s="188"/>
      <c r="D2282" s="181"/>
      <c r="E2282" s="225"/>
      <c r="F2282" s="195" t="e">
        <f>VLOOKUP(#REF!,'Base mag'!$U$2:$V$8,2,FALSE)</f>
        <v>#REF!</v>
      </c>
      <c r="G2282" s="198"/>
      <c r="H2282" s="208"/>
      <c r="I2282" s="203"/>
      <c r="J2282" s="203"/>
      <c r="K2282" s="251"/>
    </row>
    <row r="2283" spans="2:11" s="126" customFormat="1">
      <c r="B2283" s="321"/>
      <c r="C2283" s="188"/>
      <c r="D2283" s="181"/>
      <c r="E2283" s="225"/>
      <c r="F2283" s="195" t="e">
        <f>VLOOKUP(#REF!,'Base mag'!$U$2:$V$8,2,FALSE)</f>
        <v>#REF!</v>
      </c>
      <c r="G2283" s="198"/>
      <c r="H2283" s="208"/>
      <c r="I2283" s="203"/>
      <c r="J2283" s="203"/>
      <c r="K2283" s="251"/>
    </row>
    <row r="2284" spans="2:11" s="126" customFormat="1">
      <c r="B2284" s="321"/>
      <c r="C2284" s="188"/>
      <c r="D2284" s="181"/>
      <c r="E2284" s="225"/>
      <c r="F2284" s="195" t="e">
        <f>VLOOKUP(#REF!,'Base mag'!$U$2:$V$8,2,FALSE)</f>
        <v>#REF!</v>
      </c>
      <c r="G2284" s="198"/>
      <c r="H2284" s="208"/>
      <c r="I2284" s="203"/>
      <c r="J2284" s="203"/>
      <c r="K2284" s="251"/>
    </row>
    <row r="2285" spans="2:11" s="126" customFormat="1">
      <c r="B2285" s="321"/>
      <c r="C2285" s="188"/>
      <c r="D2285" s="181"/>
      <c r="E2285" s="225"/>
      <c r="F2285" s="195" t="e">
        <f>VLOOKUP(#REF!,'Base mag'!$U$2:$V$8,2,FALSE)</f>
        <v>#REF!</v>
      </c>
      <c r="G2285" s="198"/>
      <c r="H2285" s="208"/>
      <c r="I2285" s="203"/>
      <c r="J2285" s="203"/>
      <c r="K2285" s="251"/>
    </row>
    <row r="2286" spans="2:11" s="126" customFormat="1">
      <c r="B2286" s="321"/>
      <c r="C2286" s="188"/>
      <c r="D2286" s="181"/>
      <c r="E2286" s="225"/>
      <c r="F2286" s="195" t="e">
        <f>VLOOKUP(#REF!,'Base mag'!$U$2:$V$8,2,FALSE)</f>
        <v>#REF!</v>
      </c>
      <c r="G2286" s="198"/>
      <c r="H2286" s="208"/>
      <c r="I2286" s="203"/>
      <c r="J2286" s="203"/>
      <c r="K2286" s="251"/>
    </row>
    <row r="2287" spans="2:11" s="126" customFormat="1">
      <c r="B2287" s="321"/>
      <c r="C2287" s="188"/>
      <c r="D2287" s="181"/>
      <c r="E2287" s="225"/>
      <c r="F2287" s="195" t="e">
        <f>VLOOKUP(#REF!,'Base mag'!$U$2:$V$8,2,FALSE)</f>
        <v>#REF!</v>
      </c>
      <c r="G2287" s="198"/>
      <c r="H2287" s="208"/>
      <c r="I2287" s="203"/>
      <c r="J2287" s="203"/>
      <c r="K2287" s="251"/>
    </row>
    <row r="2288" spans="2:11" s="126" customFormat="1">
      <c r="B2288" s="321"/>
      <c r="C2288" s="188"/>
      <c r="D2288" s="181"/>
      <c r="E2288" s="225"/>
      <c r="F2288" s="195" t="e">
        <f>VLOOKUP(#REF!,'Base mag'!$U$2:$V$8,2,FALSE)</f>
        <v>#REF!</v>
      </c>
      <c r="G2288" s="198"/>
      <c r="H2288" s="208"/>
      <c r="I2288" s="203"/>
      <c r="J2288" s="203"/>
      <c r="K2288" s="251"/>
    </row>
    <row r="2289" spans="2:11" s="126" customFormat="1">
      <c r="B2289" s="321"/>
      <c r="C2289" s="188"/>
      <c r="D2289" s="181"/>
      <c r="E2289" s="225"/>
      <c r="F2289" s="195" t="e">
        <f>VLOOKUP(#REF!,'Base mag'!$U$2:$V$8,2,FALSE)</f>
        <v>#REF!</v>
      </c>
      <c r="G2289" s="198"/>
      <c r="H2289" s="208"/>
      <c r="I2289" s="203"/>
      <c r="J2289" s="203"/>
      <c r="K2289" s="251"/>
    </row>
    <row r="2290" spans="2:11" s="126" customFormat="1">
      <c r="B2290" s="321"/>
      <c r="C2290" s="188"/>
      <c r="D2290" s="181"/>
      <c r="E2290" s="225"/>
      <c r="F2290" s="195" t="e">
        <f>VLOOKUP(#REF!,'Base mag'!$U$2:$V$8,2,FALSE)</f>
        <v>#REF!</v>
      </c>
      <c r="G2290" s="198"/>
      <c r="H2290" s="208"/>
      <c r="I2290" s="203"/>
      <c r="J2290" s="203"/>
      <c r="K2290" s="251"/>
    </row>
    <row r="2291" spans="2:11" s="126" customFormat="1">
      <c r="B2291" s="321"/>
      <c r="C2291" s="188"/>
      <c r="D2291" s="181"/>
      <c r="E2291" s="225"/>
      <c r="F2291" s="195" t="e">
        <f>VLOOKUP(#REF!,'Base mag'!$U$2:$V$8,2,FALSE)</f>
        <v>#REF!</v>
      </c>
      <c r="G2291" s="198"/>
      <c r="H2291" s="208"/>
      <c r="I2291" s="203"/>
      <c r="J2291" s="203"/>
      <c r="K2291" s="251"/>
    </row>
    <row r="2292" spans="2:11" s="126" customFormat="1">
      <c r="B2292" s="321"/>
      <c r="C2292" s="188"/>
      <c r="D2292" s="181"/>
      <c r="E2292" s="225"/>
      <c r="F2292" s="195" t="e">
        <f>VLOOKUP(#REF!,'Base mag'!$U$2:$V$8,2,FALSE)</f>
        <v>#REF!</v>
      </c>
      <c r="G2292" s="198"/>
      <c r="H2292" s="208"/>
      <c r="I2292" s="203"/>
      <c r="J2292" s="203"/>
      <c r="K2292" s="251"/>
    </row>
    <row r="2293" spans="2:11" s="126" customFormat="1">
      <c r="B2293" s="321"/>
      <c r="C2293" s="188"/>
      <c r="D2293" s="181"/>
      <c r="E2293" s="225"/>
      <c r="F2293" s="195" t="e">
        <f>VLOOKUP(#REF!,'Base mag'!$U$2:$V$8,2,FALSE)</f>
        <v>#REF!</v>
      </c>
      <c r="G2293" s="198"/>
      <c r="H2293" s="208"/>
      <c r="I2293" s="203"/>
      <c r="J2293" s="203"/>
      <c r="K2293" s="251"/>
    </row>
    <row r="2294" spans="2:11" s="126" customFormat="1">
      <c r="B2294" s="321"/>
      <c r="C2294" s="188"/>
      <c r="D2294" s="181"/>
      <c r="E2294" s="225"/>
      <c r="F2294" s="195" t="e">
        <f>VLOOKUP(#REF!,'Base mag'!$U$2:$V$8,2,FALSE)</f>
        <v>#REF!</v>
      </c>
      <c r="G2294" s="198"/>
      <c r="H2294" s="208"/>
      <c r="I2294" s="203"/>
      <c r="J2294" s="203"/>
      <c r="K2294" s="251"/>
    </row>
    <row r="2295" spans="2:11" s="126" customFormat="1">
      <c r="B2295" s="321"/>
      <c r="C2295" s="188"/>
      <c r="D2295" s="181"/>
      <c r="E2295" s="225"/>
      <c r="F2295" s="195" t="e">
        <f>VLOOKUP(#REF!,'Base mag'!$U$2:$V$8,2,FALSE)</f>
        <v>#REF!</v>
      </c>
      <c r="G2295" s="198"/>
      <c r="H2295" s="208"/>
      <c r="I2295" s="203"/>
      <c r="J2295" s="203"/>
      <c r="K2295" s="251"/>
    </row>
    <row r="2296" spans="2:11" s="126" customFormat="1">
      <c r="B2296" s="321"/>
      <c r="C2296" s="188"/>
      <c r="D2296" s="181"/>
      <c r="E2296" s="225"/>
      <c r="F2296" s="195" t="e">
        <f>VLOOKUP(#REF!,'Base mag'!$U$2:$V$8,2,FALSE)</f>
        <v>#REF!</v>
      </c>
      <c r="G2296" s="198"/>
      <c r="H2296" s="208"/>
      <c r="I2296" s="203"/>
      <c r="J2296" s="203"/>
      <c r="K2296" s="251"/>
    </row>
    <row r="2297" spans="2:11" s="126" customFormat="1">
      <c r="B2297" s="321"/>
      <c r="C2297" s="188"/>
      <c r="D2297" s="181"/>
      <c r="E2297" s="225"/>
      <c r="F2297" s="195" t="e">
        <f>VLOOKUP(#REF!,'Base mag'!$U$2:$V$8,2,FALSE)</f>
        <v>#REF!</v>
      </c>
      <c r="G2297" s="198"/>
      <c r="H2297" s="208"/>
      <c r="I2297" s="203"/>
      <c r="J2297" s="203"/>
      <c r="K2297" s="251"/>
    </row>
    <row r="2298" spans="2:11" s="126" customFormat="1">
      <c r="B2298" s="321"/>
      <c r="C2298" s="188"/>
      <c r="D2298" s="181"/>
      <c r="E2298" s="225"/>
      <c r="F2298" s="195" t="e">
        <f>VLOOKUP(#REF!,'Base mag'!$U$2:$V$8,2,FALSE)</f>
        <v>#REF!</v>
      </c>
      <c r="G2298" s="198"/>
      <c r="H2298" s="208"/>
      <c r="I2298" s="203"/>
      <c r="J2298" s="203"/>
      <c r="K2298" s="251"/>
    </row>
    <row r="2299" spans="2:11" s="126" customFormat="1">
      <c r="B2299" s="321"/>
      <c r="C2299" s="188"/>
      <c r="D2299" s="181"/>
      <c r="E2299" s="225"/>
      <c r="F2299" s="195" t="e">
        <f>VLOOKUP(#REF!,'Base mag'!$U$2:$V$8,2,FALSE)</f>
        <v>#REF!</v>
      </c>
      <c r="G2299" s="198"/>
      <c r="H2299" s="208"/>
      <c r="I2299" s="203"/>
      <c r="J2299" s="203"/>
      <c r="K2299" s="251"/>
    </row>
    <row r="2300" spans="2:11" s="126" customFormat="1">
      <c r="B2300" s="321"/>
      <c r="C2300" s="188"/>
      <c r="D2300" s="181"/>
      <c r="E2300" s="225"/>
      <c r="F2300" s="195" t="e">
        <f>VLOOKUP(#REF!,'Base mag'!$U$2:$V$8,2,FALSE)</f>
        <v>#REF!</v>
      </c>
      <c r="G2300" s="198"/>
      <c r="H2300" s="208"/>
      <c r="I2300" s="203"/>
      <c r="J2300" s="203"/>
      <c r="K2300" s="251"/>
    </row>
    <row r="2301" spans="2:11" s="126" customFormat="1">
      <c r="B2301" s="321"/>
      <c r="C2301" s="188"/>
      <c r="D2301" s="181"/>
      <c r="E2301" s="225"/>
      <c r="F2301" s="195" t="e">
        <f>VLOOKUP(#REF!,'Base mag'!$U$2:$V$8,2,FALSE)</f>
        <v>#REF!</v>
      </c>
      <c r="G2301" s="198"/>
      <c r="H2301" s="208"/>
      <c r="I2301" s="203"/>
      <c r="J2301" s="203"/>
      <c r="K2301" s="251"/>
    </row>
    <row r="2302" spans="2:11" s="126" customFormat="1">
      <c r="B2302" s="321"/>
      <c r="C2302" s="188"/>
      <c r="D2302" s="181"/>
      <c r="E2302" s="225"/>
      <c r="F2302" s="195" t="e">
        <f>VLOOKUP(#REF!,'Base mag'!$U$2:$V$8,2,FALSE)</f>
        <v>#REF!</v>
      </c>
      <c r="G2302" s="198"/>
      <c r="H2302" s="208"/>
      <c r="I2302" s="203"/>
      <c r="J2302" s="203"/>
      <c r="K2302" s="251"/>
    </row>
    <row r="2303" spans="2:11" s="126" customFormat="1">
      <c r="B2303" s="321"/>
      <c r="C2303" s="188"/>
      <c r="D2303" s="181"/>
      <c r="E2303" s="225"/>
      <c r="F2303" s="195" t="e">
        <f>VLOOKUP(#REF!,'Base mag'!$U$2:$V$8,2,FALSE)</f>
        <v>#REF!</v>
      </c>
      <c r="G2303" s="198"/>
      <c r="H2303" s="208"/>
      <c r="I2303" s="203"/>
      <c r="J2303" s="203"/>
      <c r="K2303" s="251"/>
    </row>
    <row r="2304" spans="2:11" s="126" customFormat="1">
      <c r="B2304" s="321"/>
      <c r="C2304" s="188"/>
      <c r="D2304" s="181"/>
      <c r="E2304" s="225"/>
      <c r="F2304" s="195" t="e">
        <f>VLOOKUP(#REF!,'Base mag'!$U$2:$V$8,2,FALSE)</f>
        <v>#REF!</v>
      </c>
      <c r="G2304" s="198"/>
      <c r="H2304" s="208"/>
      <c r="I2304" s="203"/>
      <c r="J2304" s="203"/>
      <c r="K2304" s="251"/>
    </row>
    <row r="2305" spans="2:11" s="126" customFormat="1">
      <c r="B2305" s="321"/>
      <c r="C2305" s="188"/>
      <c r="D2305" s="181"/>
      <c r="E2305" s="225"/>
      <c r="F2305" s="195" t="e">
        <f>VLOOKUP(#REF!,'Base mag'!$U$2:$V$8,2,FALSE)</f>
        <v>#REF!</v>
      </c>
      <c r="G2305" s="198"/>
      <c r="H2305" s="208"/>
      <c r="I2305" s="203"/>
      <c r="J2305" s="203"/>
      <c r="K2305" s="251"/>
    </row>
    <row r="2306" spans="2:11" s="126" customFormat="1">
      <c r="B2306" s="321"/>
      <c r="C2306" s="188"/>
      <c r="D2306" s="181"/>
      <c r="E2306" s="225"/>
      <c r="F2306" s="195" t="e">
        <f>VLOOKUP(#REF!,'Base mag'!$U$2:$V$8,2,FALSE)</f>
        <v>#REF!</v>
      </c>
      <c r="G2306" s="198"/>
      <c r="H2306" s="208"/>
      <c r="I2306" s="203"/>
      <c r="J2306" s="203"/>
      <c r="K2306" s="251"/>
    </row>
    <row r="2307" spans="2:11" s="126" customFormat="1">
      <c r="B2307" s="321"/>
      <c r="C2307" s="188"/>
      <c r="D2307" s="181"/>
      <c r="E2307" s="225"/>
      <c r="F2307" s="195" t="e">
        <f>VLOOKUP(#REF!,'Base mag'!$U$2:$V$8,2,FALSE)</f>
        <v>#REF!</v>
      </c>
      <c r="G2307" s="198"/>
      <c r="H2307" s="208"/>
      <c r="I2307" s="203"/>
      <c r="J2307" s="203"/>
      <c r="K2307" s="251"/>
    </row>
    <row r="2308" spans="2:11" s="126" customFormat="1">
      <c r="B2308" s="321"/>
      <c r="C2308" s="188"/>
      <c r="D2308" s="181"/>
      <c r="E2308" s="225"/>
      <c r="F2308" s="195" t="e">
        <f>VLOOKUP(#REF!,'Base mag'!$U$2:$V$8,2,FALSE)</f>
        <v>#REF!</v>
      </c>
      <c r="G2308" s="198"/>
      <c r="H2308" s="208"/>
      <c r="I2308" s="203"/>
      <c r="J2308" s="203"/>
      <c r="K2308" s="251"/>
    </row>
    <row r="2309" spans="2:11" s="126" customFormat="1">
      <c r="B2309" s="321"/>
      <c r="C2309" s="188"/>
      <c r="D2309" s="181"/>
      <c r="E2309" s="225"/>
      <c r="F2309" s="195" t="e">
        <f>VLOOKUP(#REF!,'Base mag'!$U$2:$V$8,2,FALSE)</f>
        <v>#REF!</v>
      </c>
      <c r="G2309" s="198"/>
      <c r="H2309" s="208"/>
      <c r="I2309" s="203"/>
      <c r="J2309" s="203"/>
      <c r="K2309" s="251"/>
    </row>
    <row r="2310" spans="2:11" s="126" customFormat="1">
      <c r="B2310" s="321"/>
      <c r="C2310" s="188"/>
      <c r="D2310" s="181"/>
      <c r="E2310" s="225"/>
      <c r="F2310" s="195" t="e">
        <f>VLOOKUP(#REF!,'Base mag'!$U$2:$V$8,2,FALSE)</f>
        <v>#REF!</v>
      </c>
      <c r="G2310" s="198"/>
      <c r="H2310" s="208"/>
      <c r="I2310" s="203"/>
      <c r="J2310" s="203"/>
      <c r="K2310" s="251"/>
    </row>
    <row r="2311" spans="2:11" s="126" customFormat="1">
      <c r="B2311" s="321"/>
      <c r="C2311" s="188"/>
      <c r="D2311" s="181"/>
      <c r="E2311" s="225"/>
      <c r="F2311" s="195" t="e">
        <f>VLOOKUP(#REF!,'Base mag'!$U$2:$V$8,2,FALSE)</f>
        <v>#REF!</v>
      </c>
      <c r="G2311" s="198"/>
      <c r="H2311" s="208"/>
      <c r="I2311" s="203"/>
      <c r="J2311" s="203"/>
      <c r="K2311" s="251"/>
    </row>
    <row r="2312" spans="2:11" s="126" customFormat="1">
      <c r="B2312" s="321"/>
      <c r="C2312" s="188"/>
      <c r="D2312" s="181"/>
      <c r="E2312" s="225"/>
      <c r="F2312" s="195" t="e">
        <f>VLOOKUP(#REF!,'Base mag'!$U$2:$V$8,2,FALSE)</f>
        <v>#REF!</v>
      </c>
      <c r="G2312" s="198"/>
      <c r="H2312" s="208"/>
      <c r="I2312" s="203"/>
      <c r="J2312" s="203"/>
      <c r="K2312" s="251"/>
    </row>
    <row r="2313" spans="2:11" s="126" customFormat="1">
      <c r="B2313" s="321"/>
      <c r="C2313" s="188"/>
      <c r="D2313" s="181"/>
      <c r="E2313" s="225"/>
      <c r="F2313" s="195" t="e">
        <f>VLOOKUP(#REF!,'Base mag'!$U$2:$V$8,2,FALSE)</f>
        <v>#REF!</v>
      </c>
      <c r="G2313" s="198"/>
      <c r="H2313" s="208"/>
      <c r="I2313" s="203"/>
      <c r="J2313" s="203"/>
      <c r="K2313" s="251"/>
    </row>
    <row r="2314" spans="2:11" s="126" customFormat="1">
      <c r="B2314" s="321"/>
      <c r="C2314" s="188"/>
      <c r="D2314" s="181"/>
      <c r="E2314" s="225"/>
      <c r="F2314" s="195" t="e">
        <f>VLOOKUP(#REF!,'Base mag'!$U$2:$V$8,2,FALSE)</f>
        <v>#REF!</v>
      </c>
      <c r="G2314" s="198"/>
      <c r="H2314" s="208"/>
      <c r="I2314" s="203"/>
      <c r="J2314" s="203"/>
      <c r="K2314" s="251"/>
    </row>
    <row r="2315" spans="2:11" s="126" customFormat="1">
      <c r="B2315" s="321"/>
      <c r="C2315" s="188"/>
      <c r="D2315" s="181"/>
      <c r="E2315" s="225"/>
      <c r="F2315" s="195" t="e">
        <f>VLOOKUP(#REF!,'Base mag'!$U$2:$V$8,2,FALSE)</f>
        <v>#REF!</v>
      </c>
      <c r="G2315" s="198"/>
      <c r="H2315" s="208"/>
      <c r="I2315" s="203"/>
      <c r="J2315" s="203"/>
      <c r="K2315" s="251"/>
    </row>
    <row r="2316" spans="2:11" s="126" customFormat="1">
      <c r="B2316" s="321"/>
      <c r="C2316" s="188"/>
      <c r="D2316" s="181"/>
      <c r="E2316" s="225"/>
      <c r="F2316" s="195" t="e">
        <f>VLOOKUP(#REF!,'Base mag'!$U$2:$V$8,2,FALSE)</f>
        <v>#REF!</v>
      </c>
      <c r="G2316" s="198"/>
      <c r="H2316" s="208"/>
      <c r="I2316" s="203"/>
      <c r="J2316" s="203"/>
      <c r="K2316" s="251"/>
    </row>
    <row r="2317" spans="2:11" s="126" customFormat="1">
      <c r="B2317" s="321"/>
      <c r="C2317" s="188"/>
      <c r="D2317" s="181"/>
      <c r="E2317" s="225"/>
      <c r="F2317" s="195" t="e">
        <f>VLOOKUP(#REF!,'Base mag'!$U$2:$V$8,2,FALSE)</f>
        <v>#REF!</v>
      </c>
      <c r="G2317" s="198"/>
      <c r="H2317" s="208"/>
      <c r="I2317" s="203"/>
      <c r="J2317" s="203"/>
      <c r="K2317" s="251"/>
    </row>
    <row r="2318" spans="2:11" s="126" customFormat="1">
      <c r="B2318" s="321"/>
      <c r="C2318" s="188"/>
      <c r="D2318" s="181"/>
      <c r="E2318" s="225"/>
      <c r="F2318" s="195" t="e">
        <f>VLOOKUP(#REF!,'Base mag'!$U$2:$V$8,2,FALSE)</f>
        <v>#REF!</v>
      </c>
      <c r="G2318" s="198"/>
      <c r="H2318" s="208"/>
      <c r="I2318" s="203"/>
      <c r="J2318" s="203"/>
      <c r="K2318" s="251"/>
    </row>
    <row r="2319" spans="2:11" s="126" customFormat="1">
      <c r="B2319" s="321"/>
      <c r="C2319" s="188"/>
      <c r="D2319" s="181"/>
      <c r="E2319" s="225"/>
      <c r="F2319" s="195" t="e">
        <f>VLOOKUP(#REF!,'Base mag'!$U$2:$V$8,2,FALSE)</f>
        <v>#REF!</v>
      </c>
      <c r="G2319" s="198"/>
      <c r="H2319" s="208"/>
      <c r="I2319" s="203"/>
      <c r="J2319" s="203"/>
      <c r="K2319" s="251"/>
    </row>
    <row r="2320" spans="2:11" s="126" customFormat="1">
      <c r="B2320" s="321"/>
      <c r="C2320" s="188"/>
      <c r="D2320" s="181"/>
      <c r="E2320" s="225"/>
      <c r="F2320" s="195" t="e">
        <f>VLOOKUP(#REF!,'Base mag'!$U$2:$V$8,2,FALSE)</f>
        <v>#REF!</v>
      </c>
      <c r="G2320" s="198"/>
      <c r="H2320" s="208"/>
      <c r="I2320" s="203"/>
      <c r="J2320" s="203"/>
      <c r="K2320" s="251"/>
    </row>
    <row r="2321" spans="2:11" s="126" customFormat="1">
      <c r="B2321" s="321"/>
      <c r="C2321" s="188"/>
      <c r="D2321" s="181"/>
      <c r="E2321" s="225"/>
      <c r="F2321" s="195" t="e">
        <f>VLOOKUP(#REF!,'Base mag'!$U$2:$V$8,2,FALSE)</f>
        <v>#REF!</v>
      </c>
      <c r="G2321" s="198"/>
      <c r="H2321" s="208"/>
      <c r="I2321" s="203"/>
      <c r="J2321" s="203"/>
      <c r="K2321" s="251"/>
    </row>
    <row r="2322" spans="2:11" s="126" customFormat="1">
      <c r="B2322" s="321"/>
      <c r="C2322" s="188"/>
      <c r="D2322" s="181"/>
      <c r="E2322" s="225"/>
      <c r="F2322" s="195" t="e">
        <f>VLOOKUP(#REF!,'Base mag'!$U$2:$V$8,2,FALSE)</f>
        <v>#REF!</v>
      </c>
      <c r="G2322" s="198"/>
      <c r="H2322" s="208"/>
      <c r="I2322" s="203"/>
      <c r="J2322" s="203"/>
      <c r="K2322" s="251"/>
    </row>
    <row r="2323" spans="2:11" s="126" customFormat="1">
      <c r="B2323" s="321"/>
      <c r="C2323" s="188"/>
      <c r="D2323" s="181"/>
      <c r="E2323" s="225"/>
      <c r="F2323" s="195" t="e">
        <f>VLOOKUP(#REF!,'Base mag'!$U$2:$V$8,2,FALSE)</f>
        <v>#REF!</v>
      </c>
      <c r="G2323" s="198"/>
      <c r="H2323" s="208"/>
      <c r="I2323" s="203"/>
      <c r="J2323" s="203"/>
      <c r="K2323" s="251"/>
    </row>
    <row r="2324" spans="2:11" s="126" customFormat="1">
      <c r="B2324" s="321"/>
      <c r="C2324" s="188"/>
      <c r="D2324" s="181"/>
      <c r="E2324" s="225"/>
      <c r="F2324" s="195" t="e">
        <f>VLOOKUP(#REF!,'Base mag'!$U$2:$V$8,2,FALSE)</f>
        <v>#REF!</v>
      </c>
      <c r="G2324" s="198"/>
      <c r="H2324" s="208"/>
      <c r="I2324" s="203"/>
      <c r="J2324" s="203"/>
      <c r="K2324" s="251"/>
    </row>
    <row r="2325" spans="2:11" s="126" customFormat="1">
      <c r="B2325" s="321"/>
      <c r="C2325" s="188"/>
      <c r="D2325" s="181"/>
      <c r="E2325" s="225"/>
      <c r="F2325" s="195" t="e">
        <f>VLOOKUP(#REF!,'Base mag'!$U$2:$V$8,2,FALSE)</f>
        <v>#REF!</v>
      </c>
      <c r="G2325" s="198"/>
      <c r="H2325" s="208"/>
      <c r="I2325" s="203"/>
      <c r="J2325" s="203"/>
      <c r="K2325" s="251"/>
    </row>
    <row r="2326" spans="2:11" s="126" customFormat="1">
      <c r="B2326" s="321"/>
      <c r="C2326" s="188"/>
      <c r="D2326" s="181"/>
      <c r="E2326" s="225"/>
      <c r="F2326" s="195" t="e">
        <f>VLOOKUP(#REF!,'Base mag'!$U$2:$V$8,2,FALSE)</f>
        <v>#REF!</v>
      </c>
      <c r="G2326" s="198"/>
      <c r="H2326" s="208"/>
      <c r="I2326" s="203"/>
      <c r="J2326" s="203"/>
      <c r="K2326" s="251"/>
    </row>
    <row r="2327" spans="2:11" s="126" customFormat="1">
      <c r="B2327" s="321"/>
      <c r="C2327" s="188"/>
      <c r="D2327" s="181"/>
      <c r="E2327" s="225"/>
      <c r="F2327" s="195" t="e">
        <f>VLOOKUP(#REF!,'Base mag'!$U$2:$V$8,2,FALSE)</f>
        <v>#REF!</v>
      </c>
      <c r="G2327" s="198"/>
      <c r="H2327" s="208"/>
      <c r="I2327" s="203"/>
      <c r="J2327" s="203"/>
      <c r="K2327" s="251"/>
    </row>
    <row r="2328" spans="2:11" s="126" customFormat="1">
      <c r="B2328" s="321"/>
      <c r="C2328" s="188"/>
      <c r="D2328" s="181"/>
      <c r="E2328" s="225"/>
      <c r="F2328" s="195" t="e">
        <f>VLOOKUP(#REF!,'Base mag'!$U$2:$V$8,2,FALSE)</f>
        <v>#REF!</v>
      </c>
      <c r="G2328" s="198"/>
      <c r="H2328" s="208"/>
      <c r="I2328" s="203"/>
      <c r="J2328" s="203"/>
      <c r="K2328" s="251"/>
    </row>
    <row r="2329" spans="2:11" s="126" customFormat="1">
      <c r="B2329" s="321"/>
      <c r="C2329" s="188"/>
      <c r="D2329" s="181"/>
      <c r="E2329" s="225"/>
      <c r="F2329" s="195" t="e">
        <f>VLOOKUP(#REF!,'Base mag'!$U$2:$V$8,2,FALSE)</f>
        <v>#REF!</v>
      </c>
      <c r="G2329" s="198"/>
      <c r="H2329" s="208"/>
      <c r="I2329" s="203"/>
      <c r="J2329" s="203"/>
      <c r="K2329" s="251"/>
    </row>
    <row r="2330" spans="2:11" s="126" customFormat="1">
      <c r="B2330" s="321"/>
      <c r="C2330" s="188"/>
      <c r="D2330" s="181"/>
      <c r="E2330" s="225"/>
      <c r="F2330" s="195" t="e">
        <f>VLOOKUP(#REF!,'Base mag'!$U$2:$V$8,2,FALSE)</f>
        <v>#REF!</v>
      </c>
      <c r="G2330" s="198"/>
      <c r="H2330" s="208"/>
      <c r="I2330" s="203"/>
      <c r="J2330" s="203"/>
      <c r="K2330" s="251"/>
    </row>
    <row r="2331" spans="2:11" s="126" customFormat="1">
      <c r="B2331" s="321"/>
      <c r="C2331" s="188"/>
      <c r="D2331" s="181"/>
      <c r="E2331" s="225"/>
      <c r="F2331" s="195" t="e">
        <f>VLOOKUP(#REF!,'Base mag'!$U$2:$V$8,2,FALSE)</f>
        <v>#REF!</v>
      </c>
      <c r="G2331" s="198"/>
      <c r="H2331" s="208"/>
      <c r="I2331" s="203"/>
      <c r="J2331" s="203"/>
      <c r="K2331" s="251"/>
    </row>
    <row r="2332" spans="2:11" s="126" customFormat="1">
      <c r="B2332" s="321"/>
      <c r="C2332" s="188"/>
      <c r="D2332" s="181"/>
      <c r="E2332" s="225"/>
      <c r="F2332" s="195" t="e">
        <f>VLOOKUP(#REF!,'Base mag'!$U$2:$V$8,2,FALSE)</f>
        <v>#REF!</v>
      </c>
      <c r="G2332" s="198"/>
      <c r="H2332" s="208"/>
      <c r="I2332" s="203"/>
      <c r="J2332" s="203"/>
      <c r="K2332" s="251"/>
    </row>
    <row r="2333" spans="2:11" s="126" customFormat="1">
      <c r="B2333" s="321"/>
      <c r="C2333" s="188"/>
      <c r="D2333" s="181"/>
      <c r="E2333" s="225"/>
      <c r="F2333" s="195" t="e">
        <f>VLOOKUP(#REF!,'Base mag'!$U$2:$V$8,2,FALSE)</f>
        <v>#REF!</v>
      </c>
      <c r="G2333" s="198"/>
      <c r="H2333" s="208"/>
      <c r="I2333" s="203"/>
      <c r="J2333" s="203"/>
      <c r="K2333" s="251"/>
    </row>
    <row r="2334" spans="2:11" s="126" customFormat="1">
      <c r="B2334" s="321"/>
      <c r="C2334" s="188"/>
      <c r="D2334" s="181"/>
      <c r="E2334" s="225"/>
      <c r="F2334" s="195" t="e">
        <f>VLOOKUP(#REF!,'Base mag'!$U$2:$V$8,2,FALSE)</f>
        <v>#REF!</v>
      </c>
      <c r="G2334" s="198"/>
      <c r="H2334" s="208"/>
      <c r="I2334" s="203"/>
      <c r="J2334" s="203"/>
      <c r="K2334" s="251"/>
    </row>
    <row r="2335" spans="2:11" s="126" customFormat="1">
      <c r="B2335" s="321"/>
      <c r="C2335" s="188"/>
      <c r="D2335" s="181"/>
      <c r="E2335" s="225"/>
      <c r="F2335" s="195" t="e">
        <f>VLOOKUP(#REF!,'Base mag'!$U$2:$V$8,2,FALSE)</f>
        <v>#REF!</v>
      </c>
      <c r="G2335" s="198"/>
      <c r="H2335" s="208"/>
      <c r="I2335" s="203"/>
      <c r="J2335" s="203"/>
      <c r="K2335" s="251"/>
    </row>
    <row r="2336" spans="2:11" s="126" customFormat="1">
      <c r="B2336" s="321"/>
      <c r="C2336" s="188"/>
      <c r="D2336" s="181"/>
      <c r="E2336" s="225"/>
      <c r="F2336" s="195" t="e">
        <f>VLOOKUP(#REF!,'Base mag'!$U$2:$V$8,2,FALSE)</f>
        <v>#REF!</v>
      </c>
      <c r="G2336" s="198"/>
      <c r="H2336" s="208"/>
      <c r="I2336" s="203"/>
      <c r="J2336" s="203"/>
      <c r="K2336" s="251"/>
    </row>
    <row r="2337" spans="2:11" s="126" customFormat="1">
      <c r="B2337" s="321"/>
      <c r="C2337" s="188"/>
      <c r="D2337" s="181"/>
      <c r="E2337" s="225"/>
      <c r="F2337" s="195" t="e">
        <f>VLOOKUP(#REF!,'Base mag'!$U$2:$V$8,2,FALSE)</f>
        <v>#REF!</v>
      </c>
      <c r="G2337" s="198"/>
      <c r="H2337" s="208"/>
      <c r="I2337" s="203"/>
      <c r="J2337" s="203"/>
      <c r="K2337" s="251"/>
    </row>
    <row r="2338" spans="2:11" s="126" customFormat="1">
      <c r="B2338" s="321"/>
      <c r="C2338" s="188"/>
      <c r="D2338" s="181"/>
      <c r="E2338" s="225"/>
      <c r="F2338" s="195" t="e">
        <f>VLOOKUP(#REF!,'Base mag'!$U$2:$V$8,2,FALSE)</f>
        <v>#REF!</v>
      </c>
      <c r="G2338" s="198"/>
      <c r="H2338" s="208"/>
      <c r="I2338" s="203"/>
      <c r="J2338" s="203"/>
      <c r="K2338" s="251"/>
    </row>
    <row r="2339" spans="2:11" s="126" customFormat="1">
      <c r="B2339" s="321"/>
      <c r="C2339" s="188"/>
      <c r="D2339" s="181"/>
      <c r="E2339" s="225"/>
      <c r="F2339" s="195" t="e">
        <f>VLOOKUP(#REF!,'Base mag'!$U$2:$V$8,2,FALSE)</f>
        <v>#REF!</v>
      </c>
      <c r="G2339" s="198"/>
      <c r="H2339" s="208"/>
      <c r="I2339" s="203"/>
      <c r="J2339" s="203"/>
      <c r="K2339" s="251"/>
    </row>
    <row r="2340" spans="2:11" s="126" customFormat="1">
      <c r="B2340" s="321"/>
      <c r="C2340" s="188"/>
      <c r="D2340" s="181"/>
      <c r="E2340" s="225"/>
      <c r="F2340" s="195" t="e">
        <f>VLOOKUP(#REF!,'Base mag'!$U$2:$V$8,2,FALSE)</f>
        <v>#REF!</v>
      </c>
      <c r="G2340" s="198"/>
      <c r="H2340" s="208"/>
      <c r="I2340" s="203"/>
      <c r="J2340" s="203"/>
      <c r="K2340" s="251"/>
    </row>
    <row r="2341" spans="2:11" s="126" customFormat="1">
      <c r="B2341" s="321"/>
      <c r="C2341" s="188"/>
      <c r="D2341" s="181"/>
      <c r="E2341" s="225"/>
      <c r="F2341" s="195" t="e">
        <f>VLOOKUP(#REF!,'Base mag'!$U$2:$V$8,2,FALSE)</f>
        <v>#REF!</v>
      </c>
      <c r="G2341" s="198"/>
      <c r="H2341" s="208"/>
      <c r="I2341" s="203"/>
      <c r="J2341" s="203"/>
      <c r="K2341" s="251"/>
    </row>
    <row r="2342" spans="2:11" s="126" customFormat="1">
      <c r="B2342" s="321"/>
      <c r="C2342" s="188"/>
      <c r="D2342" s="181"/>
      <c r="E2342" s="225"/>
      <c r="F2342" s="195" t="e">
        <f>VLOOKUP(#REF!,'Base mag'!$U$2:$V$8,2,FALSE)</f>
        <v>#REF!</v>
      </c>
      <c r="G2342" s="198"/>
      <c r="H2342" s="208"/>
      <c r="I2342" s="203"/>
      <c r="J2342" s="203"/>
      <c r="K2342" s="251"/>
    </row>
    <row r="2343" spans="2:11" s="126" customFormat="1">
      <c r="B2343" s="321"/>
      <c r="C2343" s="188"/>
      <c r="D2343" s="181"/>
      <c r="E2343" s="225"/>
      <c r="F2343" s="195" t="e">
        <f>VLOOKUP(#REF!,'Base mag'!$U$2:$V$8,2,FALSE)</f>
        <v>#REF!</v>
      </c>
      <c r="G2343" s="198"/>
      <c r="H2343" s="208"/>
      <c r="I2343" s="203"/>
      <c r="J2343" s="203"/>
      <c r="K2343" s="251"/>
    </row>
    <row r="2344" spans="2:11" s="126" customFormat="1">
      <c r="B2344" s="321"/>
      <c r="C2344" s="188"/>
      <c r="D2344" s="181"/>
      <c r="E2344" s="225"/>
      <c r="F2344" s="195" t="e">
        <f>VLOOKUP(#REF!,'Base mag'!$U$2:$V$8,2,FALSE)</f>
        <v>#REF!</v>
      </c>
      <c r="G2344" s="198"/>
      <c r="H2344" s="208"/>
      <c r="I2344" s="203"/>
      <c r="J2344" s="203"/>
      <c r="K2344" s="251"/>
    </row>
    <row r="2345" spans="2:11" s="126" customFormat="1">
      <c r="B2345" s="321"/>
      <c r="C2345" s="188"/>
      <c r="D2345" s="181"/>
      <c r="E2345" s="225"/>
      <c r="F2345" s="195" t="e">
        <f>VLOOKUP(#REF!,'Base mag'!$U$2:$V$8,2,FALSE)</f>
        <v>#REF!</v>
      </c>
      <c r="G2345" s="198"/>
      <c r="H2345" s="208"/>
      <c r="I2345" s="203"/>
      <c r="J2345" s="203"/>
      <c r="K2345" s="251"/>
    </row>
    <row r="2346" spans="2:11" s="126" customFormat="1">
      <c r="B2346" s="321"/>
      <c r="C2346" s="188"/>
      <c r="D2346" s="181"/>
      <c r="E2346" s="225"/>
      <c r="F2346" s="195" t="e">
        <f>VLOOKUP(#REF!,'Base mag'!$U$2:$V$8,2,FALSE)</f>
        <v>#REF!</v>
      </c>
      <c r="G2346" s="198"/>
      <c r="H2346" s="208"/>
      <c r="I2346" s="203"/>
      <c r="J2346" s="203"/>
      <c r="K2346" s="251"/>
    </row>
    <row r="2347" spans="2:11" s="126" customFormat="1">
      <c r="B2347" s="321"/>
      <c r="C2347" s="188"/>
      <c r="D2347" s="181"/>
      <c r="E2347" s="225"/>
      <c r="F2347" s="195" t="e">
        <f>VLOOKUP(#REF!,'Base mag'!$U$2:$V$8,2,FALSE)</f>
        <v>#REF!</v>
      </c>
      <c r="G2347" s="198"/>
      <c r="H2347" s="208"/>
      <c r="I2347" s="203"/>
      <c r="J2347" s="203"/>
      <c r="K2347" s="251"/>
    </row>
    <row r="2348" spans="2:11" s="126" customFormat="1">
      <c r="B2348" s="321"/>
      <c r="C2348" s="188"/>
      <c r="D2348" s="181"/>
      <c r="E2348" s="225"/>
      <c r="F2348" s="195" t="e">
        <f>VLOOKUP(#REF!,'Base mag'!$U$2:$V$8,2,FALSE)</f>
        <v>#REF!</v>
      </c>
      <c r="G2348" s="198"/>
      <c r="H2348" s="208"/>
      <c r="I2348" s="203"/>
      <c r="J2348" s="203"/>
      <c r="K2348" s="251"/>
    </row>
    <row r="2349" spans="2:11" s="126" customFormat="1">
      <c r="B2349" s="321"/>
      <c r="C2349" s="188"/>
      <c r="D2349" s="181"/>
      <c r="E2349" s="225"/>
      <c r="F2349" s="195" t="e">
        <f>VLOOKUP(#REF!,'Base mag'!$U$2:$V$8,2,FALSE)</f>
        <v>#REF!</v>
      </c>
      <c r="G2349" s="198"/>
      <c r="H2349" s="208"/>
      <c r="I2349" s="203"/>
      <c r="J2349" s="203"/>
      <c r="K2349" s="251"/>
    </row>
    <row r="2350" spans="2:11" s="126" customFormat="1">
      <c r="B2350" s="321"/>
      <c r="C2350" s="188"/>
      <c r="D2350" s="181"/>
      <c r="E2350" s="225"/>
      <c r="F2350" s="195" t="e">
        <f>VLOOKUP(#REF!,'Base mag'!$U$2:$V$8,2,FALSE)</f>
        <v>#REF!</v>
      </c>
      <c r="G2350" s="198"/>
      <c r="H2350" s="208"/>
      <c r="I2350" s="203"/>
      <c r="J2350" s="203"/>
      <c r="K2350" s="251"/>
    </row>
    <row r="2351" spans="2:11" s="126" customFormat="1">
      <c r="B2351" s="321"/>
      <c r="C2351" s="188"/>
      <c r="D2351" s="181"/>
      <c r="E2351" s="225"/>
      <c r="F2351" s="195" t="e">
        <f>VLOOKUP(#REF!,'Base mag'!$U$2:$V$8,2,FALSE)</f>
        <v>#REF!</v>
      </c>
      <c r="G2351" s="198"/>
      <c r="H2351" s="208"/>
      <c r="I2351" s="203"/>
      <c r="J2351" s="203"/>
      <c r="K2351" s="251"/>
    </row>
    <row r="2352" spans="2:11" s="126" customFormat="1">
      <c r="B2352" s="321"/>
      <c r="C2352" s="188"/>
      <c r="D2352" s="181"/>
      <c r="E2352" s="225"/>
      <c r="F2352" s="195" t="e">
        <f>VLOOKUP(#REF!,'Base mag'!$U$2:$V$8,2,FALSE)</f>
        <v>#REF!</v>
      </c>
      <c r="G2352" s="198"/>
      <c r="H2352" s="208"/>
      <c r="I2352" s="203"/>
      <c r="J2352" s="203"/>
      <c r="K2352" s="251"/>
    </row>
    <row r="2353" spans="2:11" s="126" customFormat="1">
      <c r="B2353" s="321"/>
      <c r="C2353" s="188"/>
      <c r="D2353" s="181"/>
      <c r="E2353" s="225"/>
      <c r="F2353" s="195" t="e">
        <f>VLOOKUP(#REF!,'Base mag'!$U$2:$V$8,2,FALSE)</f>
        <v>#REF!</v>
      </c>
      <c r="G2353" s="198"/>
      <c r="H2353" s="208"/>
      <c r="I2353" s="203"/>
      <c r="J2353" s="203"/>
      <c r="K2353" s="251"/>
    </row>
    <row r="2354" spans="2:11" s="126" customFormat="1">
      <c r="B2354" s="321"/>
      <c r="C2354" s="188"/>
      <c r="D2354" s="181"/>
      <c r="E2354" s="225"/>
      <c r="F2354" s="195" t="e">
        <f>VLOOKUP(#REF!,'Base mag'!$U$2:$V$8,2,FALSE)</f>
        <v>#REF!</v>
      </c>
      <c r="G2354" s="198"/>
      <c r="H2354" s="208"/>
      <c r="I2354" s="203"/>
      <c r="J2354" s="203"/>
      <c r="K2354" s="251"/>
    </row>
    <row r="2355" spans="2:11" s="126" customFormat="1">
      <c r="B2355" s="321"/>
      <c r="C2355" s="188"/>
      <c r="D2355" s="181"/>
      <c r="E2355" s="225"/>
      <c r="F2355" s="195" t="e">
        <f>VLOOKUP(#REF!,'Base mag'!$U$2:$V$8,2,FALSE)</f>
        <v>#REF!</v>
      </c>
      <c r="G2355" s="198"/>
      <c r="H2355" s="208"/>
      <c r="I2355" s="203"/>
      <c r="J2355" s="203"/>
      <c r="K2355" s="251"/>
    </row>
    <row r="2356" spans="2:11" s="126" customFormat="1">
      <c r="B2356" s="321"/>
      <c r="C2356" s="188"/>
      <c r="D2356" s="181"/>
      <c r="E2356" s="225"/>
      <c r="F2356" s="195" t="e">
        <f>VLOOKUP(#REF!,'Base mag'!$U$2:$V$8,2,FALSE)</f>
        <v>#REF!</v>
      </c>
      <c r="G2356" s="198"/>
      <c r="H2356" s="208"/>
      <c r="I2356" s="203"/>
      <c r="J2356" s="203"/>
      <c r="K2356" s="251"/>
    </row>
    <row r="2357" spans="2:11" s="126" customFormat="1">
      <c r="B2357" s="321"/>
      <c r="C2357" s="188"/>
      <c r="D2357" s="181"/>
      <c r="E2357" s="225"/>
      <c r="F2357" s="195" t="e">
        <f>VLOOKUP(#REF!,'Base mag'!$U$2:$V$8,2,FALSE)</f>
        <v>#REF!</v>
      </c>
      <c r="G2357" s="198"/>
      <c r="H2357" s="208"/>
      <c r="I2357" s="203"/>
      <c r="J2357" s="203"/>
      <c r="K2357" s="251"/>
    </row>
    <row r="2358" spans="2:11" s="126" customFormat="1">
      <c r="B2358" s="321"/>
      <c r="C2358" s="188"/>
      <c r="D2358" s="181"/>
      <c r="E2358" s="225"/>
      <c r="F2358" s="195" t="e">
        <f>VLOOKUP(#REF!,'Base mag'!$U$2:$V$8,2,FALSE)</f>
        <v>#REF!</v>
      </c>
      <c r="G2358" s="198"/>
      <c r="H2358" s="208"/>
      <c r="I2358" s="203"/>
      <c r="J2358" s="203"/>
      <c r="K2358" s="251"/>
    </row>
    <row r="2359" spans="2:11" s="126" customFormat="1">
      <c r="B2359" s="321"/>
      <c r="C2359" s="188"/>
      <c r="D2359" s="181"/>
      <c r="E2359" s="225"/>
      <c r="F2359" s="195" t="e">
        <f>VLOOKUP(#REF!,'Base mag'!$U$2:$V$8,2,FALSE)</f>
        <v>#REF!</v>
      </c>
      <c r="G2359" s="198"/>
      <c r="H2359" s="208"/>
      <c r="I2359" s="203"/>
      <c r="J2359" s="203"/>
      <c r="K2359" s="251"/>
    </row>
    <row r="2360" spans="2:11" s="126" customFormat="1">
      <c r="B2360" s="321"/>
      <c r="C2360" s="188"/>
      <c r="D2360" s="181"/>
      <c r="E2360" s="225"/>
      <c r="F2360" s="195" t="e">
        <f>VLOOKUP(#REF!,'Base mag'!$U$2:$V$8,2,FALSE)</f>
        <v>#REF!</v>
      </c>
      <c r="G2360" s="198"/>
      <c r="H2360" s="208"/>
      <c r="I2360" s="203"/>
      <c r="J2360" s="203"/>
      <c r="K2360" s="251"/>
    </row>
    <row r="2361" spans="2:11" s="126" customFormat="1">
      <c r="B2361" s="321"/>
      <c r="C2361" s="188"/>
      <c r="D2361" s="181"/>
      <c r="E2361" s="225"/>
      <c r="F2361" s="195" t="e">
        <f>VLOOKUP(#REF!,'Base mag'!$U$2:$V$8,2,FALSE)</f>
        <v>#REF!</v>
      </c>
      <c r="G2361" s="198"/>
      <c r="H2361" s="208"/>
      <c r="I2361" s="203"/>
      <c r="J2361" s="203"/>
      <c r="K2361" s="251"/>
    </row>
    <row r="2362" spans="2:11" s="126" customFormat="1">
      <c r="B2362" s="321"/>
      <c r="C2362" s="188"/>
      <c r="D2362" s="181"/>
      <c r="E2362" s="225"/>
      <c r="F2362" s="195" t="e">
        <f>VLOOKUP(#REF!,'Base mag'!$U$2:$V$8,2,FALSE)</f>
        <v>#REF!</v>
      </c>
      <c r="G2362" s="198"/>
      <c r="H2362" s="208"/>
      <c r="I2362" s="203"/>
      <c r="J2362" s="203"/>
      <c r="K2362" s="251"/>
    </row>
    <row r="2363" spans="2:11" s="126" customFormat="1">
      <c r="B2363" s="321"/>
      <c r="C2363" s="188"/>
      <c r="D2363" s="181"/>
      <c r="E2363" s="225"/>
      <c r="F2363" s="195" t="e">
        <f>VLOOKUP(#REF!,'Base mag'!$U$2:$V$8,2,FALSE)</f>
        <v>#REF!</v>
      </c>
      <c r="G2363" s="198"/>
      <c r="H2363" s="208"/>
      <c r="I2363" s="203"/>
      <c r="J2363" s="203"/>
      <c r="K2363" s="251"/>
    </row>
    <row r="2364" spans="2:11" s="126" customFormat="1">
      <c r="B2364" s="321"/>
      <c r="C2364" s="188"/>
      <c r="D2364" s="181"/>
      <c r="E2364" s="225"/>
      <c r="F2364" s="195" t="e">
        <f>VLOOKUP(#REF!,'Base mag'!$U$2:$V$8,2,FALSE)</f>
        <v>#REF!</v>
      </c>
      <c r="G2364" s="198"/>
      <c r="H2364" s="208"/>
      <c r="I2364" s="203"/>
      <c r="J2364" s="203"/>
      <c r="K2364" s="251"/>
    </row>
    <row r="2365" spans="2:11" s="126" customFormat="1">
      <c r="B2365" s="321"/>
      <c r="C2365" s="188"/>
      <c r="D2365" s="181"/>
      <c r="E2365" s="225"/>
      <c r="F2365" s="195" t="e">
        <f>VLOOKUP(#REF!,'Base mag'!$U$2:$V$8,2,FALSE)</f>
        <v>#REF!</v>
      </c>
      <c r="G2365" s="198"/>
      <c r="H2365" s="208"/>
      <c r="I2365" s="203"/>
      <c r="J2365" s="203"/>
      <c r="K2365" s="251"/>
    </row>
    <row r="2366" spans="2:11" s="126" customFormat="1">
      <c r="B2366" s="321"/>
      <c r="C2366" s="188"/>
      <c r="D2366" s="181"/>
      <c r="E2366" s="225"/>
      <c r="F2366" s="195" t="e">
        <f>VLOOKUP(#REF!,'Base mag'!$U$2:$V$8,2,FALSE)</f>
        <v>#REF!</v>
      </c>
      <c r="G2366" s="198"/>
      <c r="H2366" s="208"/>
      <c r="I2366" s="203"/>
      <c r="J2366" s="203"/>
      <c r="K2366" s="251"/>
    </row>
    <row r="2367" spans="2:11" s="126" customFormat="1">
      <c r="B2367" s="321"/>
      <c r="C2367" s="188"/>
      <c r="D2367" s="181"/>
      <c r="E2367" s="225"/>
      <c r="F2367" s="195" t="e">
        <f>VLOOKUP(#REF!,'Base mag'!$U$2:$V$8,2,FALSE)</f>
        <v>#REF!</v>
      </c>
      <c r="G2367" s="198"/>
      <c r="H2367" s="208"/>
      <c r="I2367" s="203"/>
      <c r="J2367" s="203"/>
      <c r="K2367" s="251"/>
    </row>
    <row r="2368" spans="2:11" s="126" customFormat="1">
      <c r="B2368" s="321"/>
      <c r="C2368" s="188"/>
      <c r="D2368" s="181"/>
      <c r="E2368" s="225"/>
      <c r="F2368" s="195" t="e">
        <f>VLOOKUP(#REF!,'Base mag'!$U$2:$V$8,2,FALSE)</f>
        <v>#REF!</v>
      </c>
      <c r="G2368" s="198"/>
      <c r="H2368" s="208"/>
      <c r="I2368" s="203"/>
      <c r="J2368" s="203"/>
      <c r="K2368" s="251"/>
    </row>
    <row r="2369" spans="2:11" s="126" customFormat="1">
      <c r="B2369" s="321"/>
      <c r="C2369" s="188"/>
      <c r="D2369" s="181"/>
      <c r="E2369" s="225"/>
      <c r="F2369" s="195" t="e">
        <f>VLOOKUP(#REF!,'Base mag'!$U$2:$V$8,2,FALSE)</f>
        <v>#REF!</v>
      </c>
      <c r="G2369" s="198"/>
      <c r="H2369" s="208"/>
      <c r="I2369" s="203"/>
      <c r="J2369" s="203"/>
      <c r="K2369" s="251"/>
    </row>
    <row r="2370" spans="2:11" s="126" customFormat="1">
      <c r="B2370" s="321"/>
      <c r="C2370" s="188"/>
      <c r="D2370" s="181"/>
      <c r="E2370" s="225"/>
      <c r="F2370" s="195" t="e">
        <f>VLOOKUP(#REF!,'Base mag'!$U$2:$V$8,2,FALSE)</f>
        <v>#REF!</v>
      </c>
      <c r="G2370" s="198"/>
      <c r="H2370" s="208"/>
      <c r="I2370" s="203"/>
      <c r="J2370" s="203"/>
      <c r="K2370" s="251"/>
    </row>
    <row r="2371" spans="2:11" s="126" customFormat="1">
      <c r="B2371" s="321"/>
      <c r="C2371" s="188"/>
      <c r="D2371" s="181"/>
      <c r="E2371" s="225"/>
      <c r="F2371" s="195" t="e">
        <f>VLOOKUP(#REF!,'Base mag'!$U$2:$V$8,2,FALSE)</f>
        <v>#REF!</v>
      </c>
      <c r="G2371" s="198"/>
      <c r="H2371" s="208"/>
      <c r="I2371" s="203"/>
      <c r="J2371" s="203"/>
      <c r="K2371" s="251"/>
    </row>
    <row r="2372" spans="2:11" s="126" customFormat="1">
      <c r="B2372" s="321"/>
      <c r="C2372" s="188"/>
      <c r="D2372" s="181"/>
      <c r="E2372" s="225"/>
      <c r="F2372" s="195" t="e">
        <f>VLOOKUP(#REF!,'Base mag'!$U$2:$V$8,2,FALSE)</f>
        <v>#REF!</v>
      </c>
      <c r="G2372" s="198"/>
      <c r="H2372" s="208"/>
      <c r="I2372" s="203"/>
      <c r="J2372" s="203"/>
      <c r="K2372" s="251"/>
    </row>
    <row r="2373" spans="2:11" s="126" customFormat="1">
      <c r="B2373" s="321"/>
      <c r="C2373" s="188"/>
      <c r="D2373" s="181"/>
      <c r="E2373" s="225"/>
      <c r="F2373" s="195" t="e">
        <f>VLOOKUP(#REF!,'Base mag'!$U$2:$V$8,2,FALSE)</f>
        <v>#REF!</v>
      </c>
      <c r="G2373" s="198"/>
      <c r="H2373" s="208"/>
      <c r="I2373" s="203"/>
      <c r="J2373" s="203"/>
      <c r="K2373" s="251"/>
    </row>
    <row r="2374" spans="2:11" s="126" customFormat="1">
      <c r="B2374" s="321"/>
      <c r="C2374" s="188"/>
      <c r="D2374" s="181"/>
      <c r="E2374" s="225"/>
      <c r="F2374" s="195" t="e">
        <f>VLOOKUP(#REF!,'Base mag'!$U$2:$V$8,2,FALSE)</f>
        <v>#REF!</v>
      </c>
      <c r="G2374" s="198"/>
      <c r="H2374" s="208"/>
      <c r="I2374" s="203"/>
      <c r="J2374" s="203"/>
      <c r="K2374" s="251"/>
    </row>
    <row r="2375" spans="2:11" s="126" customFormat="1">
      <c r="B2375" s="321"/>
      <c r="C2375" s="188"/>
      <c r="D2375" s="181"/>
      <c r="E2375" s="225"/>
      <c r="F2375" s="195" t="e">
        <f>VLOOKUP(#REF!,'Base mag'!$U$2:$V$8,2,FALSE)</f>
        <v>#REF!</v>
      </c>
      <c r="G2375" s="198"/>
      <c r="H2375" s="208"/>
      <c r="I2375" s="203"/>
      <c r="J2375" s="203"/>
      <c r="K2375" s="251"/>
    </row>
    <row r="2376" spans="2:11" s="126" customFormat="1">
      <c r="B2376" s="321"/>
      <c r="C2376" s="188"/>
      <c r="D2376" s="181"/>
      <c r="E2376" s="225"/>
      <c r="F2376" s="195" t="e">
        <f>VLOOKUP(#REF!,'Base mag'!$U$2:$V$8,2,FALSE)</f>
        <v>#REF!</v>
      </c>
      <c r="G2376" s="198"/>
      <c r="H2376" s="208"/>
      <c r="I2376" s="203"/>
      <c r="J2376" s="203"/>
      <c r="K2376" s="251"/>
    </row>
    <row r="2377" spans="2:11" s="126" customFormat="1">
      <c r="B2377" s="321"/>
      <c r="C2377" s="188"/>
      <c r="D2377" s="181"/>
      <c r="E2377" s="225"/>
      <c r="F2377" s="195" t="e">
        <f>VLOOKUP(#REF!,'Base mag'!$U$2:$V$8,2,FALSE)</f>
        <v>#REF!</v>
      </c>
      <c r="G2377" s="198"/>
      <c r="H2377" s="208"/>
      <c r="I2377" s="203"/>
      <c r="J2377" s="203"/>
      <c r="K2377" s="251"/>
    </row>
    <row r="2378" spans="2:11" s="126" customFormat="1">
      <c r="B2378" s="321"/>
      <c r="C2378" s="188"/>
      <c r="D2378" s="181"/>
      <c r="E2378" s="225"/>
      <c r="F2378" s="195" t="e">
        <f>VLOOKUP(#REF!,'Base mag'!$U$2:$V$8,2,FALSE)</f>
        <v>#REF!</v>
      </c>
      <c r="G2378" s="198"/>
      <c r="H2378" s="208"/>
      <c r="I2378" s="203"/>
      <c r="J2378" s="203"/>
      <c r="K2378" s="251"/>
    </row>
    <row r="2379" spans="2:11" s="126" customFormat="1">
      <c r="B2379" s="321"/>
      <c r="C2379" s="188"/>
      <c r="D2379" s="181"/>
      <c r="E2379" s="225"/>
      <c r="F2379" s="195" t="e">
        <f>VLOOKUP(#REF!,'Base mag'!$U$2:$V$8,2,FALSE)</f>
        <v>#REF!</v>
      </c>
      <c r="G2379" s="198"/>
      <c r="H2379" s="208"/>
      <c r="I2379" s="203"/>
      <c r="J2379" s="203"/>
      <c r="K2379" s="251"/>
    </row>
    <row r="2380" spans="2:11" s="126" customFormat="1">
      <c r="B2380" s="321"/>
      <c r="C2380" s="188"/>
      <c r="D2380" s="181"/>
      <c r="E2380" s="225"/>
      <c r="F2380" s="195" t="e">
        <f>VLOOKUP(#REF!,'Base mag'!$U$2:$V$8,2,FALSE)</f>
        <v>#REF!</v>
      </c>
      <c r="G2380" s="198"/>
      <c r="H2380" s="208"/>
      <c r="I2380" s="203"/>
      <c r="J2380" s="203"/>
      <c r="K2380" s="251"/>
    </row>
    <row r="2381" spans="2:11" s="126" customFormat="1">
      <c r="B2381" s="321"/>
      <c r="C2381" s="188"/>
      <c r="D2381" s="181"/>
      <c r="E2381" s="225"/>
      <c r="F2381" s="195" t="e">
        <f>VLOOKUP(#REF!,'Base mag'!$U$2:$V$8,2,FALSE)</f>
        <v>#REF!</v>
      </c>
      <c r="G2381" s="198"/>
      <c r="H2381" s="208"/>
      <c r="I2381" s="203"/>
      <c r="J2381" s="203"/>
      <c r="K2381" s="251"/>
    </row>
    <row r="2382" spans="2:11" s="126" customFormat="1">
      <c r="B2382" s="321"/>
      <c r="C2382" s="188"/>
      <c r="D2382" s="181"/>
      <c r="E2382" s="225"/>
      <c r="F2382" s="195" t="e">
        <f>VLOOKUP(#REF!,'Base mag'!$U$2:$V$8,2,FALSE)</f>
        <v>#REF!</v>
      </c>
      <c r="G2382" s="198"/>
      <c r="H2382" s="208"/>
      <c r="I2382" s="203"/>
      <c r="J2382" s="203"/>
      <c r="K2382" s="251"/>
    </row>
    <row r="2383" spans="2:11" s="126" customFormat="1">
      <c r="B2383" s="321"/>
      <c r="C2383" s="188"/>
      <c r="D2383" s="181"/>
      <c r="E2383" s="225"/>
      <c r="F2383" s="195" t="e">
        <f>VLOOKUP(#REF!,'Base mag'!$U$2:$V$8,2,FALSE)</f>
        <v>#REF!</v>
      </c>
      <c r="G2383" s="198"/>
      <c r="H2383" s="208"/>
      <c r="I2383" s="203"/>
      <c r="J2383" s="203"/>
      <c r="K2383" s="251"/>
    </row>
    <row r="2384" spans="2:11" s="126" customFormat="1">
      <c r="B2384" s="321"/>
      <c r="C2384" s="188"/>
      <c r="D2384" s="181"/>
      <c r="E2384" s="225"/>
      <c r="F2384" s="195" t="e">
        <f>VLOOKUP(#REF!,'Base mag'!$U$2:$V$8,2,FALSE)</f>
        <v>#REF!</v>
      </c>
      <c r="G2384" s="198"/>
      <c r="H2384" s="208"/>
      <c r="I2384" s="203"/>
      <c r="J2384" s="203"/>
      <c r="K2384" s="251"/>
    </row>
    <row r="2385" spans="2:11" s="126" customFormat="1">
      <c r="B2385" s="321"/>
      <c r="C2385" s="188"/>
      <c r="D2385" s="181"/>
      <c r="E2385" s="225"/>
      <c r="F2385" s="195" t="e">
        <f>VLOOKUP(#REF!,'Base mag'!$U$2:$V$8,2,FALSE)</f>
        <v>#REF!</v>
      </c>
      <c r="G2385" s="198"/>
      <c r="H2385" s="208"/>
      <c r="I2385" s="203"/>
      <c r="J2385" s="203"/>
      <c r="K2385" s="251"/>
    </row>
    <row r="2386" spans="2:11" s="126" customFormat="1">
      <c r="B2386" s="321"/>
      <c r="C2386" s="188"/>
      <c r="D2386" s="181"/>
      <c r="E2386" s="225"/>
      <c r="F2386" s="195" t="e">
        <f>VLOOKUP(#REF!,'Base mag'!$U$2:$V$8,2,FALSE)</f>
        <v>#REF!</v>
      </c>
      <c r="G2386" s="198"/>
      <c r="H2386" s="208"/>
      <c r="I2386" s="203"/>
      <c r="J2386" s="203"/>
      <c r="K2386" s="251"/>
    </row>
    <row r="2387" spans="2:11" s="126" customFormat="1">
      <c r="B2387" s="321"/>
      <c r="C2387" s="188"/>
      <c r="D2387" s="181"/>
      <c r="E2387" s="225"/>
      <c r="F2387" s="195" t="e">
        <f>VLOOKUP(#REF!,'Base mag'!$U$2:$V$8,2,FALSE)</f>
        <v>#REF!</v>
      </c>
      <c r="G2387" s="198"/>
      <c r="H2387" s="208"/>
      <c r="I2387" s="203"/>
      <c r="J2387" s="203"/>
      <c r="K2387" s="251"/>
    </row>
    <row r="2388" spans="2:11" s="126" customFormat="1">
      <c r="B2388" s="321"/>
      <c r="C2388" s="188"/>
      <c r="D2388" s="181"/>
      <c r="E2388" s="225"/>
      <c r="F2388" s="195" t="e">
        <f>VLOOKUP(#REF!,'Base mag'!$U$2:$V$8,2,FALSE)</f>
        <v>#REF!</v>
      </c>
      <c r="G2388" s="198"/>
      <c r="H2388" s="208"/>
      <c r="I2388" s="203"/>
      <c r="J2388" s="203"/>
      <c r="K2388" s="251"/>
    </row>
    <row r="2389" spans="2:11" s="126" customFormat="1">
      <c r="B2389" s="321"/>
      <c r="C2389" s="188"/>
      <c r="D2389" s="181"/>
      <c r="E2389" s="225"/>
      <c r="F2389" s="195" t="e">
        <f>VLOOKUP(#REF!,'Base mag'!$U$2:$V$8,2,FALSE)</f>
        <v>#REF!</v>
      </c>
      <c r="G2389" s="198"/>
      <c r="H2389" s="208"/>
      <c r="I2389" s="203"/>
      <c r="J2389" s="203"/>
      <c r="K2389" s="251"/>
    </row>
    <row r="2390" spans="2:11" s="126" customFormat="1">
      <c r="B2390" s="321"/>
      <c r="C2390" s="188"/>
      <c r="D2390" s="181"/>
      <c r="E2390" s="225"/>
      <c r="F2390" s="195" t="e">
        <f>VLOOKUP(#REF!,'Base mag'!$U$2:$V$8,2,FALSE)</f>
        <v>#REF!</v>
      </c>
      <c r="G2390" s="198"/>
      <c r="H2390" s="208"/>
      <c r="I2390" s="203"/>
      <c r="J2390" s="203"/>
      <c r="K2390" s="251"/>
    </row>
    <row r="2391" spans="2:11" s="126" customFormat="1">
      <c r="B2391" s="321"/>
      <c r="C2391" s="188"/>
      <c r="D2391" s="181"/>
      <c r="E2391" s="225"/>
      <c r="F2391" s="195" t="e">
        <f>VLOOKUP(#REF!,'Base mag'!$U$2:$V$8,2,FALSE)</f>
        <v>#REF!</v>
      </c>
      <c r="G2391" s="198"/>
      <c r="H2391" s="208"/>
      <c r="I2391" s="203"/>
      <c r="J2391" s="203"/>
      <c r="K2391" s="251"/>
    </row>
    <row r="2392" spans="2:11" s="126" customFormat="1">
      <c r="B2392" s="321"/>
      <c r="C2392" s="188"/>
      <c r="D2392" s="181"/>
      <c r="E2392" s="225"/>
      <c r="F2392" s="195" t="e">
        <f>VLOOKUP(#REF!,'Base mag'!$U$2:$V$8,2,FALSE)</f>
        <v>#REF!</v>
      </c>
      <c r="G2392" s="198"/>
      <c r="H2392" s="208"/>
      <c r="I2392" s="203"/>
      <c r="J2392" s="203"/>
      <c r="K2392" s="251"/>
    </row>
    <row r="2393" spans="2:11" s="126" customFormat="1">
      <c r="B2393" s="321"/>
      <c r="C2393" s="188"/>
      <c r="D2393" s="181"/>
      <c r="E2393" s="225"/>
      <c r="F2393" s="195" t="e">
        <f>VLOOKUP(#REF!,'Base mag'!$U$2:$V$8,2,FALSE)</f>
        <v>#REF!</v>
      </c>
      <c r="G2393" s="198"/>
      <c r="H2393" s="208"/>
      <c r="I2393" s="203"/>
      <c r="J2393" s="203"/>
      <c r="K2393" s="251"/>
    </row>
    <row r="2394" spans="2:11" s="126" customFormat="1">
      <c r="B2394" s="321"/>
      <c r="C2394" s="188"/>
      <c r="D2394" s="181"/>
      <c r="E2394" s="225"/>
      <c r="F2394" s="195" t="e">
        <f>VLOOKUP(#REF!,'Base mag'!$U$2:$V$8,2,FALSE)</f>
        <v>#REF!</v>
      </c>
      <c r="G2394" s="198"/>
      <c r="H2394" s="208"/>
      <c r="I2394" s="203"/>
      <c r="J2394" s="203"/>
      <c r="K2394" s="251"/>
    </row>
    <row r="2395" spans="2:11" s="126" customFormat="1">
      <c r="B2395" s="321"/>
      <c r="C2395" s="188"/>
      <c r="D2395" s="181"/>
      <c r="E2395" s="225"/>
      <c r="F2395" s="195" t="e">
        <f>VLOOKUP(#REF!,'Base mag'!$U$2:$V$8,2,FALSE)</f>
        <v>#REF!</v>
      </c>
      <c r="G2395" s="198"/>
      <c r="H2395" s="208"/>
      <c r="I2395" s="203"/>
      <c r="J2395" s="203"/>
      <c r="K2395" s="251"/>
    </row>
    <row r="2396" spans="2:11" s="126" customFormat="1">
      <c r="B2396" s="321"/>
      <c r="C2396" s="188"/>
      <c r="D2396" s="181"/>
      <c r="E2396" s="225"/>
      <c r="F2396" s="195" t="e">
        <f>VLOOKUP(#REF!,'Base mag'!$U$2:$V$8,2,FALSE)</f>
        <v>#REF!</v>
      </c>
      <c r="G2396" s="198"/>
      <c r="H2396" s="208"/>
      <c r="I2396" s="203"/>
      <c r="J2396" s="203"/>
      <c r="K2396" s="251"/>
    </row>
    <row r="2397" spans="2:11" s="126" customFormat="1">
      <c r="B2397" s="321"/>
      <c r="C2397" s="188"/>
      <c r="D2397" s="181"/>
      <c r="E2397" s="225"/>
      <c r="F2397" s="195" t="e">
        <f>VLOOKUP(#REF!,'Base mag'!$U$2:$V$8,2,FALSE)</f>
        <v>#REF!</v>
      </c>
      <c r="G2397" s="198"/>
      <c r="H2397" s="208"/>
      <c r="I2397" s="203"/>
      <c r="J2397" s="203"/>
      <c r="K2397" s="251"/>
    </row>
    <row r="2398" spans="2:11" s="126" customFormat="1">
      <c r="B2398" s="321"/>
      <c r="C2398" s="188"/>
      <c r="D2398" s="181"/>
      <c r="E2398" s="225"/>
      <c r="F2398" s="195" t="e">
        <f>VLOOKUP(#REF!,'Base mag'!$U$2:$V$8,2,FALSE)</f>
        <v>#REF!</v>
      </c>
      <c r="G2398" s="198"/>
      <c r="H2398" s="208"/>
      <c r="I2398" s="203"/>
      <c r="J2398" s="203"/>
      <c r="K2398" s="251"/>
    </row>
    <row r="2399" spans="2:11" s="126" customFormat="1">
      <c r="B2399" s="321"/>
      <c r="C2399" s="188"/>
      <c r="D2399" s="181"/>
      <c r="E2399" s="225"/>
      <c r="F2399" s="195" t="e">
        <f>VLOOKUP(#REF!,'Base mag'!$U$2:$V$8,2,FALSE)</f>
        <v>#REF!</v>
      </c>
      <c r="G2399" s="198"/>
      <c r="H2399" s="208"/>
      <c r="I2399" s="203"/>
      <c r="J2399" s="203"/>
      <c r="K2399" s="251"/>
    </row>
    <row r="2400" spans="2:11" s="126" customFormat="1">
      <c r="B2400" s="321"/>
      <c r="C2400" s="188"/>
      <c r="D2400" s="181"/>
      <c r="E2400" s="225"/>
      <c r="F2400" s="195" t="e">
        <f>VLOOKUP(#REF!,'Base mag'!$U$2:$V$8,2,FALSE)</f>
        <v>#REF!</v>
      </c>
      <c r="G2400" s="198"/>
      <c r="H2400" s="208"/>
      <c r="I2400" s="203"/>
      <c r="J2400" s="203"/>
      <c r="K2400" s="251"/>
    </row>
    <row r="2401" spans="2:11" s="126" customFormat="1">
      <c r="B2401" s="321"/>
      <c r="C2401" s="188"/>
      <c r="D2401" s="181"/>
      <c r="E2401" s="225"/>
      <c r="F2401" s="195" t="e">
        <f>VLOOKUP(#REF!,'Base mag'!$U$2:$V$8,2,FALSE)</f>
        <v>#REF!</v>
      </c>
      <c r="G2401" s="198"/>
      <c r="H2401" s="208"/>
      <c r="I2401" s="203"/>
      <c r="J2401" s="203"/>
      <c r="K2401" s="251"/>
    </row>
    <row r="2402" spans="2:11" s="126" customFormat="1">
      <c r="B2402" s="321"/>
      <c r="C2402" s="188"/>
      <c r="D2402" s="181"/>
      <c r="E2402" s="225"/>
      <c r="F2402" s="195" t="e">
        <f>VLOOKUP(#REF!,'Base mag'!$U$2:$V$8,2,FALSE)</f>
        <v>#REF!</v>
      </c>
      <c r="G2402" s="198"/>
      <c r="H2402" s="208"/>
      <c r="I2402" s="203"/>
      <c r="J2402" s="203"/>
      <c r="K2402" s="251"/>
    </row>
    <row r="2403" spans="2:11" s="126" customFormat="1">
      <c r="B2403" s="321"/>
      <c r="C2403" s="188"/>
      <c r="D2403" s="181"/>
      <c r="E2403" s="225"/>
      <c r="F2403" s="195" t="e">
        <f>VLOOKUP(#REF!,'Base mag'!$U$2:$V$8,2,FALSE)</f>
        <v>#REF!</v>
      </c>
      <c r="G2403" s="198"/>
      <c r="H2403" s="208"/>
      <c r="I2403" s="203"/>
      <c r="J2403" s="203"/>
      <c r="K2403" s="251"/>
    </row>
    <row r="2404" spans="2:11" s="126" customFormat="1">
      <c r="B2404" s="321"/>
      <c r="C2404" s="188"/>
      <c r="D2404" s="181"/>
      <c r="E2404" s="225"/>
      <c r="F2404" s="195" t="e">
        <f>VLOOKUP(#REF!,'Base mag'!$U$2:$V$8,2,FALSE)</f>
        <v>#REF!</v>
      </c>
      <c r="G2404" s="198"/>
      <c r="H2404" s="208"/>
      <c r="I2404" s="203"/>
      <c r="J2404" s="203"/>
      <c r="K2404" s="251"/>
    </row>
    <row r="2405" spans="2:11" s="126" customFormat="1">
      <c r="B2405" s="321"/>
      <c r="C2405" s="188"/>
      <c r="D2405" s="181"/>
      <c r="E2405" s="225"/>
      <c r="F2405" s="195" t="e">
        <f>VLOOKUP(#REF!,'Base mag'!$U$2:$V$8,2,FALSE)</f>
        <v>#REF!</v>
      </c>
      <c r="G2405" s="198"/>
      <c r="H2405" s="208"/>
      <c r="I2405" s="203"/>
      <c r="J2405" s="203"/>
      <c r="K2405" s="251"/>
    </row>
    <row r="2406" spans="2:11" s="126" customFormat="1">
      <c r="B2406" s="321"/>
      <c r="C2406" s="188"/>
      <c r="D2406" s="181"/>
      <c r="E2406" s="225"/>
      <c r="F2406" s="195" t="e">
        <f>VLOOKUP(#REF!,'Base mag'!$U$2:$V$8,2,FALSE)</f>
        <v>#REF!</v>
      </c>
      <c r="G2406" s="198"/>
      <c r="H2406" s="208"/>
      <c r="I2406" s="203"/>
      <c r="J2406" s="203"/>
      <c r="K2406" s="251"/>
    </row>
    <row r="2407" spans="2:11" s="126" customFormat="1">
      <c r="B2407" s="321"/>
      <c r="C2407" s="188"/>
      <c r="D2407" s="181"/>
      <c r="E2407" s="225"/>
      <c r="F2407" s="195" t="e">
        <f>VLOOKUP(#REF!,'Base mag'!$U$2:$V$8,2,FALSE)</f>
        <v>#REF!</v>
      </c>
      <c r="G2407" s="198"/>
      <c r="H2407" s="208"/>
      <c r="I2407" s="203"/>
      <c r="J2407" s="203"/>
      <c r="K2407" s="251"/>
    </row>
    <row r="2408" spans="2:11" s="126" customFormat="1">
      <c r="B2408" s="321"/>
      <c r="C2408" s="188"/>
      <c r="D2408" s="181"/>
      <c r="E2408" s="225"/>
      <c r="F2408" s="195" t="e">
        <f>VLOOKUP(#REF!,'Base mag'!$U$2:$V$8,2,FALSE)</f>
        <v>#REF!</v>
      </c>
      <c r="G2408" s="198"/>
      <c r="H2408" s="208"/>
      <c r="I2408" s="203"/>
      <c r="J2408" s="203"/>
      <c r="K2408" s="251"/>
    </row>
    <row r="2409" spans="2:11" s="126" customFormat="1">
      <c r="B2409" s="321"/>
      <c r="C2409" s="188"/>
      <c r="D2409" s="181"/>
      <c r="E2409" s="225"/>
      <c r="F2409" s="195" t="e">
        <f>VLOOKUP(#REF!,'Base mag'!$U$2:$V$8,2,FALSE)</f>
        <v>#REF!</v>
      </c>
      <c r="G2409" s="198"/>
      <c r="H2409" s="208"/>
      <c r="I2409" s="203"/>
      <c r="J2409" s="203"/>
      <c r="K2409" s="251"/>
    </row>
    <row r="2410" spans="2:11" s="126" customFormat="1">
      <c r="B2410" s="321"/>
      <c r="C2410" s="188"/>
      <c r="D2410" s="181"/>
      <c r="E2410" s="225"/>
      <c r="F2410" s="195" t="e">
        <f>VLOOKUP(#REF!,'Base mag'!$U$2:$V$8,2,FALSE)</f>
        <v>#REF!</v>
      </c>
      <c r="G2410" s="198"/>
      <c r="H2410" s="208"/>
      <c r="I2410" s="203"/>
      <c r="J2410" s="203"/>
      <c r="K2410" s="251"/>
    </row>
    <row r="2411" spans="2:11" s="126" customFormat="1">
      <c r="B2411" s="321"/>
      <c r="C2411" s="188"/>
      <c r="D2411" s="181"/>
      <c r="E2411" s="225"/>
      <c r="F2411" s="195" t="e">
        <f>VLOOKUP(#REF!,'Base mag'!$U$2:$V$8,2,FALSE)</f>
        <v>#REF!</v>
      </c>
      <c r="G2411" s="198"/>
      <c r="H2411" s="208"/>
      <c r="I2411" s="203"/>
      <c r="J2411" s="203"/>
      <c r="K2411" s="251"/>
    </row>
    <row r="2412" spans="2:11" s="126" customFormat="1">
      <c r="B2412" s="321"/>
      <c r="C2412" s="188"/>
      <c r="D2412" s="181"/>
      <c r="E2412" s="225"/>
      <c r="F2412" s="195" t="e">
        <f>VLOOKUP(#REF!,'Base mag'!$U$2:$V$8,2,FALSE)</f>
        <v>#REF!</v>
      </c>
      <c r="G2412" s="198"/>
      <c r="H2412" s="208"/>
      <c r="I2412" s="203"/>
      <c r="J2412" s="203"/>
      <c r="K2412" s="251"/>
    </row>
    <row r="2413" spans="2:11" s="126" customFormat="1">
      <c r="B2413" s="321"/>
      <c r="C2413" s="188"/>
      <c r="D2413" s="181"/>
      <c r="E2413" s="225"/>
      <c r="F2413" s="195" t="e">
        <f>VLOOKUP(#REF!,'Base mag'!$U$2:$V$8,2,FALSE)</f>
        <v>#REF!</v>
      </c>
      <c r="G2413" s="198"/>
      <c r="H2413" s="208"/>
      <c r="I2413" s="203"/>
      <c r="J2413" s="203"/>
      <c r="K2413" s="251"/>
    </row>
    <row r="2414" spans="2:11" s="126" customFormat="1">
      <c r="B2414" s="321"/>
      <c r="C2414" s="188"/>
      <c r="D2414" s="181"/>
      <c r="E2414" s="225"/>
      <c r="F2414" s="195" t="e">
        <f>VLOOKUP(#REF!,'Base mag'!$U$2:$V$8,2,FALSE)</f>
        <v>#REF!</v>
      </c>
      <c r="G2414" s="198"/>
      <c r="H2414" s="208"/>
      <c r="I2414" s="203"/>
      <c r="J2414" s="203"/>
      <c r="K2414" s="251"/>
    </row>
    <row r="2415" spans="2:11" s="126" customFormat="1">
      <c r="B2415" s="321"/>
      <c r="C2415" s="188"/>
      <c r="D2415" s="181"/>
      <c r="E2415" s="225"/>
      <c r="F2415" s="195" t="e">
        <f>VLOOKUP(#REF!,'Base mag'!$U$2:$V$8,2,FALSE)</f>
        <v>#REF!</v>
      </c>
      <c r="G2415" s="198"/>
      <c r="H2415" s="208"/>
      <c r="I2415" s="203"/>
      <c r="J2415" s="203"/>
      <c r="K2415" s="251"/>
    </row>
    <row r="2416" spans="2:11" s="126" customFormat="1">
      <c r="B2416" s="321"/>
      <c r="C2416" s="188"/>
      <c r="D2416" s="181"/>
      <c r="E2416" s="225"/>
      <c r="F2416" s="195" t="e">
        <f>VLOOKUP(#REF!,'Base mag'!$U$2:$V$8,2,FALSE)</f>
        <v>#REF!</v>
      </c>
      <c r="G2416" s="198"/>
      <c r="H2416" s="208"/>
      <c r="I2416" s="203"/>
      <c r="J2416" s="203"/>
      <c r="K2416" s="251"/>
    </row>
    <row r="2417" spans="2:11" s="126" customFormat="1">
      <c r="B2417" s="321"/>
      <c r="C2417" s="188"/>
      <c r="D2417" s="181"/>
      <c r="E2417" s="225"/>
      <c r="F2417" s="195" t="e">
        <f>VLOOKUP(#REF!,'Base mag'!$U$2:$V$8,2,FALSE)</f>
        <v>#REF!</v>
      </c>
      <c r="G2417" s="198"/>
      <c r="H2417" s="208"/>
      <c r="I2417" s="203"/>
      <c r="J2417" s="203"/>
      <c r="K2417" s="251"/>
    </row>
    <row r="2418" spans="2:11" s="126" customFormat="1">
      <c r="B2418" s="321"/>
      <c r="C2418" s="188"/>
      <c r="D2418" s="181"/>
      <c r="E2418" s="225"/>
      <c r="F2418" s="195" t="e">
        <f>VLOOKUP(#REF!,'Base mag'!$U$2:$V$8,2,FALSE)</f>
        <v>#REF!</v>
      </c>
      <c r="G2418" s="198"/>
      <c r="H2418" s="208"/>
      <c r="I2418" s="203"/>
      <c r="J2418" s="203"/>
      <c r="K2418" s="251"/>
    </row>
    <row r="2419" spans="2:11" s="126" customFormat="1">
      <c r="B2419" s="321"/>
      <c r="C2419" s="188"/>
      <c r="D2419" s="181"/>
      <c r="E2419" s="225"/>
      <c r="F2419" s="195" t="e">
        <f>VLOOKUP(#REF!,'Base mag'!$U$2:$V$8,2,FALSE)</f>
        <v>#REF!</v>
      </c>
      <c r="G2419" s="198"/>
      <c r="H2419" s="208"/>
      <c r="I2419" s="203"/>
      <c r="J2419" s="203"/>
      <c r="K2419" s="251"/>
    </row>
    <row r="2420" spans="2:11" s="126" customFormat="1">
      <c r="B2420" s="321"/>
      <c r="C2420" s="188"/>
      <c r="D2420" s="181"/>
      <c r="E2420" s="225"/>
      <c r="F2420" s="195" t="e">
        <f>VLOOKUP(#REF!,'Base mag'!$U$2:$V$8,2,FALSE)</f>
        <v>#REF!</v>
      </c>
      <c r="G2420" s="198"/>
      <c r="H2420" s="208"/>
      <c r="I2420" s="203"/>
      <c r="J2420" s="203"/>
      <c r="K2420" s="251"/>
    </row>
    <row r="2421" spans="2:11" s="126" customFormat="1">
      <c r="B2421" s="321"/>
      <c r="C2421" s="188"/>
      <c r="D2421" s="181"/>
      <c r="E2421" s="225"/>
      <c r="F2421" s="195" t="e">
        <f>VLOOKUP(#REF!,'Base mag'!$U$2:$V$8,2,FALSE)</f>
        <v>#REF!</v>
      </c>
      <c r="G2421" s="198"/>
      <c r="H2421" s="208"/>
      <c r="I2421" s="203"/>
      <c r="J2421" s="203"/>
      <c r="K2421" s="251"/>
    </row>
    <row r="2422" spans="2:11" s="126" customFormat="1">
      <c r="B2422" s="321"/>
      <c r="C2422" s="188"/>
      <c r="D2422" s="181"/>
      <c r="E2422" s="225"/>
      <c r="F2422" s="195" t="e">
        <f>VLOOKUP(#REF!,'Base mag'!$U$2:$V$8,2,FALSE)</f>
        <v>#REF!</v>
      </c>
      <c r="G2422" s="198"/>
      <c r="H2422" s="208"/>
      <c r="I2422" s="203"/>
      <c r="J2422" s="203"/>
      <c r="K2422" s="251"/>
    </row>
    <row r="2423" spans="2:11" s="126" customFormat="1">
      <c r="B2423" s="321"/>
      <c r="C2423" s="188"/>
      <c r="D2423" s="181"/>
      <c r="E2423" s="225"/>
      <c r="F2423" s="195" t="e">
        <f>VLOOKUP(#REF!,'Base mag'!$U$2:$V$8,2,FALSE)</f>
        <v>#REF!</v>
      </c>
      <c r="G2423" s="198"/>
      <c r="H2423" s="208"/>
      <c r="I2423" s="203"/>
      <c r="J2423" s="203"/>
      <c r="K2423" s="251"/>
    </row>
    <row r="2424" spans="2:11" s="126" customFormat="1">
      <c r="B2424" s="321"/>
      <c r="C2424" s="188"/>
      <c r="D2424" s="181"/>
      <c r="E2424" s="225"/>
      <c r="F2424" s="195" t="e">
        <f>VLOOKUP(#REF!,'Base mag'!$U$2:$V$8,2,FALSE)</f>
        <v>#REF!</v>
      </c>
      <c r="G2424" s="198"/>
      <c r="H2424" s="208"/>
      <c r="I2424" s="203"/>
      <c r="J2424" s="203"/>
      <c r="K2424" s="251"/>
    </row>
    <row r="2425" spans="2:11" s="126" customFormat="1">
      <c r="B2425" s="321"/>
      <c r="C2425" s="188"/>
      <c r="D2425" s="181"/>
      <c r="E2425" s="225"/>
      <c r="F2425" s="195" t="e">
        <f>VLOOKUP(#REF!,'Base mag'!$U$2:$V$8,2,FALSE)</f>
        <v>#REF!</v>
      </c>
      <c r="G2425" s="198"/>
      <c r="H2425" s="208"/>
      <c r="I2425" s="203"/>
      <c r="J2425" s="203"/>
      <c r="K2425" s="251"/>
    </row>
    <row r="2426" spans="2:11" s="126" customFormat="1">
      <c r="B2426" s="321"/>
      <c r="C2426" s="188"/>
      <c r="D2426" s="181"/>
      <c r="E2426" s="225"/>
      <c r="F2426" s="195" t="e">
        <f>VLOOKUP(#REF!,'Base mag'!$U$2:$V$8,2,FALSE)</f>
        <v>#REF!</v>
      </c>
      <c r="G2426" s="198"/>
      <c r="H2426" s="208"/>
      <c r="I2426" s="203"/>
      <c r="J2426" s="203"/>
      <c r="K2426" s="251"/>
    </row>
    <row r="2427" spans="2:11" s="126" customFormat="1">
      <c r="B2427" s="321"/>
      <c r="C2427" s="188"/>
      <c r="D2427" s="181"/>
      <c r="E2427" s="225"/>
      <c r="F2427" s="195" t="e">
        <f>VLOOKUP(#REF!,'Base mag'!$U$2:$V$8,2,FALSE)</f>
        <v>#REF!</v>
      </c>
      <c r="G2427" s="198"/>
      <c r="H2427" s="208"/>
      <c r="I2427" s="203"/>
      <c r="J2427" s="203"/>
      <c r="K2427" s="251"/>
    </row>
    <row r="2428" spans="2:11" s="126" customFormat="1">
      <c r="B2428" s="321"/>
      <c r="C2428" s="188"/>
      <c r="D2428" s="181"/>
      <c r="E2428" s="225"/>
      <c r="F2428" s="195" t="e">
        <f>VLOOKUP(#REF!,'Base mag'!$U$2:$V$8,2,FALSE)</f>
        <v>#REF!</v>
      </c>
      <c r="G2428" s="198"/>
      <c r="H2428" s="208"/>
      <c r="I2428" s="203"/>
      <c r="J2428" s="203"/>
      <c r="K2428" s="251"/>
    </row>
    <row r="2429" spans="2:11" s="126" customFormat="1">
      <c r="B2429" s="321"/>
      <c r="C2429" s="188"/>
      <c r="D2429" s="181"/>
      <c r="E2429" s="225"/>
      <c r="F2429" s="195" t="e">
        <f>VLOOKUP(#REF!,'Base mag'!$U$2:$V$8,2,FALSE)</f>
        <v>#REF!</v>
      </c>
      <c r="G2429" s="198"/>
      <c r="H2429" s="208"/>
      <c r="I2429" s="203"/>
      <c r="J2429" s="203"/>
      <c r="K2429" s="251"/>
    </row>
    <row r="2430" spans="2:11" s="126" customFormat="1">
      <c r="B2430" s="321"/>
      <c r="C2430" s="188"/>
      <c r="D2430" s="181"/>
      <c r="E2430" s="225"/>
      <c r="F2430" s="195" t="e">
        <f>VLOOKUP(#REF!,'Base mag'!$U$2:$V$8,2,FALSE)</f>
        <v>#REF!</v>
      </c>
      <c r="G2430" s="198"/>
      <c r="H2430" s="208"/>
      <c r="I2430" s="203"/>
      <c r="J2430" s="203"/>
      <c r="K2430" s="251"/>
    </row>
    <row r="2431" spans="2:11" s="126" customFormat="1">
      <c r="B2431" s="321"/>
      <c r="C2431" s="188"/>
      <c r="D2431" s="181"/>
      <c r="E2431" s="225"/>
      <c r="F2431" s="195" t="e">
        <f>VLOOKUP(#REF!,'Base mag'!$U$2:$V$8,2,FALSE)</f>
        <v>#REF!</v>
      </c>
      <c r="G2431" s="198"/>
      <c r="H2431" s="208"/>
      <c r="I2431" s="203"/>
      <c r="J2431" s="203"/>
      <c r="K2431" s="251"/>
    </row>
    <row r="2432" spans="2:11" s="126" customFormat="1">
      <c r="B2432" s="321"/>
      <c r="C2432" s="188"/>
      <c r="D2432" s="181"/>
      <c r="E2432" s="225"/>
      <c r="F2432" s="195" t="e">
        <f>VLOOKUP(#REF!,'Base mag'!$U$2:$V$8,2,FALSE)</f>
        <v>#REF!</v>
      </c>
      <c r="G2432" s="198"/>
      <c r="H2432" s="208"/>
      <c r="I2432" s="203"/>
      <c r="J2432" s="203"/>
      <c r="K2432" s="251"/>
    </row>
    <row r="2433" spans="2:11" s="126" customFormat="1">
      <c r="B2433" s="321"/>
      <c r="C2433" s="188"/>
      <c r="D2433" s="181"/>
      <c r="E2433" s="225"/>
      <c r="F2433" s="195" t="e">
        <f>VLOOKUP(#REF!,'Base mag'!$U$2:$V$8,2,FALSE)</f>
        <v>#REF!</v>
      </c>
      <c r="G2433" s="198"/>
      <c r="H2433" s="208"/>
      <c r="I2433" s="203"/>
      <c r="J2433" s="203"/>
      <c r="K2433" s="251"/>
    </row>
    <row r="2434" spans="2:11" s="126" customFormat="1">
      <c r="B2434" s="321"/>
      <c r="C2434" s="188"/>
      <c r="D2434" s="181"/>
      <c r="E2434" s="225"/>
      <c r="F2434" s="195" t="e">
        <f>VLOOKUP(#REF!,'Base mag'!$U$2:$V$8,2,FALSE)</f>
        <v>#REF!</v>
      </c>
      <c r="G2434" s="198"/>
      <c r="H2434" s="208"/>
      <c r="I2434" s="203"/>
      <c r="J2434" s="203"/>
      <c r="K2434" s="251"/>
    </row>
    <row r="2435" spans="2:11" s="126" customFormat="1">
      <c r="B2435" s="321"/>
      <c r="C2435" s="188"/>
      <c r="D2435" s="181"/>
      <c r="E2435" s="225"/>
      <c r="F2435" s="195" t="e">
        <f>VLOOKUP(#REF!,'Base mag'!$U$2:$V$8,2,FALSE)</f>
        <v>#REF!</v>
      </c>
      <c r="G2435" s="198"/>
      <c r="H2435" s="208"/>
      <c r="I2435" s="203"/>
      <c r="J2435" s="203"/>
      <c r="K2435" s="251"/>
    </row>
    <row r="2436" spans="2:11" s="126" customFormat="1">
      <c r="B2436" s="321"/>
      <c r="C2436" s="188"/>
      <c r="D2436" s="181"/>
      <c r="E2436" s="225"/>
      <c r="F2436" s="195" t="e">
        <f>VLOOKUP(#REF!,'Base mag'!$U$2:$V$8,2,FALSE)</f>
        <v>#REF!</v>
      </c>
      <c r="G2436" s="198"/>
      <c r="H2436" s="208"/>
      <c r="I2436" s="203"/>
      <c r="J2436" s="203"/>
      <c r="K2436" s="251"/>
    </row>
    <row r="2437" spans="2:11" s="126" customFormat="1">
      <c r="B2437" s="321"/>
      <c r="C2437" s="188"/>
      <c r="D2437" s="181"/>
      <c r="E2437" s="225"/>
      <c r="F2437" s="195" t="e">
        <f>VLOOKUP(#REF!,'Base mag'!$U$2:$V$8,2,FALSE)</f>
        <v>#REF!</v>
      </c>
      <c r="G2437" s="198"/>
      <c r="H2437" s="208"/>
      <c r="I2437" s="203"/>
      <c r="J2437" s="203"/>
      <c r="K2437" s="251"/>
    </row>
    <row r="2438" spans="2:11" s="126" customFormat="1">
      <c r="B2438" s="321"/>
      <c r="C2438" s="188"/>
      <c r="D2438" s="181"/>
      <c r="E2438" s="225"/>
      <c r="F2438" s="195" t="e">
        <f>VLOOKUP(#REF!,'Base mag'!$U$2:$V$8,2,FALSE)</f>
        <v>#REF!</v>
      </c>
      <c r="G2438" s="198"/>
      <c r="H2438" s="208"/>
      <c r="I2438" s="203"/>
      <c r="J2438" s="203"/>
      <c r="K2438" s="251"/>
    </row>
    <row r="2439" spans="2:11" s="126" customFormat="1">
      <c r="B2439" s="321"/>
      <c r="C2439" s="188"/>
      <c r="D2439" s="181"/>
      <c r="E2439" s="225"/>
      <c r="F2439" s="195" t="e">
        <f>VLOOKUP(#REF!,'Base mag'!$U$2:$V$8,2,FALSE)</f>
        <v>#REF!</v>
      </c>
      <c r="G2439" s="198"/>
      <c r="H2439" s="208"/>
      <c r="I2439" s="203"/>
      <c r="J2439" s="203"/>
      <c r="K2439" s="251"/>
    </row>
    <row r="2440" spans="2:11" s="126" customFormat="1">
      <c r="B2440" s="321"/>
      <c r="C2440" s="188"/>
      <c r="D2440" s="181"/>
      <c r="E2440" s="225"/>
      <c r="F2440" s="195" t="e">
        <f>VLOOKUP(#REF!,'Base mag'!$U$2:$V$8,2,FALSE)</f>
        <v>#REF!</v>
      </c>
      <c r="G2440" s="198"/>
      <c r="H2440" s="208"/>
      <c r="I2440" s="203"/>
      <c r="J2440" s="203"/>
      <c r="K2440" s="251"/>
    </row>
    <row r="2441" spans="2:11" s="126" customFormat="1">
      <c r="B2441" s="321"/>
      <c r="C2441" s="188"/>
      <c r="D2441" s="181"/>
      <c r="E2441" s="225"/>
      <c r="F2441" s="195" t="e">
        <f>VLOOKUP(#REF!,'Base mag'!$U$2:$V$8,2,FALSE)</f>
        <v>#REF!</v>
      </c>
      <c r="G2441" s="198"/>
      <c r="H2441" s="208"/>
      <c r="I2441" s="203"/>
      <c r="J2441" s="203"/>
      <c r="K2441" s="251"/>
    </row>
    <row r="2442" spans="2:11" s="126" customFormat="1">
      <c r="B2442" s="321"/>
      <c r="C2442" s="188"/>
      <c r="D2442" s="181"/>
      <c r="E2442" s="225"/>
      <c r="F2442" s="195" t="e">
        <f>VLOOKUP(#REF!,'Base mag'!$U$2:$V$8,2,FALSE)</f>
        <v>#REF!</v>
      </c>
      <c r="G2442" s="198"/>
      <c r="H2442" s="208"/>
      <c r="I2442" s="203"/>
      <c r="J2442" s="203"/>
      <c r="K2442" s="251"/>
    </row>
    <row r="2443" spans="2:11" s="126" customFormat="1">
      <c r="B2443" s="321"/>
      <c r="C2443" s="188"/>
      <c r="D2443" s="181"/>
      <c r="E2443" s="225"/>
      <c r="F2443" s="195" t="e">
        <f>VLOOKUP(#REF!,'Base mag'!$U$2:$V$8,2,FALSE)</f>
        <v>#REF!</v>
      </c>
      <c r="G2443" s="198"/>
      <c r="H2443" s="208"/>
      <c r="I2443" s="203"/>
      <c r="J2443" s="203"/>
      <c r="K2443" s="251"/>
    </row>
    <row r="2444" spans="2:11" s="126" customFormat="1">
      <c r="B2444" s="321"/>
      <c r="C2444" s="188"/>
      <c r="D2444" s="181"/>
      <c r="E2444" s="225"/>
      <c r="F2444" s="195" t="e">
        <f>VLOOKUP(#REF!,'Base mag'!$U$2:$V$8,2,FALSE)</f>
        <v>#REF!</v>
      </c>
      <c r="G2444" s="198"/>
      <c r="H2444" s="208"/>
      <c r="I2444" s="203"/>
      <c r="J2444" s="203"/>
      <c r="K2444" s="251"/>
    </row>
    <row r="2445" spans="2:11" s="126" customFormat="1">
      <c r="B2445" s="321"/>
      <c r="C2445" s="188"/>
      <c r="D2445" s="181"/>
      <c r="E2445" s="225"/>
      <c r="F2445" s="195" t="e">
        <f>VLOOKUP(#REF!,'Base mag'!$U$2:$V$8,2,FALSE)</f>
        <v>#REF!</v>
      </c>
      <c r="G2445" s="198"/>
      <c r="H2445" s="208"/>
      <c r="I2445" s="203"/>
      <c r="J2445" s="203"/>
      <c r="K2445" s="251"/>
    </row>
    <row r="2446" spans="2:11" s="126" customFormat="1">
      <c r="B2446" s="321"/>
      <c r="C2446" s="188"/>
      <c r="D2446" s="181"/>
      <c r="E2446" s="225"/>
      <c r="F2446" s="195" t="e">
        <f>VLOOKUP(#REF!,'Base mag'!$U$2:$V$8,2,FALSE)</f>
        <v>#REF!</v>
      </c>
      <c r="G2446" s="198"/>
      <c r="H2446" s="208"/>
      <c r="I2446" s="203"/>
      <c r="J2446" s="203"/>
      <c r="K2446" s="251"/>
    </row>
    <row r="2447" spans="2:11" s="126" customFormat="1">
      <c r="B2447" s="321"/>
      <c r="C2447" s="188"/>
      <c r="D2447" s="181"/>
      <c r="E2447" s="225"/>
      <c r="F2447" s="195" t="e">
        <f>VLOOKUP(#REF!,'Base mag'!$U$2:$V$8,2,FALSE)</f>
        <v>#REF!</v>
      </c>
      <c r="G2447" s="198"/>
      <c r="H2447" s="208"/>
      <c r="I2447" s="203"/>
      <c r="J2447" s="203"/>
      <c r="K2447" s="251"/>
    </row>
    <row r="2448" spans="2:11" s="126" customFormat="1">
      <c r="B2448" s="321"/>
      <c r="C2448" s="188"/>
      <c r="D2448" s="181"/>
      <c r="E2448" s="225"/>
      <c r="F2448" s="195" t="e">
        <f>VLOOKUP(#REF!,'Base mag'!$U$2:$V$8,2,FALSE)</f>
        <v>#REF!</v>
      </c>
      <c r="G2448" s="198"/>
      <c r="H2448" s="208"/>
      <c r="I2448" s="203"/>
      <c r="J2448" s="203"/>
      <c r="K2448" s="251"/>
    </row>
    <row r="2449" spans="2:11" s="126" customFormat="1">
      <c r="B2449" s="321"/>
      <c r="C2449" s="188"/>
      <c r="D2449" s="181"/>
      <c r="E2449" s="225"/>
      <c r="F2449" s="195" t="e">
        <f>VLOOKUP(#REF!,'Base mag'!$U$2:$V$8,2,FALSE)</f>
        <v>#REF!</v>
      </c>
      <c r="G2449" s="198"/>
      <c r="H2449" s="208"/>
      <c r="I2449" s="203"/>
      <c r="J2449" s="203"/>
      <c r="K2449" s="251"/>
    </row>
    <row r="2450" spans="2:11" s="126" customFormat="1">
      <c r="B2450" s="321"/>
      <c r="C2450" s="188"/>
      <c r="D2450" s="181"/>
      <c r="E2450" s="225"/>
      <c r="F2450" s="195" t="e">
        <f>VLOOKUP(#REF!,'Base mag'!$U$2:$V$8,2,FALSE)</f>
        <v>#REF!</v>
      </c>
      <c r="G2450" s="198"/>
      <c r="H2450" s="208"/>
      <c r="I2450" s="203"/>
      <c r="J2450" s="203"/>
      <c r="K2450" s="251"/>
    </row>
    <row r="2451" spans="2:11" s="126" customFormat="1">
      <c r="B2451" s="321"/>
      <c r="C2451" s="188"/>
      <c r="D2451" s="181"/>
      <c r="E2451" s="225"/>
      <c r="F2451" s="195" t="e">
        <f>VLOOKUP(#REF!,'Base mag'!$U$2:$V$8,2,FALSE)</f>
        <v>#REF!</v>
      </c>
      <c r="G2451" s="198"/>
      <c r="H2451" s="208"/>
      <c r="I2451" s="203"/>
      <c r="J2451" s="203"/>
      <c r="K2451" s="251"/>
    </row>
    <row r="2452" spans="2:11" s="126" customFormat="1">
      <c r="B2452" s="321"/>
      <c r="C2452" s="188"/>
      <c r="D2452" s="181"/>
      <c r="E2452" s="225"/>
      <c r="F2452" s="195" t="e">
        <f>VLOOKUP(#REF!,'Base mag'!$U$2:$V$8,2,FALSE)</f>
        <v>#REF!</v>
      </c>
      <c r="G2452" s="198"/>
      <c r="H2452" s="208"/>
      <c r="I2452" s="203"/>
      <c r="J2452" s="203"/>
      <c r="K2452" s="251"/>
    </row>
    <row r="2453" spans="2:11" s="126" customFormat="1">
      <c r="B2453" s="321"/>
      <c r="C2453" s="188"/>
      <c r="D2453" s="181"/>
      <c r="E2453" s="225"/>
      <c r="F2453" s="195" t="e">
        <f>VLOOKUP(#REF!,'Base mag'!$U$2:$V$8,2,FALSE)</f>
        <v>#REF!</v>
      </c>
      <c r="G2453" s="198"/>
      <c r="H2453" s="208"/>
      <c r="I2453" s="203"/>
      <c r="J2453" s="203"/>
      <c r="K2453" s="251"/>
    </row>
    <row r="2454" spans="2:11" s="126" customFormat="1">
      <c r="B2454" s="321"/>
      <c r="C2454" s="188"/>
      <c r="D2454" s="181"/>
      <c r="E2454" s="225"/>
      <c r="F2454" s="195" t="e">
        <f>VLOOKUP(#REF!,'Base mag'!$U$2:$V$8,2,FALSE)</f>
        <v>#REF!</v>
      </c>
      <c r="G2454" s="198"/>
      <c r="H2454" s="208"/>
      <c r="I2454" s="203"/>
      <c r="J2454" s="203"/>
      <c r="K2454" s="251"/>
    </row>
    <row r="2455" spans="2:11" s="126" customFormat="1">
      <c r="B2455" s="321"/>
      <c r="C2455" s="188"/>
      <c r="D2455" s="181"/>
      <c r="E2455" s="225"/>
      <c r="F2455" s="195" t="e">
        <f>VLOOKUP(#REF!,'Base mag'!$U$2:$V$8,2,FALSE)</f>
        <v>#REF!</v>
      </c>
      <c r="G2455" s="198"/>
      <c r="H2455" s="208"/>
      <c r="I2455" s="203"/>
      <c r="J2455" s="203"/>
      <c r="K2455" s="251"/>
    </row>
    <row r="2456" spans="2:11" s="126" customFormat="1">
      <c r="B2456" s="321"/>
      <c r="C2456" s="188"/>
      <c r="D2456" s="181"/>
      <c r="E2456" s="225"/>
      <c r="F2456" s="195" t="e">
        <f>VLOOKUP(#REF!,'Base mag'!$U$2:$V$8,2,FALSE)</f>
        <v>#REF!</v>
      </c>
      <c r="G2456" s="198"/>
      <c r="H2456" s="208"/>
      <c r="I2456" s="203"/>
      <c r="J2456" s="203"/>
      <c r="K2456" s="251"/>
    </row>
    <row r="2457" spans="2:11" s="126" customFormat="1">
      <c r="B2457" s="321"/>
      <c r="C2457" s="188"/>
      <c r="D2457" s="181"/>
      <c r="E2457" s="225"/>
      <c r="F2457" s="195" t="e">
        <f>VLOOKUP(#REF!,'Base mag'!$U$2:$V$8,2,FALSE)</f>
        <v>#REF!</v>
      </c>
      <c r="G2457" s="198"/>
      <c r="H2457" s="208"/>
      <c r="I2457" s="203"/>
      <c r="J2457" s="203"/>
      <c r="K2457" s="251"/>
    </row>
    <row r="2458" spans="2:11" s="126" customFormat="1">
      <c r="B2458" s="321"/>
      <c r="C2458" s="188"/>
      <c r="D2458" s="181"/>
      <c r="E2458" s="225"/>
      <c r="F2458" s="195" t="e">
        <f>VLOOKUP(#REF!,'Base mag'!$U$2:$V$8,2,FALSE)</f>
        <v>#REF!</v>
      </c>
      <c r="G2458" s="198"/>
      <c r="H2458" s="208"/>
      <c r="I2458" s="203"/>
      <c r="J2458" s="203"/>
      <c r="K2458" s="251"/>
    </row>
    <row r="2459" spans="2:11" s="126" customFormat="1">
      <c r="B2459" s="321"/>
      <c r="C2459" s="188"/>
      <c r="D2459" s="181"/>
      <c r="E2459" s="225"/>
      <c r="F2459" s="195" t="e">
        <f>VLOOKUP(#REF!,'Base mag'!$U$2:$V$8,2,FALSE)</f>
        <v>#REF!</v>
      </c>
      <c r="G2459" s="198"/>
      <c r="H2459" s="208"/>
      <c r="I2459" s="203"/>
      <c r="J2459" s="203"/>
      <c r="K2459" s="251"/>
    </row>
    <row r="2460" spans="2:11" s="126" customFormat="1">
      <c r="B2460" s="321"/>
      <c r="C2460" s="188"/>
      <c r="D2460" s="181"/>
      <c r="E2460" s="225"/>
      <c r="F2460" s="195" t="e">
        <f>VLOOKUP(#REF!,'Base mag'!$U$2:$V$8,2,FALSE)</f>
        <v>#REF!</v>
      </c>
      <c r="G2460" s="198"/>
      <c r="H2460" s="208"/>
      <c r="I2460" s="203"/>
      <c r="J2460" s="203"/>
      <c r="K2460" s="251"/>
    </row>
    <row r="2461" spans="2:11" s="126" customFormat="1">
      <c r="B2461" s="321"/>
      <c r="C2461" s="188"/>
      <c r="D2461" s="181"/>
      <c r="E2461" s="225"/>
      <c r="F2461" s="195" t="e">
        <f>VLOOKUP(#REF!,'Base mag'!$U$2:$V$8,2,FALSE)</f>
        <v>#REF!</v>
      </c>
      <c r="G2461" s="198"/>
      <c r="H2461" s="208"/>
      <c r="I2461" s="203"/>
      <c r="J2461" s="203"/>
      <c r="K2461" s="251"/>
    </row>
    <row r="2462" spans="2:11" s="126" customFormat="1">
      <c r="B2462" s="321"/>
      <c r="C2462" s="188"/>
      <c r="D2462" s="181"/>
      <c r="E2462" s="225"/>
      <c r="F2462" s="195" t="e">
        <f>VLOOKUP(#REF!,'Base mag'!$U$2:$V$8,2,FALSE)</f>
        <v>#REF!</v>
      </c>
      <c r="G2462" s="198"/>
      <c r="H2462" s="208"/>
      <c r="I2462" s="203"/>
      <c r="J2462" s="203"/>
      <c r="K2462" s="251"/>
    </row>
    <row r="2463" spans="2:11" s="126" customFormat="1">
      <c r="B2463" s="321"/>
      <c r="C2463" s="188"/>
      <c r="D2463" s="181"/>
      <c r="E2463" s="225"/>
      <c r="F2463" s="195" t="e">
        <f>VLOOKUP(#REF!,'Base mag'!$U$2:$V$8,2,FALSE)</f>
        <v>#REF!</v>
      </c>
      <c r="G2463" s="198"/>
      <c r="H2463" s="208"/>
      <c r="I2463" s="203"/>
      <c r="J2463" s="203"/>
      <c r="K2463" s="251"/>
    </row>
    <row r="2464" spans="2:11" s="126" customFormat="1">
      <c r="B2464" s="321"/>
      <c r="C2464" s="188"/>
      <c r="D2464" s="181"/>
      <c r="E2464" s="225"/>
      <c r="F2464" s="195" t="e">
        <f>VLOOKUP(#REF!,'Base mag'!$U$2:$V$8,2,FALSE)</f>
        <v>#REF!</v>
      </c>
      <c r="G2464" s="198"/>
      <c r="H2464" s="208"/>
      <c r="I2464" s="203"/>
      <c r="J2464" s="203"/>
      <c r="K2464" s="251"/>
    </row>
    <row r="2465" spans="2:11" s="126" customFormat="1">
      <c r="B2465" s="321"/>
      <c r="C2465" s="188"/>
      <c r="D2465" s="181"/>
      <c r="E2465" s="225"/>
      <c r="F2465" s="195" t="e">
        <f>VLOOKUP(#REF!,'Base mag'!$U$2:$V$8,2,FALSE)</f>
        <v>#REF!</v>
      </c>
      <c r="G2465" s="198"/>
      <c r="H2465" s="208"/>
      <c r="I2465" s="203"/>
      <c r="J2465" s="203"/>
      <c r="K2465" s="251"/>
    </row>
    <row r="2466" spans="2:11" s="126" customFormat="1">
      <c r="B2466" s="321"/>
      <c r="C2466" s="188"/>
      <c r="D2466" s="181"/>
      <c r="E2466" s="225"/>
      <c r="F2466" s="195" t="e">
        <f>VLOOKUP(#REF!,'Base mag'!$U$2:$V$8,2,FALSE)</f>
        <v>#REF!</v>
      </c>
      <c r="G2466" s="198"/>
      <c r="H2466" s="208"/>
      <c r="I2466" s="203"/>
      <c r="J2466" s="203"/>
      <c r="K2466" s="251"/>
    </row>
    <row r="2467" spans="2:11" s="126" customFormat="1">
      <c r="B2467" s="321"/>
      <c r="C2467" s="188"/>
      <c r="D2467" s="181"/>
      <c r="E2467" s="225"/>
      <c r="F2467" s="195" t="e">
        <f>VLOOKUP(#REF!,'Base mag'!$U$2:$V$8,2,FALSE)</f>
        <v>#REF!</v>
      </c>
      <c r="G2467" s="198"/>
      <c r="H2467" s="208"/>
      <c r="I2467" s="203"/>
      <c r="J2467" s="203"/>
      <c r="K2467" s="251"/>
    </row>
    <row r="2468" spans="2:11" s="126" customFormat="1">
      <c r="B2468" s="321"/>
      <c r="C2468" s="188"/>
      <c r="D2468" s="181"/>
      <c r="E2468" s="225"/>
      <c r="F2468" s="195" t="e">
        <f>VLOOKUP(#REF!,'Base mag'!$U$2:$V$8,2,FALSE)</f>
        <v>#REF!</v>
      </c>
      <c r="G2468" s="198"/>
      <c r="H2468" s="208"/>
      <c r="I2468" s="203"/>
      <c r="J2468" s="203"/>
      <c r="K2468" s="251"/>
    </row>
    <row r="2469" spans="2:11" s="126" customFormat="1">
      <c r="B2469" s="321"/>
      <c r="C2469" s="188"/>
      <c r="D2469" s="181"/>
      <c r="E2469" s="225"/>
      <c r="F2469" s="195" t="e">
        <f>VLOOKUP(#REF!,'Base mag'!$U$2:$V$8,2,FALSE)</f>
        <v>#REF!</v>
      </c>
      <c r="G2469" s="198"/>
      <c r="H2469" s="208"/>
      <c r="I2469" s="203"/>
      <c r="J2469" s="203"/>
      <c r="K2469" s="251"/>
    </row>
    <row r="2470" spans="2:11" s="126" customFormat="1">
      <c r="B2470" s="321"/>
      <c r="C2470" s="188"/>
      <c r="D2470" s="181"/>
      <c r="E2470" s="225"/>
      <c r="F2470" s="195" t="e">
        <f>VLOOKUP(#REF!,'Base mag'!$U$2:$V$8,2,FALSE)</f>
        <v>#REF!</v>
      </c>
      <c r="G2470" s="198"/>
      <c r="H2470" s="208"/>
      <c r="I2470" s="203"/>
      <c r="J2470" s="203"/>
      <c r="K2470" s="251"/>
    </row>
    <row r="2471" spans="2:11" s="126" customFormat="1">
      <c r="B2471" s="321"/>
      <c r="C2471" s="188"/>
      <c r="D2471" s="181"/>
      <c r="E2471" s="225"/>
      <c r="F2471" s="195" t="e">
        <f>VLOOKUP(#REF!,'Base mag'!$U$2:$V$8,2,FALSE)</f>
        <v>#REF!</v>
      </c>
      <c r="G2471" s="198"/>
      <c r="H2471" s="208"/>
      <c r="I2471" s="203"/>
      <c r="J2471" s="203"/>
      <c r="K2471" s="251"/>
    </row>
    <row r="2472" spans="2:11" s="126" customFormat="1">
      <c r="B2472" s="321"/>
      <c r="C2472" s="188"/>
      <c r="D2472" s="181"/>
      <c r="E2472" s="225"/>
      <c r="F2472" s="195" t="e">
        <f>VLOOKUP(#REF!,'Base mag'!$U$2:$V$8,2,FALSE)</f>
        <v>#REF!</v>
      </c>
      <c r="G2472" s="198"/>
      <c r="H2472" s="208"/>
      <c r="I2472" s="203"/>
      <c r="J2472" s="203"/>
      <c r="K2472" s="251"/>
    </row>
    <row r="2473" spans="2:11" s="126" customFormat="1">
      <c r="B2473" s="321"/>
      <c r="C2473" s="188"/>
      <c r="D2473" s="181"/>
      <c r="E2473" s="225"/>
      <c r="F2473" s="195" t="e">
        <f>VLOOKUP(#REF!,'Base mag'!$U$2:$V$8,2,FALSE)</f>
        <v>#REF!</v>
      </c>
      <c r="G2473" s="198"/>
      <c r="H2473" s="208"/>
      <c r="I2473" s="203"/>
      <c r="J2473" s="203"/>
      <c r="K2473" s="251"/>
    </row>
    <row r="2474" spans="2:11" s="126" customFormat="1">
      <c r="B2474" s="321"/>
      <c r="C2474" s="188"/>
      <c r="D2474" s="181"/>
      <c r="E2474" s="225"/>
      <c r="F2474" s="195" t="e">
        <f>VLOOKUP(#REF!,'Base mag'!$U$2:$V$8,2,FALSE)</f>
        <v>#REF!</v>
      </c>
      <c r="G2474" s="198"/>
      <c r="H2474" s="208"/>
      <c r="I2474" s="203"/>
      <c r="J2474" s="203"/>
      <c r="K2474" s="251"/>
    </row>
    <row r="2475" spans="2:11" s="126" customFormat="1">
      <c r="B2475" s="321"/>
      <c r="C2475" s="188"/>
      <c r="D2475" s="181"/>
      <c r="E2475" s="225"/>
      <c r="F2475" s="195" t="e">
        <f>VLOOKUP(#REF!,'Base mag'!$U$2:$V$8,2,FALSE)</f>
        <v>#REF!</v>
      </c>
      <c r="G2475" s="198"/>
      <c r="H2475" s="208"/>
      <c r="I2475" s="203"/>
      <c r="J2475" s="203"/>
      <c r="K2475" s="251"/>
    </row>
    <row r="2476" spans="2:11" s="126" customFormat="1">
      <c r="B2476" s="321"/>
      <c r="C2476" s="188"/>
      <c r="D2476" s="181"/>
      <c r="E2476" s="225"/>
      <c r="F2476" s="195" t="e">
        <f>VLOOKUP(#REF!,'Base mag'!$U$2:$V$8,2,FALSE)</f>
        <v>#REF!</v>
      </c>
      <c r="G2476" s="198"/>
      <c r="H2476" s="208"/>
      <c r="I2476" s="203"/>
      <c r="J2476" s="203"/>
      <c r="K2476" s="251"/>
    </row>
    <row r="2477" spans="2:11" s="126" customFormat="1">
      <c r="B2477" s="321"/>
      <c r="C2477" s="188"/>
      <c r="D2477" s="181"/>
      <c r="E2477" s="225"/>
      <c r="F2477" s="195" t="e">
        <f>VLOOKUP(#REF!,'Base mag'!$U$2:$V$8,2,FALSE)</f>
        <v>#REF!</v>
      </c>
      <c r="G2477" s="198"/>
      <c r="H2477" s="208"/>
      <c r="I2477" s="203"/>
      <c r="J2477" s="203"/>
      <c r="K2477" s="251"/>
    </row>
    <row r="2478" spans="2:11" s="126" customFormat="1">
      <c r="B2478" s="321"/>
      <c r="C2478" s="188"/>
      <c r="D2478" s="181"/>
      <c r="E2478" s="225"/>
      <c r="F2478" s="195" t="e">
        <f>VLOOKUP(#REF!,'Base mag'!$U$2:$V$8,2,FALSE)</f>
        <v>#REF!</v>
      </c>
      <c r="G2478" s="198"/>
      <c r="H2478" s="208"/>
      <c r="I2478" s="203"/>
      <c r="J2478" s="203"/>
      <c r="K2478" s="251"/>
    </row>
    <row r="2479" spans="2:11" s="126" customFormat="1">
      <c r="B2479" s="321"/>
      <c r="C2479" s="188"/>
      <c r="D2479" s="181"/>
      <c r="E2479" s="225"/>
      <c r="F2479" s="195" t="e">
        <f>VLOOKUP(#REF!,'Base mag'!$U$2:$V$8,2,FALSE)</f>
        <v>#REF!</v>
      </c>
      <c r="G2479" s="198"/>
      <c r="H2479" s="208"/>
      <c r="I2479" s="203"/>
      <c r="J2479" s="203"/>
      <c r="K2479" s="251"/>
    </row>
    <row r="2480" spans="2:11" s="126" customFormat="1">
      <c r="B2480" s="321"/>
      <c r="C2480" s="188"/>
      <c r="D2480" s="181"/>
      <c r="E2480" s="225"/>
      <c r="F2480" s="195" t="e">
        <f>VLOOKUP(#REF!,'Base mag'!$U$2:$V$8,2,FALSE)</f>
        <v>#REF!</v>
      </c>
      <c r="G2480" s="198"/>
      <c r="H2480" s="208"/>
      <c r="I2480" s="203"/>
      <c r="J2480" s="203"/>
      <c r="K2480" s="251"/>
    </row>
    <row r="2481" spans="2:11" s="126" customFormat="1">
      <c r="B2481" s="321"/>
      <c r="C2481" s="188"/>
      <c r="D2481" s="181"/>
      <c r="E2481" s="225"/>
      <c r="F2481" s="195" t="e">
        <f>VLOOKUP(#REF!,'Base mag'!$U$2:$V$8,2,FALSE)</f>
        <v>#REF!</v>
      </c>
      <c r="G2481" s="198"/>
      <c r="H2481" s="208"/>
      <c r="I2481" s="203"/>
      <c r="J2481" s="203"/>
      <c r="K2481" s="251"/>
    </row>
    <row r="2482" spans="2:11" s="126" customFormat="1">
      <c r="B2482" s="321"/>
      <c r="C2482" s="188"/>
      <c r="D2482" s="181"/>
      <c r="E2482" s="225"/>
      <c r="F2482" s="195" t="e">
        <f>VLOOKUP(#REF!,'Base mag'!$U$2:$V$8,2,FALSE)</f>
        <v>#REF!</v>
      </c>
      <c r="G2482" s="198"/>
      <c r="H2482" s="208"/>
      <c r="I2482" s="203"/>
      <c r="J2482" s="203"/>
      <c r="K2482" s="251"/>
    </row>
    <row r="2483" spans="2:11" s="126" customFormat="1">
      <c r="B2483" s="321"/>
      <c r="C2483" s="188"/>
      <c r="D2483" s="181"/>
      <c r="E2483" s="225"/>
      <c r="F2483" s="195" t="e">
        <f>VLOOKUP(#REF!,'Base mag'!$U$2:$V$8,2,FALSE)</f>
        <v>#REF!</v>
      </c>
      <c r="G2483" s="198"/>
      <c r="H2483" s="208"/>
      <c r="I2483" s="203"/>
      <c r="J2483" s="203"/>
      <c r="K2483" s="251"/>
    </row>
    <row r="2484" spans="2:11" s="126" customFormat="1">
      <c r="B2484" s="321"/>
      <c r="C2484" s="188"/>
      <c r="D2484" s="181"/>
      <c r="E2484" s="225"/>
      <c r="F2484" s="195" t="e">
        <f>VLOOKUP(#REF!,'Base mag'!$U$2:$V$8,2,FALSE)</f>
        <v>#REF!</v>
      </c>
      <c r="G2484" s="198"/>
      <c r="H2484" s="208"/>
      <c r="I2484" s="203"/>
      <c r="J2484" s="203"/>
      <c r="K2484" s="251"/>
    </row>
    <row r="2485" spans="2:11" s="126" customFormat="1">
      <c r="B2485" s="321"/>
      <c r="C2485" s="188"/>
      <c r="D2485" s="181"/>
      <c r="E2485" s="225"/>
      <c r="F2485" s="195" t="e">
        <f>VLOOKUP(#REF!,'Base mag'!$U$2:$V$8,2,FALSE)</f>
        <v>#REF!</v>
      </c>
      <c r="G2485" s="198"/>
      <c r="H2485" s="208"/>
      <c r="I2485" s="203"/>
      <c r="J2485" s="203"/>
      <c r="K2485" s="251"/>
    </row>
    <row r="2486" spans="2:11" s="126" customFormat="1">
      <c r="B2486" s="321"/>
      <c r="C2486" s="188"/>
      <c r="D2486" s="181"/>
      <c r="E2486" s="225"/>
      <c r="F2486" s="195" t="e">
        <f>VLOOKUP(#REF!,'Base mag'!$U$2:$V$8,2,FALSE)</f>
        <v>#REF!</v>
      </c>
      <c r="G2486" s="198"/>
      <c r="H2486" s="208"/>
      <c r="I2486" s="203"/>
      <c r="J2486" s="203"/>
      <c r="K2486" s="251"/>
    </row>
    <row r="2487" spans="2:11" s="126" customFormat="1">
      <c r="B2487" s="321"/>
      <c r="C2487" s="188"/>
      <c r="D2487" s="181"/>
      <c r="E2487" s="225"/>
      <c r="F2487" s="195" t="e">
        <f>VLOOKUP(#REF!,'Base mag'!$U$2:$V$8,2,FALSE)</f>
        <v>#REF!</v>
      </c>
      <c r="G2487" s="198"/>
      <c r="H2487" s="208"/>
      <c r="I2487" s="203"/>
      <c r="J2487" s="203"/>
      <c r="K2487" s="251"/>
    </row>
    <row r="2488" spans="2:11" s="126" customFormat="1">
      <c r="B2488" s="321"/>
      <c r="C2488" s="188"/>
      <c r="D2488" s="181"/>
      <c r="E2488" s="225"/>
      <c r="F2488" s="195" t="e">
        <f>VLOOKUP(#REF!,'Base mag'!$U$2:$V$8,2,FALSE)</f>
        <v>#REF!</v>
      </c>
      <c r="G2488" s="198"/>
      <c r="H2488" s="208"/>
      <c r="I2488" s="203"/>
      <c r="J2488" s="203"/>
      <c r="K2488" s="251"/>
    </row>
    <row r="2489" spans="2:11" s="126" customFormat="1">
      <c r="B2489" s="321"/>
      <c r="C2489" s="188"/>
      <c r="D2489" s="181"/>
      <c r="E2489" s="225"/>
      <c r="F2489" s="195" t="e">
        <f>VLOOKUP(#REF!,'Base mag'!$U$2:$V$8,2,FALSE)</f>
        <v>#REF!</v>
      </c>
      <c r="G2489" s="198"/>
      <c r="H2489" s="208"/>
      <c r="I2489" s="203"/>
      <c r="J2489" s="203"/>
      <c r="K2489" s="251"/>
    </row>
    <row r="2490" spans="2:11" s="126" customFormat="1">
      <c r="B2490" s="321"/>
      <c r="C2490" s="188"/>
      <c r="D2490" s="181"/>
      <c r="E2490" s="225"/>
      <c r="F2490" s="195" t="e">
        <f>VLOOKUP(#REF!,'Base mag'!$U$2:$V$8,2,FALSE)</f>
        <v>#REF!</v>
      </c>
      <c r="G2490" s="198"/>
      <c r="H2490" s="208"/>
      <c r="I2490" s="203"/>
      <c r="J2490" s="203"/>
      <c r="K2490" s="251"/>
    </row>
    <row r="2491" spans="2:11" s="126" customFormat="1">
      <c r="B2491" s="321"/>
      <c r="C2491" s="188"/>
      <c r="D2491" s="181"/>
      <c r="E2491" s="225"/>
      <c r="F2491" s="195" t="e">
        <f>VLOOKUP(#REF!,'Base mag'!$U$2:$V$8,2,FALSE)</f>
        <v>#REF!</v>
      </c>
      <c r="G2491" s="198"/>
      <c r="H2491" s="208"/>
      <c r="I2491" s="203"/>
      <c r="J2491" s="203"/>
      <c r="K2491" s="251"/>
    </row>
    <row r="2492" spans="2:11" s="126" customFormat="1">
      <c r="B2492" s="321"/>
      <c r="C2492" s="188"/>
      <c r="D2492" s="181"/>
      <c r="E2492" s="225"/>
      <c r="F2492" s="195" t="e">
        <f>VLOOKUP(#REF!,'Base mag'!$U$2:$V$8,2,FALSE)</f>
        <v>#REF!</v>
      </c>
      <c r="G2492" s="198"/>
      <c r="H2492" s="208"/>
      <c r="I2492" s="203"/>
      <c r="J2492" s="203"/>
      <c r="K2492" s="251"/>
    </row>
    <row r="2493" spans="2:11" s="126" customFormat="1">
      <c r="B2493" s="321"/>
      <c r="C2493" s="188"/>
      <c r="D2493" s="181"/>
      <c r="E2493" s="225"/>
      <c r="F2493" s="195" t="e">
        <f>VLOOKUP(#REF!,'Base mag'!$U$2:$V$8,2,FALSE)</f>
        <v>#REF!</v>
      </c>
      <c r="G2493" s="198"/>
      <c r="H2493" s="208"/>
      <c r="I2493" s="203"/>
      <c r="J2493" s="203"/>
      <c r="K2493" s="251"/>
    </row>
    <row r="2494" spans="2:11" s="126" customFormat="1">
      <c r="B2494" s="321"/>
      <c r="C2494" s="188"/>
      <c r="D2494" s="181"/>
      <c r="E2494" s="225"/>
      <c r="F2494" s="195" t="e">
        <f>VLOOKUP(#REF!,'Base mag'!$U$2:$V$8,2,FALSE)</f>
        <v>#REF!</v>
      </c>
      <c r="G2494" s="198"/>
      <c r="H2494" s="208"/>
      <c r="I2494" s="203"/>
      <c r="J2494" s="203"/>
      <c r="K2494" s="251"/>
    </row>
    <row r="2495" spans="2:11" s="126" customFormat="1">
      <c r="B2495" s="321"/>
      <c r="C2495" s="188"/>
      <c r="D2495" s="181"/>
      <c r="E2495" s="225"/>
      <c r="F2495" s="195" t="e">
        <f>VLOOKUP(#REF!,'Base mag'!$U$2:$V$8,2,FALSE)</f>
        <v>#REF!</v>
      </c>
      <c r="G2495" s="198"/>
      <c r="H2495" s="208"/>
      <c r="I2495" s="203"/>
      <c r="J2495" s="203"/>
      <c r="K2495" s="251"/>
    </row>
    <row r="2496" spans="2:11" s="126" customFormat="1">
      <c r="B2496" s="321"/>
      <c r="C2496" s="188"/>
      <c r="D2496" s="181"/>
      <c r="E2496" s="225"/>
      <c r="F2496" s="195" t="e">
        <f>VLOOKUP(#REF!,'Base mag'!$U$2:$V$8,2,FALSE)</f>
        <v>#REF!</v>
      </c>
      <c r="G2496" s="198"/>
      <c r="H2496" s="208"/>
      <c r="I2496" s="203"/>
      <c r="J2496" s="203"/>
      <c r="K2496" s="251"/>
    </row>
    <row r="2497" spans="2:11" s="126" customFormat="1">
      <c r="B2497" s="321"/>
      <c r="C2497" s="188"/>
      <c r="D2497" s="181"/>
      <c r="E2497" s="225"/>
      <c r="F2497" s="195" t="e">
        <f>VLOOKUP(#REF!,'Base mag'!$U$2:$V$8,2,FALSE)</f>
        <v>#REF!</v>
      </c>
      <c r="G2497" s="198"/>
      <c r="H2497" s="208"/>
      <c r="I2497" s="203"/>
      <c r="J2497" s="203"/>
      <c r="K2497" s="251"/>
    </row>
    <row r="2498" spans="2:11" s="126" customFormat="1">
      <c r="B2498" s="321"/>
      <c r="C2498" s="188"/>
      <c r="D2498" s="181"/>
      <c r="E2498" s="225"/>
      <c r="F2498" s="195" t="e">
        <f>VLOOKUP(#REF!,'Base mag'!$U$2:$V$8,2,FALSE)</f>
        <v>#REF!</v>
      </c>
      <c r="G2498" s="198"/>
      <c r="H2498" s="208"/>
      <c r="I2498" s="203"/>
      <c r="J2498" s="203"/>
      <c r="K2498" s="251"/>
    </row>
    <row r="2499" spans="2:11" s="126" customFormat="1">
      <c r="B2499" s="321"/>
      <c r="C2499" s="188"/>
      <c r="D2499" s="181"/>
      <c r="E2499" s="225"/>
      <c r="F2499" s="195" t="e">
        <f>VLOOKUP(#REF!,'Base mag'!$U$2:$V$8,2,FALSE)</f>
        <v>#REF!</v>
      </c>
      <c r="G2499" s="198"/>
      <c r="H2499" s="208"/>
      <c r="I2499" s="203"/>
      <c r="J2499" s="203"/>
      <c r="K2499" s="251"/>
    </row>
    <row r="2500" spans="2:11" s="126" customFormat="1">
      <c r="B2500" s="321"/>
      <c r="C2500" s="188"/>
      <c r="D2500" s="181"/>
      <c r="E2500" s="225"/>
      <c r="F2500" s="195" t="e">
        <f>VLOOKUP(#REF!,'Base mag'!$U$2:$V$8,2,FALSE)</f>
        <v>#REF!</v>
      </c>
      <c r="G2500" s="198"/>
      <c r="H2500" s="208"/>
      <c r="I2500" s="203"/>
      <c r="J2500" s="203"/>
      <c r="K2500" s="251"/>
    </row>
    <row r="2501" spans="2:11" s="126" customFormat="1">
      <c r="B2501" s="321"/>
      <c r="C2501" s="188"/>
      <c r="D2501" s="181"/>
      <c r="E2501" s="225"/>
      <c r="F2501" s="195" t="e">
        <f>VLOOKUP(#REF!,'Base mag'!$U$2:$V$8,2,FALSE)</f>
        <v>#REF!</v>
      </c>
      <c r="G2501" s="198"/>
      <c r="H2501" s="208"/>
      <c r="I2501" s="203"/>
      <c r="J2501" s="203"/>
      <c r="K2501" s="251"/>
    </row>
    <row r="2502" spans="2:11" s="126" customFormat="1">
      <c r="B2502" s="321"/>
      <c r="C2502" s="188"/>
      <c r="D2502" s="181"/>
      <c r="E2502" s="225"/>
      <c r="F2502" s="195" t="e">
        <f>VLOOKUP(#REF!,'Base mag'!$U$2:$V$8,2,FALSE)</f>
        <v>#REF!</v>
      </c>
      <c r="G2502" s="198"/>
      <c r="H2502" s="208"/>
      <c r="I2502" s="203"/>
      <c r="J2502" s="203"/>
      <c r="K2502" s="251"/>
    </row>
    <row r="2503" spans="2:11" s="126" customFormat="1">
      <c r="B2503" s="321"/>
      <c r="C2503" s="188"/>
      <c r="D2503" s="181"/>
      <c r="E2503" s="225"/>
      <c r="F2503" s="195" t="e">
        <f>VLOOKUP(#REF!,'Base mag'!$U$2:$V$8,2,FALSE)</f>
        <v>#REF!</v>
      </c>
      <c r="G2503" s="198"/>
      <c r="H2503" s="208"/>
      <c r="I2503" s="203"/>
      <c r="J2503" s="203"/>
      <c r="K2503" s="251"/>
    </row>
    <row r="2504" spans="2:11" s="126" customFormat="1">
      <c r="B2504" s="321"/>
      <c r="C2504" s="188"/>
      <c r="D2504" s="181"/>
      <c r="E2504" s="225"/>
      <c r="F2504" s="195" t="e">
        <f>VLOOKUP(#REF!,'Base mag'!$U$2:$V$8,2,FALSE)</f>
        <v>#REF!</v>
      </c>
      <c r="G2504" s="198"/>
      <c r="H2504" s="208"/>
      <c r="I2504" s="203"/>
      <c r="J2504" s="203"/>
      <c r="K2504" s="251"/>
    </row>
    <row r="2505" spans="2:11" s="126" customFormat="1">
      <c r="B2505" s="321"/>
      <c r="C2505" s="188"/>
      <c r="D2505" s="181"/>
      <c r="E2505" s="225"/>
      <c r="F2505" s="195" t="e">
        <f>VLOOKUP(#REF!,'Base mag'!$U$2:$V$8,2,FALSE)</f>
        <v>#REF!</v>
      </c>
      <c r="G2505" s="198"/>
      <c r="H2505" s="208"/>
      <c r="I2505" s="203"/>
      <c r="J2505" s="203"/>
      <c r="K2505" s="251"/>
    </row>
    <row r="2506" spans="2:11" s="126" customFormat="1">
      <c r="B2506" s="321"/>
      <c r="C2506" s="188"/>
      <c r="D2506" s="181"/>
      <c r="E2506" s="225"/>
      <c r="F2506" s="195" t="e">
        <f>VLOOKUP(#REF!,'Base mag'!$U$2:$V$8,2,FALSE)</f>
        <v>#REF!</v>
      </c>
      <c r="G2506" s="198"/>
      <c r="H2506" s="208"/>
      <c r="I2506" s="203"/>
      <c r="J2506" s="203"/>
      <c r="K2506" s="251"/>
    </row>
    <row r="2507" spans="2:11" s="126" customFormat="1">
      <c r="B2507" s="321"/>
      <c r="C2507" s="188"/>
      <c r="D2507" s="181"/>
      <c r="E2507" s="225"/>
      <c r="F2507" s="195" t="e">
        <f>VLOOKUP(#REF!,'Base mag'!$U$2:$V$8,2,FALSE)</f>
        <v>#REF!</v>
      </c>
      <c r="G2507" s="198"/>
      <c r="H2507" s="208"/>
      <c r="I2507" s="203"/>
      <c r="J2507" s="203"/>
      <c r="K2507" s="251"/>
    </row>
    <row r="2508" spans="2:11" s="126" customFormat="1">
      <c r="B2508" s="321"/>
      <c r="C2508" s="188"/>
      <c r="D2508" s="181"/>
      <c r="E2508" s="225"/>
      <c r="F2508" s="195" t="e">
        <f>VLOOKUP(#REF!,'Base mag'!$U$2:$V$8,2,FALSE)</f>
        <v>#REF!</v>
      </c>
      <c r="G2508" s="198"/>
      <c r="H2508" s="208"/>
      <c r="I2508" s="203"/>
      <c r="J2508" s="203"/>
      <c r="K2508" s="251"/>
    </row>
    <row r="2509" spans="2:11" s="126" customFormat="1">
      <c r="B2509" s="321"/>
      <c r="C2509" s="188"/>
      <c r="D2509" s="181"/>
      <c r="E2509" s="225"/>
      <c r="F2509" s="195" t="e">
        <f>VLOOKUP(#REF!,'Base mag'!$U$2:$V$8,2,FALSE)</f>
        <v>#REF!</v>
      </c>
      <c r="G2509" s="198"/>
      <c r="H2509" s="208"/>
      <c r="I2509" s="203"/>
      <c r="J2509" s="203"/>
      <c r="K2509" s="251"/>
    </row>
    <row r="2510" spans="2:11" s="126" customFormat="1">
      <c r="B2510" s="321"/>
      <c r="C2510" s="188"/>
      <c r="D2510" s="181"/>
      <c r="E2510" s="225"/>
      <c r="F2510" s="195" t="e">
        <f>VLOOKUP(#REF!,'Base mag'!$U$2:$V$8,2,FALSE)</f>
        <v>#REF!</v>
      </c>
      <c r="G2510" s="198"/>
      <c r="H2510" s="208"/>
      <c r="I2510" s="203"/>
      <c r="J2510" s="203"/>
      <c r="K2510" s="251"/>
    </row>
    <row r="2511" spans="2:11" s="126" customFormat="1">
      <c r="B2511" s="321"/>
      <c r="C2511" s="188"/>
      <c r="D2511" s="181"/>
      <c r="E2511" s="225"/>
      <c r="F2511" s="195" t="e">
        <f>VLOOKUP(#REF!,'Base mag'!$U$2:$V$8,2,FALSE)</f>
        <v>#REF!</v>
      </c>
      <c r="G2511" s="198"/>
      <c r="H2511" s="208"/>
      <c r="I2511" s="203"/>
      <c r="J2511" s="203"/>
      <c r="K2511" s="251"/>
    </row>
    <row r="2512" spans="2:11" s="126" customFormat="1">
      <c r="B2512" s="321"/>
      <c r="C2512" s="188"/>
      <c r="D2512" s="181"/>
      <c r="E2512" s="225"/>
      <c r="F2512" s="195" t="e">
        <f>VLOOKUP(#REF!,'Base mag'!$U$2:$V$8,2,FALSE)</f>
        <v>#REF!</v>
      </c>
      <c r="G2512" s="198"/>
      <c r="H2512" s="208"/>
      <c r="I2512" s="203"/>
      <c r="J2512" s="203"/>
      <c r="K2512" s="251"/>
    </row>
    <row r="2513" spans="2:11" s="126" customFormat="1">
      <c r="B2513" s="321"/>
      <c r="C2513" s="188"/>
      <c r="D2513" s="181"/>
      <c r="E2513" s="225"/>
      <c r="F2513" s="195" t="e">
        <f>VLOOKUP(#REF!,'Base mag'!$U$2:$V$8,2,FALSE)</f>
        <v>#REF!</v>
      </c>
      <c r="G2513" s="198"/>
      <c r="H2513" s="208"/>
      <c r="I2513" s="203"/>
      <c r="J2513" s="203"/>
      <c r="K2513" s="251"/>
    </row>
    <row r="2514" spans="2:11" s="126" customFormat="1">
      <c r="B2514" s="321"/>
      <c r="C2514" s="188"/>
      <c r="D2514" s="181"/>
      <c r="E2514" s="225"/>
      <c r="F2514" s="195" t="e">
        <f>VLOOKUP(#REF!,'Base mag'!$U$2:$V$8,2,FALSE)</f>
        <v>#REF!</v>
      </c>
      <c r="G2514" s="198"/>
      <c r="H2514" s="208"/>
      <c r="I2514" s="203"/>
      <c r="J2514" s="203"/>
      <c r="K2514" s="251"/>
    </row>
    <row r="2515" spans="2:11" s="126" customFormat="1">
      <c r="B2515" s="321"/>
      <c r="C2515" s="188"/>
      <c r="D2515" s="181"/>
      <c r="E2515" s="225"/>
      <c r="F2515" s="195" t="e">
        <f>VLOOKUP(#REF!,'Base mag'!$U$2:$V$8,2,FALSE)</f>
        <v>#REF!</v>
      </c>
      <c r="G2515" s="198"/>
      <c r="H2515" s="208"/>
      <c r="I2515" s="203"/>
      <c r="J2515" s="203"/>
      <c r="K2515" s="251"/>
    </row>
    <row r="2516" spans="2:11" s="126" customFormat="1">
      <c r="B2516" s="321"/>
      <c r="C2516" s="188"/>
      <c r="D2516" s="181"/>
      <c r="E2516" s="225"/>
      <c r="F2516" s="195" t="e">
        <f>VLOOKUP(#REF!,'Base mag'!$U$2:$V$8,2,FALSE)</f>
        <v>#REF!</v>
      </c>
      <c r="G2516" s="198"/>
      <c r="H2516" s="208"/>
      <c r="I2516" s="203"/>
      <c r="J2516" s="203"/>
      <c r="K2516" s="251"/>
    </row>
    <row r="2517" spans="2:11" s="126" customFormat="1">
      <c r="B2517" s="321"/>
      <c r="C2517" s="188"/>
      <c r="D2517" s="181"/>
      <c r="E2517" s="225"/>
      <c r="F2517" s="195" t="e">
        <f>VLOOKUP(#REF!,'Base mag'!$U$2:$V$8,2,FALSE)</f>
        <v>#REF!</v>
      </c>
      <c r="G2517" s="198"/>
      <c r="H2517" s="208"/>
      <c r="I2517" s="203"/>
      <c r="J2517" s="203"/>
      <c r="K2517" s="251"/>
    </row>
    <row r="2518" spans="2:11" s="126" customFormat="1">
      <c r="B2518" s="321"/>
      <c r="C2518" s="188"/>
      <c r="D2518" s="181"/>
      <c r="E2518" s="225"/>
      <c r="F2518" s="195" t="e">
        <f>VLOOKUP(#REF!,'Base mag'!$U$2:$V$8,2,FALSE)</f>
        <v>#REF!</v>
      </c>
      <c r="G2518" s="198"/>
      <c r="H2518" s="208"/>
      <c r="I2518" s="203"/>
      <c r="J2518" s="203"/>
      <c r="K2518" s="251"/>
    </row>
    <row r="2519" spans="2:11" s="126" customFormat="1">
      <c r="B2519" s="321"/>
      <c r="C2519" s="188"/>
      <c r="D2519" s="181"/>
      <c r="E2519" s="225"/>
      <c r="F2519" s="195" t="e">
        <f>VLOOKUP(#REF!,'Base mag'!$U$2:$V$8,2,FALSE)</f>
        <v>#REF!</v>
      </c>
      <c r="G2519" s="198"/>
      <c r="H2519" s="208"/>
      <c r="I2519" s="203"/>
      <c r="J2519" s="203"/>
      <c r="K2519" s="251"/>
    </row>
    <row r="2520" spans="2:11" s="126" customFormat="1">
      <c r="B2520" s="321"/>
      <c r="C2520" s="188"/>
      <c r="D2520" s="181"/>
      <c r="E2520" s="225"/>
      <c r="F2520" s="195" t="e">
        <f>VLOOKUP(#REF!,'Base mag'!$U$2:$V$8,2,FALSE)</f>
        <v>#REF!</v>
      </c>
      <c r="G2520" s="198"/>
      <c r="H2520" s="208"/>
      <c r="I2520" s="203"/>
      <c r="J2520" s="203"/>
      <c r="K2520" s="251"/>
    </row>
    <row r="2521" spans="2:11" s="126" customFormat="1">
      <c r="B2521" s="321"/>
      <c r="C2521" s="188"/>
      <c r="D2521" s="181"/>
      <c r="E2521" s="225"/>
      <c r="F2521" s="195" t="e">
        <f>VLOOKUP(#REF!,'Base mag'!$U$2:$V$8,2,FALSE)</f>
        <v>#REF!</v>
      </c>
      <c r="G2521" s="198"/>
      <c r="H2521" s="208"/>
      <c r="I2521" s="203"/>
      <c r="J2521" s="203"/>
      <c r="K2521" s="251"/>
    </row>
    <row r="2522" spans="2:11" s="126" customFormat="1">
      <c r="B2522" s="321"/>
      <c r="C2522" s="188"/>
      <c r="D2522" s="181"/>
      <c r="E2522" s="225"/>
      <c r="F2522" s="195" t="e">
        <f>VLOOKUP(#REF!,'Base mag'!$U$2:$V$8,2,FALSE)</f>
        <v>#REF!</v>
      </c>
      <c r="G2522" s="198"/>
      <c r="H2522" s="208"/>
      <c r="I2522" s="203"/>
      <c r="J2522" s="203"/>
      <c r="K2522" s="251"/>
    </row>
    <row r="2523" spans="2:11" s="126" customFormat="1">
      <c r="B2523" s="321"/>
      <c r="C2523" s="188"/>
      <c r="D2523" s="181"/>
      <c r="E2523" s="225"/>
      <c r="F2523" s="195" t="e">
        <f>VLOOKUP(#REF!,'Base mag'!$U$2:$V$8,2,FALSE)</f>
        <v>#REF!</v>
      </c>
      <c r="G2523" s="198"/>
      <c r="H2523" s="208"/>
      <c r="I2523" s="203"/>
      <c r="J2523" s="203"/>
      <c r="K2523" s="251"/>
    </row>
    <row r="2524" spans="2:11" s="126" customFormat="1">
      <c r="B2524" s="321"/>
      <c r="C2524" s="188"/>
      <c r="D2524" s="181"/>
      <c r="E2524" s="225"/>
      <c r="F2524" s="195" t="e">
        <f>VLOOKUP(#REF!,'Base mag'!$U$2:$V$8,2,FALSE)</f>
        <v>#REF!</v>
      </c>
      <c r="G2524" s="198"/>
      <c r="H2524" s="208"/>
      <c r="I2524" s="203"/>
      <c r="J2524" s="203"/>
      <c r="K2524" s="251"/>
    </row>
    <row r="2525" spans="2:11" s="126" customFormat="1">
      <c r="B2525" s="321"/>
      <c r="C2525" s="188"/>
      <c r="D2525" s="181"/>
      <c r="E2525" s="225"/>
      <c r="F2525" s="195" t="e">
        <f>VLOOKUP(#REF!,'Base mag'!$U$2:$V$8,2,FALSE)</f>
        <v>#REF!</v>
      </c>
      <c r="G2525" s="198"/>
      <c r="H2525" s="208"/>
      <c r="I2525" s="203"/>
      <c r="J2525" s="203"/>
      <c r="K2525" s="251"/>
    </row>
    <row r="2526" spans="2:11" s="126" customFormat="1">
      <c r="B2526" s="321"/>
      <c r="C2526" s="188"/>
      <c r="D2526" s="181"/>
      <c r="E2526" s="225"/>
      <c r="F2526" s="195" t="e">
        <f>VLOOKUP(#REF!,'Base mag'!$U$2:$V$8,2,FALSE)</f>
        <v>#REF!</v>
      </c>
      <c r="G2526" s="198"/>
      <c r="H2526" s="208"/>
      <c r="I2526" s="203"/>
      <c r="J2526" s="203"/>
      <c r="K2526" s="251"/>
    </row>
    <row r="2527" spans="2:11" s="126" customFormat="1">
      <c r="B2527" s="321"/>
      <c r="C2527" s="188"/>
      <c r="D2527" s="181"/>
      <c r="E2527" s="225"/>
      <c r="F2527" s="195" t="e">
        <f>VLOOKUP(#REF!,'Base mag'!$U$2:$V$8,2,FALSE)</f>
        <v>#REF!</v>
      </c>
      <c r="G2527" s="198"/>
      <c r="H2527" s="208"/>
      <c r="I2527" s="203"/>
      <c r="J2527" s="203"/>
      <c r="K2527" s="251"/>
    </row>
    <row r="2528" spans="2:11" s="126" customFormat="1">
      <c r="B2528" s="321"/>
      <c r="C2528" s="188"/>
      <c r="D2528" s="181"/>
      <c r="E2528" s="225"/>
      <c r="F2528" s="195" t="e">
        <f>VLOOKUP(#REF!,'Base mag'!$U$2:$V$8,2,FALSE)</f>
        <v>#REF!</v>
      </c>
      <c r="G2528" s="198"/>
      <c r="H2528" s="208"/>
      <c r="I2528" s="203"/>
      <c r="J2528" s="203"/>
      <c r="K2528" s="251"/>
    </row>
    <row r="2529" spans="2:11" s="126" customFormat="1">
      <c r="B2529" s="321"/>
      <c r="C2529" s="188"/>
      <c r="D2529" s="181"/>
      <c r="E2529" s="225"/>
      <c r="F2529" s="195" t="e">
        <f>VLOOKUP(#REF!,'Base mag'!$U$2:$V$8,2,FALSE)</f>
        <v>#REF!</v>
      </c>
      <c r="G2529" s="198"/>
      <c r="H2529" s="208"/>
      <c r="I2529" s="203"/>
      <c r="J2529" s="203"/>
      <c r="K2529" s="251"/>
    </row>
    <row r="2530" spans="2:11" s="126" customFormat="1">
      <c r="B2530" s="321"/>
      <c r="C2530" s="188"/>
      <c r="D2530" s="181"/>
      <c r="E2530" s="225"/>
      <c r="F2530" s="195" t="e">
        <f>VLOOKUP(#REF!,'Base mag'!$U$2:$V$8,2,FALSE)</f>
        <v>#REF!</v>
      </c>
      <c r="G2530" s="198"/>
      <c r="H2530" s="208"/>
      <c r="I2530" s="203"/>
      <c r="J2530" s="203"/>
      <c r="K2530" s="251"/>
    </row>
    <row r="2531" spans="2:11" s="126" customFormat="1">
      <c r="B2531" s="321"/>
      <c r="C2531" s="188"/>
      <c r="D2531" s="181"/>
      <c r="E2531" s="225"/>
      <c r="F2531" s="195" t="e">
        <f>VLOOKUP(#REF!,'Base mag'!$U$2:$V$8,2,FALSE)</f>
        <v>#REF!</v>
      </c>
      <c r="G2531" s="198"/>
      <c r="H2531" s="208"/>
      <c r="I2531" s="203"/>
      <c r="J2531" s="203"/>
      <c r="K2531" s="251"/>
    </row>
    <row r="2532" spans="2:11" s="126" customFormat="1">
      <c r="B2532" s="319"/>
      <c r="C2532" s="184"/>
      <c r="D2532" s="184"/>
      <c r="E2532" s="287"/>
      <c r="F2532" s="117"/>
      <c r="G2532" s="196"/>
      <c r="H2532" s="209"/>
      <c r="I2532" s="204"/>
      <c r="J2532" s="204"/>
      <c r="K2532" s="252"/>
    </row>
    <row r="2533" spans="2:11" s="126" customFormat="1">
      <c r="B2533" s="319"/>
      <c r="C2533" s="184"/>
      <c r="D2533" s="184"/>
      <c r="E2533" s="287"/>
      <c r="F2533" s="117"/>
      <c r="G2533" s="196"/>
      <c r="H2533" s="209"/>
      <c r="I2533" s="204"/>
      <c r="J2533" s="204"/>
      <c r="K2533" s="252"/>
    </row>
    <row r="2534" spans="2:11" s="126" customFormat="1">
      <c r="B2534" s="319"/>
      <c r="C2534" s="184"/>
      <c r="D2534" s="184"/>
      <c r="E2534" s="287"/>
      <c r="F2534" s="117"/>
      <c r="G2534" s="196"/>
      <c r="H2534" s="209"/>
      <c r="I2534" s="204"/>
      <c r="J2534" s="204"/>
      <c r="K2534" s="252"/>
    </row>
    <row r="2535" spans="2:11" s="126" customFormat="1">
      <c r="B2535" s="319"/>
      <c r="C2535" s="184"/>
      <c r="D2535" s="184"/>
      <c r="E2535" s="287"/>
      <c r="F2535" s="117"/>
      <c r="G2535" s="196"/>
      <c r="H2535" s="209"/>
      <c r="I2535" s="204"/>
      <c r="J2535" s="204"/>
      <c r="K2535" s="252"/>
    </row>
    <row r="2536" spans="2:11" s="126" customFormat="1">
      <c r="B2536" s="319"/>
      <c r="C2536" s="184"/>
      <c r="D2536" s="184"/>
      <c r="E2536" s="287"/>
      <c r="F2536" s="117"/>
      <c r="G2536" s="196"/>
      <c r="H2536" s="209"/>
      <c r="I2536" s="204"/>
      <c r="J2536" s="204"/>
      <c r="K2536" s="252"/>
    </row>
    <row r="2537" spans="2:11" s="126" customFormat="1">
      <c r="B2537" s="319"/>
      <c r="C2537" s="184"/>
      <c r="D2537" s="184"/>
      <c r="E2537" s="287"/>
      <c r="F2537" s="117"/>
      <c r="G2537" s="196"/>
      <c r="H2537" s="209"/>
      <c r="I2537" s="204"/>
      <c r="J2537" s="204"/>
      <c r="K2537" s="252"/>
    </row>
    <row r="2538" spans="2:11" s="126" customFormat="1">
      <c r="B2538" s="319"/>
      <c r="C2538" s="184"/>
      <c r="D2538" s="184"/>
      <c r="E2538" s="287"/>
      <c r="F2538" s="117"/>
      <c r="G2538" s="196"/>
      <c r="H2538" s="209"/>
      <c r="I2538" s="204"/>
      <c r="J2538" s="204"/>
      <c r="K2538" s="252"/>
    </row>
    <row r="2539" spans="2:11" s="126" customFormat="1">
      <c r="B2539" s="319"/>
      <c r="C2539" s="184"/>
      <c r="D2539" s="184"/>
      <c r="E2539" s="287"/>
      <c r="F2539" s="117"/>
      <c r="G2539" s="196"/>
      <c r="H2539" s="209"/>
      <c r="I2539" s="204"/>
      <c r="J2539" s="204"/>
      <c r="K2539" s="252"/>
    </row>
    <row r="2540" spans="2:11" s="126" customFormat="1">
      <c r="B2540" s="319"/>
      <c r="C2540" s="184"/>
      <c r="D2540" s="184"/>
      <c r="E2540" s="287"/>
      <c r="F2540" s="117"/>
      <c r="G2540" s="196"/>
      <c r="H2540" s="209"/>
      <c r="I2540" s="204"/>
      <c r="J2540" s="204"/>
      <c r="K2540" s="252"/>
    </row>
    <row r="2541" spans="2:11" s="126" customFormat="1">
      <c r="B2541" s="319"/>
      <c r="C2541" s="184"/>
      <c r="D2541" s="184"/>
      <c r="E2541" s="287"/>
      <c r="F2541" s="117"/>
      <c r="G2541" s="196"/>
      <c r="H2541" s="209"/>
      <c r="I2541" s="184"/>
      <c r="J2541" s="184"/>
      <c r="K2541" s="252"/>
    </row>
    <row r="2542" spans="2:11">
      <c r="B2542" s="319"/>
      <c r="C2542" s="184"/>
      <c r="D2542" s="184"/>
      <c r="E2542" s="287"/>
      <c r="F2542" s="117"/>
      <c r="G2542" s="196"/>
      <c r="H2542" s="209"/>
      <c r="I2542" s="184"/>
      <c r="J2542" s="184"/>
      <c r="K2542" s="252"/>
    </row>
    <row r="2543" spans="2:11">
      <c r="B2543" s="319"/>
      <c r="C2543" s="184"/>
      <c r="D2543" s="184"/>
      <c r="E2543" s="287"/>
      <c r="F2543" s="117"/>
      <c r="G2543" s="196"/>
      <c r="H2543" s="209"/>
      <c r="I2543" s="184"/>
      <c r="J2543" s="184"/>
      <c r="K2543" s="252"/>
    </row>
    <row r="2544" spans="2:11">
      <c r="B2544" s="319"/>
      <c r="C2544" s="184"/>
      <c r="D2544" s="184"/>
      <c r="E2544" s="287"/>
      <c r="F2544" s="117"/>
      <c r="G2544" s="196"/>
      <c r="H2544" s="209"/>
      <c r="I2544" s="184"/>
      <c r="J2544" s="184"/>
      <c r="K2544" s="252"/>
    </row>
    <row r="2545" spans="2:11">
      <c r="B2545" s="319"/>
      <c r="C2545" s="184"/>
      <c r="D2545" s="184"/>
      <c r="E2545" s="287"/>
      <c r="F2545" s="117"/>
      <c r="G2545" s="196"/>
      <c r="H2545" s="209"/>
      <c r="I2545" s="184"/>
      <c r="J2545" s="184"/>
      <c r="K2545" s="252"/>
    </row>
    <row r="2546" spans="2:11">
      <c r="B2546" s="319"/>
      <c r="C2546" s="184"/>
      <c r="D2546" s="184"/>
      <c r="E2546" s="287"/>
      <c r="F2546" s="117"/>
      <c r="G2546" s="196"/>
      <c r="H2546" s="209"/>
      <c r="I2546" s="184"/>
      <c r="J2546" s="184"/>
      <c r="K2546" s="252"/>
    </row>
    <row r="2547" spans="2:11">
      <c r="B2547" s="319"/>
      <c r="C2547" s="184"/>
      <c r="D2547" s="184"/>
      <c r="E2547" s="287"/>
      <c r="F2547" s="117"/>
      <c r="G2547" s="196"/>
      <c r="H2547" s="209"/>
      <c r="I2547" s="184"/>
      <c r="J2547" s="184"/>
      <c r="K2547" s="252"/>
    </row>
    <row r="2548" spans="2:11">
      <c r="B2548" s="319"/>
      <c r="C2548" s="184"/>
      <c r="D2548" s="184"/>
      <c r="E2548" s="287"/>
      <c r="F2548" s="117"/>
      <c r="G2548" s="196"/>
      <c r="H2548" s="209"/>
      <c r="I2548" s="184"/>
      <c r="J2548" s="184"/>
      <c r="K2548" s="252"/>
    </row>
    <row r="2549" spans="2:11">
      <c r="B2549" s="319"/>
      <c r="C2549" s="184"/>
      <c r="D2549" s="184"/>
      <c r="E2549" s="287"/>
      <c r="F2549" s="117"/>
      <c r="G2549" s="196"/>
      <c r="H2549" s="209"/>
      <c r="I2549" s="184"/>
      <c r="J2549" s="184"/>
      <c r="K2549" s="252"/>
    </row>
    <row r="2550" spans="2:11">
      <c r="B2550" s="319"/>
      <c r="C2550" s="184"/>
      <c r="D2550" s="184"/>
      <c r="E2550" s="287"/>
      <c r="F2550" s="117"/>
      <c r="G2550" s="196"/>
      <c r="H2550" s="209"/>
      <c r="I2550" s="184"/>
      <c r="J2550" s="184"/>
      <c r="K2550" s="252"/>
    </row>
    <row r="2551" spans="2:11">
      <c r="B2551" s="319"/>
      <c r="C2551" s="184"/>
      <c r="D2551" s="184"/>
      <c r="E2551" s="287"/>
      <c r="F2551" s="117"/>
      <c r="G2551" s="196"/>
      <c r="H2551" s="209"/>
      <c r="I2551" s="184"/>
      <c r="J2551" s="184"/>
      <c r="K2551" s="252"/>
    </row>
    <row r="2552" spans="2:11">
      <c r="B2552" s="319"/>
      <c r="C2552" s="184"/>
      <c r="D2552" s="184"/>
      <c r="E2552" s="287"/>
      <c r="F2552" s="117"/>
      <c r="G2552" s="196"/>
      <c r="H2552" s="209"/>
      <c r="I2552" s="184"/>
      <c r="J2552" s="184"/>
      <c r="K2552" s="252"/>
    </row>
    <row r="2553" spans="2:11">
      <c r="B2553" s="319"/>
      <c r="C2553" s="184"/>
      <c r="D2553" s="184"/>
      <c r="E2553" s="287"/>
      <c r="F2553" s="117"/>
      <c r="G2553" s="196"/>
      <c r="H2553" s="209"/>
      <c r="I2553" s="184"/>
      <c r="J2553" s="184"/>
      <c r="K2553" s="252"/>
    </row>
    <row r="2554" spans="2:11">
      <c r="B2554" s="319"/>
      <c r="C2554" s="184"/>
      <c r="D2554" s="184"/>
      <c r="E2554" s="287"/>
      <c r="F2554" s="117"/>
      <c r="G2554" s="196"/>
      <c r="H2554" s="209"/>
      <c r="I2554" s="184"/>
      <c r="J2554" s="184"/>
      <c r="K2554" s="252"/>
    </row>
    <row r="2555" spans="2:11">
      <c r="B2555" s="319"/>
      <c r="C2555" s="184"/>
      <c r="D2555" s="184"/>
      <c r="E2555" s="287"/>
      <c r="F2555" s="117"/>
      <c r="G2555" s="196"/>
      <c r="H2555" s="209"/>
      <c r="I2555" s="184"/>
      <c r="J2555" s="184"/>
      <c r="K2555" s="252"/>
    </row>
    <row r="2556" spans="2:11">
      <c r="B2556" s="319"/>
      <c r="C2556" s="184"/>
      <c r="D2556" s="184"/>
      <c r="E2556" s="287"/>
      <c r="F2556" s="117"/>
      <c r="G2556" s="196"/>
      <c r="H2556" s="209"/>
      <c r="I2556" s="184"/>
      <c r="J2556" s="184"/>
      <c r="K2556" s="252"/>
    </row>
    <row r="2557" spans="2:11">
      <c r="B2557" s="319"/>
      <c r="C2557" s="184"/>
      <c r="D2557" s="184"/>
      <c r="E2557" s="287"/>
      <c r="F2557" s="117"/>
      <c r="G2557" s="196"/>
      <c r="H2557" s="209"/>
      <c r="I2557" s="184"/>
      <c r="J2557" s="184"/>
      <c r="K2557" s="252"/>
    </row>
    <row r="2558" spans="2:11">
      <c r="B2558" s="319"/>
      <c r="C2558" s="184"/>
      <c r="D2558" s="184"/>
      <c r="E2558" s="287"/>
      <c r="F2558" s="117"/>
      <c r="G2558" s="196"/>
      <c r="H2558" s="209"/>
      <c r="I2558" s="184"/>
      <c r="J2558" s="184"/>
      <c r="K2558" s="252"/>
    </row>
    <row r="2559" spans="2:11">
      <c r="B2559" s="319"/>
      <c r="C2559" s="184"/>
      <c r="D2559" s="184"/>
      <c r="E2559" s="287"/>
      <c r="F2559" s="117"/>
      <c r="G2559" s="196"/>
      <c r="H2559" s="209"/>
      <c r="I2559" s="184"/>
      <c r="J2559" s="184"/>
      <c r="K2559" s="252"/>
    </row>
    <row r="2560" spans="2:11">
      <c r="B2560" s="319"/>
      <c r="C2560" s="184"/>
      <c r="D2560" s="184"/>
      <c r="E2560" s="287"/>
      <c r="F2560" s="117"/>
      <c r="G2560" s="196"/>
      <c r="H2560" s="209"/>
      <c r="I2560" s="184"/>
      <c r="J2560" s="184"/>
      <c r="K2560" s="252"/>
    </row>
    <row r="2561" spans="2:11">
      <c r="B2561" s="319"/>
      <c r="C2561" s="184"/>
      <c r="D2561" s="184"/>
      <c r="E2561" s="287"/>
      <c r="F2561" s="117"/>
      <c r="G2561" s="196"/>
      <c r="H2561" s="209"/>
      <c r="I2561" s="184"/>
      <c r="J2561" s="184"/>
      <c r="K2561" s="252"/>
    </row>
    <row r="2562" spans="2:11">
      <c r="B2562" s="319"/>
      <c r="C2562" s="184"/>
      <c r="D2562" s="184"/>
      <c r="E2562" s="287"/>
      <c r="F2562" s="117"/>
      <c r="G2562" s="196"/>
      <c r="H2562" s="209"/>
      <c r="I2562" s="184"/>
      <c r="J2562" s="184"/>
      <c r="K2562" s="252"/>
    </row>
    <row r="2563" spans="2:11">
      <c r="B2563" s="319"/>
      <c r="C2563" s="184"/>
      <c r="D2563" s="184"/>
      <c r="E2563" s="287"/>
      <c r="F2563" s="117"/>
      <c r="G2563" s="196"/>
      <c r="H2563" s="209"/>
      <c r="I2563" s="184"/>
      <c r="J2563" s="184"/>
      <c r="K2563" s="252"/>
    </row>
    <row r="2564" spans="2:11">
      <c r="B2564" s="319"/>
      <c r="C2564" s="184"/>
      <c r="D2564" s="184"/>
      <c r="E2564" s="287"/>
      <c r="F2564" s="117"/>
      <c r="G2564" s="196"/>
      <c r="H2564" s="209"/>
      <c r="I2564" s="184"/>
      <c r="J2564" s="184"/>
      <c r="K2564" s="252"/>
    </row>
    <row r="2565" spans="2:11">
      <c r="B2565" s="319"/>
      <c r="C2565" s="184"/>
      <c r="D2565" s="184"/>
      <c r="E2565" s="287"/>
      <c r="F2565" s="117"/>
      <c r="G2565" s="196"/>
      <c r="H2565" s="209"/>
      <c r="I2565" s="184"/>
      <c r="J2565" s="184"/>
      <c r="K2565" s="252"/>
    </row>
    <row r="2566" spans="2:11">
      <c r="B2566" s="319"/>
      <c r="C2566" s="184"/>
      <c r="D2566" s="184"/>
      <c r="E2566" s="287"/>
      <c r="F2566" s="117"/>
      <c r="G2566" s="196"/>
      <c r="H2566" s="209"/>
      <c r="I2566" s="184"/>
      <c r="J2566" s="184"/>
      <c r="K2566" s="252"/>
    </row>
    <row r="2567" spans="2:11">
      <c r="B2567" s="319"/>
      <c r="C2567" s="184"/>
      <c r="D2567" s="184"/>
      <c r="E2567" s="287"/>
      <c r="F2567" s="117"/>
      <c r="G2567" s="196"/>
      <c r="H2567" s="209"/>
      <c r="I2567" s="184"/>
      <c r="J2567" s="184"/>
      <c r="K2567" s="252"/>
    </row>
    <row r="2568" spans="2:11">
      <c r="B2568" s="319"/>
      <c r="C2568" s="184"/>
      <c r="D2568" s="184"/>
      <c r="E2568" s="287"/>
      <c r="F2568" s="117"/>
      <c r="G2568" s="196"/>
      <c r="H2568" s="209"/>
      <c r="I2568" s="184"/>
      <c r="J2568" s="184"/>
      <c r="K2568" s="252"/>
    </row>
    <row r="2569" spans="2:11">
      <c r="B2569" s="319"/>
      <c r="C2569" s="184"/>
      <c r="D2569" s="184"/>
      <c r="E2569" s="287"/>
      <c r="F2569" s="117"/>
      <c r="G2569" s="196"/>
      <c r="H2569" s="209"/>
      <c r="I2569" s="184"/>
      <c r="J2569" s="184"/>
      <c r="K2569" s="252"/>
    </row>
    <row r="2570" spans="2:11">
      <c r="B2570" s="319"/>
      <c r="C2570" s="184"/>
      <c r="D2570" s="184"/>
      <c r="E2570" s="287"/>
      <c r="F2570" s="117"/>
      <c r="G2570" s="196"/>
      <c r="H2570" s="209"/>
      <c r="I2570" s="184"/>
      <c r="J2570" s="184"/>
      <c r="K2570" s="252"/>
    </row>
    <row r="2571" spans="2:11">
      <c r="B2571" s="319"/>
      <c r="C2571" s="184"/>
      <c r="D2571" s="184"/>
      <c r="E2571" s="287"/>
      <c r="F2571" s="117"/>
      <c r="G2571" s="196"/>
      <c r="H2571" s="209"/>
      <c r="I2571" s="184"/>
      <c r="J2571" s="184"/>
      <c r="K2571" s="252"/>
    </row>
    <row r="2572" spans="2:11">
      <c r="B2572" s="319"/>
      <c r="C2572" s="184"/>
      <c r="D2572" s="184"/>
      <c r="E2572" s="287"/>
      <c r="F2572" s="117"/>
      <c r="G2572" s="196"/>
      <c r="H2572" s="209"/>
      <c r="I2572" s="184"/>
      <c r="J2572" s="184"/>
      <c r="K2572" s="252"/>
    </row>
    <row r="2573" spans="2:11">
      <c r="B2573" s="319"/>
      <c r="C2573" s="184"/>
      <c r="D2573" s="184"/>
      <c r="E2573" s="287"/>
      <c r="F2573" s="117"/>
      <c r="G2573" s="196"/>
      <c r="H2573" s="209"/>
      <c r="I2573" s="184"/>
      <c r="J2573" s="184"/>
      <c r="K2573" s="252"/>
    </row>
    <row r="2574" spans="2:11">
      <c r="B2574" s="319"/>
      <c r="C2574" s="184"/>
      <c r="D2574" s="184"/>
      <c r="E2574" s="287"/>
      <c r="F2574" s="117"/>
      <c r="G2574" s="196"/>
      <c r="H2574" s="209"/>
      <c r="I2574" s="184"/>
      <c r="J2574" s="184"/>
      <c r="K2574" s="252"/>
    </row>
    <row r="2575" spans="2:11">
      <c r="B2575" s="319"/>
      <c r="C2575" s="184"/>
      <c r="D2575" s="184"/>
      <c r="E2575" s="287"/>
      <c r="F2575" s="117"/>
      <c r="G2575" s="196"/>
      <c r="H2575" s="209"/>
      <c r="I2575" s="184"/>
      <c r="J2575" s="184"/>
      <c r="K2575" s="252"/>
    </row>
    <row r="2576" spans="2:11">
      <c r="B2576" s="319"/>
      <c r="C2576" s="184"/>
      <c r="D2576" s="184"/>
      <c r="E2576" s="287"/>
      <c r="F2576" s="117"/>
      <c r="G2576" s="196"/>
      <c r="H2576" s="209"/>
      <c r="I2576" s="184"/>
      <c r="J2576" s="184"/>
      <c r="K2576" s="252"/>
    </row>
    <row r="2577" spans="2:11">
      <c r="B2577" s="319"/>
      <c r="C2577" s="184"/>
      <c r="D2577" s="184"/>
      <c r="E2577" s="287"/>
      <c r="F2577" s="117"/>
      <c r="G2577" s="196"/>
      <c r="H2577" s="209"/>
      <c r="I2577" s="184"/>
      <c r="J2577" s="184"/>
      <c r="K2577" s="252"/>
    </row>
    <row r="2578" spans="2:11">
      <c r="B2578" s="319"/>
      <c r="C2578" s="184"/>
      <c r="D2578" s="184"/>
      <c r="E2578" s="287"/>
      <c r="F2578" s="117"/>
      <c r="G2578" s="196"/>
      <c r="H2578" s="209"/>
      <c r="I2578" s="184"/>
      <c r="J2578" s="184"/>
      <c r="K2578" s="252"/>
    </row>
    <row r="2579" spans="2:11">
      <c r="B2579" s="319"/>
      <c r="C2579" s="184"/>
      <c r="D2579" s="184"/>
      <c r="E2579" s="287"/>
      <c r="F2579" s="117"/>
      <c r="G2579" s="196"/>
      <c r="H2579" s="209"/>
      <c r="I2579" s="184"/>
      <c r="J2579" s="184"/>
      <c r="K2579" s="252"/>
    </row>
    <row r="2580" spans="2:11">
      <c r="B2580" s="319"/>
      <c r="C2580" s="184"/>
      <c r="D2580" s="184"/>
      <c r="E2580" s="287"/>
      <c r="F2580" s="117"/>
      <c r="G2580" s="196"/>
      <c r="H2580" s="209"/>
      <c r="I2580" s="184"/>
      <c r="J2580" s="184"/>
      <c r="K2580" s="252"/>
    </row>
    <row r="2581" spans="2:11">
      <c r="B2581" s="319"/>
      <c r="C2581" s="184"/>
      <c r="D2581" s="184"/>
      <c r="E2581" s="287"/>
      <c r="F2581" s="117"/>
      <c r="G2581" s="196"/>
      <c r="H2581" s="209"/>
      <c r="I2581" s="184"/>
      <c r="J2581" s="184"/>
      <c r="K2581" s="252"/>
    </row>
    <row r="2582" spans="2:11">
      <c r="B2582" s="319"/>
      <c r="C2582" s="184"/>
      <c r="D2582" s="184"/>
      <c r="E2582" s="287"/>
      <c r="F2582" s="117"/>
      <c r="G2582" s="196"/>
      <c r="H2582" s="209"/>
      <c r="I2582" s="184"/>
      <c r="J2582" s="184"/>
      <c r="K2582" s="252"/>
    </row>
    <row r="2583" spans="2:11">
      <c r="B2583" s="319"/>
      <c r="C2583" s="184"/>
      <c r="D2583" s="184"/>
      <c r="E2583" s="287"/>
      <c r="F2583" s="117"/>
      <c r="G2583" s="196"/>
      <c r="H2583" s="209"/>
      <c r="I2583" s="184"/>
      <c r="J2583" s="184"/>
      <c r="K2583" s="252"/>
    </row>
    <row r="2584" spans="2:11">
      <c r="B2584" s="319"/>
      <c r="C2584" s="184"/>
      <c r="D2584" s="184"/>
      <c r="E2584" s="287"/>
      <c r="F2584" s="117"/>
      <c r="G2584" s="196"/>
      <c r="H2584" s="209"/>
      <c r="I2584" s="184"/>
      <c r="J2584" s="184"/>
      <c r="K2584" s="252"/>
    </row>
    <row r="2585" spans="2:11">
      <c r="B2585" s="319"/>
      <c r="C2585" s="184"/>
      <c r="D2585" s="184"/>
      <c r="E2585" s="287"/>
      <c r="F2585" s="117"/>
      <c r="G2585" s="196"/>
      <c r="H2585" s="209"/>
      <c r="I2585" s="184"/>
      <c r="J2585" s="184"/>
      <c r="K2585" s="252"/>
    </row>
    <row r="2586" spans="2:11">
      <c r="B2586" s="319"/>
      <c r="C2586" s="184"/>
      <c r="D2586" s="184"/>
      <c r="E2586" s="287"/>
      <c r="F2586" s="117"/>
      <c r="G2586" s="196"/>
      <c r="H2586" s="209"/>
      <c r="I2586" s="184"/>
      <c r="J2586" s="184"/>
      <c r="K2586" s="252"/>
    </row>
    <row r="2587" spans="2:11">
      <c r="B2587" s="319"/>
      <c r="C2587" s="184"/>
      <c r="D2587" s="184"/>
      <c r="E2587" s="287"/>
      <c r="F2587" s="117"/>
      <c r="G2587" s="196"/>
      <c r="H2587" s="209"/>
      <c r="I2587" s="184"/>
      <c r="J2587" s="184"/>
      <c r="K2587" s="252"/>
    </row>
    <row r="2588" spans="2:11">
      <c r="B2588" s="319"/>
      <c r="C2588" s="184"/>
      <c r="D2588" s="184"/>
      <c r="E2588" s="287"/>
      <c r="F2588" s="117"/>
      <c r="G2588" s="196"/>
      <c r="H2588" s="209"/>
      <c r="I2588" s="184"/>
      <c r="J2588" s="184"/>
      <c r="K2588" s="252"/>
    </row>
    <row r="2589" spans="2:11">
      <c r="B2589" s="319"/>
      <c r="C2589" s="184"/>
      <c r="D2589" s="184"/>
      <c r="E2589" s="287"/>
      <c r="F2589" s="117"/>
      <c r="G2589" s="196"/>
      <c r="H2589" s="209"/>
      <c r="I2589" s="184"/>
      <c r="J2589" s="184"/>
      <c r="K2589" s="252"/>
    </row>
    <row r="2590" spans="2:11">
      <c r="B2590" s="319"/>
      <c r="C2590" s="184"/>
      <c r="D2590" s="184"/>
      <c r="E2590" s="287"/>
      <c r="F2590" s="117"/>
      <c r="G2590" s="196"/>
      <c r="H2590" s="209"/>
      <c r="I2590" s="184"/>
      <c r="J2590" s="184"/>
      <c r="K2590" s="252"/>
    </row>
    <row r="2591" spans="2:11">
      <c r="B2591" s="319"/>
      <c r="C2591" s="184"/>
      <c r="D2591" s="184"/>
      <c r="E2591" s="287"/>
      <c r="F2591" s="117"/>
      <c r="G2591" s="196"/>
      <c r="H2591" s="209"/>
      <c r="I2591" s="184"/>
      <c r="J2591" s="184"/>
      <c r="K2591" s="252"/>
    </row>
    <row r="2592" spans="2:11">
      <c r="B2592" s="319"/>
      <c r="C2592" s="184"/>
      <c r="D2592" s="184"/>
      <c r="E2592" s="287"/>
      <c r="F2592" s="117"/>
      <c r="G2592" s="196"/>
      <c r="H2592" s="209"/>
      <c r="I2592" s="184"/>
      <c r="J2592" s="184"/>
      <c r="K2592" s="252"/>
    </row>
    <row r="2593" spans="2:11">
      <c r="B2593" s="319"/>
      <c r="C2593" s="184"/>
      <c r="D2593" s="184"/>
      <c r="E2593" s="287"/>
      <c r="F2593" s="117"/>
      <c r="G2593" s="196"/>
      <c r="H2593" s="209"/>
      <c r="I2593" s="184"/>
      <c r="J2593" s="184"/>
      <c r="K2593" s="252"/>
    </row>
    <row r="2594" spans="2:11">
      <c r="B2594" s="319"/>
      <c r="C2594" s="184"/>
      <c r="D2594" s="184"/>
      <c r="E2594" s="287"/>
      <c r="F2594" s="117"/>
      <c r="G2594" s="196"/>
      <c r="H2594" s="209"/>
      <c r="I2594" s="184"/>
      <c r="J2594" s="184"/>
      <c r="K2594" s="252"/>
    </row>
    <row r="2595" spans="2:11">
      <c r="B2595" s="319"/>
      <c r="C2595" s="184"/>
      <c r="D2595" s="184"/>
      <c r="E2595" s="287"/>
      <c r="F2595" s="117"/>
      <c r="G2595" s="196"/>
      <c r="H2595" s="209"/>
      <c r="I2595" s="184"/>
      <c r="J2595" s="184"/>
      <c r="K2595" s="252"/>
    </row>
    <row r="2596" spans="2:11">
      <c r="B2596" s="319"/>
      <c r="C2596" s="184"/>
      <c r="D2596" s="184"/>
      <c r="E2596" s="287"/>
      <c r="F2596" s="117"/>
      <c r="G2596" s="196"/>
      <c r="H2596" s="209"/>
      <c r="I2596" s="184"/>
      <c r="J2596" s="184"/>
      <c r="K2596" s="252"/>
    </row>
    <row r="2597" spans="2:11">
      <c r="B2597" s="319"/>
      <c r="C2597" s="184"/>
      <c r="D2597" s="184"/>
      <c r="E2597" s="287"/>
      <c r="F2597" s="117"/>
      <c r="G2597" s="196"/>
      <c r="H2597" s="209"/>
      <c r="I2597" s="184"/>
      <c r="J2597" s="184"/>
      <c r="K2597" s="252"/>
    </row>
    <row r="2598" spans="2:11">
      <c r="B2598" s="319"/>
      <c r="C2598" s="184"/>
      <c r="D2598" s="184"/>
      <c r="E2598" s="287"/>
      <c r="F2598" s="117"/>
      <c r="G2598" s="196"/>
      <c r="H2598" s="209"/>
      <c r="I2598" s="184"/>
      <c r="J2598" s="184"/>
      <c r="K2598" s="252"/>
    </row>
    <row r="2599" spans="2:11">
      <c r="B2599" s="319"/>
      <c r="C2599" s="184"/>
      <c r="D2599" s="184"/>
      <c r="E2599" s="287"/>
      <c r="F2599" s="117"/>
      <c r="G2599" s="196"/>
      <c r="H2599" s="209"/>
      <c r="I2599" s="184"/>
      <c r="J2599" s="184"/>
      <c r="K2599" s="252"/>
    </row>
    <row r="2600" spans="2:11">
      <c r="B2600" s="319"/>
      <c r="C2600" s="184"/>
      <c r="D2600" s="184"/>
      <c r="E2600" s="287"/>
      <c r="F2600" s="117"/>
      <c r="G2600" s="196"/>
      <c r="H2600" s="209"/>
      <c r="I2600" s="184"/>
      <c r="J2600" s="184"/>
      <c r="K2600" s="252"/>
    </row>
    <row r="2601" spans="2:11">
      <c r="B2601" s="319"/>
      <c r="C2601" s="184"/>
      <c r="D2601" s="184"/>
      <c r="E2601" s="287"/>
      <c r="F2601" s="117"/>
      <c r="G2601" s="196"/>
      <c r="H2601" s="209"/>
      <c r="I2601" s="184"/>
      <c r="J2601" s="184"/>
      <c r="K2601" s="252"/>
    </row>
    <row r="2602" spans="2:11">
      <c r="B2602" s="319"/>
      <c r="C2602" s="184"/>
      <c r="D2602" s="184"/>
      <c r="E2602" s="287"/>
      <c r="F2602" s="117"/>
      <c r="G2602" s="196"/>
      <c r="H2602" s="209"/>
      <c r="I2602" s="184"/>
      <c r="J2602" s="184"/>
      <c r="K2602" s="252"/>
    </row>
    <row r="2603" spans="2:11">
      <c r="B2603" s="319"/>
      <c r="C2603" s="184"/>
      <c r="D2603" s="184"/>
      <c r="E2603" s="287"/>
      <c r="F2603" s="117"/>
      <c r="G2603" s="196"/>
      <c r="H2603" s="209"/>
      <c r="I2603" s="184"/>
      <c r="J2603" s="184"/>
      <c r="K2603" s="252"/>
    </row>
    <row r="2604" spans="2:11">
      <c r="B2604" s="319"/>
      <c r="C2604" s="184"/>
      <c r="D2604" s="184"/>
      <c r="E2604" s="287"/>
      <c r="F2604" s="117"/>
      <c r="G2604" s="196"/>
      <c r="H2604" s="209"/>
      <c r="I2604" s="184"/>
      <c r="J2604" s="184"/>
      <c r="K2604" s="252"/>
    </row>
    <row r="2605" spans="2:11">
      <c r="B2605" s="319"/>
      <c r="C2605" s="184"/>
      <c r="D2605" s="184"/>
      <c r="E2605" s="287"/>
      <c r="F2605" s="117"/>
      <c r="G2605" s="196"/>
      <c r="H2605" s="209"/>
      <c r="I2605" s="184"/>
      <c r="J2605" s="184"/>
      <c r="K2605" s="252"/>
    </row>
    <row r="2606" spans="2:11">
      <c r="B2606" s="319"/>
      <c r="C2606" s="184"/>
      <c r="D2606" s="184"/>
      <c r="E2606" s="287"/>
      <c r="F2606" s="117"/>
      <c r="G2606" s="196"/>
      <c r="H2606" s="209"/>
      <c r="I2606" s="184"/>
      <c r="J2606" s="184"/>
      <c r="K2606" s="252"/>
    </row>
    <row r="2607" spans="2:11">
      <c r="B2607" s="319"/>
      <c r="C2607" s="184"/>
      <c r="D2607" s="184"/>
      <c r="E2607" s="287"/>
      <c r="F2607" s="117"/>
      <c r="G2607" s="196"/>
      <c r="H2607" s="209"/>
      <c r="I2607" s="184"/>
      <c r="J2607" s="184"/>
      <c r="K2607" s="252"/>
    </row>
    <row r="2608" spans="2:11">
      <c r="B2608" s="319"/>
      <c r="C2608" s="184"/>
      <c r="D2608" s="184"/>
      <c r="E2608" s="287"/>
      <c r="F2608" s="117"/>
      <c r="G2608" s="196"/>
      <c r="H2608" s="209"/>
      <c r="I2608" s="184"/>
      <c r="J2608" s="184"/>
      <c r="K2608" s="252"/>
    </row>
    <row r="2609" spans="2:11">
      <c r="B2609" s="319"/>
      <c r="C2609" s="184"/>
      <c r="D2609" s="184"/>
      <c r="E2609" s="287"/>
      <c r="F2609" s="117"/>
      <c r="G2609" s="196"/>
      <c r="H2609" s="209"/>
      <c r="I2609" s="184"/>
      <c r="J2609" s="184"/>
      <c r="K2609" s="252"/>
    </row>
    <row r="2610" spans="2:11">
      <c r="B2610" s="319"/>
      <c r="C2610" s="184"/>
      <c r="D2610" s="184"/>
      <c r="E2610" s="287"/>
      <c r="F2610" s="117"/>
      <c r="G2610" s="196"/>
      <c r="H2610" s="209"/>
      <c r="I2610" s="184"/>
      <c r="J2610" s="184"/>
      <c r="K2610" s="252"/>
    </row>
    <row r="2611" spans="2:11">
      <c r="B2611" s="319"/>
      <c r="C2611" s="184"/>
      <c r="D2611" s="184"/>
      <c r="E2611" s="287"/>
      <c r="F2611" s="117"/>
      <c r="G2611" s="196"/>
      <c r="H2611" s="209"/>
      <c r="I2611" s="184"/>
      <c r="J2611" s="184"/>
      <c r="K2611" s="252"/>
    </row>
    <row r="2612" spans="2:11">
      <c r="B2612" s="319"/>
      <c r="C2612" s="184"/>
      <c r="D2612" s="184"/>
      <c r="E2612" s="287"/>
      <c r="F2612" s="117"/>
      <c r="G2612" s="196"/>
      <c r="H2612" s="209"/>
      <c r="I2612" s="184"/>
      <c r="J2612" s="184"/>
      <c r="K2612" s="252"/>
    </row>
    <row r="2613" spans="2:11">
      <c r="B2613" s="319"/>
      <c r="C2613" s="184"/>
      <c r="D2613" s="184"/>
      <c r="E2613" s="287"/>
      <c r="F2613" s="117"/>
      <c r="G2613" s="196"/>
      <c r="H2613" s="209"/>
      <c r="I2613" s="184"/>
      <c r="J2613" s="184"/>
      <c r="K2613" s="252"/>
    </row>
    <row r="2614" spans="2:11">
      <c r="B2614" s="319"/>
      <c r="C2614" s="184"/>
      <c r="D2614" s="184"/>
      <c r="E2614" s="287"/>
      <c r="F2614" s="117"/>
      <c r="G2614" s="196"/>
      <c r="H2614" s="209"/>
      <c r="I2614" s="184"/>
      <c r="J2614" s="184"/>
      <c r="K2614" s="252"/>
    </row>
    <row r="2615" spans="2:11">
      <c r="B2615" s="319"/>
      <c r="C2615" s="184"/>
      <c r="D2615" s="184"/>
      <c r="E2615" s="287"/>
      <c r="F2615" s="117"/>
      <c r="G2615" s="196"/>
      <c r="H2615" s="209"/>
      <c r="I2615" s="184"/>
      <c r="J2615" s="184"/>
      <c r="K2615" s="252"/>
    </row>
    <row r="2616" spans="2:11">
      <c r="B2616" s="319"/>
      <c r="C2616" s="184"/>
      <c r="D2616" s="184"/>
      <c r="E2616" s="287"/>
      <c r="F2616" s="117"/>
      <c r="G2616" s="196"/>
      <c r="H2616" s="209"/>
      <c r="I2616" s="184"/>
      <c r="J2616" s="184"/>
      <c r="K2616" s="252"/>
    </row>
    <row r="2617" spans="2:11">
      <c r="B2617" s="319"/>
      <c r="C2617" s="184"/>
      <c r="D2617" s="184"/>
      <c r="E2617" s="287"/>
      <c r="F2617" s="117"/>
      <c r="G2617" s="196"/>
      <c r="H2617" s="209"/>
      <c r="I2617" s="184"/>
      <c r="J2617" s="184"/>
      <c r="K2617" s="252"/>
    </row>
    <row r="2618" spans="2:11">
      <c r="B2618" s="319"/>
      <c r="C2618" s="184"/>
      <c r="D2618" s="184"/>
      <c r="E2618" s="287"/>
      <c r="F2618" s="117"/>
      <c r="G2618" s="196"/>
      <c r="H2618" s="209"/>
      <c r="I2618" s="184"/>
      <c r="J2618" s="184"/>
      <c r="K2618" s="252"/>
    </row>
    <row r="2619" spans="2:11">
      <c r="B2619" s="319"/>
      <c r="C2619" s="184"/>
      <c r="D2619" s="184"/>
      <c r="E2619" s="287"/>
      <c r="F2619" s="117"/>
      <c r="G2619" s="196"/>
      <c r="H2619" s="209"/>
      <c r="I2619" s="184"/>
      <c r="J2619" s="184"/>
      <c r="K2619" s="252"/>
    </row>
    <row r="2620" spans="2:11">
      <c r="B2620" s="319"/>
      <c r="C2620" s="184"/>
      <c r="D2620" s="184"/>
      <c r="E2620" s="287"/>
      <c r="F2620" s="117"/>
      <c r="G2620" s="196"/>
      <c r="H2620" s="209"/>
      <c r="I2620" s="184"/>
      <c r="J2620" s="184"/>
      <c r="K2620" s="252"/>
    </row>
    <row r="2621" spans="2:11">
      <c r="B2621" s="319"/>
      <c r="C2621" s="184"/>
      <c r="D2621" s="184"/>
      <c r="E2621" s="287"/>
      <c r="F2621" s="117"/>
      <c r="G2621" s="196"/>
      <c r="H2621" s="209"/>
      <c r="I2621" s="184"/>
      <c r="J2621" s="184"/>
      <c r="K2621" s="252"/>
    </row>
    <row r="2622" spans="2:11">
      <c r="B2622" s="319"/>
      <c r="C2622" s="184"/>
      <c r="D2622" s="184"/>
      <c r="E2622" s="287"/>
      <c r="F2622" s="117"/>
      <c r="G2622" s="196"/>
      <c r="H2622" s="209"/>
      <c r="I2622" s="184"/>
      <c r="J2622" s="184"/>
      <c r="K2622" s="252"/>
    </row>
    <row r="2623" spans="2:11">
      <c r="B2623" s="319"/>
      <c r="C2623" s="184"/>
      <c r="D2623" s="184"/>
      <c r="E2623" s="287"/>
      <c r="F2623" s="117"/>
      <c r="G2623" s="196"/>
      <c r="H2623" s="209"/>
      <c r="I2623" s="184"/>
      <c r="J2623" s="184"/>
      <c r="K2623" s="252"/>
    </row>
    <row r="2624" spans="2:11">
      <c r="B2624" s="319"/>
      <c r="C2624" s="184"/>
      <c r="D2624" s="184"/>
      <c r="E2624" s="287"/>
      <c r="F2624" s="117"/>
      <c r="G2624" s="196"/>
      <c r="H2624" s="209"/>
      <c r="I2624" s="184"/>
      <c r="J2624" s="184"/>
      <c r="K2624" s="252"/>
    </row>
    <row r="2625" spans="2:11">
      <c r="B2625" s="319"/>
      <c r="C2625" s="184"/>
      <c r="D2625" s="184"/>
      <c r="E2625" s="287"/>
      <c r="F2625" s="117"/>
      <c r="G2625" s="196"/>
      <c r="H2625" s="209"/>
      <c r="I2625" s="184"/>
      <c r="J2625" s="184"/>
      <c r="K2625" s="252"/>
    </row>
    <row r="2626" spans="2:11">
      <c r="B2626" s="319"/>
      <c r="C2626" s="184"/>
      <c r="D2626" s="184"/>
      <c r="E2626" s="287"/>
      <c r="F2626" s="117"/>
      <c r="G2626" s="196"/>
      <c r="H2626" s="209"/>
      <c r="I2626" s="184"/>
      <c r="J2626" s="184"/>
      <c r="K2626" s="252"/>
    </row>
    <row r="2627" spans="2:11">
      <c r="B2627" s="319"/>
      <c r="C2627" s="184"/>
      <c r="D2627" s="184"/>
      <c r="E2627" s="287"/>
      <c r="F2627" s="117"/>
      <c r="G2627" s="196"/>
      <c r="H2627" s="209"/>
      <c r="I2627" s="184"/>
      <c r="J2627" s="184"/>
      <c r="K2627" s="252"/>
    </row>
    <row r="2628" spans="2:11">
      <c r="B2628" s="319"/>
      <c r="C2628" s="184"/>
      <c r="D2628" s="184"/>
      <c r="E2628" s="287"/>
      <c r="F2628" s="117"/>
      <c r="G2628" s="196"/>
      <c r="H2628" s="209"/>
      <c r="I2628" s="184"/>
      <c r="J2628" s="184"/>
      <c r="K2628" s="252"/>
    </row>
    <row r="2629" spans="2:11">
      <c r="B2629" s="319"/>
      <c r="C2629" s="184"/>
      <c r="D2629" s="184"/>
      <c r="E2629" s="287"/>
      <c r="F2629" s="117"/>
      <c r="G2629" s="196"/>
      <c r="H2629" s="209"/>
      <c r="I2629" s="184"/>
      <c r="J2629" s="184"/>
      <c r="K2629" s="252"/>
    </row>
    <row r="2630" spans="2:11">
      <c r="B2630" s="319"/>
      <c r="C2630" s="184"/>
      <c r="D2630" s="184"/>
      <c r="E2630" s="287"/>
      <c r="F2630" s="117"/>
      <c r="G2630" s="196"/>
      <c r="H2630" s="209"/>
      <c r="I2630" s="184"/>
      <c r="J2630" s="184"/>
      <c r="K2630" s="252"/>
    </row>
    <row r="2631" spans="2:11">
      <c r="B2631" s="319"/>
      <c r="C2631" s="184"/>
      <c r="D2631" s="184"/>
      <c r="E2631" s="287"/>
      <c r="F2631" s="117"/>
      <c r="G2631" s="196"/>
      <c r="H2631" s="209"/>
      <c r="I2631" s="184"/>
      <c r="J2631" s="184"/>
      <c r="K2631" s="252"/>
    </row>
    <row r="2632" spans="2:11">
      <c r="B2632" s="319"/>
      <c r="C2632" s="184"/>
      <c r="D2632" s="184"/>
      <c r="E2632" s="287"/>
      <c r="F2632" s="117"/>
      <c r="G2632" s="196"/>
      <c r="H2632" s="209"/>
      <c r="I2632" s="184"/>
      <c r="J2632" s="184"/>
      <c r="K2632" s="252"/>
    </row>
    <row r="2633" spans="2:11">
      <c r="B2633" s="319"/>
      <c r="C2633" s="184"/>
      <c r="D2633" s="184"/>
      <c r="E2633" s="287"/>
      <c r="F2633" s="117"/>
      <c r="G2633" s="196"/>
      <c r="H2633" s="209"/>
      <c r="I2633" s="184"/>
      <c r="J2633" s="184"/>
      <c r="K2633" s="252"/>
    </row>
    <row r="2634" spans="2:11">
      <c r="B2634" s="319"/>
      <c r="C2634" s="184"/>
      <c r="D2634" s="184"/>
      <c r="E2634" s="287"/>
      <c r="F2634" s="117"/>
      <c r="G2634" s="196"/>
      <c r="H2634" s="209"/>
      <c r="I2634" s="184"/>
      <c r="J2634" s="184"/>
      <c r="K2634" s="252"/>
    </row>
    <row r="2635" spans="2:11">
      <c r="B2635" s="319"/>
      <c r="C2635" s="184"/>
      <c r="D2635" s="184"/>
      <c r="E2635" s="287"/>
      <c r="F2635" s="117"/>
      <c r="G2635" s="196"/>
      <c r="H2635" s="209"/>
      <c r="I2635" s="184"/>
      <c r="J2635" s="184"/>
      <c r="K2635" s="252"/>
    </row>
    <row r="2636" spans="2:11">
      <c r="B2636" s="319"/>
      <c r="C2636" s="184"/>
      <c r="D2636" s="184"/>
      <c r="E2636" s="287"/>
      <c r="F2636" s="117"/>
      <c r="G2636" s="196"/>
      <c r="H2636" s="209"/>
      <c r="I2636" s="184"/>
      <c r="J2636" s="184"/>
      <c r="K2636" s="252"/>
    </row>
    <row r="2637" spans="2:11">
      <c r="B2637" s="319"/>
      <c r="C2637" s="184"/>
      <c r="D2637" s="184"/>
      <c r="E2637" s="287"/>
      <c r="F2637" s="117"/>
      <c r="G2637" s="196"/>
      <c r="H2637" s="209"/>
      <c r="I2637" s="184"/>
      <c r="J2637" s="184"/>
      <c r="K2637" s="252"/>
    </row>
    <row r="2638" spans="2:11">
      <c r="B2638" s="319"/>
      <c r="C2638" s="184"/>
      <c r="D2638" s="184"/>
      <c r="E2638" s="287"/>
      <c r="F2638" s="117"/>
      <c r="G2638" s="196"/>
      <c r="H2638" s="209"/>
      <c r="I2638" s="184"/>
      <c r="J2638" s="184"/>
      <c r="K2638" s="252"/>
    </row>
    <row r="2639" spans="2:11">
      <c r="B2639" s="319"/>
      <c r="C2639" s="184"/>
      <c r="D2639" s="184"/>
      <c r="E2639" s="287"/>
      <c r="F2639" s="117"/>
      <c r="G2639" s="196"/>
      <c r="H2639" s="209"/>
      <c r="I2639" s="184"/>
      <c r="J2639" s="184"/>
      <c r="K2639" s="252"/>
    </row>
    <row r="2640" spans="2:11">
      <c r="B2640" s="319"/>
      <c r="C2640" s="184"/>
      <c r="D2640" s="184"/>
      <c r="E2640" s="287"/>
      <c r="F2640" s="117"/>
      <c r="G2640" s="196"/>
      <c r="H2640" s="209"/>
      <c r="I2640" s="184"/>
      <c r="J2640" s="184"/>
      <c r="K2640" s="252"/>
    </row>
    <row r="2641" spans="2:11">
      <c r="B2641" s="319"/>
      <c r="C2641" s="184"/>
      <c r="D2641" s="184"/>
      <c r="E2641" s="287"/>
      <c r="F2641" s="117"/>
      <c r="G2641" s="196"/>
      <c r="H2641" s="209"/>
      <c r="I2641" s="184"/>
      <c r="J2641" s="184"/>
      <c r="K2641" s="252"/>
    </row>
    <row r="2642" spans="2:11">
      <c r="B2642" s="319"/>
      <c r="C2642" s="184"/>
      <c r="D2642" s="184"/>
      <c r="E2642" s="287"/>
      <c r="F2642" s="117"/>
      <c r="G2642" s="196"/>
      <c r="H2642" s="209"/>
      <c r="I2642" s="184"/>
      <c r="J2642" s="184"/>
      <c r="K2642" s="252"/>
    </row>
    <row r="2643" spans="2:11">
      <c r="B2643" s="319"/>
      <c r="C2643" s="184"/>
      <c r="D2643" s="184"/>
      <c r="E2643" s="287"/>
      <c r="F2643" s="117"/>
      <c r="G2643" s="196"/>
      <c r="H2643" s="209"/>
      <c r="I2643" s="184"/>
      <c r="J2643" s="184"/>
      <c r="K2643" s="252"/>
    </row>
    <row r="2644" spans="2:11">
      <c r="B2644" s="319"/>
      <c r="C2644" s="184"/>
      <c r="D2644" s="184"/>
      <c r="E2644" s="287"/>
      <c r="F2644" s="117"/>
      <c r="G2644" s="196"/>
      <c r="H2644" s="209"/>
      <c r="I2644" s="184"/>
      <c r="J2644" s="184"/>
      <c r="K2644" s="252"/>
    </row>
    <row r="2645" spans="2:11">
      <c r="B2645" s="319"/>
      <c r="C2645" s="184"/>
      <c r="D2645" s="184"/>
      <c r="E2645" s="287"/>
      <c r="F2645" s="117"/>
      <c r="G2645" s="196"/>
      <c r="H2645" s="209"/>
      <c r="I2645" s="184"/>
      <c r="J2645" s="184"/>
      <c r="K2645" s="252"/>
    </row>
    <row r="2646" spans="2:11">
      <c r="B2646" s="319"/>
      <c r="C2646" s="184"/>
      <c r="D2646" s="184"/>
      <c r="E2646" s="287"/>
      <c r="F2646" s="117"/>
      <c r="G2646" s="196"/>
      <c r="H2646" s="209"/>
      <c r="I2646" s="184"/>
      <c r="J2646" s="184"/>
      <c r="K2646" s="252"/>
    </row>
    <row r="2647" spans="2:11">
      <c r="B2647" s="319"/>
      <c r="C2647" s="184"/>
      <c r="D2647" s="184"/>
      <c r="E2647" s="287"/>
      <c r="F2647" s="117"/>
      <c r="G2647" s="196"/>
      <c r="H2647" s="209"/>
      <c r="I2647" s="184"/>
      <c r="J2647" s="184"/>
      <c r="K2647" s="252"/>
    </row>
    <row r="2648" spans="2:11">
      <c r="B2648" s="319"/>
      <c r="C2648" s="184"/>
      <c r="D2648" s="184"/>
      <c r="E2648" s="287"/>
      <c r="F2648" s="117"/>
      <c r="G2648" s="196"/>
      <c r="H2648" s="209"/>
      <c r="I2648" s="184"/>
      <c r="J2648" s="184"/>
      <c r="K2648" s="252"/>
    </row>
    <row r="2649" spans="2:11">
      <c r="B2649" s="319"/>
      <c r="C2649" s="184"/>
      <c r="D2649" s="184"/>
      <c r="E2649" s="287"/>
      <c r="F2649" s="117"/>
      <c r="G2649" s="196"/>
      <c r="H2649" s="209"/>
      <c r="I2649" s="184"/>
      <c r="J2649" s="184"/>
      <c r="K2649" s="252"/>
    </row>
    <row r="2650" spans="2:11">
      <c r="B2650" s="319"/>
      <c r="C2650" s="184"/>
      <c r="D2650" s="184"/>
      <c r="E2650" s="287"/>
      <c r="F2650" s="117"/>
      <c r="G2650" s="196"/>
      <c r="H2650" s="209"/>
      <c r="I2650" s="184"/>
      <c r="J2650" s="184"/>
      <c r="K2650" s="252"/>
    </row>
    <row r="2651" spans="2:11">
      <c r="B2651" s="319"/>
      <c r="C2651" s="184"/>
      <c r="D2651" s="184"/>
      <c r="E2651" s="287"/>
      <c r="F2651" s="117"/>
      <c r="G2651" s="196"/>
      <c r="H2651" s="209"/>
      <c r="I2651" s="184"/>
      <c r="J2651" s="184"/>
      <c r="K2651" s="252"/>
    </row>
    <row r="2652" spans="2:11">
      <c r="B2652" s="319"/>
      <c r="C2652" s="184"/>
      <c r="D2652" s="184"/>
      <c r="E2652" s="287"/>
      <c r="F2652" s="117"/>
      <c r="G2652" s="196"/>
      <c r="H2652" s="209"/>
      <c r="I2652" s="184"/>
      <c r="J2652" s="184"/>
      <c r="K2652" s="252"/>
    </row>
    <row r="2653" spans="2:11">
      <c r="B2653" s="319"/>
      <c r="C2653" s="184"/>
      <c r="D2653" s="184"/>
      <c r="E2653" s="287"/>
      <c r="F2653" s="117"/>
      <c r="G2653" s="196"/>
      <c r="H2653" s="209"/>
      <c r="I2653" s="184"/>
      <c r="J2653" s="184"/>
      <c r="K2653" s="252"/>
    </row>
    <row r="2654" spans="2:11">
      <c r="B2654" s="319"/>
      <c r="C2654" s="184"/>
      <c r="D2654" s="184"/>
      <c r="E2654" s="287"/>
      <c r="F2654" s="117"/>
      <c r="G2654" s="196"/>
      <c r="H2654" s="209"/>
      <c r="I2654" s="184"/>
      <c r="J2654" s="184"/>
      <c r="K2654" s="252"/>
    </row>
    <row r="2655" spans="2:11">
      <c r="B2655" s="319"/>
      <c r="C2655" s="184"/>
      <c r="D2655" s="184"/>
      <c r="E2655" s="287"/>
      <c r="F2655" s="117"/>
      <c r="G2655" s="196"/>
      <c r="H2655" s="209"/>
      <c r="I2655" s="184"/>
      <c r="J2655" s="184"/>
      <c r="K2655" s="252"/>
    </row>
    <row r="2656" spans="2:11">
      <c r="B2656" s="319"/>
      <c r="C2656" s="184"/>
      <c r="D2656" s="184"/>
      <c r="E2656" s="287"/>
      <c r="F2656" s="117"/>
      <c r="G2656" s="196"/>
      <c r="H2656" s="209"/>
      <c r="I2656" s="184"/>
      <c r="J2656" s="184"/>
      <c r="K2656" s="252"/>
    </row>
    <row r="2657" spans="2:11">
      <c r="B2657" s="319"/>
      <c r="C2657" s="184"/>
      <c r="D2657" s="184"/>
      <c r="E2657" s="287"/>
      <c r="F2657" s="117"/>
      <c r="G2657" s="196"/>
      <c r="H2657" s="209"/>
      <c r="I2657" s="184"/>
      <c r="J2657" s="184"/>
      <c r="K2657" s="252"/>
    </row>
    <row r="2658" spans="2:11">
      <c r="B2658" s="319"/>
      <c r="C2658" s="184"/>
      <c r="D2658" s="184"/>
      <c r="E2658" s="287"/>
      <c r="F2658" s="117"/>
      <c r="G2658" s="196"/>
      <c r="H2658" s="209"/>
      <c r="I2658" s="184"/>
      <c r="J2658" s="184"/>
      <c r="K2658" s="252"/>
    </row>
    <row r="2659" spans="2:11">
      <c r="B2659" s="319"/>
      <c r="C2659" s="184"/>
      <c r="D2659" s="184"/>
      <c r="E2659" s="287"/>
      <c r="F2659" s="117"/>
      <c r="G2659" s="196"/>
      <c r="H2659" s="209"/>
      <c r="I2659" s="184"/>
      <c r="J2659" s="184"/>
      <c r="K2659" s="252"/>
    </row>
    <row r="2660" spans="2:11">
      <c r="B2660" s="319"/>
      <c r="C2660" s="184"/>
      <c r="D2660" s="184"/>
      <c r="E2660" s="287"/>
      <c r="F2660" s="117"/>
      <c r="G2660" s="196"/>
      <c r="H2660" s="209"/>
      <c r="I2660" s="184"/>
      <c r="J2660" s="184"/>
      <c r="K2660" s="252"/>
    </row>
    <row r="2661" spans="2:11">
      <c r="B2661" s="319"/>
      <c r="C2661" s="184"/>
      <c r="D2661" s="184"/>
      <c r="E2661" s="287"/>
      <c r="F2661" s="117"/>
      <c r="G2661" s="196"/>
      <c r="H2661" s="209"/>
      <c r="I2661" s="184"/>
      <c r="J2661" s="184"/>
      <c r="K2661" s="252"/>
    </row>
    <row r="2662" spans="2:11">
      <c r="B2662" s="319"/>
      <c r="C2662" s="184"/>
      <c r="D2662" s="184"/>
      <c r="E2662" s="287"/>
      <c r="F2662" s="117"/>
      <c r="G2662" s="196"/>
      <c r="H2662" s="209"/>
      <c r="I2662" s="184"/>
      <c r="J2662" s="184"/>
      <c r="K2662" s="252"/>
    </row>
    <row r="2663" spans="2:11">
      <c r="B2663" s="319"/>
      <c r="C2663" s="184"/>
      <c r="D2663" s="184"/>
      <c r="E2663" s="287"/>
      <c r="F2663" s="117"/>
      <c r="G2663" s="196"/>
      <c r="H2663" s="209"/>
      <c r="I2663" s="184"/>
      <c r="J2663" s="184"/>
      <c r="K2663" s="252"/>
    </row>
    <row r="2664" spans="2:11">
      <c r="B2664" s="319"/>
      <c r="C2664" s="184"/>
      <c r="D2664" s="184"/>
      <c r="E2664" s="287"/>
      <c r="F2664" s="117"/>
      <c r="G2664" s="196"/>
      <c r="H2664" s="209"/>
      <c r="I2664" s="184"/>
      <c r="J2664" s="184"/>
      <c r="K2664" s="252"/>
    </row>
    <row r="2665" spans="2:11">
      <c r="B2665" s="319"/>
      <c r="C2665" s="184"/>
      <c r="D2665" s="184"/>
      <c r="E2665" s="287"/>
      <c r="F2665" s="117"/>
      <c r="G2665" s="196"/>
      <c r="H2665" s="209"/>
      <c r="I2665" s="184"/>
      <c r="J2665" s="184"/>
      <c r="K2665" s="252"/>
    </row>
    <row r="2666" spans="2:11">
      <c r="B2666" s="319"/>
      <c r="C2666" s="184"/>
      <c r="D2666" s="184"/>
      <c r="E2666" s="287"/>
      <c r="F2666" s="117"/>
      <c r="G2666" s="196"/>
      <c r="H2666" s="209"/>
      <c r="I2666" s="184"/>
      <c r="J2666" s="184"/>
      <c r="K2666" s="252"/>
    </row>
    <row r="2667" spans="2:11">
      <c r="B2667" s="319"/>
      <c r="C2667" s="184"/>
      <c r="D2667" s="184"/>
      <c r="E2667" s="287"/>
      <c r="F2667" s="117"/>
      <c r="G2667" s="196"/>
      <c r="H2667" s="209"/>
      <c r="I2667" s="184"/>
      <c r="J2667" s="184"/>
      <c r="K2667" s="252"/>
    </row>
    <row r="2668" spans="2:11">
      <c r="B2668" s="319"/>
      <c r="C2668" s="184"/>
      <c r="D2668" s="184"/>
      <c r="E2668" s="287"/>
      <c r="F2668" s="117"/>
      <c r="G2668" s="196"/>
      <c r="H2668" s="209"/>
      <c r="I2668" s="184"/>
      <c r="J2668" s="184"/>
      <c r="K2668" s="252"/>
    </row>
    <row r="2669" spans="2:11">
      <c r="B2669" s="319"/>
      <c r="C2669" s="184"/>
      <c r="D2669" s="184"/>
      <c r="E2669" s="287"/>
      <c r="F2669" s="117"/>
      <c r="G2669" s="196"/>
      <c r="H2669" s="209"/>
      <c r="I2669" s="184"/>
      <c r="J2669" s="184"/>
      <c r="K2669" s="252"/>
    </row>
    <row r="2670" spans="2:11">
      <c r="B2670" s="319"/>
      <c r="C2670" s="184"/>
      <c r="D2670" s="184"/>
      <c r="E2670" s="287"/>
      <c r="F2670" s="117"/>
      <c r="G2670" s="196"/>
      <c r="H2670" s="209"/>
      <c r="I2670" s="184"/>
      <c r="J2670" s="184"/>
      <c r="K2670" s="252"/>
    </row>
    <row r="2671" spans="2:11">
      <c r="B2671" s="319"/>
      <c r="C2671" s="184"/>
      <c r="D2671" s="184"/>
      <c r="E2671" s="287"/>
      <c r="F2671" s="117"/>
      <c r="G2671" s="196"/>
      <c r="H2671" s="209"/>
      <c r="I2671" s="184"/>
      <c r="J2671" s="184"/>
      <c r="K2671" s="252"/>
    </row>
    <row r="2672" spans="2:11">
      <c r="B2672" s="319"/>
      <c r="C2672" s="184"/>
      <c r="D2672" s="184"/>
      <c r="E2672" s="287"/>
      <c r="F2672" s="117"/>
      <c r="G2672" s="196"/>
      <c r="H2672" s="209"/>
      <c r="I2672" s="184"/>
      <c r="J2672" s="184"/>
      <c r="K2672" s="252"/>
    </row>
    <row r="2673" spans="2:11">
      <c r="B2673" s="319"/>
      <c r="C2673" s="184"/>
      <c r="D2673" s="184"/>
      <c r="E2673" s="287"/>
      <c r="F2673" s="117"/>
      <c r="G2673" s="196"/>
      <c r="H2673" s="209"/>
      <c r="I2673" s="184"/>
      <c r="J2673" s="184"/>
      <c r="K2673" s="252"/>
    </row>
    <row r="2674" spans="2:11">
      <c r="B2674" s="319"/>
      <c r="C2674" s="184"/>
      <c r="D2674" s="184"/>
      <c r="E2674" s="287"/>
      <c r="F2674" s="117"/>
      <c r="G2674" s="196"/>
      <c r="H2674" s="209"/>
      <c r="I2674" s="184"/>
      <c r="J2674" s="184"/>
      <c r="K2674" s="252"/>
    </row>
    <row r="2675" spans="2:11">
      <c r="B2675" s="319"/>
      <c r="C2675" s="184"/>
      <c r="D2675" s="184"/>
      <c r="E2675" s="287"/>
      <c r="F2675" s="117"/>
      <c r="G2675" s="196"/>
      <c r="H2675" s="209"/>
      <c r="I2675" s="184"/>
      <c r="J2675" s="184"/>
      <c r="K2675" s="252"/>
    </row>
    <row r="2676" spans="2:11">
      <c r="B2676" s="319"/>
      <c r="C2676" s="184"/>
      <c r="D2676" s="184"/>
      <c r="E2676" s="287"/>
      <c r="F2676" s="117"/>
      <c r="G2676" s="196"/>
      <c r="H2676" s="209"/>
      <c r="I2676" s="184"/>
      <c r="J2676" s="184"/>
      <c r="K2676" s="252"/>
    </row>
    <row r="2677" spans="2:11">
      <c r="B2677" s="319"/>
      <c r="C2677" s="184"/>
      <c r="D2677" s="184"/>
      <c r="E2677" s="287"/>
      <c r="F2677" s="117"/>
      <c r="G2677" s="196"/>
      <c r="H2677" s="209"/>
      <c r="I2677" s="184"/>
      <c r="J2677" s="184"/>
      <c r="K2677" s="252"/>
    </row>
    <row r="2678" spans="2:11">
      <c r="B2678" s="319"/>
      <c r="C2678" s="184"/>
      <c r="D2678" s="184"/>
      <c r="E2678" s="287"/>
      <c r="F2678" s="117"/>
      <c r="G2678" s="196"/>
      <c r="H2678" s="209"/>
      <c r="I2678" s="184"/>
      <c r="J2678" s="184"/>
      <c r="K2678" s="252"/>
    </row>
    <row r="2679" spans="2:11">
      <c r="B2679" s="319"/>
      <c r="C2679" s="184"/>
      <c r="D2679" s="184"/>
      <c r="E2679" s="287"/>
      <c r="F2679" s="117"/>
      <c r="G2679" s="196"/>
      <c r="H2679" s="209"/>
      <c r="I2679" s="184"/>
      <c r="J2679" s="184"/>
      <c r="K2679" s="252"/>
    </row>
    <row r="2680" spans="2:11">
      <c r="B2680" s="319"/>
      <c r="C2680" s="184"/>
      <c r="D2680" s="184"/>
      <c r="E2680" s="287"/>
      <c r="F2680" s="117"/>
      <c r="G2680" s="196"/>
      <c r="H2680" s="209"/>
      <c r="I2680" s="184"/>
      <c r="J2680" s="184"/>
      <c r="K2680" s="252"/>
    </row>
    <row r="2681" spans="2:11">
      <c r="B2681" s="319"/>
      <c r="C2681" s="184"/>
      <c r="D2681" s="184"/>
      <c r="E2681" s="287"/>
      <c r="F2681" s="117"/>
      <c r="G2681" s="196"/>
      <c r="H2681" s="209"/>
      <c r="I2681" s="184"/>
      <c r="J2681" s="184"/>
      <c r="K2681" s="252"/>
    </row>
    <row r="2682" spans="2:11">
      <c r="B2682" s="319"/>
      <c r="C2682" s="184"/>
      <c r="D2682" s="184"/>
      <c r="E2682" s="287"/>
      <c r="F2682" s="117"/>
      <c r="G2682" s="196"/>
      <c r="H2682" s="209"/>
      <c r="I2682" s="184"/>
      <c r="J2682" s="184"/>
      <c r="K2682" s="252"/>
    </row>
    <row r="2683" spans="2:11">
      <c r="B2683" s="319"/>
      <c r="C2683" s="184"/>
      <c r="D2683" s="184"/>
      <c r="E2683" s="287"/>
      <c r="F2683" s="117"/>
      <c r="G2683" s="196"/>
      <c r="H2683" s="209"/>
      <c r="I2683" s="184"/>
      <c r="J2683" s="184"/>
      <c r="K2683" s="252"/>
    </row>
    <row r="2684" spans="2:11">
      <c r="B2684" s="319"/>
      <c r="C2684" s="184"/>
      <c r="D2684" s="184"/>
      <c r="E2684" s="287"/>
      <c r="F2684" s="117"/>
      <c r="G2684" s="196"/>
      <c r="H2684" s="209"/>
      <c r="I2684" s="184"/>
      <c r="J2684" s="184"/>
      <c r="K2684" s="252"/>
    </row>
    <row r="2685" spans="2:11">
      <c r="B2685" s="319"/>
      <c r="C2685" s="184"/>
      <c r="D2685" s="184"/>
      <c r="E2685" s="287"/>
      <c r="F2685" s="117"/>
      <c r="G2685" s="196"/>
      <c r="H2685" s="209"/>
      <c r="I2685" s="184"/>
      <c r="J2685" s="184"/>
      <c r="K2685" s="252"/>
    </row>
    <row r="2686" spans="2:11">
      <c r="B2686" s="319"/>
      <c r="C2686" s="184"/>
      <c r="D2686" s="184"/>
      <c r="E2686" s="287"/>
      <c r="F2686" s="117"/>
      <c r="G2686" s="196"/>
      <c r="H2686" s="209"/>
      <c r="I2686" s="184"/>
      <c r="J2686" s="184"/>
      <c r="K2686" s="252"/>
    </row>
    <row r="2687" spans="2:11">
      <c r="B2687" s="319"/>
      <c r="C2687" s="184"/>
      <c r="D2687" s="184"/>
      <c r="E2687" s="287"/>
      <c r="F2687" s="117"/>
      <c r="G2687" s="196"/>
      <c r="H2687" s="209"/>
      <c r="I2687" s="184"/>
      <c r="J2687" s="184"/>
      <c r="K2687" s="252"/>
    </row>
    <row r="2688" spans="2:11">
      <c r="B2688" s="319"/>
      <c r="C2688" s="184"/>
      <c r="D2688" s="184"/>
      <c r="E2688" s="287"/>
      <c r="F2688" s="117"/>
      <c r="G2688" s="196"/>
      <c r="H2688" s="209"/>
      <c r="I2688" s="184"/>
      <c r="J2688" s="184"/>
      <c r="K2688" s="252"/>
    </row>
    <row r="2689" spans="2:11">
      <c r="B2689" s="319"/>
      <c r="C2689" s="184"/>
      <c r="D2689" s="184"/>
      <c r="E2689" s="287"/>
      <c r="F2689" s="117"/>
      <c r="G2689" s="196"/>
      <c r="H2689" s="209"/>
      <c r="I2689" s="184"/>
      <c r="J2689" s="184"/>
      <c r="K2689" s="252"/>
    </row>
    <row r="2690" spans="2:11">
      <c r="B2690" s="319"/>
      <c r="C2690" s="184"/>
      <c r="D2690" s="184"/>
      <c r="E2690" s="287"/>
      <c r="F2690" s="117"/>
      <c r="G2690" s="196"/>
      <c r="H2690" s="209"/>
      <c r="I2690" s="184"/>
      <c r="J2690" s="184"/>
      <c r="K2690" s="252"/>
    </row>
    <row r="2691" spans="2:11">
      <c r="B2691" s="319"/>
      <c r="C2691" s="184"/>
      <c r="D2691" s="184"/>
      <c r="E2691" s="287"/>
      <c r="F2691" s="117"/>
      <c r="G2691" s="196"/>
      <c r="H2691" s="209"/>
      <c r="I2691" s="184"/>
      <c r="J2691" s="184"/>
      <c r="K2691" s="252"/>
    </row>
    <row r="2692" spans="2:11">
      <c r="B2692" s="319"/>
      <c r="C2692" s="184"/>
      <c r="D2692" s="184"/>
      <c r="E2692" s="287"/>
      <c r="F2692" s="117"/>
      <c r="G2692" s="196"/>
      <c r="H2692" s="209"/>
      <c r="I2692" s="184"/>
      <c r="J2692" s="184"/>
      <c r="K2692" s="252"/>
    </row>
    <row r="2693" spans="2:11">
      <c r="B2693" s="319"/>
      <c r="C2693" s="184"/>
      <c r="D2693" s="184"/>
      <c r="E2693" s="287"/>
      <c r="F2693" s="117"/>
      <c r="G2693" s="196"/>
      <c r="H2693" s="209"/>
      <c r="I2693" s="184"/>
      <c r="J2693" s="184"/>
      <c r="K2693" s="252"/>
    </row>
    <row r="2694" spans="2:11">
      <c r="B2694" s="319"/>
      <c r="C2694" s="184"/>
      <c r="D2694" s="184"/>
      <c r="E2694" s="287"/>
      <c r="F2694" s="117"/>
      <c r="G2694" s="196"/>
      <c r="H2694" s="209"/>
      <c r="I2694" s="184"/>
      <c r="J2694" s="184"/>
      <c r="K2694" s="252"/>
    </row>
    <row r="2695" spans="2:11">
      <c r="B2695" s="319"/>
      <c r="C2695" s="184"/>
      <c r="D2695" s="184"/>
      <c r="E2695" s="287"/>
      <c r="F2695" s="117"/>
      <c r="G2695" s="196"/>
      <c r="H2695" s="209"/>
      <c r="I2695" s="184"/>
      <c r="J2695" s="184"/>
      <c r="K2695" s="252"/>
    </row>
    <row r="2696" spans="2:11">
      <c r="B2696" s="319"/>
      <c r="C2696" s="184"/>
      <c r="D2696" s="184"/>
      <c r="E2696" s="287"/>
      <c r="F2696" s="117"/>
      <c r="G2696" s="196"/>
      <c r="H2696" s="209"/>
      <c r="I2696" s="184"/>
      <c r="J2696" s="184"/>
      <c r="K2696" s="252"/>
    </row>
    <row r="2697" spans="2:11">
      <c r="B2697" s="319"/>
      <c r="C2697" s="184"/>
      <c r="D2697" s="184"/>
      <c r="E2697" s="287"/>
      <c r="F2697" s="117"/>
      <c r="G2697" s="196"/>
      <c r="H2697" s="209"/>
      <c r="I2697" s="184"/>
      <c r="J2697" s="184"/>
      <c r="K2697" s="252"/>
    </row>
    <row r="2698" spans="2:11">
      <c r="B2698" s="319"/>
      <c r="C2698" s="184"/>
      <c r="D2698" s="184"/>
      <c r="E2698" s="287"/>
      <c r="F2698" s="117"/>
      <c r="G2698" s="196"/>
      <c r="H2698" s="209"/>
      <c r="I2698" s="184"/>
      <c r="J2698" s="184"/>
      <c r="K2698" s="252"/>
    </row>
    <row r="2699" spans="2:11">
      <c r="B2699" s="319"/>
      <c r="C2699" s="184"/>
      <c r="D2699" s="184"/>
      <c r="E2699" s="287"/>
      <c r="F2699" s="117"/>
      <c r="G2699" s="196"/>
      <c r="H2699" s="209"/>
      <c r="I2699" s="184"/>
      <c r="J2699" s="184"/>
      <c r="K2699" s="252"/>
    </row>
    <row r="2700" spans="2:11">
      <c r="B2700" s="319"/>
      <c r="C2700" s="184"/>
      <c r="D2700" s="184"/>
      <c r="E2700" s="287"/>
      <c r="F2700" s="117"/>
      <c r="G2700" s="196"/>
      <c r="H2700" s="209"/>
      <c r="I2700" s="184"/>
      <c r="J2700" s="184"/>
      <c r="K2700" s="252"/>
    </row>
    <row r="2701" spans="2:11">
      <c r="B2701" s="319"/>
      <c r="C2701" s="184"/>
      <c r="D2701" s="184"/>
      <c r="E2701" s="287"/>
      <c r="F2701" s="117"/>
      <c r="G2701" s="196"/>
      <c r="H2701" s="209"/>
      <c r="I2701" s="184"/>
      <c r="J2701" s="184"/>
      <c r="K2701" s="252"/>
    </row>
    <row r="2702" spans="2:11">
      <c r="B2702" s="319"/>
      <c r="C2702" s="184"/>
      <c r="D2702" s="184"/>
      <c r="E2702" s="287"/>
      <c r="F2702" s="117"/>
      <c r="G2702" s="196"/>
      <c r="H2702" s="209"/>
      <c r="I2702" s="184"/>
      <c r="J2702" s="184"/>
      <c r="K2702" s="252"/>
    </row>
    <row r="2703" spans="2:11">
      <c r="B2703" s="319"/>
      <c r="C2703" s="184"/>
      <c r="D2703" s="184"/>
      <c r="E2703" s="287"/>
      <c r="F2703" s="117"/>
      <c r="G2703" s="196"/>
      <c r="H2703" s="209"/>
      <c r="I2703" s="184"/>
      <c r="J2703" s="184"/>
      <c r="K2703" s="252"/>
    </row>
    <row r="2704" spans="2:11">
      <c r="B2704" s="319"/>
      <c r="C2704" s="184"/>
      <c r="D2704" s="184"/>
      <c r="E2704" s="287"/>
      <c r="F2704" s="117"/>
      <c r="G2704" s="196"/>
      <c r="H2704" s="209"/>
      <c r="I2704" s="184"/>
      <c r="J2704" s="184"/>
      <c r="K2704" s="252"/>
    </row>
    <row r="2705" spans="2:11">
      <c r="B2705" s="319"/>
      <c r="C2705" s="184"/>
      <c r="D2705" s="184"/>
      <c r="E2705" s="287"/>
      <c r="F2705" s="117"/>
      <c r="G2705" s="196"/>
      <c r="H2705" s="209"/>
      <c r="I2705" s="184"/>
      <c r="J2705" s="184"/>
      <c r="K2705" s="252"/>
    </row>
    <row r="2706" spans="2:11">
      <c r="B2706" s="319"/>
      <c r="C2706" s="184"/>
      <c r="D2706" s="184"/>
      <c r="E2706" s="287"/>
      <c r="F2706" s="117"/>
      <c r="G2706" s="196"/>
      <c r="H2706" s="209"/>
      <c r="I2706" s="184"/>
      <c r="J2706" s="184"/>
      <c r="K2706" s="252"/>
    </row>
    <row r="2707" spans="2:11">
      <c r="B2707" s="319"/>
      <c r="C2707" s="184"/>
      <c r="D2707" s="184"/>
      <c r="E2707" s="287"/>
      <c r="F2707" s="117"/>
      <c r="G2707" s="196"/>
      <c r="H2707" s="209"/>
      <c r="I2707" s="184"/>
      <c r="J2707" s="184"/>
      <c r="K2707" s="252"/>
    </row>
    <row r="2708" spans="2:11">
      <c r="B2708" s="319"/>
      <c r="C2708" s="184"/>
      <c r="D2708" s="184"/>
      <c r="E2708" s="287"/>
      <c r="F2708" s="117"/>
      <c r="G2708" s="196"/>
      <c r="H2708" s="209"/>
      <c r="I2708" s="184"/>
      <c r="J2708" s="184"/>
      <c r="K2708" s="252"/>
    </row>
    <row r="2709" spans="2:11">
      <c r="B2709" s="319"/>
      <c r="C2709" s="184"/>
      <c r="D2709" s="184"/>
      <c r="E2709" s="287"/>
      <c r="F2709" s="117"/>
      <c r="G2709" s="196"/>
      <c r="H2709" s="209"/>
      <c r="I2709" s="184"/>
      <c r="J2709" s="184"/>
      <c r="K2709" s="252"/>
    </row>
    <row r="2710" spans="2:11">
      <c r="B2710" s="319"/>
      <c r="C2710" s="184"/>
      <c r="D2710" s="184"/>
      <c r="E2710" s="287"/>
      <c r="F2710" s="117"/>
      <c r="G2710" s="196"/>
      <c r="H2710" s="209"/>
      <c r="I2710" s="184"/>
      <c r="J2710" s="184"/>
      <c r="K2710" s="252"/>
    </row>
    <row r="2711" spans="2:11">
      <c r="B2711" s="319"/>
      <c r="C2711" s="184"/>
      <c r="D2711" s="184"/>
      <c r="E2711" s="287"/>
      <c r="F2711" s="117"/>
      <c r="G2711" s="196"/>
      <c r="H2711" s="209"/>
      <c r="I2711" s="184"/>
      <c r="J2711" s="184"/>
      <c r="K2711" s="252"/>
    </row>
    <row r="2712" spans="2:11">
      <c r="B2712" s="319"/>
      <c r="C2712" s="184"/>
      <c r="D2712" s="184"/>
      <c r="E2712" s="287"/>
      <c r="F2712" s="117"/>
      <c r="G2712" s="196"/>
      <c r="H2712" s="209"/>
      <c r="I2712" s="184"/>
      <c r="J2712" s="184"/>
      <c r="K2712" s="252"/>
    </row>
    <row r="2713" spans="2:11">
      <c r="B2713" s="319"/>
      <c r="C2713" s="184"/>
      <c r="D2713" s="184"/>
      <c r="E2713" s="287"/>
      <c r="F2713" s="117"/>
      <c r="G2713" s="196"/>
      <c r="H2713" s="209"/>
      <c r="I2713" s="184"/>
      <c r="J2713" s="184"/>
      <c r="K2713" s="252"/>
    </row>
    <row r="2714" spans="2:11">
      <c r="B2714" s="319"/>
      <c r="C2714" s="184"/>
      <c r="D2714" s="184"/>
      <c r="E2714" s="287"/>
      <c r="F2714" s="117"/>
      <c r="G2714" s="196"/>
      <c r="H2714" s="209"/>
      <c r="I2714" s="184"/>
      <c r="J2714" s="184"/>
      <c r="K2714" s="252"/>
    </row>
    <row r="2715" spans="2:11">
      <c r="B2715" s="319"/>
      <c r="C2715" s="184"/>
      <c r="D2715" s="184"/>
      <c r="E2715" s="287"/>
      <c r="F2715" s="117"/>
      <c r="G2715" s="196"/>
      <c r="H2715" s="209"/>
      <c r="I2715" s="184"/>
      <c r="J2715" s="184"/>
      <c r="K2715" s="252"/>
    </row>
    <row r="2716" spans="2:11">
      <c r="B2716" s="319"/>
      <c r="C2716" s="184"/>
      <c r="D2716" s="184"/>
      <c r="E2716" s="287"/>
      <c r="F2716" s="117"/>
      <c r="G2716" s="196"/>
      <c r="H2716" s="209"/>
      <c r="I2716" s="184"/>
      <c r="J2716" s="184"/>
      <c r="K2716" s="252"/>
    </row>
    <row r="2717" spans="2:11">
      <c r="B2717" s="319"/>
      <c r="C2717" s="184"/>
      <c r="D2717" s="184"/>
      <c r="E2717" s="287"/>
      <c r="F2717" s="117"/>
      <c r="G2717" s="196"/>
      <c r="H2717" s="209"/>
      <c r="I2717" s="184"/>
      <c r="J2717" s="184"/>
      <c r="K2717" s="252"/>
    </row>
    <row r="2718" spans="2:11">
      <c r="B2718" s="319"/>
      <c r="C2718" s="184"/>
      <c r="D2718" s="184"/>
      <c r="E2718" s="287"/>
      <c r="F2718" s="117"/>
      <c r="G2718" s="196"/>
      <c r="H2718" s="209"/>
      <c r="I2718" s="184"/>
      <c r="J2718" s="184"/>
      <c r="K2718" s="252"/>
    </row>
    <row r="2719" spans="2:11">
      <c r="B2719" s="319"/>
      <c r="C2719" s="184"/>
      <c r="D2719" s="184"/>
      <c r="E2719" s="287"/>
      <c r="F2719" s="117"/>
      <c r="G2719" s="196"/>
      <c r="H2719" s="209"/>
      <c r="I2719" s="184"/>
      <c r="J2719" s="184"/>
      <c r="K2719" s="252"/>
    </row>
    <row r="2720" spans="2:11">
      <c r="B2720" s="319"/>
      <c r="C2720" s="184"/>
      <c r="D2720" s="184"/>
      <c r="E2720" s="287"/>
      <c r="F2720" s="117"/>
      <c r="G2720" s="196"/>
      <c r="H2720" s="209"/>
      <c r="I2720" s="184"/>
      <c r="J2720" s="184"/>
      <c r="K2720" s="252"/>
    </row>
    <row r="2721" spans="2:11">
      <c r="B2721" s="319"/>
      <c r="C2721" s="184"/>
      <c r="D2721" s="184"/>
      <c r="E2721" s="287"/>
      <c r="F2721" s="117"/>
      <c r="G2721" s="196"/>
      <c r="H2721" s="209"/>
      <c r="I2721" s="184"/>
      <c r="J2721" s="184"/>
      <c r="K2721" s="252"/>
    </row>
    <row r="2722" spans="2:11">
      <c r="B2722" s="319"/>
      <c r="C2722" s="184"/>
      <c r="D2722" s="184"/>
      <c r="E2722" s="287"/>
      <c r="F2722" s="117"/>
      <c r="G2722" s="196"/>
      <c r="H2722" s="209"/>
      <c r="I2722" s="184"/>
      <c r="J2722" s="184"/>
      <c r="K2722" s="252"/>
    </row>
    <row r="2723" spans="2:11">
      <c r="B2723" s="319"/>
      <c r="C2723" s="184"/>
      <c r="D2723" s="184"/>
      <c r="E2723" s="287"/>
      <c r="F2723" s="117"/>
      <c r="G2723" s="196"/>
      <c r="H2723" s="209"/>
      <c r="I2723" s="184"/>
      <c r="J2723" s="184"/>
      <c r="K2723" s="252"/>
    </row>
    <row r="2724" spans="2:11">
      <c r="B2724" s="319"/>
      <c r="C2724" s="184"/>
      <c r="D2724" s="184"/>
      <c r="E2724" s="287"/>
      <c r="F2724" s="117"/>
      <c r="G2724" s="196"/>
      <c r="H2724" s="209"/>
      <c r="I2724" s="184"/>
      <c r="J2724" s="184"/>
      <c r="K2724" s="252"/>
    </row>
    <row r="2725" spans="2:11">
      <c r="B2725" s="319"/>
      <c r="C2725" s="184"/>
      <c r="D2725" s="184"/>
      <c r="E2725" s="287"/>
      <c r="F2725" s="117"/>
      <c r="G2725" s="196"/>
      <c r="H2725" s="209"/>
      <c r="I2725" s="184"/>
      <c r="J2725" s="184"/>
      <c r="K2725" s="252"/>
    </row>
    <row r="2726" spans="2:11">
      <c r="B2726" s="319"/>
      <c r="C2726" s="184"/>
      <c r="D2726" s="184"/>
      <c r="E2726" s="287"/>
      <c r="F2726" s="117"/>
      <c r="G2726" s="196"/>
      <c r="H2726" s="209"/>
      <c r="I2726" s="184"/>
      <c r="J2726" s="184"/>
      <c r="K2726" s="252"/>
    </row>
    <row r="2727" spans="2:11">
      <c r="B2727" s="319"/>
      <c r="C2727" s="184"/>
      <c r="D2727" s="184"/>
      <c r="E2727" s="287"/>
      <c r="F2727" s="117"/>
      <c r="G2727" s="196"/>
      <c r="H2727" s="209"/>
      <c r="I2727" s="184"/>
      <c r="J2727" s="184"/>
      <c r="K2727" s="252"/>
    </row>
    <row r="2728" spans="2:11">
      <c r="B2728" s="319"/>
      <c r="C2728" s="184"/>
      <c r="D2728" s="184"/>
      <c r="E2728" s="287"/>
      <c r="F2728" s="117"/>
      <c r="G2728" s="196"/>
      <c r="H2728" s="209"/>
      <c r="I2728" s="184"/>
      <c r="J2728" s="184"/>
      <c r="K2728" s="252"/>
    </row>
    <row r="2729" spans="2:11">
      <c r="B2729" s="319"/>
      <c r="C2729" s="184"/>
      <c r="D2729" s="184"/>
      <c r="E2729" s="287"/>
      <c r="F2729" s="117"/>
      <c r="G2729" s="196"/>
      <c r="H2729" s="209"/>
      <c r="I2729" s="184"/>
      <c r="J2729" s="184"/>
      <c r="K2729" s="252"/>
    </row>
    <row r="2730" spans="2:11">
      <c r="B2730" s="319"/>
      <c r="C2730" s="184"/>
      <c r="D2730" s="184"/>
      <c r="E2730" s="287"/>
      <c r="F2730" s="117"/>
      <c r="G2730" s="196"/>
      <c r="H2730" s="209"/>
      <c r="I2730" s="184"/>
      <c r="J2730" s="184"/>
      <c r="K2730" s="252"/>
    </row>
    <row r="2731" spans="2:11">
      <c r="B2731" s="319"/>
      <c r="C2731" s="184"/>
      <c r="D2731" s="184"/>
      <c r="E2731" s="287"/>
      <c r="F2731" s="117"/>
      <c r="G2731" s="196"/>
      <c r="H2731" s="209"/>
      <c r="I2731" s="184"/>
      <c r="J2731" s="184"/>
      <c r="K2731" s="252"/>
    </row>
    <row r="2732" spans="2:11">
      <c r="B2732" s="319"/>
      <c r="C2732" s="184"/>
      <c r="D2732" s="184"/>
      <c r="E2732" s="287"/>
      <c r="F2732" s="117"/>
      <c r="G2732" s="196"/>
      <c r="H2732" s="209"/>
      <c r="I2732" s="184"/>
      <c r="J2732" s="184"/>
      <c r="K2732" s="252"/>
    </row>
    <row r="2733" spans="2:11">
      <c r="B2733" s="319"/>
      <c r="C2733" s="184"/>
      <c r="D2733" s="184"/>
      <c r="E2733" s="287"/>
      <c r="F2733" s="117"/>
      <c r="G2733" s="196"/>
      <c r="H2733" s="209"/>
      <c r="I2733" s="184"/>
      <c r="J2733" s="184"/>
      <c r="K2733" s="252"/>
    </row>
    <row r="2734" spans="2:11">
      <c r="B2734" s="319"/>
      <c r="C2734" s="184"/>
      <c r="D2734" s="184"/>
      <c r="E2734" s="287"/>
      <c r="F2734" s="117"/>
      <c r="G2734" s="196"/>
      <c r="H2734" s="209"/>
      <c r="I2734" s="184"/>
      <c r="J2734" s="184"/>
      <c r="K2734" s="252"/>
    </row>
    <row r="2735" spans="2:11">
      <c r="B2735" s="319"/>
      <c r="C2735" s="184"/>
      <c r="D2735" s="184"/>
      <c r="E2735" s="287"/>
      <c r="F2735" s="117"/>
      <c r="G2735" s="196"/>
      <c r="H2735" s="209"/>
      <c r="I2735" s="184"/>
      <c r="J2735" s="184"/>
      <c r="K2735" s="252"/>
    </row>
    <row r="2736" spans="2:11">
      <c r="B2736" s="319"/>
      <c r="C2736" s="184"/>
      <c r="D2736" s="184"/>
      <c r="E2736" s="287"/>
      <c r="F2736" s="117"/>
      <c r="G2736" s="196"/>
      <c r="H2736" s="209"/>
      <c r="I2736" s="184"/>
      <c r="J2736" s="184"/>
      <c r="K2736" s="252"/>
    </row>
    <row r="2737" spans="2:11">
      <c r="B2737" s="319"/>
      <c r="C2737" s="184"/>
      <c r="D2737" s="184"/>
      <c r="E2737" s="287"/>
      <c r="F2737" s="117"/>
      <c r="G2737" s="196"/>
      <c r="H2737" s="209"/>
      <c r="I2737" s="184"/>
      <c r="J2737" s="184"/>
      <c r="K2737" s="252"/>
    </row>
    <row r="2738" spans="2:11">
      <c r="B2738" s="319"/>
      <c r="C2738" s="184"/>
      <c r="D2738" s="184"/>
      <c r="E2738" s="287"/>
      <c r="F2738" s="117"/>
      <c r="G2738" s="196"/>
      <c r="H2738" s="209"/>
      <c r="I2738" s="184"/>
      <c r="J2738" s="184"/>
      <c r="K2738" s="252"/>
    </row>
    <row r="2739" spans="2:11">
      <c r="B2739" s="319"/>
      <c r="C2739" s="184"/>
      <c r="D2739" s="184"/>
      <c r="E2739" s="287"/>
      <c r="F2739" s="117"/>
      <c r="G2739" s="196"/>
      <c r="H2739" s="209"/>
      <c r="I2739" s="184"/>
      <c r="J2739" s="184"/>
      <c r="K2739" s="252"/>
    </row>
    <row r="2740" spans="2:11">
      <c r="B2740" s="319"/>
      <c r="C2740" s="184"/>
      <c r="D2740" s="184"/>
      <c r="E2740" s="287"/>
      <c r="F2740" s="117"/>
      <c r="G2740" s="196"/>
      <c r="H2740" s="209"/>
      <c r="I2740" s="184"/>
      <c r="J2740" s="184"/>
      <c r="K2740" s="252"/>
    </row>
    <row r="2741" spans="2:11">
      <c r="B2741" s="319"/>
      <c r="C2741" s="184"/>
      <c r="D2741" s="184"/>
      <c r="E2741" s="287"/>
      <c r="F2741" s="117"/>
      <c r="G2741" s="196"/>
      <c r="H2741" s="209"/>
      <c r="I2741" s="184"/>
      <c r="J2741" s="184"/>
      <c r="K2741" s="252"/>
    </row>
    <row r="2742" spans="2:11">
      <c r="B2742" s="319"/>
      <c r="C2742" s="184"/>
      <c r="D2742" s="184"/>
      <c r="E2742" s="287"/>
      <c r="F2742" s="117"/>
      <c r="G2742" s="196"/>
      <c r="H2742" s="209"/>
      <c r="I2742" s="184"/>
      <c r="J2742" s="184"/>
      <c r="K2742" s="252"/>
    </row>
    <row r="2743" spans="2:11">
      <c r="B2743" s="319"/>
      <c r="C2743" s="184"/>
      <c r="D2743" s="184"/>
      <c r="E2743" s="287"/>
      <c r="F2743" s="117"/>
      <c r="G2743" s="196"/>
      <c r="H2743" s="209"/>
      <c r="I2743" s="184"/>
      <c r="J2743" s="184"/>
      <c r="K2743" s="252"/>
    </row>
    <row r="2744" spans="2:11">
      <c r="B2744" s="319"/>
      <c r="C2744" s="184"/>
      <c r="D2744" s="184"/>
      <c r="E2744" s="287"/>
      <c r="F2744" s="117"/>
      <c r="G2744" s="196"/>
      <c r="H2744" s="209"/>
      <c r="I2744" s="184"/>
      <c r="J2744" s="184"/>
      <c r="K2744" s="252"/>
    </row>
    <row r="2745" spans="2:11">
      <c r="B2745" s="319"/>
      <c r="C2745" s="184"/>
      <c r="D2745" s="184"/>
      <c r="E2745" s="287"/>
      <c r="F2745" s="117"/>
      <c r="G2745" s="196"/>
      <c r="H2745" s="209"/>
      <c r="I2745" s="184"/>
      <c r="J2745" s="184"/>
      <c r="K2745" s="252"/>
    </row>
    <row r="2746" spans="2:11">
      <c r="B2746" s="319"/>
      <c r="C2746" s="184"/>
      <c r="D2746" s="184"/>
      <c r="E2746" s="287"/>
      <c r="F2746" s="117"/>
      <c r="G2746" s="196"/>
      <c r="H2746" s="209"/>
      <c r="I2746" s="184"/>
      <c r="J2746" s="184"/>
      <c r="K2746" s="252"/>
    </row>
    <row r="2747" spans="2:11">
      <c r="B2747" s="319"/>
      <c r="C2747" s="184"/>
      <c r="D2747" s="184"/>
      <c r="E2747" s="287"/>
      <c r="F2747" s="117"/>
      <c r="G2747" s="196"/>
      <c r="H2747" s="209"/>
      <c r="I2747" s="184"/>
      <c r="J2747" s="184"/>
      <c r="K2747" s="252"/>
    </row>
    <row r="2748" spans="2:11">
      <c r="B2748" s="319"/>
      <c r="C2748" s="184"/>
      <c r="D2748" s="184"/>
      <c r="E2748" s="287"/>
      <c r="F2748" s="117"/>
      <c r="G2748" s="196"/>
      <c r="H2748" s="209"/>
      <c r="I2748" s="184"/>
      <c r="J2748" s="184"/>
      <c r="K2748" s="252"/>
    </row>
    <row r="2749" spans="2:11">
      <c r="B2749" s="319"/>
      <c r="C2749" s="184"/>
      <c r="D2749" s="184"/>
      <c r="E2749" s="287"/>
      <c r="F2749" s="117"/>
      <c r="G2749" s="196"/>
      <c r="H2749" s="209"/>
      <c r="I2749" s="184"/>
      <c r="J2749" s="184"/>
      <c r="K2749" s="252"/>
    </row>
    <row r="2750" spans="2:11">
      <c r="B2750" s="319"/>
      <c r="C2750" s="184"/>
      <c r="D2750" s="184"/>
      <c r="E2750" s="287"/>
      <c r="F2750" s="117"/>
      <c r="G2750" s="196"/>
      <c r="H2750" s="209"/>
      <c r="I2750" s="184"/>
      <c r="J2750" s="184"/>
      <c r="K2750" s="252"/>
    </row>
    <row r="2751" spans="2:11">
      <c r="B2751" s="319"/>
      <c r="C2751" s="184"/>
      <c r="D2751" s="184"/>
      <c r="E2751" s="287"/>
      <c r="F2751" s="117"/>
      <c r="G2751" s="196"/>
      <c r="H2751" s="209"/>
      <c r="I2751" s="184"/>
      <c r="J2751" s="184"/>
      <c r="K2751" s="252"/>
    </row>
    <row r="2752" spans="2:11">
      <c r="B2752" s="319"/>
      <c r="C2752" s="184"/>
      <c r="D2752" s="184"/>
      <c r="E2752" s="287"/>
      <c r="F2752" s="117"/>
      <c r="G2752" s="196"/>
      <c r="H2752" s="209"/>
      <c r="I2752" s="184"/>
      <c r="J2752" s="184"/>
      <c r="K2752" s="252"/>
    </row>
    <row r="2753" spans="2:11">
      <c r="B2753" s="319"/>
      <c r="C2753" s="184"/>
      <c r="D2753" s="184"/>
      <c r="E2753" s="287"/>
      <c r="F2753" s="117"/>
      <c r="G2753" s="196"/>
      <c r="H2753" s="209"/>
      <c r="I2753" s="184"/>
      <c r="J2753" s="184"/>
      <c r="K2753" s="252"/>
    </row>
    <row r="2754" spans="2:11">
      <c r="B2754" s="319"/>
      <c r="C2754" s="184"/>
      <c r="D2754" s="184"/>
      <c r="E2754" s="287"/>
      <c r="F2754" s="117"/>
      <c r="G2754" s="196"/>
      <c r="H2754" s="209"/>
      <c r="I2754" s="184"/>
      <c r="J2754" s="184"/>
      <c r="K2754" s="252"/>
    </row>
    <row r="2755" spans="2:11">
      <c r="B2755" s="319"/>
      <c r="C2755" s="184"/>
      <c r="D2755" s="184"/>
      <c r="E2755" s="287"/>
      <c r="F2755" s="117"/>
      <c r="G2755" s="196"/>
      <c r="H2755" s="209"/>
      <c r="I2755" s="184"/>
      <c r="J2755" s="184"/>
      <c r="K2755" s="252"/>
    </row>
    <row r="2756" spans="2:11">
      <c r="B2756" s="319"/>
      <c r="C2756" s="184"/>
      <c r="D2756" s="184"/>
      <c r="E2756" s="287"/>
      <c r="F2756" s="117"/>
      <c r="G2756" s="196"/>
      <c r="H2756" s="209"/>
      <c r="I2756" s="184"/>
      <c r="J2756" s="184"/>
      <c r="K2756" s="252"/>
    </row>
    <row r="2757" spans="2:11">
      <c r="B2757" s="319"/>
      <c r="C2757" s="184"/>
      <c r="D2757" s="184"/>
      <c r="E2757" s="287"/>
      <c r="F2757" s="117"/>
      <c r="G2757" s="196"/>
      <c r="H2757" s="209"/>
      <c r="I2757" s="184"/>
      <c r="J2757" s="184"/>
      <c r="K2757" s="252"/>
    </row>
    <row r="2758" spans="2:11">
      <c r="B2758" s="319"/>
      <c r="C2758" s="184"/>
      <c r="D2758" s="184"/>
      <c r="E2758" s="287"/>
      <c r="F2758" s="117"/>
      <c r="G2758" s="196"/>
      <c r="H2758" s="209"/>
      <c r="I2758" s="184"/>
      <c r="J2758" s="184"/>
      <c r="K2758" s="252"/>
    </row>
    <row r="2759" spans="2:11">
      <c r="B2759" s="319"/>
      <c r="C2759" s="184"/>
      <c r="D2759" s="184"/>
      <c r="E2759" s="287"/>
      <c r="F2759" s="117"/>
      <c r="G2759" s="196"/>
      <c r="H2759" s="209"/>
      <c r="I2759" s="184"/>
      <c r="J2759" s="184"/>
      <c r="K2759" s="252"/>
    </row>
    <row r="2760" spans="2:11">
      <c r="B2760" s="319"/>
      <c r="C2760" s="184"/>
      <c r="D2760" s="184"/>
      <c r="E2760" s="287"/>
      <c r="F2760" s="117"/>
      <c r="G2760" s="196"/>
      <c r="H2760" s="209"/>
      <c r="I2760" s="184"/>
      <c r="J2760" s="184"/>
      <c r="K2760" s="252"/>
    </row>
    <row r="2761" spans="2:11">
      <c r="B2761" s="319"/>
      <c r="C2761" s="184"/>
      <c r="D2761" s="184"/>
      <c r="E2761" s="287"/>
      <c r="F2761" s="117"/>
      <c r="G2761" s="196"/>
      <c r="H2761" s="209"/>
      <c r="I2761" s="184"/>
      <c r="J2761" s="184"/>
      <c r="K2761" s="252"/>
    </row>
    <row r="2762" spans="2:11">
      <c r="B2762" s="319"/>
      <c r="C2762" s="184"/>
      <c r="D2762" s="184"/>
      <c r="E2762" s="287"/>
      <c r="F2762" s="117"/>
      <c r="G2762" s="196"/>
      <c r="H2762" s="209"/>
      <c r="I2762" s="184"/>
      <c r="J2762" s="184"/>
      <c r="K2762" s="252"/>
    </row>
    <row r="2763" spans="2:11">
      <c r="B2763" s="319"/>
      <c r="C2763" s="184"/>
      <c r="D2763" s="184"/>
      <c r="E2763" s="287"/>
      <c r="F2763" s="117"/>
      <c r="G2763" s="196"/>
      <c r="H2763" s="209"/>
      <c r="I2763" s="184"/>
      <c r="J2763" s="184"/>
      <c r="K2763" s="252"/>
    </row>
    <row r="2764" spans="2:11">
      <c r="B2764" s="319"/>
      <c r="C2764" s="184"/>
      <c r="D2764" s="184"/>
      <c r="E2764" s="287"/>
      <c r="F2764" s="117"/>
      <c r="G2764" s="196"/>
      <c r="H2764" s="209"/>
      <c r="I2764" s="184"/>
      <c r="J2764" s="184"/>
      <c r="K2764" s="252"/>
    </row>
    <row r="2765" spans="2:11">
      <c r="B2765" s="319"/>
      <c r="C2765" s="184"/>
      <c r="D2765" s="184"/>
      <c r="E2765" s="287"/>
      <c r="F2765" s="117"/>
      <c r="G2765" s="196"/>
      <c r="H2765" s="209"/>
      <c r="I2765" s="184"/>
      <c r="J2765" s="184"/>
      <c r="K2765" s="252"/>
    </row>
    <row r="2766" spans="2:11">
      <c r="B2766" s="319"/>
      <c r="C2766" s="184"/>
      <c r="D2766" s="184"/>
      <c r="E2766" s="287"/>
      <c r="F2766" s="117"/>
      <c r="G2766" s="196"/>
      <c r="H2766" s="209"/>
      <c r="I2766" s="184"/>
      <c r="J2766" s="184"/>
      <c r="K2766" s="252"/>
    </row>
    <row r="2767" spans="2:11">
      <c r="B2767" s="319"/>
      <c r="C2767" s="184"/>
      <c r="D2767" s="184"/>
      <c r="E2767" s="287"/>
      <c r="F2767" s="117"/>
      <c r="G2767" s="196"/>
      <c r="H2767" s="209"/>
      <c r="I2767" s="184"/>
      <c r="J2767" s="184"/>
      <c r="K2767" s="252"/>
    </row>
    <row r="2768" spans="2:11">
      <c r="B2768" s="319"/>
      <c r="C2768" s="184"/>
      <c r="D2768" s="184"/>
      <c r="E2768" s="287"/>
      <c r="F2768" s="117"/>
      <c r="G2768" s="196"/>
      <c r="H2768" s="209"/>
      <c r="I2768" s="184"/>
      <c r="J2768" s="184"/>
      <c r="K2768" s="252"/>
    </row>
    <row r="2769" spans="2:11">
      <c r="B2769" s="319"/>
      <c r="C2769" s="184"/>
      <c r="D2769" s="184"/>
      <c r="E2769" s="287"/>
      <c r="F2769" s="117"/>
      <c r="G2769" s="196"/>
      <c r="H2769" s="209"/>
      <c r="I2769" s="184"/>
      <c r="J2769" s="184"/>
      <c r="K2769" s="252"/>
    </row>
    <row r="2770" spans="2:11">
      <c r="B2770" s="319"/>
      <c r="C2770" s="184"/>
      <c r="D2770" s="184"/>
      <c r="E2770" s="287"/>
      <c r="F2770" s="117"/>
      <c r="G2770" s="196"/>
      <c r="H2770" s="209"/>
      <c r="I2770" s="184"/>
      <c r="J2770" s="184"/>
      <c r="K2770" s="252"/>
    </row>
    <row r="2771" spans="2:11">
      <c r="B2771" s="319"/>
      <c r="C2771" s="184"/>
      <c r="D2771" s="184"/>
      <c r="E2771" s="287"/>
      <c r="F2771" s="117"/>
      <c r="G2771" s="196"/>
      <c r="H2771" s="209"/>
      <c r="I2771" s="184"/>
      <c r="J2771" s="184"/>
      <c r="K2771" s="252"/>
    </row>
    <row r="2772" spans="2:11">
      <c r="B2772" s="319"/>
      <c r="C2772" s="184"/>
      <c r="D2772" s="184"/>
      <c r="E2772" s="287"/>
      <c r="F2772" s="117"/>
      <c r="G2772" s="196"/>
      <c r="H2772" s="209"/>
      <c r="I2772" s="184"/>
      <c r="J2772" s="184"/>
      <c r="K2772" s="252"/>
    </row>
    <row r="2773" spans="2:11">
      <c r="B2773" s="319"/>
      <c r="C2773" s="184"/>
      <c r="D2773" s="184"/>
      <c r="E2773" s="287"/>
      <c r="F2773" s="117"/>
      <c r="G2773" s="196"/>
      <c r="H2773" s="209"/>
      <c r="I2773" s="184"/>
      <c r="J2773" s="184"/>
      <c r="K2773" s="252"/>
    </row>
    <row r="2774" spans="2:11">
      <c r="B2774" s="319"/>
      <c r="C2774" s="184"/>
      <c r="D2774" s="184"/>
      <c r="E2774" s="287"/>
      <c r="F2774" s="117"/>
      <c r="G2774" s="196"/>
      <c r="H2774" s="209"/>
      <c r="I2774" s="184"/>
      <c r="J2774" s="184"/>
      <c r="K2774" s="252"/>
    </row>
    <row r="2775" spans="2:11">
      <c r="B2775" s="319"/>
      <c r="C2775" s="184"/>
      <c r="D2775" s="184"/>
      <c r="E2775" s="287"/>
      <c r="F2775" s="117"/>
      <c r="G2775" s="196"/>
      <c r="H2775" s="209"/>
      <c r="I2775" s="184"/>
      <c r="J2775" s="184"/>
      <c r="K2775" s="252"/>
    </row>
    <row r="2776" spans="2:11">
      <c r="B2776" s="319"/>
      <c r="C2776" s="184"/>
      <c r="D2776" s="184"/>
      <c r="E2776" s="287"/>
      <c r="F2776" s="117"/>
      <c r="G2776" s="196"/>
      <c r="H2776" s="209"/>
      <c r="I2776" s="184"/>
      <c r="J2776" s="184"/>
      <c r="K2776" s="252"/>
    </row>
    <row r="2777" spans="2:11">
      <c r="B2777" s="319"/>
      <c r="C2777" s="184"/>
      <c r="D2777" s="184"/>
      <c r="E2777" s="287"/>
      <c r="F2777" s="117"/>
      <c r="G2777" s="196"/>
      <c r="H2777" s="209"/>
      <c r="I2777" s="184"/>
      <c r="J2777" s="184"/>
      <c r="K2777" s="252"/>
    </row>
    <row r="2778" spans="2:11">
      <c r="B2778" s="319"/>
      <c r="C2778" s="184"/>
      <c r="D2778" s="184"/>
      <c r="E2778" s="287"/>
      <c r="F2778" s="117"/>
      <c r="G2778" s="196"/>
      <c r="H2778" s="209"/>
      <c r="I2778" s="184"/>
      <c r="J2778" s="184"/>
      <c r="K2778" s="252"/>
    </row>
    <row r="2779" spans="2:11">
      <c r="B2779" s="319"/>
      <c r="C2779" s="184"/>
      <c r="D2779" s="184"/>
      <c r="E2779" s="287"/>
      <c r="F2779" s="117"/>
      <c r="G2779" s="196"/>
      <c r="H2779" s="209"/>
      <c r="I2779" s="184"/>
      <c r="J2779" s="184"/>
      <c r="K2779" s="252"/>
    </row>
    <row r="2780" spans="2:11">
      <c r="B2780" s="319"/>
      <c r="C2780" s="184"/>
      <c r="D2780" s="184"/>
      <c r="E2780" s="287"/>
      <c r="F2780" s="117"/>
      <c r="G2780" s="196"/>
      <c r="H2780" s="209"/>
      <c r="I2780" s="184"/>
      <c r="J2780" s="184"/>
      <c r="K2780" s="252"/>
    </row>
    <row r="2781" spans="2:11">
      <c r="B2781" s="319"/>
      <c r="C2781" s="184"/>
      <c r="D2781" s="184"/>
      <c r="E2781" s="287"/>
      <c r="F2781" s="117"/>
      <c r="G2781" s="196"/>
      <c r="H2781" s="209"/>
      <c r="I2781" s="184"/>
      <c r="J2781" s="184"/>
      <c r="K2781" s="252"/>
    </row>
    <row r="2782" spans="2:11">
      <c r="B2782" s="319"/>
      <c r="C2782" s="184"/>
      <c r="D2782" s="184"/>
      <c r="E2782" s="287"/>
      <c r="F2782" s="117"/>
      <c r="G2782" s="196"/>
      <c r="H2782" s="209"/>
      <c r="I2782" s="184"/>
      <c r="J2782" s="184"/>
      <c r="K2782" s="252"/>
    </row>
    <row r="2783" spans="2:11">
      <c r="B2783" s="319"/>
      <c r="C2783" s="184"/>
      <c r="D2783" s="184"/>
      <c r="E2783" s="287"/>
      <c r="F2783" s="117"/>
      <c r="G2783" s="196"/>
      <c r="H2783" s="209"/>
      <c r="I2783" s="184"/>
      <c r="J2783" s="184"/>
      <c r="K2783" s="252"/>
    </row>
    <row r="2784" spans="2:11">
      <c r="B2784" s="319"/>
      <c r="C2784" s="184"/>
      <c r="D2784" s="184"/>
      <c r="E2784" s="287"/>
      <c r="F2784" s="117"/>
      <c r="G2784" s="196"/>
      <c r="H2784" s="209"/>
      <c r="I2784" s="184"/>
      <c r="J2784" s="184"/>
      <c r="K2784" s="252"/>
    </row>
    <row r="2785" spans="2:11">
      <c r="B2785" s="319"/>
      <c r="C2785" s="184"/>
      <c r="D2785" s="184"/>
      <c r="E2785" s="287"/>
      <c r="F2785" s="117"/>
      <c r="G2785" s="196"/>
      <c r="H2785" s="209"/>
      <c r="I2785" s="184"/>
      <c r="J2785" s="184"/>
      <c r="K2785" s="252"/>
    </row>
    <row r="2786" spans="2:11">
      <c r="B2786" s="319"/>
      <c r="C2786" s="184"/>
      <c r="D2786" s="184"/>
      <c r="E2786" s="287"/>
      <c r="F2786" s="117"/>
      <c r="G2786" s="196"/>
      <c r="H2786" s="209"/>
      <c r="I2786" s="184"/>
      <c r="J2786" s="184"/>
      <c r="K2786" s="252"/>
    </row>
    <row r="2787" spans="2:11">
      <c r="B2787" s="319"/>
      <c r="C2787" s="184"/>
      <c r="D2787" s="184"/>
      <c r="E2787" s="287"/>
      <c r="F2787" s="117"/>
      <c r="G2787" s="196"/>
      <c r="H2787" s="209"/>
      <c r="I2787" s="184"/>
      <c r="J2787" s="184"/>
      <c r="K2787" s="252"/>
    </row>
    <row r="2788" spans="2:11">
      <c r="B2788" s="319"/>
      <c r="C2788" s="184"/>
      <c r="D2788" s="184"/>
      <c r="E2788" s="287"/>
      <c r="F2788" s="117"/>
      <c r="G2788" s="196"/>
      <c r="H2788" s="209"/>
      <c r="I2788" s="184"/>
      <c r="J2788" s="184"/>
      <c r="K2788" s="252"/>
    </row>
    <row r="2789" spans="2:11">
      <c r="B2789" s="319"/>
      <c r="C2789" s="184"/>
      <c r="D2789" s="184"/>
      <c r="E2789" s="287"/>
      <c r="F2789" s="117"/>
      <c r="G2789" s="196"/>
      <c r="H2789" s="209"/>
      <c r="I2789" s="184"/>
      <c r="J2789" s="184"/>
      <c r="K2789" s="252"/>
    </row>
    <row r="2790" spans="2:11">
      <c r="B2790" s="319"/>
      <c r="C2790" s="184"/>
      <c r="D2790" s="184"/>
      <c r="E2790" s="287"/>
      <c r="F2790" s="117"/>
      <c r="G2790" s="196"/>
      <c r="H2790" s="209"/>
      <c r="I2790" s="184"/>
      <c r="J2790" s="184"/>
      <c r="K2790" s="252"/>
    </row>
    <row r="2791" spans="2:11">
      <c r="B2791" s="319"/>
      <c r="C2791" s="184"/>
      <c r="D2791" s="184"/>
      <c r="E2791" s="287"/>
      <c r="F2791" s="117"/>
      <c r="G2791" s="196"/>
      <c r="H2791" s="209"/>
      <c r="I2791" s="184"/>
      <c r="J2791" s="184"/>
      <c r="K2791" s="252"/>
    </row>
    <row r="2792" spans="2:11">
      <c r="B2792" s="319"/>
      <c r="C2792" s="184"/>
      <c r="D2792" s="184"/>
      <c r="E2792" s="287"/>
      <c r="F2792" s="117"/>
      <c r="G2792" s="196"/>
      <c r="H2792" s="209"/>
      <c r="I2792" s="184"/>
      <c r="J2792" s="184"/>
      <c r="K2792" s="252"/>
    </row>
    <row r="2793" spans="2:11">
      <c r="B2793" s="319"/>
      <c r="C2793" s="184"/>
      <c r="D2793" s="184"/>
      <c r="E2793" s="287"/>
      <c r="F2793" s="117"/>
      <c r="G2793" s="196"/>
      <c r="H2793" s="209"/>
      <c r="I2793" s="184"/>
      <c r="J2793" s="184"/>
      <c r="K2793" s="252"/>
    </row>
    <row r="2794" spans="2:11">
      <c r="B2794" s="319"/>
      <c r="C2794" s="184"/>
      <c r="D2794" s="184"/>
      <c r="E2794" s="287"/>
      <c r="F2794" s="117"/>
      <c r="G2794" s="196"/>
      <c r="H2794" s="209"/>
      <c r="I2794" s="184"/>
      <c r="J2794" s="184"/>
      <c r="K2794" s="252"/>
    </row>
    <row r="2795" spans="2:11">
      <c r="B2795" s="319"/>
      <c r="C2795" s="184"/>
      <c r="D2795" s="184"/>
      <c r="E2795" s="287"/>
      <c r="F2795" s="117"/>
      <c r="G2795" s="196"/>
      <c r="H2795" s="209"/>
      <c r="I2795" s="184"/>
      <c r="J2795" s="184"/>
      <c r="K2795" s="252"/>
    </row>
    <row r="2796" spans="2:11">
      <c r="B2796" s="319"/>
      <c r="C2796" s="184"/>
      <c r="D2796" s="184"/>
      <c r="E2796" s="287"/>
      <c r="F2796" s="117"/>
      <c r="G2796" s="196"/>
      <c r="H2796" s="209"/>
      <c r="I2796" s="184"/>
      <c r="J2796" s="184"/>
      <c r="K2796" s="252"/>
    </row>
    <row r="2797" spans="2:11">
      <c r="B2797" s="319"/>
      <c r="C2797" s="184"/>
      <c r="D2797" s="184"/>
      <c r="E2797" s="287"/>
      <c r="F2797" s="117"/>
      <c r="G2797" s="196"/>
      <c r="H2797" s="209"/>
      <c r="I2797" s="184"/>
      <c r="J2797" s="184"/>
      <c r="K2797" s="252"/>
    </row>
    <row r="2798" spans="2:11">
      <c r="B2798" s="319"/>
      <c r="C2798" s="184"/>
      <c r="D2798" s="184"/>
      <c r="E2798" s="287"/>
      <c r="F2798" s="117"/>
      <c r="G2798" s="196"/>
      <c r="H2798" s="209"/>
      <c r="I2798" s="184"/>
      <c r="J2798" s="184"/>
      <c r="K2798" s="252"/>
    </row>
    <row r="2799" spans="2:11">
      <c r="B2799" s="319"/>
      <c r="C2799" s="184"/>
      <c r="D2799" s="184"/>
      <c r="E2799" s="287"/>
      <c r="F2799" s="117"/>
      <c r="G2799" s="196"/>
      <c r="H2799" s="209"/>
      <c r="I2799" s="184"/>
      <c r="J2799" s="184"/>
      <c r="K2799" s="252"/>
    </row>
    <row r="2800" spans="2:11">
      <c r="B2800" s="319"/>
      <c r="C2800" s="184"/>
      <c r="D2800" s="184"/>
      <c r="E2800" s="287"/>
      <c r="F2800" s="117"/>
      <c r="G2800" s="196"/>
      <c r="H2800" s="209"/>
      <c r="I2800" s="184"/>
      <c r="J2800" s="184"/>
      <c r="K2800" s="252"/>
    </row>
    <row r="2801" spans="2:11">
      <c r="B2801" s="319"/>
      <c r="C2801" s="184"/>
      <c r="D2801" s="184"/>
      <c r="E2801" s="287"/>
      <c r="F2801" s="117"/>
      <c r="G2801" s="196"/>
      <c r="H2801" s="209"/>
      <c r="I2801" s="184"/>
      <c r="J2801" s="184"/>
      <c r="K2801" s="252"/>
    </row>
    <row r="2802" spans="2:11">
      <c r="B2802" s="319"/>
      <c r="C2802" s="184"/>
      <c r="D2802" s="184"/>
      <c r="E2802" s="287"/>
      <c r="F2802" s="117"/>
      <c r="G2802" s="196"/>
      <c r="H2802" s="209"/>
      <c r="I2802" s="184"/>
      <c r="J2802" s="184"/>
      <c r="K2802" s="252"/>
    </row>
    <row r="2803" spans="2:11">
      <c r="B2803" s="319"/>
      <c r="C2803" s="184"/>
      <c r="D2803" s="184"/>
      <c r="E2803" s="287"/>
      <c r="F2803" s="117"/>
      <c r="G2803" s="196"/>
      <c r="H2803" s="209"/>
      <c r="I2803" s="184"/>
      <c r="J2803" s="184"/>
      <c r="K2803" s="252"/>
    </row>
    <row r="2804" spans="2:11">
      <c r="B2804" s="319"/>
      <c r="C2804" s="184"/>
      <c r="D2804" s="184"/>
      <c r="E2804" s="287"/>
      <c r="F2804" s="117"/>
      <c r="G2804" s="196"/>
      <c r="H2804" s="209"/>
      <c r="I2804" s="184"/>
      <c r="J2804" s="184"/>
      <c r="K2804" s="252"/>
    </row>
    <row r="2805" spans="2:11">
      <c r="B2805" s="319"/>
      <c r="C2805" s="184"/>
      <c r="D2805" s="184"/>
      <c r="E2805" s="287"/>
      <c r="F2805" s="117"/>
      <c r="G2805" s="196"/>
      <c r="H2805" s="209"/>
      <c r="I2805" s="184"/>
      <c r="J2805" s="184"/>
      <c r="K2805" s="252"/>
    </row>
    <row r="2806" spans="2:11">
      <c r="B2806" s="319"/>
      <c r="C2806" s="184"/>
      <c r="D2806" s="184"/>
      <c r="E2806" s="287"/>
      <c r="F2806" s="117"/>
      <c r="G2806" s="196"/>
      <c r="H2806" s="209"/>
      <c r="I2806" s="184"/>
      <c r="J2806" s="184"/>
      <c r="K2806" s="252"/>
    </row>
    <row r="2807" spans="2:11">
      <c r="B2807" s="319"/>
      <c r="C2807" s="184"/>
      <c r="D2807" s="184"/>
      <c r="E2807" s="287"/>
      <c r="F2807" s="117"/>
      <c r="G2807" s="196"/>
      <c r="H2807" s="209"/>
      <c r="I2807" s="184"/>
      <c r="J2807" s="184"/>
      <c r="K2807" s="252"/>
    </row>
    <row r="2808" spans="2:11">
      <c r="B2808" s="319"/>
      <c r="C2808" s="184"/>
      <c r="D2808" s="184"/>
      <c r="E2808" s="287"/>
      <c r="F2808" s="117"/>
      <c r="G2808" s="196"/>
      <c r="H2808" s="209"/>
      <c r="I2808" s="184"/>
      <c r="J2808" s="184"/>
      <c r="K2808" s="252"/>
    </row>
    <row r="2809" spans="2:11">
      <c r="B2809" s="319"/>
      <c r="C2809" s="184"/>
      <c r="D2809" s="184"/>
      <c r="E2809" s="287"/>
      <c r="F2809" s="117"/>
      <c r="G2809" s="196"/>
      <c r="H2809" s="209"/>
      <c r="I2809" s="184"/>
      <c r="J2809" s="184"/>
      <c r="K2809" s="252"/>
    </row>
    <row r="2810" spans="2:11">
      <c r="B2810" s="319"/>
      <c r="C2810" s="184"/>
      <c r="D2810" s="184"/>
      <c r="E2810" s="287"/>
      <c r="F2810" s="117"/>
      <c r="G2810" s="196"/>
      <c r="H2810" s="209"/>
      <c r="I2810" s="184"/>
      <c r="J2810" s="184"/>
      <c r="K2810" s="252"/>
    </row>
    <row r="2811" spans="2:11">
      <c r="B2811" s="319"/>
      <c r="C2811" s="184"/>
      <c r="D2811" s="184"/>
      <c r="E2811" s="287"/>
      <c r="F2811" s="117"/>
      <c r="G2811" s="196"/>
      <c r="H2811" s="209"/>
      <c r="I2811" s="184"/>
      <c r="J2811" s="184"/>
      <c r="K2811" s="252"/>
    </row>
    <row r="2812" spans="2:11">
      <c r="B2812" s="319"/>
      <c r="C2812" s="184"/>
      <c r="D2812" s="184"/>
      <c r="E2812" s="287"/>
      <c r="F2812" s="117"/>
      <c r="G2812" s="196"/>
      <c r="H2812" s="209"/>
      <c r="I2812" s="184"/>
      <c r="J2812" s="184"/>
      <c r="K2812" s="252"/>
    </row>
    <row r="2813" spans="2:11">
      <c r="B2813" s="319"/>
      <c r="C2813" s="184"/>
      <c r="D2813" s="184"/>
      <c r="E2813" s="287"/>
      <c r="F2813" s="117"/>
      <c r="G2813" s="196"/>
      <c r="H2813" s="209"/>
      <c r="I2813" s="184"/>
      <c r="J2813" s="184"/>
      <c r="K2813" s="252"/>
    </row>
    <row r="2814" spans="2:11">
      <c r="B2814" s="319"/>
      <c r="C2814" s="184"/>
      <c r="D2814" s="184"/>
      <c r="E2814" s="287"/>
      <c r="F2814" s="117"/>
      <c r="G2814" s="196"/>
      <c r="H2814" s="209"/>
      <c r="I2814" s="184"/>
      <c r="J2814" s="184"/>
      <c r="K2814" s="252"/>
    </row>
    <row r="2815" spans="2:11">
      <c r="B2815" s="319"/>
      <c r="C2815" s="184"/>
      <c r="D2815" s="184"/>
      <c r="E2815" s="287"/>
      <c r="F2815" s="117"/>
      <c r="G2815" s="196"/>
      <c r="H2815" s="209"/>
      <c r="I2815" s="184"/>
      <c r="J2815" s="184"/>
      <c r="K2815" s="252"/>
    </row>
    <row r="2816" spans="2:11">
      <c r="B2816" s="319"/>
      <c r="C2816" s="184"/>
      <c r="D2816" s="184"/>
      <c r="E2816" s="287"/>
      <c r="F2816" s="117"/>
      <c r="G2816" s="196"/>
      <c r="H2816" s="209"/>
      <c r="I2816" s="184"/>
      <c r="J2816" s="184"/>
      <c r="K2816" s="252"/>
    </row>
    <row r="2817" spans="2:11">
      <c r="B2817" s="319"/>
      <c r="C2817" s="184"/>
      <c r="D2817" s="184"/>
      <c r="E2817" s="287"/>
      <c r="F2817" s="117"/>
      <c r="G2817" s="196"/>
      <c r="H2817" s="209"/>
      <c r="I2817" s="184"/>
      <c r="J2817" s="184"/>
      <c r="K2817" s="252"/>
    </row>
    <row r="2818" spans="2:11">
      <c r="B2818" s="319"/>
      <c r="C2818" s="184"/>
      <c r="D2818" s="184"/>
      <c r="E2818" s="287"/>
      <c r="F2818" s="117"/>
      <c r="G2818" s="196"/>
      <c r="H2818" s="209"/>
      <c r="I2818" s="184"/>
      <c r="J2818" s="184"/>
      <c r="K2818" s="252"/>
    </row>
    <row r="2819" spans="2:11">
      <c r="B2819" s="319"/>
      <c r="C2819" s="184"/>
      <c r="D2819" s="184"/>
      <c r="E2819" s="287"/>
      <c r="F2819" s="117"/>
      <c r="G2819" s="196"/>
      <c r="H2819" s="209"/>
      <c r="I2819" s="184"/>
      <c r="J2819" s="184"/>
      <c r="K2819" s="252"/>
    </row>
    <row r="2820" spans="2:11">
      <c r="B2820" s="319"/>
      <c r="C2820" s="184"/>
      <c r="D2820" s="184"/>
      <c r="E2820" s="287"/>
      <c r="F2820" s="117"/>
      <c r="G2820" s="196"/>
      <c r="H2820" s="209"/>
      <c r="I2820" s="184"/>
      <c r="J2820" s="184"/>
      <c r="K2820" s="252"/>
    </row>
    <row r="2821" spans="2:11">
      <c r="B2821" s="319"/>
      <c r="C2821" s="184"/>
      <c r="D2821" s="184"/>
      <c r="E2821" s="287"/>
      <c r="F2821" s="117"/>
      <c r="G2821" s="196"/>
      <c r="H2821" s="209"/>
      <c r="I2821" s="184"/>
      <c r="J2821" s="184"/>
      <c r="K2821" s="252"/>
    </row>
    <row r="2822" spans="2:11">
      <c r="B2822" s="319"/>
      <c r="C2822" s="184"/>
      <c r="D2822" s="184"/>
      <c r="E2822" s="287"/>
      <c r="F2822" s="117"/>
      <c r="G2822" s="196"/>
      <c r="H2822" s="209"/>
      <c r="I2822" s="184"/>
      <c r="J2822" s="184"/>
      <c r="K2822" s="252"/>
    </row>
    <row r="2823" spans="2:11">
      <c r="B2823" s="319"/>
      <c r="C2823" s="184"/>
      <c r="D2823" s="184"/>
      <c r="E2823" s="287"/>
      <c r="F2823" s="117"/>
      <c r="G2823" s="196"/>
      <c r="H2823" s="209"/>
      <c r="I2823" s="184"/>
      <c r="J2823" s="184"/>
      <c r="K2823" s="252"/>
    </row>
    <row r="2824" spans="2:11">
      <c r="B2824" s="319"/>
      <c r="C2824" s="184"/>
      <c r="D2824" s="184"/>
      <c r="E2824" s="287"/>
      <c r="F2824" s="117"/>
      <c r="G2824" s="196"/>
      <c r="H2824" s="209"/>
      <c r="I2824" s="184"/>
      <c r="J2824" s="184"/>
      <c r="K2824" s="252"/>
    </row>
    <row r="2825" spans="2:11">
      <c r="B2825" s="319"/>
      <c r="C2825" s="184"/>
      <c r="D2825" s="184"/>
      <c r="E2825" s="287"/>
      <c r="F2825" s="117"/>
      <c r="G2825" s="196"/>
      <c r="H2825" s="209"/>
      <c r="I2825" s="184"/>
      <c r="J2825" s="184"/>
      <c r="K2825" s="252"/>
    </row>
    <row r="2826" spans="2:11">
      <c r="B2826" s="319"/>
      <c r="C2826" s="184"/>
      <c r="D2826" s="184"/>
      <c r="E2826" s="287"/>
      <c r="F2826" s="117"/>
      <c r="G2826" s="196"/>
      <c r="H2826" s="209"/>
      <c r="I2826" s="184"/>
      <c r="J2826" s="184"/>
      <c r="K2826" s="252"/>
    </row>
    <row r="2827" spans="2:11">
      <c r="B2827" s="319"/>
      <c r="C2827" s="184"/>
      <c r="D2827" s="184"/>
      <c r="E2827" s="287"/>
      <c r="F2827" s="117"/>
      <c r="G2827" s="196"/>
      <c r="H2827" s="209"/>
      <c r="I2827" s="184"/>
      <c r="J2827" s="184"/>
      <c r="K2827" s="252"/>
    </row>
    <row r="2828" spans="2:11">
      <c r="B2828" s="319"/>
      <c r="C2828" s="184"/>
      <c r="D2828" s="184"/>
      <c r="E2828" s="287"/>
      <c r="F2828" s="117"/>
      <c r="G2828" s="196"/>
      <c r="H2828" s="209"/>
      <c r="I2828" s="184"/>
      <c r="J2828" s="184"/>
      <c r="K2828" s="252"/>
    </row>
    <row r="2829" spans="2:11">
      <c r="B2829" s="319"/>
      <c r="C2829" s="184"/>
      <c r="D2829" s="184"/>
      <c r="E2829" s="287"/>
      <c r="F2829" s="117"/>
      <c r="G2829" s="196"/>
      <c r="H2829" s="209"/>
      <c r="I2829" s="184"/>
      <c r="J2829" s="184"/>
      <c r="K2829" s="252"/>
    </row>
    <row r="2830" spans="2:11">
      <c r="B2830" s="319"/>
      <c r="C2830" s="184"/>
      <c r="D2830" s="184"/>
      <c r="E2830" s="287"/>
      <c r="F2830" s="117"/>
      <c r="G2830" s="196"/>
      <c r="H2830" s="209"/>
      <c r="I2830" s="184"/>
      <c r="J2830" s="184"/>
      <c r="K2830" s="252"/>
    </row>
    <row r="2831" spans="2:11">
      <c r="B2831" s="319"/>
      <c r="C2831" s="184"/>
      <c r="D2831" s="184"/>
      <c r="E2831" s="287"/>
      <c r="F2831" s="117"/>
      <c r="G2831" s="196"/>
      <c r="H2831" s="209"/>
      <c r="I2831" s="184"/>
      <c r="J2831" s="184"/>
      <c r="K2831" s="252"/>
    </row>
    <row r="2832" spans="2:11">
      <c r="B2832" s="319"/>
      <c r="C2832" s="184"/>
      <c r="D2832" s="184"/>
      <c r="E2832" s="287"/>
      <c r="F2832" s="117"/>
      <c r="G2832" s="196"/>
      <c r="H2832" s="209"/>
      <c r="I2832" s="184"/>
      <c r="J2832" s="184"/>
      <c r="K2832" s="252"/>
    </row>
    <row r="2833" spans="2:11">
      <c r="B2833" s="319"/>
      <c r="C2833" s="184"/>
      <c r="D2833" s="184"/>
      <c r="E2833" s="287"/>
      <c r="F2833" s="117"/>
      <c r="G2833" s="196"/>
      <c r="H2833" s="209"/>
      <c r="I2833" s="184"/>
      <c r="J2833" s="184"/>
      <c r="K2833" s="252"/>
    </row>
    <row r="2834" spans="2:11">
      <c r="B2834" s="319"/>
      <c r="C2834" s="184"/>
      <c r="D2834" s="184"/>
      <c r="E2834" s="287"/>
      <c r="F2834" s="117"/>
      <c r="G2834" s="196"/>
      <c r="H2834" s="209"/>
      <c r="I2834" s="184"/>
      <c r="J2834" s="184"/>
      <c r="K2834" s="252"/>
    </row>
    <row r="2835" spans="2:11">
      <c r="B2835" s="319"/>
      <c r="C2835" s="184"/>
      <c r="D2835" s="184"/>
      <c r="E2835" s="287"/>
      <c r="F2835" s="117"/>
      <c r="G2835" s="196"/>
      <c r="H2835" s="209"/>
      <c r="I2835" s="184"/>
      <c r="J2835" s="184"/>
      <c r="K2835" s="252"/>
    </row>
    <row r="2836" spans="2:11">
      <c r="B2836" s="319"/>
      <c r="C2836" s="184"/>
      <c r="D2836" s="184"/>
      <c r="E2836" s="287"/>
      <c r="F2836" s="117"/>
      <c r="G2836" s="196"/>
      <c r="H2836" s="209"/>
      <c r="I2836" s="184"/>
      <c r="J2836" s="184"/>
      <c r="K2836" s="252"/>
    </row>
    <row r="2837" spans="2:11">
      <c r="B2837" s="319"/>
      <c r="C2837" s="184"/>
      <c r="D2837" s="184"/>
      <c r="E2837" s="287"/>
      <c r="F2837" s="117"/>
      <c r="G2837" s="196"/>
      <c r="H2837" s="209"/>
      <c r="I2837" s="184"/>
      <c r="J2837" s="184"/>
      <c r="K2837" s="252"/>
    </row>
    <row r="2838" spans="2:11">
      <c r="B2838" s="319"/>
      <c r="C2838" s="184"/>
      <c r="D2838" s="184"/>
      <c r="E2838" s="287"/>
      <c r="F2838" s="117"/>
      <c r="G2838" s="196"/>
      <c r="H2838" s="209"/>
      <c r="I2838" s="184"/>
      <c r="J2838" s="184"/>
      <c r="K2838" s="252"/>
    </row>
    <row r="2839" spans="2:11">
      <c r="B2839" s="319"/>
      <c r="C2839" s="184"/>
      <c r="D2839" s="184"/>
      <c r="E2839" s="287"/>
      <c r="F2839" s="117"/>
      <c r="G2839" s="196"/>
      <c r="H2839" s="209"/>
      <c r="I2839" s="184"/>
      <c r="J2839" s="184"/>
      <c r="K2839" s="252"/>
    </row>
    <row r="2840" spans="2:11">
      <c r="B2840" s="319"/>
      <c r="C2840" s="184"/>
      <c r="D2840" s="184"/>
      <c r="E2840" s="287"/>
      <c r="F2840" s="117"/>
      <c r="G2840" s="196"/>
      <c r="H2840" s="209"/>
      <c r="I2840" s="184"/>
      <c r="J2840" s="184"/>
      <c r="K2840" s="252"/>
    </row>
    <row r="2841" spans="2:11">
      <c r="B2841" s="319"/>
      <c r="C2841" s="184"/>
      <c r="D2841" s="184"/>
      <c r="E2841" s="287"/>
      <c r="F2841" s="117"/>
      <c r="G2841" s="196"/>
      <c r="H2841" s="209"/>
      <c r="I2841" s="184"/>
      <c r="J2841" s="184"/>
      <c r="K2841" s="252"/>
    </row>
    <row r="2842" spans="2:11">
      <c r="B2842" s="319"/>
      <c r="C2842" s="184"/>
      <c r="D2842" s="184"/>
      <c r="E2842" s="287"/>
      <c r="F2842" s="117"/>
      <c r="G2842" s="196"/>
      <c r="H2842" s="209"/>
      <c r="I2842" s="184"/>
      <c r="J2842" s="184"/>
      <c r="K2842" s="252"/>
    </row>
    <row r="2843" spans="2:11">
      <c r="B2843" s="319"/>
      <c r="C2843" s="184"/>
      <c r="D2843" s="184"/>
      <c r="E2843" s="287"/>
      <c r="F2843" s="117"/>
      <c r="G2843" s="196"/>
      <c r="H2843" s="209"/>
      <c r="I2843" s="184"/>
      <c r="J2843" s="184"/>
      <c r="K2843" s="252"/>
    </row>
    <row r="2844" spans="2:11">
      <c r="B2844" s="319"/>
      <c r="C2844" s="184"/>
      <c r="D2844" s="184"/>
      <c r="E2844" s="287"/>
      <c r="F2844" s="117"/>
      <c r="G2844" s="196"/>
      <c r="H2844" s="209"/>
      <c r="I2844" s="184"/>
      <c r="J2844" s="184"/>
      <c r="K2844" s="252"/>
    </row>
    <row r="2845" spans="2:11">
      <c r="B2845" s="319"/>
      <c r="C2845" s="184"/>
      <c r="D2845" s="184"/>
      <c r="E2845" s="287"/>
      <c r="F2845" s="117"/>
      <c r="G2845" s="196"/>
      <c r="H2845" s="209"/>
      <c r="I2845" s="184"/>
      <c r="J2845" s="184"/>
      <c r="K2845" s="252"/>
    </row>
    <row r="2846" spans="2:11">
      <c r="B2846" s="319"/>
      <c r="C2846" s="184"/>
      <c r="D2846" s="184"/>
      <c r="E2846" s="287"/>
      <c r="F2846" s="117"/>
      <c r="G2846" s="196"/>
      <c r="H2846" s="209"/>
      <c r="I2846" s="184"/>
      <c r="J2846" s="184"/>
      <c r="K2846" s="252"/>
    </row>
    <row r="2847" spans="2:11">
      <c r="B2847" s="319"/>
      <c r="C2847" s="184"/>
      <c r="D2847" s="184"/>
      <c r="E2847" s="287"/>
      <c r="F2847" s="117"/>
      <c r="G2847" s="196"/>
      <c r="H2847" s="209"/>
      <c r="I2847" s="184"/>
      <c r="J2847" s="184"/>
      <c r="K2847" s="252"/>
    </row>
    <row r="2848" spans="2:11">
      <c r="B2848" s="319"/>
      <c r="C2848" s="184"/>
      <c r="D2848" s="184"/>
      <c r="E2848" s="287"/>
      <c r="F2848" s="117"/>
      <c r="G2848" s="196"/>
      <c r="H2848" s="209"/>
      <c r="I2848" s="184"/>
      <c r="J2848" s="184"/>
      <c r="K2848" s="252"/>
    </row>
    <row r="2849" spans="2:11">
      <c r="B2849" s="319"/>
      <c r="C2849" s="184"/>
      <c r="D2849" s="184"/>
      <c r="E2849" s="287"/>
      <c r="F2849" s="117"/>
      <c r="G2849" s="196"/>
      <c r="H2849" s="209"/>
      <c r="I2849" s="184"/>
      <c r="J2849" s="184"/>
      <c r="K2849" s="252"/>
    </row>
    <row r="2850" spans="2:11">
      <c r="B2850" s="319"/>
      <c r="C2850" s="184"/>
      <c r="D2850" s="184"/>
      <c r="E2850" s="287"/>
      <c r="F2850" s="117"/>
      <c r="G2850" s="196"/>
      <c r="H2850" s="209"/>
      <c r="I2850" s="184"/>
      <c r="J2850" s="184"/>
      <c r="K2850" s="252"/>
    </row>
    <row r="2851" spans="2:11">
      <c r="B2851" s="319"/>
      <c r="C2851" s="184"/>
      <c r="D2851" s="184"/>
      <c r="E2851" s="287"/>
      <c r="F2851" s="117"/>
      <c r="G2851" s="196"/>
      <c r="H2851" s="209"/>
      <c r="I2851" s="184"/>
      <c r="J2851" s="184"/>
      <c r="K2851" s="252"/>
    </row>
    <row r="2852" spans="2:11">
      <c r="B2852" s="319"/>
      <c r="C2852" s="184"/>
      <c r="D2852" s="184"/>
      <c r="E2852" s="287"/>
      <c r="F2852" s="117"/>
      <c r="G2852" s="196"/>
      <c r="H2852" s="209"/>
      <c r="I2852" s="184"/>
      <c r="J2852" s="184"/>
      <c r="K2852" s="252"/>
    </row>
    <row r="2853" spans="2:11">
      <c r="B2853" s="319"/>
      <c r="C2853" s="184"/>
      <c r="D2853" s="184"/>
      <c r="E2853" s="287"/>
      <c r="F2853" s="117"/>
      <c r="G2853" s="196"/>
      <c r="H2853" s="209"/>
      <c r="I2853" s="184"/>
      <c r="J2853" s="184"/>
      <c r="K2853" s="252"/>
    </row>
    <row r="2854" spans="2:11">
      <c r="B2854" s="319"/>
      <c r="C2854" s="184"/>
      <c r="D2854" s="184"/>
      <c r="E2854" s="287"/>
      <c r="F2854" s="117"/>
      <c r="G2854" s="196"/>
      <c r="H2854" s="209"/>
      <c r="I2854" s="184"/>
      <c r="J2854" s="184"/>
      <c r="K2854" s="252"/>
    </row>
    <row r="2855" spans="2:11">
      <c r="B2855" s="319"/>
      <c r="C2855" s="184"/>
      <c r="D2855" s="184"/>
      <c r="E2855" s="287"/>
      <c r="F2855" s="117"/>
      <c r="G2855" s="196"/>
      <c r="H2855" s="209"/>
      <c r="I2855" s="184"/>
      <c r="J2855" s="184"/>
      <c r="K2855" s="252"/>
    </row>
    <row r="2856" spans="2:11">
      <c r="B2856" s="319"/>
      <c r="C2856" s="184"/>
      <c r="D2856" s="184"/>
      <c r="E2856" s="287"/>
      <c r="F2856" s="117"/>
      <c r="G2856" s="196"/>
      <c r="H2856" s="209"/>
      <c r="I2856" s="184"/>
      <c r="J2856" s="184"/>
      <c r="K2856" s="252"/>
    </row>
    <row r="2857" spans="2:11">
      <c r="B2857" s="319"/>
      <c r="C2857" s="184"/>
      <c r="D2857" s="184"/>
      <c r="E2857" s="287"/>
      <c r="F2857" s="117"/>
      <c r="G2857" s="196"/>
      <c r="H2857" s="209"/>
      <c r="I2857" s="184"/>
      <c r="J2857" s="184"/>
      <c r="K2857" s="252"/>
    </row>
    <row r="2858" spans="2:11">
      <c r="B2858" s="319"/>
      <c r="C2858" s="184"/>
      <c r="D2858" s="184"/>
      <c r="E2858" s="287"/>
      <c r="F2858" s="117"/>
      <c r="G2858" s="196"/>
      <c r="H2858" s="209"/>
      <c r="I2858" s="184"/>
      <c r="J2858" s="184"/>
      <c r="K2858" s="252"/>
    </row>
    <row r="2859" spans="2:11">
      <c r="B2859" s="319"/>
      <c r="C2859" s="184"/>
      <c r="D2859" s="184"/>
      <c r="E2859" s="287"/>
      <c r="F2859" s="117"/>
      <c r="G2859" s="196"/>
      <c r="H2859" s="209"/>
      <c r="I2859" s="184"/>
      <c r="J2859" s="184"/>
      <c r="K2859" s="252"/>
    </row>
    <row r="2860" spans="2:11">
      <c r="B2860" s="319"/>
      <c r="C2860" s="184"/>
      <c r="D2860" s="184"/>
      <c r="E2860" s="287"/>
      <c r="F2860" s="117"/>
      <c r="G2860" s="196"/>
      <c r="H2860" s="209"/>
      <c r="I2860" s="184"/>
      <c r="J2860" s="184"/>
      <c r="K2860" s="252"/>
    </row>
    <row r="2861" spans="2:11">
      <c r="B2861" s="319"/>
      <c r="C2861" s="184"/>
      <c r="D2861" s="184"/>
      <c r="E2861" s="287"/>
      <c r="F2861" s="117"/>
      <c r="G2861" s="196"/>
      <c r="H2861" s="209"/>
      <c r="I2861" s="184"/>
      <c r="J2861" s="184"/>
      <c r="K2861" s="252"/>
    </row>
    <row r="2862" spans="2:11">
      <c r="B2862" s="319"/>
      <c r="C2862" s="184"/>
      <c r="D2862" s="184"/>
      <c r="E2862" s="287"/>
      <c r="F2862" s="117"/>
      <c r="G2862" s="196"/>
      <c r="H2862" s="209"/>
      <c r="I2862" s="184"/>
      <c r="J2862" s="184"/>
      <c r="K2862" s="252"/>
    </row>
    <row r="2863" spans="2:11">
      <c r="B2863" s="319"/>
      <c r="C2863" s="184"/>
      <c r="D2863" s="184"/>
      <c r="E2863" s="287"/>
      <c r="F2863" s="117"/>
      <c r="G2863" s="196"/>
      <c r="H2863" s="209"/>
      <c r="I2863" s="184"/>
      <c r="J2863" s="184"/>
      <c r="K2863" s="252"/>
    </row>
    <row r="2864" spans="2:11">
      <c r="B2864" s="319"/>
      <c r="C2864" s="184"/>
      <c r="D2864" s="184"/>
      <c r="E2864" s="287"/>
      <c r="F2864" s="117"/>
      <c r="G2864" s="196"/>
      <c r="H2864" s="209"/>
      <c r="I2864" s="184"/>
      <c r="J2864" s="184"/>
      <c r="K2864" s="252"/>
    </row>
    <row r="2865" spans="2:11">
      <c r="B2865" s="319"/>
      <c r="C2865" s="184"/>
      <c r="D2865" s="184"/>
      <c r="E2865" s="287"/>
      <c r="F2865" s="117"/>
      <c r="G2865" s="196"/>
      <c r="H2865" s="209"/>
      <c r="I2865" s="184"/>
      <c r="J2865" s="184"/>
      <c r="K2865" s="252"/>
    </row>
    <row r="2866" spans="2:11">
      <c r="B2866" s="319"/>
      <c r="C2866" s="184"/>
      <c r="D2866" s="184"/>
      <c r="E2866" s="287"/>
      <c r="F2866" s="117"/>
      <c r="G2866" s="196"/>
      <c r="H2866" s="209"/>
      <c r="I2866" s="184"/>
      <c r="J2866" s="184"/>
      <c r="K2866" s="252"/>
    </row>
    <row r="2867" spans="2:11">
      <c r="B2867" s="319"/>
      <c r="C2867" s="184"/>
      <c r="D2867" s="184"/>
      <c r="E2867" s="287"/>
      <c r="F2867" s="117"/>
      <c r="G2867" s="196"/>
      <c r="H2867" s="209"/>
      <c r="I2867" s="184"/>
      <c r="J2867" s="184"/>
      <c r="K2867" s="252"/>
    </row>
    <row r="2868" spans="2:11">
      <c r="B2868" s="319"/>
      <c r="C2868" s="184"/>
      <c r="D2868" s="184"/>
      <c r="E2868" s="287"/>
      <c r="F2868" s="117"/>
      <c r="G2868" s="196"/>
      <c r="H2868" s="209"/>
      <c r="I2868" s="184"/>
      <c r="J2868" s="184"/>
      <c r="K2868" s="252"/>
    </row>
    <row r="2869" spans="2:11">
      <c r="B2869" s="319"/>
      <c r="C2869" s="184"/>
      <c r="D2869" s="184"/>
      <c r="E2869" s="287"/>
      <c r="F2869" s="117"/>
      <c r="G2869" s="196"/>
      <c r="H2869" s="209"/>
      <c r="I2869" s="184"/>
      <c r="J2869" s="184"/>
      <c r="K2869" s="252"/>
    </row>
    <row r="2870" spans="2:11">
      <c r="B2870" s="319"/>
      <c r="C2870" s="184"/>
      <c r="D2870" s="184"/>
      <c r="E2870" s="287"/>
      <c r="F2870" s="117"/>
      <c r="G2870" s="196"/>
      <c r="H2870" s="209"/>
      <c r="I2870" s="184"/>
      <c r="J2870" s="184"/>
      <c r="K2870" s="252"/>
    </row>
    <row r="2871" spans="2:11">
      <c r="B2871" s="319"/>
      <c r="C2871" s="184"/>
      <c r="D2871" s="184"/>
      <c r="E2871" s="287"/>
      <c r="F2871" s="117"/>
      <c r="G2871" s="196"/>
      <c r="H2871" s="209"/>
      <c r="I2871" s="184"/>
      <c r="J2871" s="184"/>
      <c r="K2871" s="252"/>
    </row>
    <row r="2872" spans="2:11">
      <c r="B2872" s="319"/>
      <c r="C2872" s="184"/>
      <c r="D2872" s="184"/>
      <c r="E2872" s="287"/>
      <c r="F2872" s="117"/>
      <c r="G2872" s="196"/>
      <c r="H2872" s="209"/>
      <c r="I2872" s="184"/>
      <c r="J2872" s="184"/>
      <c r="K2872" s="252"/>
    </row>
    <row r="2873" spans="2:11">
      <c r="B2873" s="319"/>
      <c r="C2873" s="184"/>
      <c r="D2873" s="184"/>
      <c r="E2873" s="287"/>
      <c r="F2873" s="117"/>
      <c r="G2873" s="196"/>
      <c r="H2873" s="209"/>
      <c r="I2873" s="184"/>
      <c r="J2873" s="184"/>
      <c r="K2873" s="252"/>
    </row>
    <row r="2874" spans="2:11">
      <c r="B2874" s="319"/>
      <c r="C2874" s="184"/>
      <c r="D2874" s="184"/>
      <c r="E2874" s="287"/>
      <c r="F2874" s="117"/>
      <c r="G2874" s="196"/>
      <c r="H2874" s="209"/>
      <c r="I2874" s="184"/>
      <c r="J2874" s="184"/>
      <c r="K2874" s="252"/>
    </row>
    <row r="2875" spans="2:11">
      <c r="B2875" s="319"/>
      <c r="C2875" s="184"/>
      <c r="D2875" s="184"/>
      <c r="E2875" s="287"/>
      <c r="F2875" s="117"/>
      <c r="G2875" s="196"/>
      <c r="H2875" s="209"/>
      <c r="I2875" s="184"/>
      <c r="J2875" s="184"/>
      <c r="K2875" s="252"/>
    </row>
    <row r="2876" spans="2:11">
      <c r="B2876" s="319"/>
      <c r="C2876" s="184"/>
      <c r="D2876" s="184"/>
      <c r="E2876" s="287"/>
      <c r="F2876" s="117"/>
      <c r="G2876" s="196"/>
      <c r="H2876" s="209"/>
      <c r="I2876" s="184"/>
      <c r="J2876" s="184"/>
      <c r="K2876" s="252"/>
    </row>
    <row r="2877" spans="2:11">
      <c r="B2877" s="319"/>
      <c r="C2877" s="184"/>
      <c r="D2877" s="184"/>
      <c r="E2877" s="287"/>
      <c r="F2877" s="117"/>
      <c r="G2877" s="196"/>
      <c r="H2877" s="209"/>
      <c r="I2877" s="184"/>
      <c r="J2877" s="184"/>
      <c r="K2877" s="252"/>
    </row>
    <row r="2878" spans="2:11">
      <c r="B2878" s="319"/>
      <c r="C2878" s="184"/>
      <c r="D2878" s="184"/>
      <c r="E2878" s="287"/>
      <c r="F2878" s="117"/>
      <c r="G2878" s="196"/>
      <c r="H2878" s="209"/>
      <c r="I2878" s="184"/>
      <c r="J2878" s="184"/>
      <c r="K2878" s="252"/>
    </row>
    <row r="2879" spans="2:11">
      <c r="B2879" s="319"/>
      <c r="C2879" s="184"/>
      <c r="D2879" s="184"/>
      <c r="E2879" s="287"/>
      <c r="F2879" s="117"/>
      <c r="G2879" s="196"/>
      <c r="H2879" s="209"/>
      <c r="I2879" s="184"/>
      <c r="J2879" s="184"/>
      <c r="K2879" s="252"/>
    </row>
    <row r="2880" spans="2:11">
      <c r="B2880" s="319"/>
      <c r="C2880" s="184"/>
      <c r="D2880" s="184"/>
      <c r="E2880" s="287"/>
      <c r="F2880" s="117"/>
      <c r="G2880" s="196"/>
      <c r="H2880" s="209"/>
      <c r="I2880" s="184"/>
      <c r="J2880" s="184"/>
      <c r="K2880" s="252"/>
    </row>
    <row r="2881" spans="2:11">
      <c r="B2881" s="319"/>
      <c r="C2881" s="184"/>
      <c r="D2881" s="184"/>
      <c r="E2881" s="287"/>
      <c r="F2881" s="117"/>
      <c r="G2881" s="196"/>
      <c r="H2881" s="209"/>
      <c r="I2881" s="184"/>
      <c r="J2881" s="184"/>
      <c r="K2881" s="252"/>
    </row>
    <row r="2882" spans="2:11">
      <c r="B2882" s="319"/>
      <c r="C2882" s="184"/>
      <c r="D2882" s="184"/>
      <c r="E2882" s="287"/>
      <c r="F2882" s="117"/>
      <c r="G2882" s="196"/>
      <c r="H2882" s="209"/>
      <c r="I2882" s="184"/>
      <c r="J2882" s="184"/>
      <c r="K2882" s="252"/>
    </row>
    <row r="2883" spans="2:11">
      <c r="B2883" s="319"/>
      <c r="C2883" s="184"/>
      <c r="D2883" s="184"/>
      <c r="E2883" s="287"/>
      <c r="F2883" s="117"/>
      <c r="G2883" s="196"/>
      <c r="H2883" s="209"/>
      <c r="I2883" s="184"/>
      <c r="J2883" s="184"/>
      <c r="K2883" s="252"/>
    </row>
    <row r="2884" spans="2:11">
      <c r="B2884" s="319"/>
      <c r="C2884" s="184"/>
      <c r="D2884" s="184"/>
      <c r="E2884" s="287"/>
      <c r="F2884" s="117"/>
      <c r="G2884" s="196"/>
      <c r="H2884" s="209"/>
      <c r="I2884" s="184"/>
      <c r="J2884" s="184"/>
      <c r="K2884" s="252"/>
    </row>
    <row r="2885" spans="2:11">
      <c r="B2885" s="319"/>
      <c r="C2885" s="184"/>
      <c r="D2885" s="184"/>
      <c r="E2885" s="287"/>
      <c r="F2885" s="117"/>
      <c r="G2885" s="196"/>
      <c r="H2885" s="209"/>
      <c r="I2885" s="184"/>
      <c r="J2885" s="184"/>
      <c r="K2885" s="252"/>
    </row>
    <row r="2886" spans="2:11">
      <c r="B2886" s="319"/>
      <c r="C2886" s="184"/>
      <c r="D2886" s="184"/>
      <c r="E2886" s="287"/>
      <c r="F2886" s="117"/>
      <c r="G2886" s="196"/>
      <c r="H2886" s="209"/>
      <c r="I2886" s="184"/>
      <c r="J2886" s="184"/>
      <c r="K2886" s="252"/>
    </row>
    <row r="2887" spans="2:11">
      <c r="B2887" s="319"/>
      <c r="C2887" s="184"/>
      <c r="D2887" s="184"/>
      <c r="E2887" s="287"/>
      <c r="F2887" s="117"/>
      <c r="G2887" s="196"/>
      <c r="H2887" s="209"/>
      <c r="I2887" s="184"/>
      <c r="J2887" s="184"/>
      <c r="K2887" s="252"/>
    </row>
    <row r="2888" spans="2:11">
      <c r="B2888" s="319"/>
      <c r="C2888" s="184"/>
      <c r="D2888" s="184"/>
      <c r="E2888" s="287"/>
      <c r="F2888" s="117"/>
      <c r="G2888" s="196"/>
      <c r="H2888" s="209"/>
      <c r="I2888" s="184"/>
      <c r="J2888" s="184"/>
      <c r="K2888" s="252"/>
    </row>
    <row r="2889" spans="2:11">
      <c r="B2889" s="319"/>
      <c r="C2889" s="184"/>
      <c r="D2889" s="184"/>
      <c r="E2889" s="287"/>
      <c r="F2889" s="117"/>
      <c r="G2889" s="196"/>
      <c r="H2889" s="209"/>
      <c r="I2889" s="184"/>
      <c r="J2889" s="184"/>
      <c r="K2889" s="252"/>
    </row>
    <row r="2890" spans="2:11">
      <c r="B2890" s="319"/>
      <c r="C2890" s="184"/>
      <c r="D2890" s="184"/>
      <c r="E2890" s="287"/>
      <c r="F2890" s="117"/>
      <c r="G2890" s="196"/>
      <c r="H2890" s="209"/>
      <c r="I2890" s="184"/>
      <c r="J2890" s="184"/>
      <c r="K2890" s="252"/>
    </row>
    <row r="2891" spans="2:11">
      <c r="B2891" s="319"/>
      <c r="C2891" s="184"/>
      <c r="D2891" s="184"/>
      <c r="E2891" s="287"/>
      <c r="F2891" s="117"/>
      <c r="G2891" s="196"/>
      <c r="H2891" s="209"/>
      <c r="I2891" s="184"/>
      <c r="J2891" s="184"/>
      <c r="K2891" s="252"/>
    </row>
    <row r="2892" spans="2:11">
      <c r="B2892" s="319"/>
      <c r="C2892" s="184"/>
      <c r="D2892" s="184"/>
      <c r="E2892" s="287"/>
      <c r="F2892" s="117"/>
      <c r="G2892" s="196"/>
      <c r="H2892" s="209"/>
      <c r="I2892" s="184"/>
      <c r="J2892" s="184"/>
      <c r="K2892" s="252"/>
    </row>
    <row r="2893" spans="2:11">
      <c r="B2893" s="319"/>
      <c r="C2893" s="184"/>
      <c r="D2893" s="184"/>
      <c r="E2893" s="287"/>
      <c r="F2893" s="117"/>
      <c r="G2893" s="196"/>
      <c r="H2893" s="209"/>
      <c r="I2893" s="184"/>
      <c r="J2893" s="184"/>
      <c r="K2893" s="252"/>
    </row>
    <row r="2894" spans="2:11">
      <c r="B2894" s="319"/>
      <c r="C2894" s="184"/>
      <c r="D2894" s="184"/>
      <c r="E2894" s="287"/>
      <c r="F2894" s="117"/>
      <c r="G2894" s="196"/>
      <c r="H2894" s="209"/>
      <c r="I2894" s="184"/>
      <c r="J2894" s="184"/>
      <c r="K2894" s="252"/>
    </row>
    <row r="2895" spans="2:11">
      <c r="B2895" s="319"/>
      <c r="C2895" s="184"/>
      <c r="D2895" s="184"/>
      <c r="E2895" s="287"/>
      <c r="F2895" s="117"/>
      <c r="G2895" s="196"/>
      <c r="H2895" s="209"/>
      <c r="I2895" s="184"/>
      <c r="J2895" s="184"/>
      <c r="K2895" s="252"/>
    </row>
    <row r="2896" spans="2:11">
      <c r="B2896" s="319"/>
      <c r="C2896" s="184"/>
      <c r="D2896" s="184"/>
      <c r="E2896" s="287"/>
      <c r="F2896" s="117"/>
      <c r="G2896" s="196"/>
      <c r="H2896" s="209"/>
      <c r="I2896" s="184"/>
      <c r="J2896" s="184"/>
      <c r="K2896" s="252"/>
    </row>
    <row r="2897" spans="2:11">
      <c r="B2897" s="319"/>
      <c r="C2897" s="184"/>
      <c r="D2897" s="184"/>
      <c r="E2897" s="287"/>
      <c r="F2897" s="117"/>
      <c r="G2897" s="196"/>
      <c r="H2897" s="209"/>
      <c r="I2897" s="184"/>
      <c r="J2897" s="184"/>
      <c r="K2897" s="252"/>
    </row>
    <row r="2898" spans="2:11">
      <c r="B2898" s="319"/>
      <c r="C2898" s="184"/>
      <c r="D2898" s="184"/>
      <c r="E2898" s="287"/>
      <c r="F2898" s="117"/>
      <c r="G2898" s="196"/>
      <c r="H2898" s="209"/>
      <c r="I2898" s="184"/>
      <c r="J2898" s="184"/>
      <c r="K2898" s="252"/>
    </row>
    <row r="2899" spans="2:11">
      <c r="B2899" s="319"/>
      <c r="C2899" s="184"/>
      <c r="D2899" s="184"/>
      <c r="E2899" s="287"/>
      <c r="F2899" s="117"/>
      <c r="G2899" s="196"/>
      <c r="H2899" s="209"/>
      <c r="I2899" s="184"/>
      <c r="J2899" s="184"/>
      <c r="K2899" s="252"/>
    </row>
    <row r="2900" spans="2:11">
      <c r="B2900" s="319"/>
      <c r="C2900" s="184"/>
      <c r="D2900" s="184"/>
      <c r="E2900" s="287"/>
      <c r="F2900" s="117"/>
      <c r="G2900" s="196"/>
      <c r="H2900" s="209"/>
      <c r="I2900" s="184"/>
      <c r="J2900" s="184"/>
      <c r="K2900" s="252"/>
    </row>
    <row r="2901" spans="2:11">
      <c r="B2901" s="319"/>
      <c r="C2901" s="184"/>
      <c r="D2901" s="184"/>
      <c r="E2901" s="287"/>
      <c r="F2901" s="117"/>
      <c r="G2901" s="196"/>
      <c r="H2901" s="209"/>
      <c r="I2901" s="184"/>
      <c r="J2901" s="184"/>
      <c r="K2901" s="252"/>
    </row>
    <row r="2902" spans="2:11">
      <c r="B2902" s="319"/>
      <c r="C2902" s="184"/>
      <c r="D2902" s="184"/>
      <c r="E2902" s="287"/>
      <c r="F2902" s="117"/>
      <c r="G2902" s="196"/>
      <c r="H2902" s="209"/>
      <c r="I2902" s="184"/>
      <c r="J2902" s="184"/>
      <c r="K2902" s="252"/>
    </row>
    <row r="2903" spans="2:11">
      <c r="B2903" s="319"/>
      <c r="C2903" s="184"/>
      <c r="D2903" s="184"/>
      <c r="E2903" s="287"/>
      <c r="F2903" s="117"/>
      <c r="G2903" s="196"/>
      <c r="H2903" s="209"/>
      <c r="I2903" s="184"/>
      <c r="J2903" s="184"/>
      <c r="K2903" s="252"/>
    </row>
    <row r="2904" spans="2:11">
      <c r="B2904" s="319"/>
      <c r="C2904" s="184"/>
      <c r="D2904" s="184"/>
      <c r="E2904" s="287"/>
      <c r="F2904" s="117"/>
      <c r="G2904" s="196"/>
      <c r="H2904" s="209"/>
      <c r="I2904" s="184"/>
      <c r="J2904" s="184"/>
      <c r="K2904" s="252"/>
    </row>
    <row r="2905" spans="2:11">
      <c r="B2905" s="319"/>
      <c r="C2905" s="184"/>
      <c r="D2905" s="184"/>
      <c r="E2905" s="287"/>
      <c r="F2905" s="117"/>
      <c r="G2905" s="196"/>
      <c r="H2905" s="209"/>
      <c r="I2905" s="184"/>
      <c r="J2905" s="184"/>
      <c r="K2905" s="252"/>
    </row>
    <row r="2906" spans="2:11">
      <c r="B2906" s="319"/>
      <c r="C2906" s="184"/>
      <c r="D2906" s="184"/>
      <c r="E2906" s="287"/>
      <c r="F2906" s="117"/>
      <c r="G2906" s="196"/>
      <c r="H2906" s="209"/>
      <c r="I2906" s="184"/>
      <c r="J2906" s="184"/>
      <c r="K2906" s="252"/>
    </row>
    <row r="2907" spans="2:11">
      <c r="B2907" s="319"/>
      <c r="C2907" s="184"/>
      <c r="D2907" s="184"/>
      <c r="E2907" s="287"/>
      <c r="F2907" s="117"/>
      <c r="G2907" s="196"/>
      <c r="H2907" s="209"/>
      <c r="I2907" s="184"/>
      <c r="J2907" s="184"/>
      <c r="K2907" s="252"/>
    </row>
    <row r="2908" spans="2:11">
      <c r="B2908" s="319"/>
      <c r="C2908" s="184"/>
      <c r="D2908" s="184"/>
      <c r="E2908" s="287"/>
      <c r="F2908" s="117"/>
      <c r="G2908" s="196"/>
      <c r="H2908" s="209"/>
      <c r="I2908" s="184"/>
      <c r="J2908" s="184"/>
      <c r="K2908" s="252"/>
    </row>
    <row r="2909" spans="2:11">
      <c r="B2909" s="319"/>
      <c r="C2909" s="184"/>
      <c r="D2909" s="184"/>
      <c r="E2909" s="287"/>
      <c r="F2909" s="117"/>
      <c r="G2909" s="196"/>
      <c r="H2909" s="209"/>
      <c r="I2909" s="184"/>
      <c r="J2909" s="184"/>
      <c r="K2909" s="252"/>
    </row>
    <row r="2910" spans="2:11">
      <c r="B2910" s="319"/>
      <c r="C2910" s="184"/>
      <c r="D2910" s="184"/>
      <c r="E2910" s="287"/>
      <c r="F2910" s="117"/>
      <c r="G2910" s="196"/>
      <c r="H2910" s="209"/>
      <c r="I2910" s="184"/>
      <c r="J2910" s="184"/>
      <c r="K2910" s="252"/>
    </row>
    <row r="2911" spans="2:11">
      <c r="B2911" s="319"/>
      <c r="C2911" s="184"/>
      <c r="D2911" s="184"/>
      <c r="E2911" s="287"/>
      <c r="F2911" s="117"/>
      <c r="G2911" s="196"/>
      <c r="H2911" s="209"/>
      <c r="I2911" s="184"/>
      <c r="J2911" s="184"/>
      <c r="K2911" s="252"/>
    </row>
    <row r="2912" spans="2:11">
      <c r="B2912" s="319"/>
      <c r="C2912" s="184"/>
      <c r="D2912" s="184"/>
      <c r="E2912" s="287"/>
      <c r="F2912" s="117"/>
      <c r="G2912" s="196"/>
      <c r="H2912" s="209"/>
      <c r="I2912" s="184"/>
      <c r="J2912" s="184"/>
      <c r="K2912" s="252"/>
    </row>
    <row r="2913" spans="2:11">
      <c r="B2913" s="319"/>
      <c r="C2913" s="184"/>
      <c r="D2913" s="184"/>
      <c r="E2913" s="287"/>
      <c r="F2913" s="117"/>
      <c r="G2913" s="196"/>
      <c r="H2913" s="209"/>
      <c r="I2913" s="184"/>
      <c r="J2913" s="184"/>
      <c r="K2913" s="252"/>
    </row>
    <row r="2914" spans="2:11">
      <c r="B2914" s="319"/>
      <c r="C2914" s="184"/>
      <c r="D2914" s="184"/>
      <c r="E2914" s="287"/>
      <c r="F2914" s="117"/>
      <c r="G2914" s="196"/>
      <c r="H2914" s="209"/>
      <c r="I2914" s="184"/>
      <c r="J2914" s="184"/>
      <c r="K2914" s="252"/>
    </row>
    <row r="2915" spans="2:11">
      <c r="B2915" s="319"/>
      <c r="C2915" s="184"/>
      <c r="D2915" s="184"/>
      <c r="E2915" s="287"/>
      <c r="F2915" s="117"/>
      <c r="G2915" s="196"/>
      <c r="H2915" s="209"/>
      <c r="I2915" s="184"/>
      <c r="J2915" s="184"/>
      <c r="K2915" s="252"/>
    </row>
    <row r="2916" spans="2:11">
      <c r="B2916" s="319"/>
      <c r="C2916" s="184"/>
      <c r="D2916" s="184"/>
      <c r="E2916" s="287"/>
      <c r="F2916" s="117"/>
      <c r="G2916" s="196"/>
      <c r="H2916" s="209"/>
      <c r="I2916" s="184"/>
      <c r="J2916" s="184"/>
      <c r="K2916" s="252"/>
    </row>
    <row r="2917" spans="2:11">
      <c r="B2917" s="319"/>
      <c r="C2917" s="184"/>
      <c r="D2917" s="184"/>
      <c r="E2917" s="287"/>
      <c r="F2917" s="117"/>
      <c r="G2917" s="196"/>
      <c r="H2917" s="209"/>
      <c r="I2917" s="184"/>
      <c r="J2917" s="184"/>
      <c r="K2917" s="252"/>
    </row>
    <row r="2918" spans="2:11">
      <c r="B2918" s="319"/>
      <c r="C2918" s="184"/>
      <c r="D2918" s="184"/>
      <c r="E2918" s="287"/>
      <c r="F2918" s="117"/>
      <c r="G2918" s="196"/>
      <c r="H2918" s="209"/>
      <c r="I2918" s="184"/>
      <c r="J2918" s="184"/>
      <c r="K2918" s="252"/>
    </row>
    <row r="2919" spans="2:11">
      <c r="B2919" s="319"/>
      <c r="C2919" s="184"/>
      <c r="D2919" s="184"/>
      <c r="E2919" s="287"/>
      <c r="F2919" s="117"/>
      <c r="G2919" s="196"/>
      <c r="H2919" s="209"/>
      <c r="I2919" s="184"/>
      <c r="J2919" s="184"/>
      <c r="K2919" s="252"/>
    </row>
    <row r="2920" spans="2:11">
      <c r="B2920" s="319"/>
      <c r="C2920" s="184"/>
      <c r="D2920" s="184"/>
      <c r="E2920" s="287"/>
      <c r="F2920" s="117"/>
      <c r="G2920" s="196"/>
      <c r="H2920" s="209"/>
      <c r="I2920" s="184"/>
      <c r="J2920" s="184"/>
      <c r="K2920" s="252"/>
    </row>
    <row r="2921" spans="2:11">
      <c r="B2921" s="319"/>
      <c r="C2921" s="184"/>
      <c r="D2921" s="184"/>
      <c r="E2921" s="287"/>
      <c r="F2921" s="117"/>
      <c r="G2921" s="196"/>
      <c r="H2921" s="209"/>
      <c r="I2921" s="184"/>
      <c r="J2921" s="184"/>
      <c r="K2921" s="252"/>
    </row>
    <row r="2922" spans="2:11">
      <c r="B2922" s="319"/>
      <c r="C2922" s="184"/>
      <c r="D2922" s="184"/>
      <c r="E2922" s="287"/>
      <c r="F2922" s="117"/>
      <c r="G2922" s="196"/>
      <c r="H2922" s="209"/>
      <c r="I2922" s="184"/>
      <c r="J2922" s="184"/>
      <c r="K2922" s="252"/>
    </row>
    <row r="2923" spans="2:11">
      <c r="B2923" s="319"/>
      <c r="C2923" s="184"/>
      <c r="D2923" s="184"/>
      <c r="E2923" s="287"/>
      <c r="F2923" s="117"/>
      <c r="G2923" s="196"/>
      <c r="H2923" s="209"/>
      <c r="I2923" s="184"/>
      <c r="J2923" s="184"/>
      <c r="K2923" s="252"/>
    </row>
    <row r="2924" spans="2:11">
      <c r="B2924" s="319"/>
      <c r="C2924" s="184"/>
      <c r="D2924" s="184"/>
      <c r="E2924" s="287"/>
      <c r="F2924" s="117"/>
      <c r="G2924" s="196"/>
      <c r="H2924" s="209"/>
      <c r="I2924" s="184"/>
      <c r="J2924" s="184"/>
      <c r="K2924" s="252"/>
    </row>
    <row r="2925" spans="2:11">
      <c r="B2925" s="319"/>
      <c r="C2925" s="184"/>
      <c r="D2925" s="184"/>
      <c r="E2925" s="287"/>
      <c r="F2925" s="117"/>
      <c r="G2925" s="196"/>
      <c r="H2925" s="209"/>
      <c r="I2925" s="184"/>
      <c r="J2925" s="184"/>
      <c r="K2925" s="252"/>
    </row>
    <row r="2926" spans="2:11">
      <c r="B2926" s="319"/>
      <c r="C2926" s="184"/>
      <c r="D2926" s="184"/>
      <c r="E2926" s="287"/>
      <c r="F2926" s="117"/>
      <c r="G2926" s="196"/>
      <c r="H2926" s="209"/>
      <c r="I2926" s="184"/>
      <c r="J2926" s="184"/>
      <c r="K2926" s="252"/>
    </row>
    <row r="2927" spans="2:11">
      <c r="B2927" s="319"/>
      <c r="C2927" s="184"/>
      <c r="D2927" s="184"/>
      <c r="E2927" s="287"/>
      <c r="F2927" s="117"/>
      <c r="G2927" s="196"/>
      <c r="H2927" s="209"/>
      <c r="I2927" s="184"/>
      <c r="J2927" s="184"/>
      <c r="K2927" s="252"/>
    </row>
    <row r="2928" spans="2:11">
      <c r="B2928" s="319"/>
      <c r="C2928" s="184"/>
      <c r="D2928" s="184"/>
      <c r="E2928" s="287"/>
      <c r="F2928" s="117"/>
      <c r="G2928" s="196"/>
      <c r="H2928" s="209"/>
      <c r="I2928" s="184"/>
      <c r="J2928" s="184"/>
      <c r="K2928" s="252"/>
    </row>
    <row r="2929" spans="2:11">
      <c r="B2929" s="319"/>
      <c r="C2929" s="184"/>
      <c r="D2929" s="184"/>
      <c r="E2929" s="287"/>
      <c r="F2929" s="117"/>
      <c r="G2929" s="196"/>
      <c r="H2929" s="209"/>
      <c r="I2929" s="184"/>
      <c r="J2929" s="184"/>
      <c r="K2929" s="252"/>
    </row>
    <row r="2930" spans="2:11">
      <c r="B2930" s="319"/>
      <c r="C2930" s="184"/>
      <c r="D2930" s="184"/>
      <c r="E2930" s="287"/>
      <c r="F2930" s="117"/>
      <c r="G2930" s="196"/>
      <c r="H2930" s="209"/>
      <c r="I2930" s="184"/>
      <c r="J2930" s="184"/>
      <c r="K2930" s="252"/>
    </row>
    <row r="2931" spans="2:11">
      <c r="B2931" s="319"/>
      <c r="C2931" s="184"/>
      <c r="D2931" s="184"/>
      <c r="E2931" s="287"/>
      <c r="F2931" s="117"/>
      <c r="G2931" s="196"/>
      <c r="H2931" s="209"/>
      <c r="I2931" s="184"/>
      <c r="J2931" s="184"/>
      <c r="K2931" s="252"/>
    </row>
    <row r="2932" spans="2:11">
      <c r="B2932" s="319"/>
      <c r="C2932" s="184"/>
      <c r="D2932" s="184"/>
      <c r="E2932" s="287"/>
      <c r="F2932" s="117"/>
      <c r="G2932" s="196"/>
      <c r="H2932" s="209"/>
      <c r="I2932" s="184"/>
      <c r="J2932" s="184"/>
      <c r="K2932" s="252"/>
    </row>
    <row r="2933" spans="2:11">
      <c r="B2933" s="319"/>
      <c r="C2933" s="184"/>
      <c r="D2933" s="184"/>
      <c r="E2933" s="287"/>
      <c r="F2933" s="117"/>
      <c r="G2933" s="196"/>
      <c r="H2933" s="209"/>
      <c r="I2933" s="184"/>
      <c r="J2933" s="184"/>
      <c r="K2933" s="252"/>
    </row>
    <row r="2934" spans="2:11">
      <c r="B2934" s="319"/>
      <c r="C2934" s="184"/>
      <c r="D2934" s="184"/>
      <c r="E2934" s="287"/>
      <c r="F2934" s="117"/>
      <c r="G2934" s="196"/>
      <c r="H2934" s="209"/>
      <c r="I2934" s="184"/>
      <c r="J2934" s="184"/>
      <c r="K2934" s="252"/>
    </row>
    <row r="2935" spans="2:11">
      <c r="B2935" s="319"/>
      <c r="C2935" s="184"/>
      <c r="D2935" s="184"/>
      <c r="E2935" s="287"/>
      <c r="F2935" s="117"/>
      <c r="G2935" s="196"/>
      <c r="H2935" s="209"/>
      <c r="I2935" s="184"/>
      <c r="J2935" s="184"/>
      <c r="K2935" s="252"/>
    </row>
    <row r="2936" spans="2:11">
      <c r="B2936" s="319"/>
      <c r="C2936" s="184"/>
      <c r="D2936" s="184"/>
      <c r="E2936" s="287"/>
      <c r="F2936" s="117"/>
      <c r="G2936" s="196"/>
      <c r="H2936" s="209"/>
      <c r="I2936" s="184"/>
      <c r="J2936" s="184"/>
      <c r="K2936" s="252"/>
    </row>
    <row r="2937" spans="2:11">
      <c r="B2937" s="319"/>
      <c r="C2937" s="184"/>
      <c r="D2937" s="184"/>
      <c r="E2937" s="287"/>
      <c r="F2937" s="117"/>
      <c r="G2937" s="196"/>
      <c r="H2937" s="209"/>
      <c r="I2937" s="184"/>
      <c r="J2937" s="184"/>
      <c r="K2937" s="252"/>
    </row>
    <row r="2938" spans="2:11">
      <c r="B2938" s="319"/>
      <c r="C2938" s="184"/>
      <c r="D2938" s="184"/>
      <c r="E2938" s="287"/>
      <c r="F2938" s="117"/>
      <c r="G2938" s="196"/>
      <c r="H2938" s="209"/>
      <c r="I2938" s="184"/>
      <c r="J2938" s="184"/>
      <c r="K2938" s="252"/>
    </row>
    <row r="2939" spans="2:11">
      <c r="B2939" s="319"/>
      <c r="C2939" s="184"/>
      <c r="D2939" s="184"/>
      <c r="E2939" s="287"/>
      <c r="F2939" s="117"/>
      <c r="G2939" s="196"/>
      <c r="H2939" s="209"/>
      <c r="I2939" s="184"/>
      <c r="J2939" s="184"/>
      <c r="K2939" s="252"/>
    </row>
    <row r="2940" spans="2:11">
      <c r="B2940" s="319"/>
      <c r="C2940" s="184"/>
      <c r="D2940" s="184"/>
      <c r="E2940" s="287"/>
      <c r="F2940" s="117"/>
      <c r="G2940" s="196"/>
      <c r="H2940" s="209"/>
      <c r="I2940" s="184"/>
      <c r="J2940" s="184"/>
      <c r="K2940" s="252"/>
    </row>
    <row r="2941" spans="2:11">
      <c r="B2941" s="319"/>
      <c r="C2941" s="184"/>
      <c r="D2941" s="184"/>
      <c r="E2941" s="287"/>
      <c r="F2941" s="117"/>
      <c r="G2941" s="196"/>
      <c r="H2941" s="209"/>
      <c r="I2941" s="184"/>
      <c r="J2941" s="184"/>
      <c r="K2941" s="252"/>
    </row>
    <row r="2942" spans="2:11">
      <c r="B2942" s="319"/>
      <c r="C2942" s="184"/>
      <c r="D2942" s="184"/>
      <c r="E2942" s="287"/>
      <c r="F2942" s="117"/>
      <c r="G2942" s="196"/>
      <c r="H2942" s="209"/>
      <c r="I2942" s="184"/>
      <c r="J2942" s="184"/>
      <c r="K2942" s="252"/>
    </row>
    <row r="2943" spans="2:11">
      <c r="B2943" s="319"/>
      <c r="C2943" s="184"/>
      <c r="D2943" s="184"/>
      <c r="E2943" s="287"/>
      <c r="F2943" s="117"/>
      <c r="G2943" s="196"/>
      <c r="H2943" s="209"/>
      <c r="I2943" s="184"/>
      <c r="J2943" s="184"/>
      <c r="K2943" s="252"/>
    </row>
    <row r="2944" spans="2:11">
      <c r="B2944" s="319"/>
      <c r="C2944" s="184"/>
      <c r="D2944" s="184"/>
      <c r="E2944" s="287"/>
      <c r="F2944" s="117"/>
      <c r="G2944" s="196"/>
      <c r="H2944" s="209"/>
      <c r="I2944" s="184"/>
      <c r="J2944" s="184"/>
      <c r="K2944" s="252"/>
    </row>
    <row r="2945" spans="2:11">
      <c r="B2945" s="319"/>
      <c r="C2945" s="184"/>
      <c r="D2945" s="184"/>
      <c r="E2945" s="287"/>
      <c r="F2945" s="117"/>
      <c r="G2945" s="196"/>
      <c r="H2945" s="209"/>
      <c r="I2945" s="184"/>
      <c r="J2945" s="184"/>
      <c r="K2945" s="252"/>
    </row>
    <row r="2946" spans="2:11">
      <c r="B2946" s="319"/>
      <c r="C2946" s="184"/>
      <c r="D2946" s="184"/>
      <c r="E2946" s="287"/>
      <c r="F2946" s="117"/>
      <c r="G2946" s="196"/>
      <c r="H2946" s="209"/>
      <c r="I2946" s="184"/>
      <c r="J2946" s="184"/>
      <c r="K2946" s="252"/>
    </row>
    <row r="2947" spans="2:11">
      <c r="B2947" s="319"/>
      <c r="C2947" s="184"/>
      <c r="D2947" s="184"/>
      <c r="E2947" s="287"/>
      <c r="F2947" s="117"/>
      <c r="G2947" s="196"/>
      <c r="H2947" s="209"/>
      <c r="I2947" s="184"/>
      <c r="J2947" s="184"/>
      <c r="K2947" s="252"/>
    </row>
    <row r="2948" spans="2:11">
      <c r="B2948" s="319"/>
      <c r="C2948" s="184"/>
      <c r="D2948" s="184"/>
      <c r="E2948" s="287"/>
      <c r="F2948" s="117"/>
      <c r="G2948" s="196"/>
      <c r="H2948" s="209"/>
      <c r="I2948" s="184"/>
      <c r="J2948" s="184"/>
      <c r="K2948" s="252"/>
    </row>
    <row r="2949" spans="2:11">
      <c r="B2949" s="319"/>
      <c r="C2949" s="184"/>
      <c r="D2949" s="184"/>
      <c r="E2949" s="287"/>
      <c r="F2949" s="117"/>
      <c r="G2949" s="196"/>
      <c r="H2949" s="209"/>
      <c r="I2949" s="184"/>
      <c r="J2949" s="184"/>
      <c r="K2949" s="252"/>
    </row>
    <row r="2950" spans="2:11">
      <c r="B2950" s="319"/>
      <c r="C2950" s="184"/>
      <c r="D2950" s="184"/>
      <c r="E2950" s="287"/>
      <c r="F2950" s="117"/>
      <c r="G2950" s="196"/>
      <c r="H2950" s="209"/>
      <c r="I2950" s="184"/>
      <c r="J2950" s="184"/>
      <c r="K2950" s="252"/>
    </row>
    <row r="2951" spans="2:11">
      <c r="B2951" s="319"/>
      <c r="C2951" s="184"/>
      <c r="D2951" s="184"/>
      <c r="E2951" s="287"/>
      <c r="F2951" s="117"/>
      <c r="G2951" s="196"/>
      <c r="H2951" s="209"/>
      <c r="I2951" s="184"/>
      <c r="J2951" s="184"/>
      <c r="K2951" s="252"/>
    </row>
    <row r="2952" spans="2:11">
      <c r="B2952" s="319"/>
      <c r="C2952" s="184"/>
      <c r="D2952" s="184"/>
      <c r="E2952" s="287"/>
      <c r="F2952" s="117"/>
      <c r="G2952" s="196"/>
      <c r="H2952" s="209"/>
      <c r="I2952" s="184"/>
      <c r="J2952" s="184"/>
      <c r="K2952" s="252"/>
    </row>
    <row r="2953" spans="2:11">
      <c r="B2953" s="319"/>
      <c r="C2953" s="184"/>
      <c r="D2953" s="184"/>
      <c r="E2953" s="287"/>
      <c r="F2953" s="117"/>
      <c r="G2953" s="196"/>
      <c r="H2953" s="209"/>
      <c r="I2953" s="184"/>
      <c r="J2953" s="184"/>
      <c r="K2953" s="252"/>
    </row>
    <row r="2954" spans="2:11">
      <c r="B2954" s="319"/>
      <c r="C2954" s="184"/>
      <c r="D2954" s="184"/>
      <c r="E2954" s="287"/>
      <c r="F2954" s="117"/>
      <c r="G2954" s="196"/>
      <c r="H2954" s="209"/>
      <c r="I2954" s="184"/>
      <c r="J2954" s="184"/>
      <c r="K2954" s="252"/>
    </row>
    <row r="2955" spans="2:11">
      <c r="B2955" s="319"/>
      <c r="C2955" s="184"/>
      <c r="D2955" s="184"/>
      <c r="E2955" s="287"/>
      <c r="F2955" s="117"/>
      <c r="G2955" s="196"/>
      <c r="H2955" s="209"/>
      <c r="I2955" s="184"/>
      <c r="J2955" s="184"/>
      <c r="K2955" s="252"/>
    </row>
    <row r="2956" spans="2:11">
      <c r="B2956" s="319"/>
      <c r="C2956" s="184"/>
      <c r="D2956" s="184"/>
      <c r="E2956" s="287"/>
      <c r="F2956" s="117"/>
      <c r="G2956" s="196"/>
      <c r="H2956" s="209"/>
      <c r="I2956" s="184"/>
      <c r="J2956" s="184"/>
      <c r="K2956" s="252"/>
    </row>
    <row r="2957" spans="2:11">
      <c r="B2957" s="319"/>
      <c r="C2957" s="184"/>
      <c r="D2957" s="184"/>
      <c r="E2957" s="287"/>
      <c r="F2957" s="117"/>
      <c r="G2957" s="196"/>
      <c r="H2957" s="209"/>
      <c r="I2957" s="184"/>
      <c r="J2957" s="184"/>
      <c r="K2957" s="252"/>
    </row>
    <row r="2958" spans="2:11">
      <c r="B2958" s="319"/>
      <c r="C2958" s="184"/>
      <c r="D2958" s="184"/>
      <c r="E2958" s="287"/>
      <c r="F2958" s="117"/>
      <c r="G2958" s="196"/>
      <c r="H2958" s="209"/>
      <c r="I2958" s="184"/>
      <c r="J2958" s="184"/>
      <c r="K2958" s="252"/>
    </row>
    <row r="2959" spans="2:11">
      <c r="B2959" s="319"/>
      <c r="C2959" s="184"/>
      <c r="D2959" s="184"/>
      <c r="E2959" s="287"/>
      <c r="F2959" s="117"/>
      <c r="G2959" s="196"/>
      <c r="H2959" s="209"/>
      <c r="I2959" s="184"/>
      <c r="J2959" s="184"/>
      <c r="K2959" s="252"/>
    </row>
    <row r="2960" spans="2:11">
      <c r="B2960" s="319"/>
      <c r="C2960" s="184"/>
      <c r="D2960" s="184"/>
      <c r="E2960" s="287"/>
      <c r="F2960" s="117"/>
      <c r="G2960" s="196"/>
      <c r="H2960" s="209"/>
      <c r="I2960" s="184"/>
      <c r="J2960" s="184"/>
      <c r="K2960" s="252"/>
    </row>
    <row r="2961" spans="2:11">
      <c r="B2961" s="319"/>
      <c r="C2961" s="184"/>
      <c r="D2961" s="184"/>
      <c r="E2961" s="287"/>
      <c r="F2961" s="117"/>
      <c r="G2961" s="196"/>
      <c r="H2961" s="209"/>
      <c r="I2961" s="184"/>
      <c r="J2961" s="184"/>
      <c r="K2961" s="252"/>
    </row>
    <row r="2962" spans="2:11">
      <c r="B2962" s="319"/>
      <c r="C2962" s="184"/>
      <c r="D2962" s="184"/>
      <c r="E2962" s="287"/>
      <c r="F2962" s="117"/>
      <c r="G2962" s="196"/>
      <c r="H2962" s="209"/>
      <c r="I2962" s="184"/>
      <c r="J2962" s="184"/>
      <c r="K2962" s="252"/>
    </row>
    <row r="2963" spans="2:11">
      <c r="B2963" s="319"/>
      <c r="C2963" s="184"/>
      <c r="D2963" s="184"/>
      <c r="E2963" s="287"/>
      <c r="F2963" s="117"/>
      <c r="G2963" s="196"/>
      <c r="H2963" s="209"/>
      <c r="I2963" s="184"/>
      <c r="J2963" s="184"/>
      <c r="K2963" s="252"/>
    </row>
    <row r="2964" spans="2:11">
      <c r="B2964" s="319"/>
      <c r="C2964" s="184"/>
      <c r="D2964" s="184"/>
      <c r="E2964" s="287"/>
      <c r="F2964" s="117"/>
      <c r="G2964" s="196"/>
      <c r="H2964" s="209"/>
      <c r="I2964" s="184"/>
      <c r="J2964" s="184"/>
      <c r="K2964" s="252"/>
    </row>
    <row r="2965" spans="2:11">
      <c r="B2965" s="319"/>
      <c r="C2965" s="184"/>
      <c r="D2965" s="184"/>
      <c r="E2965" s="287"/>
      <c r="F2965" s="117"/>
      <c r="G2965" s="196"/>
      <c r="H2965" s="209"/>
      <c r="I2965" s="184"/>
      <c r="J2965" s="184"/>
      <c r="K2965" s="252"/>
    </row>
    <row r="2966" spans="2:11">
      <c r="B2966" s="319"/>
      <c r="C2966" s="184"/>
      <c r="D2966" s="184"/>
      <c r="E2966" s="287"/>
      <c r="F2966" s="117"/>
      <c r="G2966" s="196"/>
      <c r="H2966" s="209"/>
      <c r="I2966" s="184"/>
      <c r="J2966" s="184"/>
      <c r="K2966" s="252"/>
    </row>
    <row r="2967" spans="2:11">
      <c r="B2967" s="319"/>
      <c r="C2967" s="184"/>
      <c r="D2967" s="184"/>
      <c r="E2967" s="287"/>
      <c r="F2967" s="117"/>
      <c r="G2967" s="196"/>
      <c r="H2967" s="209"/>
      <c r="I2967" s="184"/>
      <c r="J2967" s="184"/>
      <c r="K2967" s="252"/>
    </row>
    <row r="2968" spans="2:11">
      <c r="B2968" s="319"/>
      <c r="C2968" s="184"/>
      <c r="D2968" s="184"/>
      <c r="E2968" s="287"/>
      <c r="F2968" s="117"/>
      <c r="G2968" s="196"/>
      <c r="H2968" s="209"/>
      <c r="I2968" s="184"/>
      <c r="J2968" s="184"/>
      <c r="K2968" s="252"/>
    </row>
    <row r="2969" spans="2:11">
      <c r="B2969" s="319"/>
      <c r="C2969" s="184"/>
      <c r="D2969" s="184"/>
      <c r="E2969" s="287"/>
      <c r="F2969" s="117"/>
      <c r="G2969" s="196"/>
      <c r="H2969" s="209"/>
      <c r="I2969" s="184"/>
      <c r="J2969" s="184"/>
      <c r="K2969" s="252"/>
    </row>
    <row r="2970" spans="2:11">
      <c r="B2970" s="319"/>
      <c r="C2970" s="184"/>
      <c r="D2970" s="184"/>
      <c r="E2970" s="287"/>
      <c r="F2970" s="117"/>
      <c r="G2970" s="196"/>
      <c r="H2970" s="209"/>
      <c r="I2970" s="184"/>
      <c r="J2970" s="184"/>
      <c r="K2970" s="252"/>
    </row>
    <row r="2971" spans="2:11">
      <c r="B2971" s="319"/>
      <c r="C2971" s="184"/>
      <c r="D2971" s="184"/>
      <c r="E2971" s="287"/>
      <c r="F2971" s="117"/>
      <c r="G2971" s="196"/>
      <c r="H2971" s="209"/>
      <c r="I2971" s="184"/>
      <c r="J2971" s="184"/>
      <c r="K2971" s="252"/>
    </row>
    <row r="2972" spans="2:11">
      <c r="B2972" s="319"/>
      <c r="C2972" s="184"/>
      <c r="D2972" s="184"/>
      <c r="E2972" s="287"/>
      <c r="F2972" s="117"/>
      <c r="G2972" s="196"/>
      <c r="H2972" s="209"/>
      <c r="I2972" s="184"/>
      <c r="J2972" s="184"/>
      <c r="K2972" s="252"/>
    </row>
    <row r="2973" spans="2:11">
      <c r="B2973" s="319"/>
      <c r="C2973" s="184"/>
      <c r="D2973" s="184"/>
      <c r="E2973" s="287"/>
      <c r="F2973" s="117"/>
      <c r="G2973" s="196"/>
      <c r="H2973" s="209"/>
      <c r="I2973" s="184"/>
      <c r="J2973" s="184"/>
      <c r="K2973" s="252"/>
    </row>
    <row r="2974" spans="2:11">
      <c r="B2974" s="319"/>
      <c r="C2974" s="184"/>
      <c r="D2974" s="184"/>
      <c r="E2974" s="287"/>
      <c r="F2974" s="117"/>
      <c r="G2974" s="196"/>
      <c r="H2974" s="209"/>
      <c r="I2974" s="184"/>
      <c r="J2974" s="184"/>
      <c r="K2974" s="252"/>
    </row>
    <row r="2975" spans="2:11">
      <c r="B2975" s="319"/>
      <c r="C2975" s="184"/>
      <c r="D2975" s="184"/>
      <c r="E2975" s="287"/>
      <c r="F2975" s="117"/>
      <c r="G2975" s="196"/>
      <c r="H2975" s="209"/>
      <c r="I2975" s="184"/>
      <c r="J2975" s="184"/>
      <c r="K2975" s="252"/>
    </row>
    <row r="2976" spans="2:11">
      <c r="B2976" s="319"/>
      <c r="C2976" s="184"/>
      <c r="D2976" s="184"/>
      <c r="E2976" s="287"/>
      <c r="F2976" s="117"/>
      <c r="G2976" s="196"/>
      <c r="H2976" s="209"/>
      <c r="I2976" s="184"/>
      <c r="J2976" s="184"/>
      <c r="K2976" s="252"/>
    </row>
    <row r="2977" spans="2:11">
      <c r="B2977" s="319"/>
      <c r="C2977" s="184"/>
      <c r="D2977" s="184"/>
      <c r="E2977" s="287"/>
      <c r="F2977" s="117"/>
      <c r="G2977" s="196"/>
      <c r="H2977" s="209"/>
      <c r="I2977" s="184"/>
      <c r="J2977" s="184"/>
      <c r="K2977" s="252"/>
    </row>
    <row r="2978" spans="2:11">
      <c r="B2978" s="319"/>
      <c r="C2978" s="184"/>
      <c r="D2978" s="184"/>
      <c r="E2978" s="287"/>
      <c r="F2978" s="117"/>
      <c r="G2978" s="196"/>
      <c r="H2978" s="209"/>
      <c r="I2978" s="184"/>
      <c r="J2978" s="184"/>
      <c r="K2978" s="252"/>
    </row>
    <row r="2979" spans="2:11">
      <c r="B2979" s="319"/>
      <c r="C2979" s="184"/>
      <c r="D2979" s="184"/>
      <c r="E2979" s="287"/>
      <c r="F2979" s="117"/>
      <c r="G2979" s="196"/>
      <c r="H2979" s="209"/>
      <c r="I2979" s="184"/>
      <c r="J2979" s="184"/>
      <c r="K2979" s="252"/>
    </row>
    <row r="2980" spans="2:11">
      <c r="B2980" s="319"/>
      <c r="C2980" s="184"/>
      <c r="D2980" s="184"/>
      <c r="E2980" s="287"/>
      <c r="F2980" s="117"/>
      <c r="G2980" s="196"/>
      <c r="H2980" s="209"/>
      <c r="I2980" s="184"/>
      <c r="J2980" s="184"/>
      <c r="K2980" s="252"/>
    </row>
    <row r="2981" spans="2:11">
      <c r="B2981" s="319"/>
      <c r="C2981" s="184"/>
      <c r="D2981" s="184"/>
      <c r="E2981" s="287"/>
      <c r="F2981" s="117"/>
      <c r="G2981" s="196"/>
      <c r="H2981" s="209"/>
      <c r="I2981" s="184"/>
      <c r="J2981" s="184"/>
      <c r="K2981" s="252"/>
    </row>
    <row r="2982" spans="2:11">
      <c r="B2982" s="319"/>
      <c r="C2982" s="184"/>
      <c r="D2982" s="184"/>
      <c r="E2982" s="287"/>
      <c r="F2982" s="117"/>
      <c r="G2982" s="196"/>
      <c r="H2982" s="209"/>
      <c r="I2982" s="184"/>
      <c r="J2982" s="184"/>
      <c r="K2982" s="252"/>
    </row>
    <row r="2983" spans="2:11">
      <c r="B2983" s="319"/>
      <c r="C2983" s="184"/>
      <c r="D2983" s="184"/>
      <c r="E2983" s="287"/>
      <c r="F2983" s="117"/>
      <c r="G2983" s="196"/>
      <c r="H2983" s="209"/>
      <c r="I2983" s="184"/>
      <c r="J2983" s="184"/>
      <c r="K2983" s="252"/>
    </row>
    <row r="2984" spans="2:11">
      <c r="B2984" s="319"/>
      <c r="C2984" s="184"/>
      <c r="D2984" s="184"/>
      <c r="E2984" s="287"/>
      <c r="F2984" s="117"/>
      <c r="G2984" s="196"/>
      <c r="H2984" s="209"/>
      <c r="I2984" s="184"/>
      <c r="J2984" s="184"/>
      <c r="K2984" s="252"/>
    </row>
    <row r="2985" spans="2:11">
      <c r="B2985" s="319"/>
      <c r="C2985" s="184"/>
      <c r="D2985" s="184"/>
      <c r="E2985" s="287"/>
      <c r="F2985" s="117"/>
      <c r="G2985" s="196"/>
      <c r="H2985" s="209"/>
      <c r="I2985" s="184"/>
      <c r="J2985" s="184"/>
      <c r="K2985" s="252"/>
    </row>
    <row r="2986" spans="2:11">
      <c r="B2986" s="319"/>
      <c r="C2986" s="184"/>
      <c r="D2986" s="184"/>
      <c r="E2986" s="287"/>
      <c r="F2986" s="117"/>
      <c r="G2986" s="196"/>
      <c r="H2986" s="209"/>
      <c r="I2986" s="184"/>
      <c r="J2986" s="184"/>
      <c r="K2986" s="252"/>
    </row>
    <row r="2987" spans="2:11">
      <c r="B2987" s="319"/>
      <c r="C2987" s="184"/>
      <c r="D2987" s="184"/>
      <c r="E2987" s="287"/>
      <c r="F2987" s="117"/>
      <c r="G2987" s="196"/>
      <c r="H2987" s="209"/>
      <c r="I2987" s="184"/>
      <c r="J2987" s="184"/>
      <c r="K2987" s="252"/>
    </row>
    <row r="2988" spans="2:11">
      <c r="B2988" s="319"/>
      <c r="C2988" s="184"/>
      <c r="D2988" s="184"/>
      <c r="E2988" s="287"/>
      <c r="F2988" s="117"/>
      <c r="G2988" s="196"/>
      <c r="H2988" s="209"/>
      <c r="I2988" s="184"/>
      <c r="J2988" s="184"/>
      <c r="K2988" s="252"/>
    </row>
    <row r="2989" spans="2:11">
      <c r="B2989" s="319"/>
      <c r="C2989" s="184"/>
      <c r="D2989" s="184"/>
      <c r="E2989" s="287"/>
      <c r="F2989" s="117"/>
      <c r="G2989" s="196"/>
      <c r="H2989" s="209"/>
      <c r="I2989" s="184"/>
      <c r="J2989" s="184"/>
      <c r="K2989" s="252"/>
    </row>
    <row r="2990" spans="2:11">
      <c r="B2990" s="319"/>
      <c r="C2990" s="184"/>
      <c r="D2990" s="184"/>
      <c r="E2990" s="287"/>
      <c r="F2990" s="117"/>
      <c r="G2990" s="196"/>
      <c r="H2990" s="209"/>
      <c r="I2990" s="184"/>
      <c r="J2990" s="184"/>
      <c r="K2990" s="252"/>
    </row>
    <row r="2991" spans="2:11">
      <c r="B2991" s="319"/>
      <c r="C2991" s="184"/>
      <c r="D2991" s="184"/>
      <c r="E2991" s="287"/>
      <c r="F2991" s="117"/>
      <c r="G2991" s="196"/>
      <c r="H2991" s="209"/>
      <c r="I2991" s="184"/>
      <c r="J2991" s="184"/>
      <c r="K2991" s="252"/>
    </row>
    <row r="2992" spans="2:11">
      <c r="B2992" s="319"/>
      <c r="C2992" s="184"/>
      <c r="D2992" s="184"/>
      <c r="E2992" s="287"/>
      <c r="F2992" s="117"/>
      <c r="G2992" s="196"/>
      <c r="H2992" s="209"/>
      <c r="I2992" s="184"/>
      <c r="J2992" s="184"/>
      <c r="K2992" s="252"/>
    </row>
    <row r="2993" spans="2:11">
      <c r="B2993" s="319"/>
      <c r="C2993" s="184"/>
      <c r="D2993" s="184"/>
      <c r="E2993" s="287"/>
      <c r="F2993" s="117"/>
      <c r="G2993" s="196"/>
      <c r="H2993" s="209"/>
      <c r="I2993" s="184"/>
      <c r="J2993" s="184"/>
      <c r="K2993" s="252"/>
    </row>
    <row r="2994" spans="2:11">
      <c r="B2994" s="319"/>
      <c r="C2994" s="184"/>
      <c r="D2994" s="184"/>
      <c r="E2994" s="287"/>
      <c r="F2994" s="117"/>
      <c r="G2994" s="196"/>
      <c r="H2994" s="209"/>
      <c r="I2994" s="184"/>
      <c r="J2994" s="184"/>
      <c r="K2994" s="252"/>
    </row>
    <row r="2995" spans="2:11">
      <c r="B2995" s="319"/>
      <c r="C2995" s="184"/>
      <c r="D2995" s="184"/>
      <c r="E2995" s="287"/>
      <c r="F2995" s="117"/>
      <c r="G2995" s="196"/>
      <c r="H2995" s="209"/>
      <c r="I2995" s="184"/>
      <c r="J2995" s="184"/>
      <c r="K2995" s="252"/>
    </row>
    <row r="2996" spans="2:11">
      <c r="B2996" s="319"/>
      <c r="C2996" s="184"/>
      <c r="D2996" s="184"/>
      <c r="E2996" s="287"/>
      <c r="F2996" s="117"/>
      <c r="G2996" s="196"/>
      <c r="H2996" s="209"/>
      <c r="I2996" s="184"/>
      <c r="J2996" s="184"/>
      <c r="K2996" s="252"/>
    </row>
    <row r="2997" spans="2:11">
      <c r="B2997" s="319"/>
      <c r="C2997" s="184"/>
      <c r="D2997" s="184"/>
      <c r="E2997" s="287"/>
      <c r="F2997" s="117"/>
      <c r="G2997" s="196"/>
      <c r="H2997" s="209"/>
      <c r="I2997" s="184"/>
      <c r="J2997" s="184"/>
      <c r="K2997" s="252"/>
    </row>
    <row r="2998" spans="2:11">
      <c r="B2998" s="319"/>
      <c r="C2998" s="184"/>
      <c r="D2998" s="184"/>
      <c r="E2998" s="287"/>
      <c r="F2998" s="117"/>
      <c r="G2998" s="196"/>
      <c r="H2998" s="209"/>
      <c r="I2998" s="184"/>
      <c r="J2998" s="184"/>
      <c r="K2998" s="252"/>
    </row>
    <row r="2999" spans="2:11">
      <c r="B2999" s="319"/>
      <c r="C2999" s="184"/>
      <c r="D2999" s="184"/>
      <c r="E2999" s="287"/>
      <c r="F2999" s="117"/>
      <c r="G2999" s="196"/>
      <c r="H2999" s="209"/>
      <c r="I2999" s="184"/>
      <c r="J2999" s="184"/>
      <c r="K2999" s="252"/>
    </row>
    <row r="3000" spans="2:11">
      <c r="B3000" s="319"/>
      <c r="C3000" s="184"/>
      <c r="D3000" s="184"/>
      <c r="E3000" s="287"/>
      <c r="F3000" s="117"/>
      <c r="G3000" s="196"/>
      <c r="H3000" s="209"/>
      <c r="I3000" s="184"/>
      <c r="J3000" s="184"/>
      <c r="K3000" s="252"/>
    </row>
    <row r="3001" spans="2:11">
      <c r="B3001" s="319"/>
      <c r="C3001" s="184"/>
      <c r="D3001" s="184"/>
      <c r="E3001" s="287"/>
      <c r="F3001" s="117"/>
      <c r="G3001" s="196"/>
      <c r="H3001" s="209"/>
      <c r="I3001" s="184"/>
      <c r="J3001" s="184"/>
      <c r="K3001" s="252"/>
    </row>
    <row r="3002" spans="2:11">
      <c r="B3002" s="319"/>
      <c r="C3002" s="184"/>
      <c r="D3002" s="184"/>
      <c r="E3002" s="287"/>
      <c r="F3002" s="117"/>
      <c r="G3002" s="196"/>
      <c r="H3002" s="209"/>
      <c r="I3002" s="184"/>
      <c r="J3002" s="184"/>
      <c r="K3002" s="252"/>
    </row>
    <row r="3003" spans="2:11">
      <c r="B3003" s="319"/>
      <c r="C3003" s="184"/>
      <c r="D3003" s="184"/>
      <c r="E3003" s="287"/>
      <c r="F3003" s="117"/>
      <c r="G3003" s="196"/>
      <c r="H3003" s="209"/>
      <c r="I3003" s="184"/>
      <c r="J3003" s="184"/>
      <c r="K3003" s="252"/>
    </row>
    <row r="3004" spans="2:11">
      <c r="B3004" s="319"/>
      <c r="C3004" s="184"/>
      <c r="D3004" s="184"/>
      <c r="E3004" s="287"/>
      <c r="F3004" s="117"/>
      <c r="G3004" s="196"/>
      <c r="H3004" s="209"/>
      <c r="I3004" s="184"/>
      <c r="J3004" s="184"/>
      <c r="K3004" s="252"/>
    </row>
    <row r="3005" spans="2:11">
      <c r="B3005" s="319"/>
      <c r="C3005" s="184"/>
      <c r="D3005" s="184"/>
      <c r="E3005" s="287"/>
      <c r="F3005" s="117"/>
      <c r="G3005" s="196"/>
      <c r="H3005" s="209"/>
      <c r="I3005" s="184"/>
      <c r="J3005" s="184"/>
      <c r="K3005" s="252"/>
    </row>
    <row r="3006" spans="2:11">
      <c r="B3006" s="319"/>
      <c r="C3006" s="184"/>
      <c r="D3006" s="184"/>
      <c r="E3006" s="287"/>
      <c r="F3006" s="117"/>
      <c r="G3006" s="196"/>
      <c r="H3006" s="209"/>
      <c r="I3006" s="184"/>
      <c r="J3006" s="184"/>
      <c r="K3006" s="252"/>
    </row>
    <row r="3007" spans="2:11">
      <c r="B3007" s="319"/>
      <c r="C3007" s="184"/>
      <c r="D3007" s="184"/>
      <c r="E3007" s="287"/>
      <c r="F3007" s="117"/>
      <c r="G3007" s="196"/>
      <c r="H3007" s="209"/>
      <c r="I3007" s="184"/>
      <c r="J3007" s="184"/>
      <c r="K3007" s="252"/>
    </row>
    <row r="3008" spans="2:11">
      <c r="B3008" s="319"/>
      <c r="C3008" s="184"/>
      <c r="D3008" s="184"/>
      <c r="E3008" s="287"/>
      <c r="F3008" s="117"/>
      <c r="G3008" s="196"/>
      <c r="H3008" s="209"/>
      <c r="I3008" s="184"/>
      <c r="J3008" s="184"/>
      <c r="K3008" s="252"/>
    </row>
    <row r="3009" spans="2:11">
      <c r="B3009" s="319"/>
      <c r="C3009" s="184"/>
      <c r="D3009" s="184"/>
      <c r="E3009" s="287"/>
      <c r="F3009" s="117"/>
      <c r="G3009" s="196"/>
      <c r="H3009" s="209"/>
      <c r="I3009" s="184"/>
      <c r="J3009" s="184"/>
      <c r="K3009" s="252"/>
    </row>
    <row r="3010" spans="2:11">
      <c r="B3010" s="319"/>
      <c r="C3010" s="184"/>
      <c r="D3010" s="184"/>
      <c r="E3010" s="287"/>
      <c r="F3010" s="117"/>
      <c r="G3010" s="196"/>
      <c r="H3010" s="209"/>
      <c r="I3010" s="184"/>
      <c r="J3010" s="184"/>
      <c r="K3010" s="252"/>
    </row>
    <row r="3011" spans="2:11">
      <c r="B3011" s="319"/>
      <c r="C3011" s="184"/>
      <c r="D3011" s="184"/>
      <c r="E3011" s="287"/>
      <c r="F3011" s="117"/>
      <c r="G3011" s="196"/>
      <c r="H3011" s="209"/>
      <c r="I3011" s="184"/>
      <c r="J3011" s="184"/>
      <c r="K3011" s="252"/>
    </row>
    <row r="3012" spans="2:11">
      <c r="B3012" s="319"/>
      <c r="C3012" s="184"/>
      <c r="D3012" s="184"/>
      <c r="E3012" s="287"/>
      <c r="F3012" s="117"/>
      <c r="G3012" s="196"/>
      <c r="H3012" s="209"/>
      <c r="I3012" s="184"/>
      <c r="J3012" s="184"/>
      <c r="K3012" s="252"/>
    </row>
    <row r="3013" spans="2:11">
      <c r="B3013" s="319"/>
      <c r="C3013" s="184"/>
      <c r="D3013" s="184"/>
      <c r="E3013" s="287"/>
      <c r="F3013" s="117"/>
      <c r="G3013" s="196"/>
      <c r="H3013" s="209"/>
      <c r="I3013" s="184"/>
      <c r="J3013" s="184"/>
      <c r="K3013" s="252"/>
    </row>
    <row r="3014" spans="2:11">
      <c r="B3014" s="319"/>
      <c r="C3014" s="184"/>
      <c r="D3014" s="184"/>
      <c r="E3014" s="287"/>
      <c r="F3014" s="117"/>
      <c r="G3014" s="196"/>
      <c r="H3014" s="209"/>
      <c r="I3014" s="184"/>
      <c r="J3014" s="184"/>
      <c r="K3014" s="252"/>
    </row>
    <row r="3015" spans="2:11">
      <c r="B3015" s="319"/>
      <c r="C3015" s="184"/>
      <c r="D3015" s="184"/>
      <c r="E3015" s="287"/>
      <c r="F3015" s="117"/>
      <c r="G3015" s="196"/>
      <c r="H3015" s="209"/>
      <c r="I3015" s="184"/>
      <c r="J3015" s="184"/>
      <c r="K3015" s="252"/>
    </row>
    <row r="3016" spans="2:11">
      <c r="B3016" s="319"/>
      <c r="C3016" s="184"/>
      <c r="D3016" s="184"/>
      <c r="E3016" s="287"/>
      <c r="F3016" s="117"/>
      <c r="G3016" s="196"/>
      <c r="H3016" s="209"/>
      <c r="I3016" s="184"/>
      <c r="J3016" s="184"/>
      <c r="K3016" s="252"/>
    </row>
    <row r="3017" spans="2:11">
      <c r="B3017" s="319"/>
      <c r="C3017" s="184"/>
      <c r="D3017" s="184"/>
      <c r="E3017" s="287"/>
      <c r="F3017" s="117"/>
      <c r="G3017" s="196"/>
      <c r="H3017" s="209"/>
      <c r="I3017" s="184"/>
      <c r="J3017" s="184"/>
      <c r="K3017" s="252"/>
    </row>
    <row r="3018" spans="2:11">
      <c r="B3018" s="319"/>
      <c r="C3018" s="184"/>
      <c r="D3018" s="184"/>
      <c r="E3018" s="287"/>
      <c r="F3018" s="117"/>
      <c r="G3018" s="196"/>
      <c r="H3018" s="209"/>
      <c r="I3018" s="184"/>
      <c r="J3018" s="184"/>
      <c r="K3018" s="252"/>
    </row>
    <row r="3019" spans="2:11">
      <c r="B3019" s="319"/>
      <c r="C3019" s="184"/>
      <c r="D3019" s="184"/>
      <c r="E3019" s="287"/>
      <c r="F3019" s="117"/>
      <c r="G3019" s="196"/>
      <c r="H3019" s="209"/>
      <c r="I3019" s="184"/>
      <c r="J3019" s="184"/>
      <c r="K3019" s="252"/>
    </row>
    <row r="3020" spans="2:11">
      <c r="B3020" s="319"/>
      <c r="C3020" s="184"/>
      <c r="D3020" s="184"/>
      <c r="E3020" s="287"/>
      <c r="F3020" s="117"/>
      <c r="G3020" s="196"/>
      <c r="H3020" s="209"/>
      <c r="I3020" s="184"/>
      <c r="J3020" s="184"/>
      <c r="K3020" s="252"/>
    </row>
    <row r="3021" spans="2:11">
      <c r="B3021" s="319"/>
      <c r="C3021" s="184"/>
      <c r="D3021" s="184"/>
      <c r="E3021" s="287"/>
      <c r="F3021" s="117"/>
      <c r="G3021" s="196"/>
      <c r="H3021" s="209"/>
      <c r="I3021" s="184"/>
      <c r="J3021" s="184"/>
      <c r="K3021" s="252"/>
    </row>
    <row r="3022" spans="2:11">
      <c r="B3022" s="319"/>
      <c r="C3022" s="184"/>
      <c r="D3022" s="184"/>
      <c r="E3022" s="287"/>
      <c r="F3022" s="117"/>
      <c r="G3022" s="196"/>
      <c r="H3022" s="209"/>
      <c r="I3022" s="184"/>
      <c r="J3022" s="184"/>
      <c r="K3022" s="252"/>
    </row>
    <row r="3023" spans="2:11">
      <c r="B3023" s="319"/>
      <c r="C3023" s="184"/>
      <c r="D3023" s="184"/>
      <c r="E3023" s="287"/>
      <c r="F3023" s="117"/>
      <c r="G3023" s="196"/>
      <c r="H3023" s="209"/>
      <c r="I3023" s="184"/>
      <c r="J3023" s="184"/>
      <c r="K3023" s="252"/>
    </row>
    <row r="3024" spans="2:11">
      <c r="B3024" s="319"/>
      <c r="C3024" s="184"/>
      <c r="D3024" s="184"/>
      <c r="E3024" s="287"/>
      <c r="F3024" s="117"/>
      <c r="G3024" s="196"/>
      <c r="H3024" s="209"/>
      <c r="I3024" s="184"/>
      <c r="J3024" s="184"/>
      <c r="K3024" s="252"/>
    </row>
    <row r="3025" spans="2:11">
      <c r="B3025" s="319"/>
      <c r="C3025" s="184"/>
      <c r="D3025" s="184"/>
      <c r="E3025" s="287"/>
      <c r="F3025" s="117"/>
      <c r="G3025" s="196"/>
      <c r="H3025" s="209"/>
      <c r="I3025" s="184"/>
      <c r="J3025" s="184"/>
      <c r="K3025" s="252"/>
    </row>
    <row r="3026" spans="2:11">
      <c r="B3026" s="319"/>
      <c r="C3026" s="184"/>
      <c r="D3026" s="184"/>
      <c r="E3026" s="287"/>
      <c r="F3026" s="117"/>
      <c r="G3026" s="196"/>
      <c r="H3026" s="209"/>
      <c r="I3026" s="184"/>
      <c r="J3026" s="184"/>
      <c r="K3026" s="252"/>
    </row>
    <row r="3027" spans="2:11">
      <c r="B3027" s="319"/>
      <c r="C3027" s="184"/>
      <c r="D3027" s="184"/>
      <c r="E3027" s="287"/>
      <c r="F3027" s="117"/>
      <c r="G3027" s="196"/>
      <c r="H3027" s="209"/>
      <c r="I3027" s="184"/>
      <c r="J3027" s="184"/>
      <c r="K3027" s="252"/>
    </row>
    <row r="3028" spans="2:11">
      <c r="B3028" s="319"/>
      <c r="C3028" s="184"/>
      <c r="D3028" s="184"/>
      <c r="E3028" s="287"/>
      <c r="F3028" s="117"/>
      <c r="G3028" s="196"/>
      <c r="H3028" s="209"/>
      <c r="I3028" s="184"/>
      <c r="J3028" s="184"/>
      <c r="K3028" s="252"/>
    </row>
    <row r="3029" spans="2:11">
      <c r="B3029" s="319"/>
      <c r="C3029" s="184"/>
      <c r="D3029" s="184"/>
      <c r="E3029" s="287"/>
      <c r="F3029" s="117"/>
      <c r="G3029" s="196"/>
      <c r="H3029" s="209"/>
      <c r="I3029" s="184"/>
      <c r="J3029" s="184"/>
      <c r="K3029" s="252"/>
    </row>
    <row r="3030" spans="2:11">
      <c r="B3030" s="319"/>
      <c r="C3030" s="184"/>
      <c r="D3030" s="184"/>
      <c r="E3030" s="287"/>
      <c r="F3030" s="117"/>
      <c r="G3030" s="196"/>
      <c r="H3030" s="209"/>
      <c r="I3030" s="184"/>
      <c r="J3030" s="184"/>
      <c r="K3030" s="252"/>
    </row>
    <row r="3031" spans="2:11">
      <c r="B3031" s="319"/>
      <c r="C3031" s="184"/>
      <c r="D3031" s="184"/>
      <c r="E3031" s="287"/>
      <c r="F3031" s="117"/>
      <c r="G3031" s="196"/>
      <c r="H3031" s="209"/>
      <c r="I3031" s="184"/>
      <c r="J3031" s="184"/>
      <c r="K3031" s="252"/>
    </row>
    <row r="3032" spans="2:11">
      <c r="B3032" s="319"/>
      <c r="C3032" s="184"/>
      <c r="D3032" s="184"/>
      <c r="E3032" s="287"/>
      <c r="F3032" s="117"/>
      <c r="G3032" s="196"/>
      <c r="H3032" s="209"/>
      <c r="I3032" s="184"/>
      <c r="J3032" s="184"/>
      <c r="K3032" s="252"/>
    </row>
    <row r="3033" spans="2:11">
      <c r="B3033" s="319"/>
      <c r="C3033" s="184"/>
      <c r="D3033" s="184"/>
      <c r="E3033" s="287"/>
      <c r="F3033" s="117"/>
      <c r="G3033" s="196"/>
      <c r="H3033" s="209"/>
      <c r="I3033" s="184"/>
      <c r="J3033" s="184"/>
      <c r="K3033" s="252"/>
    </row>
    <row r="3034" spans="2:11">
      <c r="B3034" s="319"/>
      <c r="C3034" s="184"/>
      <c r="D3034" s="184"/>
      <c r="E3034" s="287"/>
      <c r="F3034" s="117"/>
      <c r="G3034" s="196"/>
      <c r="H3034" s="209"/>
      <c r="I3034" s="184"/>
      <c r="J3034" s="184"/>
      <c r="K3034" s="252"/>
    </row>
    <row r="3035" spans="2:11">
      <c r="B3035" s="319"/>
      <c r="C3035" s="184"/>
      <c r="D3035" s="184"/>
      <c r="E3035" s="287"/>
      <c r="F3035" s="117"/>
      <c r="G3035" s="196"/>
      <c r="H3035" s="209"/>
      <c r="I3035" s="184"/>
      <c r="J3035" s="184"/>
      <c r="K3035" s="252"/>
    </row>
    <row r="3036" spans="2:11">
      <c r="B3036" s="319"/>
      <c r="C3036" s="184"/>
      <c r="D3036" s="184"/>
      <c r="E3036" s="287"/>
      <c r="F3036" s="117"/>
      <c r="G3036" s="196"/>
      <c r="H3036" s="209"/>
      <c r="I3036" s="184"/>
      <c r="J3036" s="184"/>
      <c r="K3036" s="252"/>
    </row>
    <row r="3037" spans="2:11">
      <c r="B3037" s="319"/>
      <c r="C3037" s="184"/>
      <c r="D3037" s="184"/>
      <c r="E3037" s="287"/>
      <c r="F3037" s="117"/>
      <c r="G3037" s="196"/>
      <c r="H3037" s="209"/>
      <c r="I3037" s="184"/>
      <c r="J3037" s="184"/>
      <c r="K3037" s="252"/>
    </row>
    <row r="3038" spans="2:11">
      <c r="B3038" s="319"/>
      <c r="C3038" s="184"/>
      <c r="D3038" s="184"/>
      <c r="E3038" s="287"/>
      <c r="F3038" s="117"/>
      <c r="G3038" s="196"/>
      <c r="H3038" s="209"/>
      <c r="I3038" s="184"/>
      <c r="J3038" s="184"/>
      <c r="K3038" s="252"/>
    </row>
    <row r="3039" spans="2:11">
      <c r="B3039" s="319"/>
      <c r="C3039" s="184"/>
      <c r="D3039" s="184"/>
      <c r="E3039" s="287"/>
      <c r="F3039" s="117"/>
      <c r="G3039" s="196"/>
      <c r="H3039" s="209"/>
      <c r="I3039" s="184"/>
      <c r="J3039" s="184"/>
      <c r="K3039" s="252"/>
    </row>
    <row r="3040" spans="2:11">
      <c r="B3040" s="319"/>
      <c r="C3040" s="184"/>
      <c r="D3040" s="184"/>
      <c r="E3040" s="287"/>
      <c r="F3040" s="117"/>
      <c r="G3040" s="196"/>
      <c r="H3040" s="209"/>
      <c r="I3040" s="184"/>
      <c r="J3040" s="184"/>
      <c r="K3040" s="252"/>
    </row>
    <row r="3041" spans="2:11">
      <c r="B3041" s="319"/>
      <c r="C3041" s="184"/>
      <c r="D3041" s="184"/>
      <c r="E3041" s="287"/>
      <c r="F3041" s="117"/>
      <c r="G3041" s="196"/>
      <c r="H3041" s="209"/>
      <c r="I3041" s="184"/>
      <c r="J3041" s="184"/>
      <c r="K3041" s="252"/>
    </row>
    <row r="3042" spans="2:11">
      <c r="B3042" s="319"/>
      <c r="C3042" s="184"/>
      <c r="D3042" s="184"/>
      <c r="E3042" s="287"/>
      <c r="F3042" s="117"/>
      <c r="G3042" s="196"/>
      <c r="H3042" s="209"/>
      <c r="I3042" s="184"/>
      <c r="J3042" s="184"/>
      <c r="K3042" s="252"/>
    </row>
    <row r="3043" spans="2:11">
      <c r="B3043" s="319"/>
      <c r="C3043" s="184"/>
      <c r="D3043" s="184"/>
      <c r="E3043" s="287"/>
      <c r="F3043" s="117"/>
      <c r="G3043" s="196"/>
      <c r="H3043" s="209"/>
      <c r="I3043" s="184"/>
      <c r="J3043" s="184"/>
      <c r="K3043" s="252"/>
    </row>
    <row r="3044" spans="2:11">
      <c r="B3044" s="319"/>
      <c r="C3044" s="184"/>
      <c r="D3044" s="184"/>
      <c r="E3044" s="287"/>
      <c r="F3044" s="117"/>
      <c r="G3044" s="196"/>
      <c r="H3044" s="209"/>
      <c r="I3044" s="184"/>
      <c r="J3044" s="184"/>
      <c r="K3044" s="252"/>
    </row>
    <row r="3045" spans="2:11">
      <c r="B3045" s="319"/>
      <c r="C3045" s="184"/>
      <c r="D3045" s="184"/>
      <c r="E3045" s="287"/>
      <c r="F3045" s="117"/>
      <c r="G3045" s="196"/>
      <c r="H3045" s="209"/>
      <c r="I3045" s="184"/>
      <c r="J3045" s="184"/>
      <c r="K3045" s="252"/>
    </row>
    <row r="3046" spans="2:11">
      <c r="B3046" s="319"/>
      <c r="C3046" s="184"/>
      <c r="D3046" s="184"/>
      <c r="E3046" s="287"/>
      <c r="F3046" s="117"/>
      <c r="G3046" s="196"/>
      <c r="H3046" s="209"/>
      <c r="I3046" s="184"/>
      <c r="J3046" s="184"/>
      <c r="K3046" s="252"/>
    </row>
    <row r="3047" spans="2:11">
      <c r="B3047" s="319"/>
      <c r="C3047" s="184"/>
      <c r="D3047" s="184"/>
      <c r="E3047" s="287"/>
      <c r="F3047" s="117"/>
      <c r="G3047" s="196"/>
      <c r="H3047" s="209"/>
      <c r="I3047" s="184"/>
      <c r="J3047" s="184"/>
      <c r="K3047" s="252"/>
    </row>
    <row r="3048" spans="2:11">
      <c r="B3048" s="319"/>
      <c r="C3048" s="184"/>
      <c r="D3048" s="184"/>
      <c r="E3048" s="287"/>
      <c r="F3048" s="117"/>
      <c r="G3048" s="196"/>
      <c r="H3048" s="209"/>
      <c r="I3048" s="184"/>
      <c r="J3048" s="184"/>
      <c r="K3048" s="252"/>
    </row>
    <row r="3049" spans="2:11">
      <c r="B3049" s="319"/>
      <c r="C3049" s="184"/>
      <c r="D3049" s="184"/>
      <c r="E3049" s="287"/>
      <c r="F3049" s="117"/>
      <c r="G3049" s="196"/>
      <c r="H3049" s="209"/>
      <c r="I3049" s="184"/>
      <c r="J3049" s="184"/>
      <c r="K3049" s="252"/>
    </row>
    <row r="3050" spans="2:11">
      <c r="B3050" s="319"/>
      <c r="C3050" s="184"/>
      <c r="D3050" s="184"/>
      <c r="E3050" s="287"/>
      <c r="F3050" s="117"/>
      <c r="G3050" s="196"/>
      <c r="H3050" s="209"/>
      <c r="I3050" s="184"/>
      <c r="J3050" s="184"/>
      <c r="K3050" s="252"/>
    </row>
    <row r="3051" spans="2:11">
      <c r="B3051" s="319"/>
      <c r="C3051" s="184"/>
      <c r="D3051" s="184"/>
      <c r="E3051" s="287"/>
      <c r="F3051" s="117"/>
      <c r="G3051" s="196"/>
      <c r="H3051" s="209"/>
      <c r="I3051" s="184"/>
      <c r="J3051" s="184"/>
      <c r="K3051" s="252"/>
    </row>
    <row r="3052" spans="2:11">
      <c r="B3052" s="319"/>
      <c r="C3052" s="184"/>
      <c r="D3052" s="184"/>
      <c r="E3052" s="287"/>
      <c r="F3052" s="117"/>
      <c r="G3052" s="196"/>
      <c r="H3052" s="209"/>
      <c r="I3052" s="184"/>
      <c r="J3052" s="184"/>
      <c r="K3052" s="252"/>
    </row>
    <row r="3053" spans="2:11">
      <c r="B3053" s="319"/>
      <c r="C3053" s="184"/>
      <c r="D3053" s="184"/>
      <c r="E3053" s="287"/>
      <c r="F3053" s="117"/>
      <c r="G3053" s="196"/>
      <c r="H3053" s="209"/>
      <c r="I3053" s="184"/>
      <c r="J3053" s="184"/>
      <c r="K3053" s="252"/>
    </row>
    <row r="3054" spans="2:11">
      <c r="B3054" s="319"/>
      <c r="C3054" s="184"/>
      <c r="D3054" s="184"/>
      <c r="E3054" s="287"/>
      <c r="F3054" s="117"/>
      <c r="G3054" s="196"/>
      <c r="H3054" s="209"/>
      <c r="I3054" s="184"/>
      <c r="J3054" s="184"/>
      <c r="K3054" s="252"/>
    </row>
    <row r="3055" spans="2:11">
      <c r="B3055" s="319"/>
      <c r="C3055" s="184"/>
      <c r="D3055" s="184"/>
      <c r="E3055" s="287"/>
      <c r="F3055" s="117"/>
      <c r="G3055" s="196"/>
      <c r="H3055" s="209"/>
      <c r="I3055" s="184"/>
      <c r="J3055" s="184"/>
      <c r="K3055" s="252"/>
    </row>
    <row r="3056" spans="2:11">
      <c r="B3056" s="319"/>
      <c r="C3056" s="184"/>
      <c r="D3056" s="184"/>
      <c r="E3056" s="287"/>
      <c r="F3056" s="117"/>
      <c r="G3056" s="196"/>
      <c r="H3056" s="209"/>
      <c r="I3056" s="184"/>
      <c r="J3056" s="184"/>
      <c r="K3056" s="252"/>
    </row>
    <row r="3057" spans="2:11">
      <c r="B3057" s="319"/>
      <c r="C3057" s="184"/>
      <c r="D3057" s="184"/>
      <c r="E3057" s="287"/>
      <c r="F3057" s="117"/>
      <c r="G3057" s="196"/>
      <c r="H3057" s="209"/>
      <c r="I3057" s="184"/>
      <c r="J3057" s="184"/>
      <c r="K3057" s="252"/>
    </row>
    <row r="3058" spans="2:11">
      <c r="B3058" s="319"/>
      <c r="C3058" s="184"/>
      <c r="D3058" s="184"/>
      <c r="E3058" s="287"/>
      <c r="F3058" s="117"/>
      <c r="G3058" s="196"/>
      <c r="H3058" s="209"/>
      <c r="I3058" s="184"/>
      <c r="J3058" s="184"/>
      <c r="K3058" s="252"/>
    </row>
    <row r="3059" spans="2:11">
      <c r="B3059" s="319"/>
      <c r="C3059" s="184"/>
      <c r="D3059" s="184"/>
      <c r="E3059" s="287"/>
      <c r="F3059" s="117"/>
      <c r="G3059" s="196"/>
      <c r="H3059" s="209"/>
      <c r="I3059" s="184"/>
      <c r="J3059" s="184"/>
      <c r="K3059" s="252"/>
    </row>
    <row r="3060" spans="2:11">
      <c r="B3060" s="319"/>
      <c r="C3060" s="184"/>
      <c r="D3060" s="184"/>
      <c r="E3060" s="287"/>
      <c r="F3060" s="117"/>
      <c r="G3060" s="196"/>
      <c r="H3060" s="209"/>
      <c r="I3060" s="184"/>
      <c r="J3060" s="184"/>
      <c r="K3060" s="252"/>
    </row>
    <row r="3061" spans="2:11">
      <c r="B3061" s="319"/>
      <c r="C3061" s="184"/>
      <c r="D3061" s="184"/>
      <c r="E3061" s="287"/>
      <c r="F3061" s="117"/>
      <c r="G3061" s="196"/>
      <c r="H3061" s="209"/>
      <c r="I3061" s="184"/>
      <c r="J3061" s="184"/>
      <c r="K3061" s="252"/>
    </row>
    <row r="3062" spans="2:11">
      <c r="B3062" s="319"/>
      <c r="C3062" s="184"/>
      <c r="D3062" s="184"/>
      <c r="E3062" s="287"/>
      <c r="F3062" s="117"/>
      <c r="G3062" s="196"/>
      <c r="H3062" s="209"/>
      <c r="I3062" s="184"/>
      <c r="J3062" s="184"/>
      <c r="K3062" s="252"/>
    </row>
    <row r="3063" spans="2:11">
      <c r="B3063" s="319"/>
      <c r="C3063" s="184"/>
      <c r="D3063" s="184"/>
      <c r="E3063" s="287"/>
      <c r="F3063" s="117"/>
      <c r="G3063" s="196"/>
      <c r="H3063" s="209"/>
      <c r="I3063" s="184"/>
      <c r="J3063" s="184"/>
      <c r="K3063" s="252"/>
    </row>
    <row r="3064" spans="2:11">
      <c r="B3064" s="319"/>
      <c r="C3064" s="184"/>
      <c r="D3064" s="184"/>
      <c r="E3064" s="287"/>
      <c r="F3064" s="117"/>
      <c r="G3064" s="196"/>
      <c r="H3064" s="209"/>
      <c r="I3064" s="184"/>
      <c r="J3064" s="184"/>
      <c r="K3064" s="252"/>
    </row>
    <row r="3065" spans="2:11">
      <c r="B3065" s="319"/>
      <c r="C3065" s="184"/>
      <c r="D3065" s="184"/>
      <c r="E3065" s="287"/>
      <c r="F3065" s="117"/>
      <c r="G3065" s="196"/>
      <c r="H3065" s="209"/>
      <c r="I3065" s="184"/>
      <c r="J3065" s="184"/>
      <c r="K3065" s="252"/>
    </row>
    <row r="3066" spans="2:11">
      <c r="B3066" s="319"/>
      <c r="C3066" s="184"/>
      <c r="D3066" s="184"/>
      <c r="E3066" s="287"/>
      <c r="F3066" s="117"/>
      <c r="G3066" s="196"/>
      <c r="H3066" s="209"/>
      <c r="I3066" s="184"/>
      <c r="J3066" s="184"/>
      <c r="K3066" s="252"/>
    </row>
    <row r="3067" spans="2:11">
      <c r="B3067" s="319"/>
      <c r="C3067" s="184"/>
      <c r="D3067" s="184"/>
      <c r="E3067" s="287"/>
      <c r="F3067" s="117"/>
      <c r="G3067" s="196"/>
      <c r="H3067" s="209"/>
      <c r="I3067" s="184"/>
      <c r="J3067" s="184"/>
      <c r="K3067" s="252"/>
    </row>
    <row r="3068" spans="2:11">
      <c r="B3068" s="319"/>
      <c r="C3068" s="184"/>
      <c r="D3068" s="184"/>
      <c r="E3068" s="287"/>
      <c r="F3068" s="117"/>
      <c r="G3068" s="196"/>
      <c r="H3068" s="209"/>
      <c r="I3068" s="184"/>
      <c r="J3068" s="184"/>
      <c r="K3068" s="252"/>
    </row>
    <row r="3069" spans="2:11">
      <c r="B3069" s="319"/>
      <c r="C3069" s="184"/>
      <c r="D3069" s="184"/>
      <c r="E3069" s="287"/>
      <c r="F3069" s="117"/>
      <c r="G3069" s="196"/>
      <c r="H3069" s="209"/>
      <c r="I3069" s="184"/>
      <c r="J3069" s="184"/>
      <c r="K3069" s="252"/>
    </row>
    <row r="3070" spans="2:11">
      <c r="B3070" s="319"/>
      <c r="C3070" s="184"/>
      <c r="D3070" s="184"/>
      <c r="E3070" s="287"/>
      <c r="F3070" s="117"/>
      <c r="G3070" s="196"/>
      <c r="H3070" s="209"/>
      <c r="I3070" s="184"/>
      <c r="J3070" s="184"/>
      <c r="K3070" s="252"/>
    </row>
    <row r="3071" spans="2:11">
      <c r="B3071" s="319"/>
      <c r="C3071" s="184"/>
      <c r="D3071" s="184"/>
      <c r="E3071" s="287"/>
      <c r="F3071" s="117"/>
      <c r="G3071" s="196"/>
      <c r="H3071" s="209"/>
      <c r="I3071" s="184"/>
      <c r="J3071" s="184"/>
      <c r="K3071" s="252"/>
    </row>
    <row r="3072" spans="2:11">
      <c r="B3072" s="319"/>
      <c r="C3072" s="184"/>
      <c r="D3072" s="184"/>
      <c r="E3072" s="287"/>
      <c r="F3072" s="117"/>
      <c r="G3072" s="196"/>
      <c r="H3072" s="209"/>
      <c r="I3072" s="184"/>
      <c r="J3072" s="184"/>
      <c r="K3072" s="252"/>
    </row>
    <row r="3073" spans="2:11">
      <c r="B3073" s="319"/>
      <c r="C3073" s="184"/>
      <c r="D3073" s="184"/>
      <c r="E3073" s="287"/>
      <c r="F3073" s="117"/>
      <c r="G3073" s="196"/>
      <c r="H3073" s="209"/>
      <c r="I3073" s="184"/>
      <c r="J3073" s="184"/>
      <c r="K3073" s="252"/>
    </row>
    <row r="3074" spans="2:11">
      <c r="B3074" s="319"/>
      <c r="C3074" s="184"/>
      <c r="D3074" s="184"/>
      <c r="E3074" s="287"/>
      <c r="F3074" s="117"/>
      <c r="G3074" s="196"/>
      <c r="H3074" s="209"/>
      <c r="I3074" s="184"/>
      <c r="J3074" s="184"/>
      <c r="K3074" s="252"/>
    </row>
    <row r="3075" spans="2:11">
      <c r="B3075" s="319"/>
      <c r="C3075" s="184"/>
      <c r="D3075" s="184"/>
      <c r="E3075" s="287"/>
      <c r="F3075" s="117"/>
      <c r="G3075" s="196"/>
      <c r="H3075" s="209"/>
      <c r="I3075" s="184"/>
      <c r="J3075" s="184"/>
      <c r="K3075" s="252"/>
    </row>
    <row r="3076" spans="2:11">
      <c r="B3076" s="319"/>
      <c r="C3076" s="184"/>
      <c r="D3076" s="184"/>
      <c r="E3076" s="287"/>
      <c r="F3076" s="117"/>
      <c r="G3076" s="196"/>
      <c r="H3076" s="209"/>
      <c r="I3076" s="184"/>
      <c r="J3076" s="184"/>
      <c r="K3076" s="252"/>
    </row>
    <row r="3077" spans="2:11">
      <c r="B3077" s="319"/>
      <c r="C3077" s="184"/>
      <c r="D3077" s="184"/>
      <c r="E3077" s="287"/>
      <c r="F3077" s="117"/>
      <c r="G3077" s="196"/>
      <c r="H3077" s="209"/>
      <c r="I3077" s="184"/>
      <c r="J3077" s="184"/>
      <c r="K3077" s="252"/>
    </row>
    <row r="3078" spans="2:11">
      <c r="B3078" s="319"/>
      <c r="C3078" s="184"/>
      <c r="D3078" s="184"/>
      <c r="E3078" s="287"/>
      <c r="F3078" s="117"/>
      <c r="G3078" s="196"/>
      <c r="H3078" s="209"/>
      <c r="I3078" s="184"/>
      <c r="J3078" s="184"/>
      <c r="K3078" s="252"/>
    </row>
    <row r="3079" spans="2:11">
      <c r="B3079" s="319"/>
      <c r="C3079" s="184"/>
      <c r="D3079" s="184"/>
      <c r="E3079" s="287"/>
      <c r="F3079" s="117"/>
      <c r="G3079" s="196"/>
      <c r="H3079" s="209"/>
      <c r="I3079" s="184"/>
      <c r="J3079" s="184"/>
      <c r="K3079" s="252"/>
    </row>
    <row r="3080" spans="2:11">
      <c r="B3080" s="319"/>
      <c r="C3080" s="184"/>
      <c r="D3080" s="184"/>
      <c r="E3080" s="287"/>
      <c r="F3080" s="117"/>
      <c r="G3080" s="196"/>
      <c r="H3080" s="209"/>
      <c r="I3080" s="184"/>
      <c r="J3080" s="184"/>
      <c r="K3080" s="252"/>
    </row>
    <row r="3081" spans="2:11">
      <c r="B3081" s="319"/>
      <c r="C3081" s="184"/>
      <c r="D3081" s="184"/>
      <c r="E3081" s="287"/>
      <c r="F3081" s="117"/>
      <c r="G3081" s="196"/>
      <c r="H3081" s="209"/>
      <c r="I3081" s="184"/>
      <c r="J3081" s="184"/>
      <c r="K3081" s="252"/>
    </row>
    <row r="3082" spans="2:11">
      <c r="B3082" s="319"/>
      <c r="C3082" s="184"/>
      <c r="D3082" s="184"/>
      <c r="E3082" s="287"/>
      <c r="F3082" s="117"/>
      <c r="G3082" s="196"/>
      <c r="H3082" s="209"/>
      <c r="I3082" s="184"/>
      <c r="J3082" s="184"/>
      <c r="K3082" s="252"/>
    </row>
    <row r="3083" spans="2:11">
      <c r="B3083" s="319"/>
      <c r="C3083" s="184"/>
      <c r="D3083" s="184"/>
      <c r="E3083" s="287"/>
      <c r="F3083" s="117"/>
      <c r="G3083" s="196"/>
      <c r="H3083" s="209"/>
      <c r="I3083" s="184"/>
      <c r="J3083" s="184"/>
      <c r="K3083" s="252"/>
    </row>
    <row r="3084" spans="2:11">
      <c r="B3084" s="319"/>
      <c r="C3084" s="184"/>
      <c r="D3084" s="184"/>
      <c r="E3084" s="287"/>
      <c r="F3084" s="117"/>
      <c r="G3084" s="196"/>
      <c r="H3084" s="209"/>
      <c r="I3084" s="184"/>
      <c r="J3084" s="184"/>
      <c r="K3084" s="252"/>
    </row>
    <row r="3085" spans="2:11">
      <c r="B3085" s="319"/>
      <c r="C3085" s="184"/>
      <c r="D3085" s="184"/>
      <c r="E3085" s="287"/>
      <c r="F3085" s="117"/>
      <c r="G3085" s="196"/>
      <c r="H3085" s="209"/>
      <c r="I3085" s="184"/>
      <c r="J3085" s="184"/>
      <c r="K3085" s="252"/>
    </row>
    <row r="3086" spans="2:11">
      <c r="B3086" s="319"/>
      <c r="C3086" s="184"/>
      <c r="D3086" s="184"/>
      <c r="E3086" s="287"/>
      <c r="F3086" s="117"/>
      <c r="G3086" s="196"/>
      <c r="H3086" s="209"/>
      <c r="I3086" s="184"/>
      <c r="J3086" s="184"/>
      <c r="K3086" s="252"/>
    </row>
    <row r="3087" spans="2:11">
      <c r="B3087" s="319"/>
      <c r="C3087" s="184"/>
      <c r="D3087" s="184"/>
      <c r="E3087" s="287"/>
      <c r="F3087" s="117"/>
      <c r="G3087" s="196"/>
      <c r="H3087" s="209"/>
      <c r="I3087" s="184"/>
      <c r="J3087" s="184"/>
      <c r="K3087" s="252"/>
    </row>
    <row r="3088" spans="2:11">
      <c r="B3088" s="319"/>
      <c r="C3088" s="184"/>
      <c r="D3088" s="184"/>
      <c r="E3088" s="287"/>
      <c r="F3088" s="117"/>
      <c r="G3088" s="196"/>
      <c r="H3088" s="209"/>
      <c r="I3088" s="184"/>
      <c r="J3088" s="184"/>
      <c r="K3088" s="252"/>
    </row>
    <row r="3089" spans="2:11">
      <c r="B3089" s="319"/>
      <c r="C3089" s="184"/>
      <c r="D3089" s="184"/>
      <c r="E3089" s="287"/>
      <c r="F3089" s="117"/>
      <c r="G3089" s="196"/>
      <c r="H3089" s="209"/>
      <c r="I3089" s="184"/>
      <c r="J3089" s="184"/>
      <c r="K3089" s="252"/>
    </row>
    <row r="3090" spans="2:11">
      <c r="B3090" s="319"/>
      <c r="C3090" s="184"/>
      <c r="D3090" s="184"/>
      <c r="E3090" s="287"/>
      <c r="F3090" s="117"/>
      <c r="G3090" s="196"/>
      <c r="H3090" s="209"/>
      <c r="I3090" s="184"/>
      <c r="J3090" s="184"/>
      <c r="K3090" s="252"/>
    </row>
    <row r="3091" spans="2:11">
      <c r="B3091" s="319"/>
      <c r="C3091" s="184"/>
      <c r="D3091" s="184"/>
      <c r="E3091" s="287"/>
      <c r="F3091" s="117"/>
      <c r="G3091" s="196"/>
      <c r="H3091" s="209"/>
      <c r="I3091" s="184"/>
      <c r="J3091" s="184"/>
      <c r="K3091" s="252"/>
    </row>
    <row r="3092" spans="2:11">
      <c r="B3092" s="319"/>
      <c r="C3092" s="184"/>
      <c r="D3092" s="184"/>
      <c r="E3092" s="287"/>
      <c r="F3092" s="117"/>
      <c r="G3092" s="196"/>
      <c r="H3092" s="209"/>
      <c r="I3092" s="184"/>
      <c r="J3092" s="184"/>
      <c r="K3092" s="252"/>
    </row>
    <row r="3093" spans="2:11">
      <c r="B3093" s="319"/>
      <c r="C3093" s="184"/>
      <c r="D3093" s="184"/>
      <c r="E3093" s="287"/>
      <c r="F3093" s="117"/>
      <c r="G3093" s="196"/>
      <c r="H3093" s="209"/>
      <c r="I3093" s="184"/>
      <c r="J3093" s="184"/>
      <c r="K3093" s="252"/>
    </row>
    <row r="3094" spans="2:11">
      <c r="B3094" s="319"/>
      <c r="C3094" s="184"/>
      <c r="D3094" s="184"/>
      <c r="E3094" s="287"/>
      <c r="F3094" s="117"/>
      <c r="G3094" s="196"/>
      <c r="H3094" s="209"/>
      <c r="I3094" s="184"/>
      <c r="J3094" s="184"/>
      <c r="K3094" s="252"/>
    </row>
    <row r="3095" spans="2:11">
      <c r="B3095" s="319"/>
      <c r="C3095" s="184"/>
      <c r="D3095" s="184"/>
      <c r="E3095" s="287"/>
      <c r="F3095" s="117"/>
      <c r="G3095" s="196"/>
      <c r="H3095" s="209"/>
      <c r="I3095" s="184"/>
      <c r="J3095" s="184"/>
      <c r="K3095" s="252"/>
    </row>
    <row r="3096" spans="2:11">
      <c r="B3096" s="319"/>
      <c r="C3096" s="184"/>
      <c r="D3096" s="184"/>
      <c r="E3096" s="287"/>
      <c r="F3096" s="117"/>
      <c r="G3096" s="196"/>
      <c r="H3096" s="209"/>
      <c r="I3096" s="184"/>
      <c r="J3096" s="184"/>
      <c r="K3096" s="252"/>
    </row>
    <row r="3097" spans="2:11">
      <c r="B3097" s="319"/>
      <c r="C3097" s="184"/>
      <c r="D3097" s="184"/>
      <c r="E3097" s="287"/>
      <c r="F3097" s="117"/>
      <c r="G3097" s="196"/>
      <c r="H3097" s="209"/>
      <c r="I3097" s="184"/>
      <c r="J3097" s="184"/>
      <c r="K3097" s="252"/>
    </row>
    <row r="3098" spans="2:11">
      <c r="B3098" s="319"/>
      <c r="C3098" s="184"/>
      <c r="D3098" s="184"/>
      <c r="E3098" s="287"/>
      <c r="F3098" s="117"/>
      <c r="G3098" s="196"/>
      <c r="H3098" s="209"/>
      <c r="I3098" s="184"/>
      <c r="J3098" s="184"/>
      <c r="K3098" s="252"/>
    </row>
    <row r="3099" spans="2:11">
      <c r="B3099" s="319"/>
      <c r="C3099" s="184"/>
      <c r="D3099" s="184"/>
      <c r="E3099" s="287"/>
      <c r="F3099" s="117"/>
      <c r="G3099" s="196"/>
      <c r="H3099" s="209"/>
      <c r="I3099" s="184"/>
      <c r="J3099" s="184"/>
      <c r="K3099" s="252"/>
    </row>
    <row r="3100" spans="2:11">
      <c r="B3100" s="319"/>
      <c r="C3100" s="184"/>
      <c r="D3100" s="184"/>
      <c r="E3100" s="287"/>
      <c r="F3100" s="117"/>
      <c r="G3100" s="196"/>
      <c r="H3100" s="209"/>
      <c r="I3100" s="184"/>
      <c r="J3100" s="184"/>
      <c r="K3100" s="252"/>
    </row>
    <row r="3101" spans="2:11">
      <c r="B3101" s="319"/>
      <c r="C3101" s="184"/>
      <c r="D3101" s="184"/>
      <c r="E3101" s="287"/>
      <c r="F3101" s="117"/>
      <c r="G3101" s="196"/>
      <c r="H3101" s="209"/>
      <c r="I3101" s="184"/>
      <c r="J3101" s="184"/>
      <c r="K3101" s="252"/>
    </row>
    <row r="3102" spans="2:11">
      <c r="B3102" s="319"/>
      <c r="C3102" s="184"/>
      <c r="D3102" s="184"/>
      <c r="E3102" s="287"/>
      <c r="F3102" s="117"/>
      <c r="G3102" s="196"/>
      <c r="H3102" s="209"/>
      <c r="I3102" s="184"/>
      <c r="J3102" s="184"/>
      <c r="K3102" s="252"/>
    </row>
    <row r="3103" spans="2:11">
      <c r="B3103" s="319"/>
      <c r="C3103" s="184"/>
      <c r="D3103" s="184"/>
      <c r="E3103" s="287"/>
      <c r="F3103" s="117"/>
      <c r="G3103" s="196"/>
      <c r="H3103" s="209"/>
      <c r="I3103" s="184"/>
      <c r="J3103" s="184"/>
      <c r="K3103" s="252"/>
    </row>
    <row r="3104" spans="2:11">
      <c r="B3104" s="319"/>
      <c r="C3104" s="184"/>
      <c r="D3104" s="184"/>
      <c r="E3104" s="287"/>
      <c r="F3104" s="117"/>
      <c r="G3104" s="196"/>
      <c r="H3104" s="209"/>
      <c r="I3104" s="184"/>
      <c r="J3104" s="184"/>
      <c r="K3104" s="252"/>
    </row>
    <row r="3105" spans="2:11">
      <c r="B3105" s="319"/>
      <c r="C3105" s="184"/>
      <c r="D3105" s="184"/>
      <c r="E3105" s="287"/>
      <c r="F3105" s="117"/>
      <c r="G3105" s="196"/>
      <c r="H3105" s="209"/>
      <c r="I3105" s="184"/>
      <c r="J3105" s="184"/>
      <c r="K3105" s="252"/>
    </row>
    <row r="3106" spans="2:11">
      <c r="B3106" s="319"/>
      <c r="C3106" s="184"/>
      <c r="D3106" s="184"/>
      <c r="E3106" s="287"/>
      <c r="F3106" s="117"/>
      <c r="G3106" s="196"/>
      <c r="H3106" s="209"/>
      <c r="I3106" s="184"/>
      <c r="J3106" s="184"/>
      <c r="K3106" s="252"/>
    </row>
    <row r="3107" spans="2:11">
      <c r="B3107" s="319"/>
      <c r="C3107" s="184"/>
      <c r="D3107" s="184"/>
      <c r="E3107" s="287"/>
      <c r="F3107" s="117"/>
      <c r="G3107" s="196"/>
      <c r="H3107" s="209"/>
      <c r="I3107" s="184"/>
      <c r="J3107" s="184"/>
      <c r="K3107" s="252"/>
    </row>
    <row r="3108" spans="2:11">
      <c r="B3108" s="319"/>
      <c r="C3108" s="184"/>
      <c r="D3108" s="184"/>
      <c r="E3108" s="287"/>
      <c r="F3108" s="117"/>
      <c r="G3108" s="196"/>
      <c r="H3108" s="209"/>
      <c r="I3108" s="184"/>
      <c r="J3108" s="184"/>
      <c r="K3108" s="252"/>
    </row>
    <row r="3109" spans="2:11">
      <c r="B3109" s="319"/>
      <c r="C3109" s="184"/>
      <c r="D3109" s="184"/>
      <c r="E3109" s="287"/>
      <c r="F3109" s="117"/>
      <c r="G3109" s="196"/>
      <c r="H3109" s="209"/>
      <c r="I3109" s="184"/>
      <c r="J3109" s="184"/>
      <c r="K3109" s="252"/>
    </row>
    <row r="3110" spans="2:11">
      <c r="B3110" s="319"/>
      <c r="C3110" s="184"/>
      <c r="D3110" s="184"/>
      <c r="E3110" s="287"/>
      <c r="F3110" s="117"/>
      <c r="G3110" s="196"/>
      <c r="H3110" s="209"/>
      <c r="I3110" s="184"/>
      <c r="J3110" s="184"/>
      <c r="K3110" s="252"/>
    </row>
    <row r="3111" spans="2:11">
      <c r="B3111" s="319"/>
      <c r="C3111" s="184"/>
      <c r="D3111" s="184"/>
      <c r="E3111" s="287"/>
      <c r="F3111" s="117"/>
      <c r="G3111" s="196"/>
      <c r="H3111" s="209"/>
      <c r="I3111" s="184"/>
      <c r="J3111" s="184"/>
      <c r="K3111" s="252"/>
    </row>
    <row r="3112" spans="2:11">
      <c r="B3112" s="319"/>
      <c r="C3112" s="184"/>
      <c r="D3112" s="184"/>
      <c r="E3112" s="287"/>
      <c r="F3112" s="117"/>
      <c r="G3112" s="196"/>
      <c r="H3112" s="209"/>
      <c r="I3112" s="184"/>
      <c r="J3112" s="184"/>
      <c r="K3112" s="252"/>
    </row>
    <row r="3113" spans="2:11">
      <c r="B3113" s="319"/>
      <c r="C3113" s="184"/>
      <c r="D3113" s="184"/>
      <c r="E3113" s="287"/>
      <c r="F3113" s="117"/>
      <c r="G3113" s="196"/>
      <c r="H3113" s="209"/>
      <c r="I3113" s="184"/>
      <c r="J3113" s="184"/>
      <c r="K3113" s="252"/>
    </row>
    <row r="3114" spans="2:11">
      <c r="B3114" s="319"/>
      <c r="C3114" s="184"/>
      <c r="D3114" s="184"/>
      <c r="E3114" s="287"/>
      <c r="F3114" s="117"/>
      <c r="G3114" s="196"/>
      <c r="H3114" s="209"/>
      <c r="I3114" s="184"/>
      <c r="J3114" s="184"/>
      <c r="K3114" s="252"/>
    </row>
    <row r="3115" spans="2:11">
      <c r="B3115" s="319"/>
      <c r="C3115" s="184"/>
      <c r="D3115" s="184"/>
      <c r="E3115" s="287"/>
      <c r="F3115" s="117"/>
      <c r="G3115" s="196"/>
      <c r="H3115" s="209"/>
      <c r="I3115" s="184"/>
      <c r="J3115" s="184"/>
      <c r="K3115" s="252"/>
    </row>
    <row r="3116" spans="2:11">
      <c r="B3116" s="319"/>
      <c r="C3116" s="184"/>
      <c r="D3116" s="184"/>
      <c r="E3116" s="287"/>
      <c r="F3116" s="117"/>
      <c r="G3116" s="196"/>
      <c r="H3116" s="209"/>
      <c r="I3116" s="184"/>
      <c r="J3116" s="184"/>
      <c r="K3116" s="252"/>
    </row>
    <row r="3117" spans="2:11">
      <c r="B3117" s="319"/>
      <c r="C3117" s="184"/>
      <c r="D3117" s="184"/>
      <c r="E3117" s="287"/>
      <c r="F3117" s="117"/>
      <c r="G3117" s="196"/>
      <c r="H3117" s="209"/>
      <c r="I3117" s="184"/>
      <c r="J3117" s="184"/>
      <c r="K3117" s="252"/>
    </row>
    <row r="3118" spans="2:11">
      <c r="B3118" s="319"/>
      <c r="C3118" s="184"/>
      <c r="D3118" s="184"/>
      <c r="E3118" s="287"/>
      <c r="F3118" s="117"/>
      <c r="G3118" s="196"/>
      <c r="H3118" s="209"/>
      <c r="I3118" s="184"/>
      <c r="J3118" s="184"/>
      <c r="K3118" s="252"/>
    </row>
    <row r="3119" spans="2:11">
      <c r="B3119" s="319"/>
      <c r="C3119" s="184"/>
      <c r="D3119" s="184"/>
      <c r="E3119" s="287"/>
      <c r="F3119" s="117"/>
      <c r="G3119" s="196"/>
      <c r="H3119" s="209"/>
      <c r="I3119" s="184"/>
      <c r="J3119" s="184"/>
      <c r="K3119" s="252"/>
    </row>
    <row r="3120" spans="2:11">
      <c r="B3120" s="319"/>
      <c r="C3120" s="184"/>
      <c r="D3120" s="184"/>
      <c r="E3120" s="287"/>
      <c r="F3120" s="117"/>
      <c r="G3120" s="196"/>
      <c r="H3120" s="209"/>
      <c r="I3120" s="184"/>
      <c r="J3120" s="184"/>
      <c r="K3120" s="252"/>
    </row>
    <row r="3121" spans="2:11">
      <c r="B3121" s="319"/>
      <c r="C3121" s="184"/>
      <c r="D3121" s="184"/>
      <c r="E3121" s="287"/>
      <c r="F3121" s="117"/>
      <c r="G3121" s="196"/>
      <c r="H3121" s="209"/>
      <c r="I3121" s="184"/>
      <c r="J3121" s="184"/>
      <c r="K3121" s="252"/>
    </row>
    <row r="3122" spans="2:11">
      <c r="B3122" s="319"/>
      <c r="C3122" s="184"/>
      <c r="D3122" s="184"/>
      <c r="E3122" s="287"/>
      <c r="F3122" s="117"/>
      <c r="G3122" s="196"/>
      <c r="H3122" s="209"/>
      <c r="I3122" s="184"/>
      <c r="J3122" s="184"/>
      <c r="K3122" s="252"/>
    </row>
    <row r="3123" spans="2:11">
      <c r="B3123" s="319"/>
      <c r="C3123" s="184"/>
      <c r="D3123" s="184"/>
      <c r="E3123" s="287"/>
      <c r="F3123" s="117"/>
      <c r="G3123" s="196"/>
      <c r="H3123" s="209"/>
      <c r="I3123" s="184"/>
      <c r="J3123" s="184"/>
      <c r="K3123" s="252"/>
    </row>
    <row r="3124" spans="2:11">
      <c r="B3124" s="319"/>
      <c r="C3124" s="184"/>
      <c r="D3124" s="184"/>
      <c r="E3124" s="287"/>
      <c r="F3124" s="117"/>
      <c r="G3124" s="196"/>
      <c r="H3124" s="209"/>
      <c r="I3124" s="184"/>
      <c r="J3124" s="184"/>
      <c r="K3124" s="252"/>
    </row>
    <row r="3125" spans="2:11">
      <c r="B3125" s="319"/>
      <c r="C3125" s="184"/>
      <c r="D3125" s="184"/>
      <c r="E3125" s="287"/>
      <c r="F3125" s="117"/>
      <c r="G3125" s="196"/>
      <c r="H3125" s="209"/>
      <c r="I3125" s="184"/>
      <c r="J3125" s="184"/>
      <c r="K3125" s="252"/>
    </row>
    <row r="3126" spans="2:11">
      <c r="B3126" s="319"/>
      <c r="C3126" s="184"/>
      <c r="D3126" s="184"/>
      <c r="E3126" s="287"/>
      <c r="F3126" s="117"/>
      <c r="G3126" s="196"/>
      <c r="H3126" s="209"/>
      <c r="I3126" s="184"/>
      <c r="J3126" s="184"/>
      <c r="K3126" s="252"/>
    </row>
    <row r="3127" spans="2:11">
      <c r="B3127" s="319"/>
      <c r="C3127" s="184"/>
      <c r="D3127" s="184"/>
      <c r="E3127" s="287"/>
      <c r="F3127" s="117"/>
      <c r="G3127" s="196"/>
      <c r="H3127" s="209"/>
      <c r="I3127" s="184"/>
      <c r="J3127" s="184"/>
      <c r="K3127" s="252"/>
    </row>
    <row r="3128" spans="2:11">
      <c r="B3128" s="319"/>
      <c r="C3128" s="184"/>
      <c r="D3128" s="184"/>
      <c r="E3128" s="287"/>
      <c r="F3128" s="117"/>
      <c r="G3128" s="196"/>
      <c r="H3128" s="209"/>
      <c r="I3128" s="184"/>
      <c r="J3128" s="184"/>
      <c r="K3128" s="252"/>
    </row>
    <row r="3129" spans="2:11">
      <c r="B3129" s="319"/>
      <c r="C3129" s="184"/>
      <c r="D3129" s="184"/>
      <c r="E3129" s="287"/>
      <c r="F3129" s="117"/>
      <c r="G3129" s="196"/>
      <c r="H3129" s="209"/>
      <c r="I3129" s="184"/>
      <c r="J3129" s="184"/>
      <c r="K3129" s="252"/>
    </row>
    <row r="3130" spans="2:11">
      <c r="B3130" s="319"/>
      <c r="C3130" s="184"/>
      <c r="D3130" s="184"/>
      <c r="E3130" s="287"/>
      <c r="F3130" s="117"/>
      <c r="G3130" s="196"/>
      <c r="H3130" s="209"/>
      <c r="I3130" s="184"/>
      <c r="J3130" s="184"/>
      <c r="K3130" s="252"/>
    </row>
    <row r="3131" spans="2:11">
      <c r="B3131" s="319"/>
      <c r="C3131" s="184"/>
      <c r="D3131" s="184"/>
      <c r="E3131" s="287"/>
      <c r="F3131" s="117"/>
      <c r="G3131" s="196"/>
      <c r="H3131" s="209"/>
      <c r="I3131" s="184"/>
      <c r="J3131" s="184"/>
      <c r="K3131" s="252"/>
    </row>
    <row r="3132" spans="2:11">
      <c r="B3132" s="319"/>
      <c r="C3132" s="184"/>
      <c r="D3132" s="184"/>
      <c r="E3132" s="287"/>
      <c r="F3132" s="117"/>
      <c r="G3132" s="196"/>
      <c r="H3132" s="209"/>
      <c r="I3132" s="184"/>
      <c r="J3132" s="184"/>
      <c r="K3132" s="252"/>
    </row>
    <row r="3133" spans="2:11">
      <c r="B3133" s="319"/>
      <c r="C3133" s="184"/>
      <c r="D3133" s="184"/>
      <c r="E3133" s="287"/>
      <c r="F3133" s="117"/>
      <c r="G3133" s="196"/>
      <c r="H3133" s="209"/>
      <c r="I3133" s="184"/>
      <c r="J3133" s="184"/>
      <c r="K3133" s="252"/>
    </row>
    <row r="3134" spans="2:11">
      <c r="B3134" s="319"/>
      <c r="C3134" s="184"/>
      <c r="D3134" s="184"/>
      <c r="E3134" s="287"/>
      <c r="F3134" s="117"/>
      <c r="G3134" s="196"/>
      <c r="H3134" s="209"/>
      <c r="I3134" s="184"/>
      <c r="J3134" s="184"/>
      <c r="K3134" s="252"/>
    </row>
    <row r="3135" spans="2:11">
      <c r="B3135" s="319"/>
      <c r="C3135" s="184"/>
      <c r="D3135" s="184"/>
      <c r="E3135" s="287"/>
      <c r="F3135" s="117"/>
      <c r="G3135" s="196"/>
      <c r="H3135" s="209"/>
      <c r="I3135" s="184"/>
      <c r="J3135" s="184"/>
      <c r="K3135" s="252"/>
    </row>
    <row r="3136" spans="2:11">
      <c r="B3136" s="319"/>
      <c r="C3136" s="184"/>
      <c r="D3136" s="184"/>
      <c r="E3136" s="287"/>
      <c r="F3136" s="117"/>
      <c r="G3136" s="196"/>
      <c r="H3136" s="209"/>
      <c r="I3136" s="184"/>
      <c r="J3136" s="184"/>
      <c r="K3136" s="252"/>
    </row>
    <row r="3137" spans="2:11">
      <c r="B3137" s="319"/>
      <c r="C3137" s="184"/>
      <c r="D3137" s="184"/>
      <c r="E3137" s="287"/>
      <c r="F3137" s="117"/>
      <c r="G3137" s="196"/>
      <c r="H3137" s="209"/>
      <c r="I3137" s="184"/>
      <c r="J3137" s="184"/>
      <c r="K3137" s="252"/>
    </row>
    <row r="3138" spans="2:11">
      <c r="B3138" s="319"/>
      <c r="C3138" s="184"/>
      <c r="D3138" s="184"/>
      <c r="E3138" s="287"/>
      <c r="F3138" s="117"/>
      <c r="G3138" s="196"/>
      <c r="H3138" s="209"/>
      <c r="I3138" s="184"/>
      <c r="J3138" s="184"/>
      <c r="K3138" s="252"/>
    </row>
    <row r="3139" spans="2:11">
      <c r="B3139" s="319"/>
      <c r="C3139" s="184"/>
      <c r="D3139" s="184"/>
      <c r="E3139" s="287"/>
      <c r="F3139" s="117"/>
      <c r="G3139" s="196"/>
      <c r="H3139" s="209"/>
      <c r="I3139" s="184"/>
      <c r="J3139" s="184"/>
      <c r="K3139" s="252"/>
    </row>
    <row r="3140" spans="2:11">
      <c r="B3140" s="319"/>
      <c r="C3140" s="184"/>
      <c r="D3140" s="184"/>
      <c r="E3140" s="287"/>
      <c r="F3140" s="117"/>
      <c r="G3140" s="196"/>
      <c r="H3140" s="209"/>
      <c r="I3140" s="184"/>
      <c r="J3140" s="184"/>
      <c r="K3140" s="252"/>
    </row>
    <row r="3141" spans="2:11">
      <c r="B3141" s="319"/>
      <c r="C3141" s="184"/>
      <c r="D3141" s="184"/>
      <c r="E3141" s="287"/>
      <c r="F3141" s="117"/>
      <c r="G3141" s="196"/>
      <c r="H3141" s="209"/>
      <c r="I3141" s="184"/>
      <c r="J3141" s="184"/>
      <c r="K3141" s="252"/>
    </row>
    <row r="3142" spans="2:11">
      <c r="B3142" s="319"/>
      <c r="C3142" s="184"/>
      <c r="D3142" s="184"/>
      <c r="E3142" s="287"/>
      <c r="F3142" s="117"/>
      <c r="G3142" s="196"/>
      <c r="H3142" s="209"/>
      <c r="I3142" s="184"/>
      <c r="J3142" s="184"/>
      <c r="K3142" s="252"/>
    </row>
    <row r="3143" spans="2:11">
      <c r="B3143" s="319"/>
      <c r="C3143" s="184"/>
      <c r="D3143" s="184"/>
      <c r="E3143" s="287"/>
      <c r="F3143" s="117"/>
      <c r="G3143" s="196"/>
      <c r="H3143" s="209"/>
      <c r="I3143" s="184"/>
      <c r="J3143" s="184"/>
      <c r="K3143" s="252"/>
    </row>
    <row r="3144" spans="2:11">
      <c r="B3144" s="319"/>
      <c r="C3144" s="184"/>
      <c r="D3144" s="184"/>
      <c r="E3144" s="287"/>
      <c r="F3144" s="117"/>
      <c r="G3144" s="196"/>
      <c r="H3144" s="209"/>
      <c r="I3144" s="184"/>
      <c r="J3144" s="184"/>
      <c r="K3144" s="252"/>
    </row>
    <row r="3145" spans="2:11">
      <c r="B3145" s="319"/>
      <c r="C3145" s="184"/>
      <c r="D3145" s="184"/>
      <c r="E3145" s="287"/>
      <c r="F3145" s="117"/>
      <c r="G3145" s="196"/>
      <c r="H3145" s="209"/>
      <c r="I3145" s="184"/>
      <c r="J3145" s="184"/>
      <c r="K3145" s="252"/>
    </row>
    <row r="3146" spans="2:11">
      <c r="B3146" s="319"/>
      <c r="C3146" s="184"/>
      <c r="D3146" s="184"/>
      <c r="E3146" s="287"/>
      <c r="F3146" s="117"/>
      <c r="G3146" s="196"/>
      <c r="H3146" s="209"/>
      <c r="I3146" s="184"/>
      <c r="J3146" s="184"/>
      <c r="K3146" s="252"/>
    </row>
    <row r="3147" spans="2:11">
      <c r="B3147" s="319"/>
      <c r="C3147" s="184"/>
      <c r="D3147" s="184"/>
      <c r="E3147" s="287"/>
      <c r="F3147" s="117"/>
      <c r="G3147" s="196"/>
      <c r="H3147" s="209"/>
      <c r="I3147" s="184"/>
      <c r="J3147" s="184"/>
      <c r="K3147" s="252"/>
    </row>
    <row r="3148" spans="2:11">
      <c r="B3148" s="319"/>
      <c r="C3148" s="184"/>
      <c r="D3148" s="184"/>
      <c r="E3148" s="287"/>
      <c r="F3148" s="117"/>
      <c r="G3148" s="196"/>
      <c r="H3148" s="209"/>
      <c r="I3148" s="184"/>
      <c r="J3148" s="184"/>
      <c r="K3148" s="252"/>
    </row>
    <row r="3149" spans="2:11">
      <c r="B3149" s="319"/>
      <c r="C3149" s="184"/>
      <c r="D3149" s="184"/>
      <c r="E3149" s="287"/>
      <c r="F3149" s="117"/>
      <c r="G3149" s="196"/>
      <c r="H3149" s="209"/>
      <c r="I3149" s="184"/>
      <c r="J3149" s="184"/>
      <c r="K3149" s="252"/>
    </row>
    <row r="3150" spans="2:11">
      <c r="B3150" s="319"/>
      <c r="C3150" s="184"/>
      <c r="D3150" s="184"/>
      <c r="E3150" s="287"/>
      <c r="F3150" s="117"/>
      <c r="G3150" s="196"/>
      <c r="H3150" s="209"/>
      <c r="I3150" s="184"/>
      <c r="J3150" s="184"/>
      <c r="K3150" s="252"/>
    </row>
    <row r="3151" spans="2:11">
      <c r="B3151" s="319"/>
      <c r="C3151" s="184"/>
      <c r="D3151" s="184"/>
      <c r="E3151" s="287"/>
      <c r="F3151" s="117"/>
      <c r="G3151" s="196"/>
      <c r="H3151" s="209"/>
      <c r="I3151" s="184"/>
      <c r="J3151" s="184"/>
      <c r="K3151" s="252"/>
    </row>
    <row r="3152" spans="2:11">
      <c r="B3152" s="319"/>
      <c r="C3152" s="184"/>
      <c r="D3152" s="184"/>
      <c r="E3152" s="287"/>
      <c r="F3152" s="117"/>
      <c r="G3152" s="196"/>
      <c r="H3152" s="209"/>
      <c r="I3152" s="184"/>
      <c r="J3152" s="184"/>
      <c r="K3152" s="252"/>
    </row>
    <row r="3153" spans="2:11">
      <c r="B3153" s="319"/>
      <c r="C3153" s="184"/>
      <c r="D3153" s="184"/>
      <c r="E3153" s="287"/>
      <c r="F3153" s="117"/>
      <c r="G3153" s="196"/>
      <c r="H3153" s="209"/>
      <c r="I3153" s="184"/>
      <c r="J3153" s="184"/>
      <c r="K3153" s="252"/>
    </row>
    <row r="3154" spans="2:11">
      <c r="B3154" s="319"/>
      <c r="C3154" s="184"/>
      <c r="D3154" s="184"/>
      <c r="E3154" s="287"/>
      <c r="F3154" s="117"/>
      <c r="G3154" s="196"/>
      <c r="H3154" s="209"/>
      <c r="I3154" s="184"/>
      <c r="J3154" s="184"/>
      <c r="K3154" s="252"/>
    </row>
    <row r="3155" spans="2:11">
      <c r="B3155" s="319"/>
      <c r="C3155" s="184"/>
      <c r="D3155" s="184"/>
      <c r="E3155" s="287"/>
      <c r="F3155" s="117"/>
      <c r="G3155" s="196"/>
      <c r="H3155" s="209"/>
      <c r="I3155" s="184"/>
      <c r="J3155" s="184"/>
      <c r="K3155" s="252"/>
    </row>
    <row r="3156" spans="2:11">
      <c r="B3156" s="319"/>
      <c r="C3156" s="184"/>
      <c r="D3156" s="184"/>
      <c r="E3156" s="287"/>
      <c r="F3156" s="117"/>
      <c r="G3156" s="196"/>
      <c r="H3156" s="209"/>
      <c r="I3156" s="184"/>
      <c r="J3156" s="184"/>
      <c r="K3156" s="252"/>
    </row>
    <row r="3157" spans="2:11">
      <c r="B3157" s="319"/>
      <c r="C3157" s="184"/>
      <c r="D3157" s="184"/>
      <c r="E3157" s="287"/>
      <c r="F3157" s="117"/>
      <c r="G3157" s="196"/>
      <c r="H3157" s="209"/>
      <c r="I3157" s="184"/>
      <c r="J3157" s="184"/>
      <c r="K3157" s="252"/>
    </row>
    <row r="3158" spans="2:11">
      <c r="B3158" s="319"/>
      <c r="C3158" s="184"/>
      <c r="D3158" s="184"/>
      <c r="E3158" s="287"/>
      <c r="F3158" s="117"/>
      <c r="G3158" s="196"/>
      <c r="H3158" s="209"/>
      <c r="I3158" s="184"/>
      <c r="J3158" s="184"/>
      <c r="K3158" s="252"/>
    </row>
    <row r="3159" spans="2:11">
      <c r="B3159" s="319"/>
      <c r="C3159" s="184"/>
      <c r="D3159" s="184"/>
      <c r="E3159" s="287"/>
      <c r="F3159" s="117"/>
      <c r="G3159" s="196"/>
      <c r="H3159" s="209"/>
      <c r="I3159" s="184"/>
      <c r="J3159" s="184"/>
      <c r="K3159" s="252"/>
    </row>
    <row r="3160" spans="2:11">
      <c r="B3160" s="319"/>
      <c r="C3160" s="184"/>
      <c r="D3160" s="184"/>
      <c r="E3160" s="287"/>
      <c r="F3160" s="117"/>
      <c r="G3160" s="196"/>
      <c r="H3160" s="209"/>
      <c r="I3160" s="184"/>
      <c r="J3160" s="184"/>
      <c r="K3160" s="252"/>
    </row>
    <row r="3161" spans="2:11">
      <c r="B3161" s="319"/>
      <c r="C3161" s="184"/>
      <c r="D3161" s="184"/>
      <c r="E3161" s="287"/>
      <c r="F3161" s="117"/>
      <c r="G3161" s="196"/>
      <c r="H3161" s="209"/>
      <c r="I3161" s="184"/>
      <c r="J3161" s="184"/>
      <c r="K3161" s="252"/>
    </row>
    <row r="3162" spans="2:11">
      <c r="B3162" s="319"/>
      <c r="C3162" s="184"/>
      <c r="D3162" s="184"/>
      <c r="E3162" s="287"/>
      <c r="F3162" s="117"/>
      <c r="G3162" s="196"/>
      <c r="H3162" s="209"/>
      <c r="I3162" s="184"/>
      <c r="J3162" s="184"/>
      <c r="K3162" s="252"/>
    </row>
    <row r="3163" spans="2:11">
      <c r="B3163" s="319"/>
      <c r="C3163" s="184"/>
      <c r="D3163" s="184"/>
      <c r="E3163" s="287"/>
      <c r="F3163" s="117"/>
      <c r="G3163" s="196"/>
      <c r="H3163" s="209"/>
      <c r="I3163" s="184"/>
      <c r="J3163" s="184"/>
      <c r="K3163" s="252"/>
    </row>
    <row r="3164" spans="2:11">
      <c r="B3164" s="319"/>
      <c r="C3164" s="184"/>
      <c r="D3164" s="184"/>
      <c r="E3164" s="287"/>
      <c r="F3164" s="117"/>
      <c r="G3164" s="196"/>
      <c r="H3164" s="209"/>
      <c r="I3164" s="184"/>
      <c r="J3164" s="184"/>
      <c r="K3164" s="252"/>
    </row>
    <row r="3165" spans="2:11">
      <c r="B3165" s="319"/>
      <c r="C3165" s="184"/>
      <c r="D3165" s="184"/>
      <c r="E3165" s="287"/>
      <c r="F3165" s="117"/>
      <c r="G3165" s="196"/>
      <c r="H3165" s="209"/>
      <c r="I3165" s="184"/>
      <c r="J3165" s="184"/>
      <c r="K3165" s="252"/>
    </row>
    <row r="3166" spans="2:11">
      <c r="B3166" s="319"/>
      <c r="C3166" s="184"/>
      <c r="D3166" s="184"/>
      <c r="E3166" s="287"/>
      <c r="F3166" s="117"/>
      <c r="G3166" s="196"/>
      <c r="H3166" s="209"/>
      <c r="I3166" s="184"/>
      <c r="J3166" s="184"/>
      <c r="K3166" s="252"/>
    </row>
    <row r="3167" spans="2:11">
      <c r="B3167" s="319"/>
      <c r="C3167" s="184"/>
      <c r="D3167" s="184"/>
      <c r="E3167" s="287"/>
      <c r="F3167" s="117"/>
      <c r="G3167" s="196"/>
      <c r="H3167" s="209"/>
      <c r="I3167" s="184"/>
      <c r="J3167" s="184"/>
      <c r="K3167" s="252"/>
    </row>
    <row r="3168" spans="2:11">
      <c r="B3168" s="319"/>
      <c r="C3168" s="184"/>
      <c r="D3168" s="184"/>
      <c r="E3168" s="287"/>
      <c r="F3168" s="117"/>
      <c r="G3168" s="196"/>
      <c r="H3168" s="209"/>
      <c r="I3168" s="184"/>
      <c r="J3168" s="184"/>
      <c r="K3168" s="252"/>
    </row>
    <row r="3169" spans="2:11">
      <c r="B3169" s="319"/>
      <c r="C3169" s="184"/>
      <c r="D3169" s="184"/>
      <c r="E3169" s="287"/>
      <c r="F3169" s="117"/>
      <c r="G3169" s="196"/>
      <c r="H3169" s="209"/>
      <c r="I3169" s="184"/>
      <c r="J3169" s="184"/>
      <c r="K3169" s="252"/>
    </row>
    <row r="3170" spans="2:11">
      <c r="B3170" s="319"/>
      <c r="C3170" s="184"/>
      <c r="D3170" s="184"/>
      <c r="E3170" s="287"/>
      <c r="F3170" s="117"/>
      <c r="G3170" s="196"/>
      <c r="H3170" s="209"/>
      <c r="I3170" s="184"/>
      <c r="J3170" s="184"/>
      <c r="K3170" s="252"/>
    </row>
    <row r="3171" spans="2:11">
      <c r="B3171" s="319"/>
      <c r="C3171" s="184"/>
      <c r="D3171" s="184"/>
      <c r="E3171" s="287"/>
      <c r="F3171" s="117"/>
      <c r="G3171" s="196"/>
      <c r="H3171" s="209"/>
      <c r="I3171" s="184"/>
      <c r="J3171" s="184"/>
      <c r="K3171" s="252"/>
    </row>
    <row r="3172" spans="2:11">
      <c r="B3172" s="319"/>
      <c r="C3172" s="184"/>
      <c r="D3172" s="184"/>
      <c r="E3172" s="287"/>
      <c r="F3172" s="117"/>
      <c r="G3172" s="196"/>
      <c r="H3172" s="209"/>
      <c r="I3172" s="184"/>
      <c r="J3172" s="184"/>
      <c r="K3172" s="252"/>
    </row>
    <row r="3173" spans="2:11">
      <c r="B3173" s="319"/>
      <c r="C3173" s="184"/>
      <c r="D3173" s="184"/>
      <c r="E3173" s="287"/>
      <c r="F3173" s="117"/>
      <c r="G3173" s="196"/>
      <c r="H3173" s="209"/>
      <c r="I3173" s="184"/>
      <c r="J3173" s="184"/>
      <c r="K3173" s="252"/>
    </row>
    <row r="3174" spans="2:11">
      <c r="B3174" s="319"/>
      <c r="C3174" s="184"/>
      <c r="D3174" s="184"/>
      <c r="E3174" s="287"/>
      <c r="F3174" s="117"/>
      <c r="G3174" s="196"/>
      <c r="H3174" s="209"/>
      <c r="I3174" s="184"/>
      <c r="J3174" s="184"/>
      <c r="K3174" s="252"/>
    </row>
    <row r="3175" spans="2:11">
      <c r="B3175" s="319"/>
      <c r="C3175" s="184"/>
      <c r="D3175" s="184"/>
      <c r="E3175" s="287"/>
      <c r="F3175" s="117"/>
      <c r="G3175" s="196"/>
      <c r="H3175" s="209"/>
      <c r="I3175" s="184"/>
      <c r="J3175" s="184"/>
      <c r="K3175" s="252"/>
    </row>
    <row r="3176" spans="2:11">
      <c r="B3176" s="319"/>
      <c r="C3176" s="184"/>
      <c r="D3176" s="184"/>
      <c r="E3176" s="287"/>
      <c r="F3176" s="117"/>
      <c r="G3176" s="196"/>
      <c r="H3176" s="209"/>
      <c r="I3176" s="184"/>
      <c r="J3176" s="184"/>
      <c r="K3176" s="252"/>
    </row>
    <row r="3177" spans="2:11">
      <c r="B3177" s="319"/>
      <c r="C3177" s="184"/>
      <c r="D3177" s="184"/>
      <c r="E3177" s="287"/>
      <c r="F3177" s="117"/>
      <c r="G3177" s="196"/>
      <c r="H3177" s="209"/>
      <c r="I3177" s="184"/>
      <c r="J3177" s="184"/>
      <c r="K3177" s="252"/>
    </row>
    <row r="3178" spans="2:11">
      <c r="B3178" s="319"/>
      <c r="C3178" s="184"/>
      <c r="D3178" s="184"/>
      <c r="E3178" s="287"/>
      <c r="F3178" s="117"/>
      <c r="G3178" s="196"/>
      <c r="H3178" s="209"/>
      <c r="I3178" s="184"/>
      <c r="J3178" s="184"/>
      <c r="K3178" s="252"/>
    </row>
    <row r="3179" spans="2:11">
      <c r="B3179" s="319"/>
      <c r="C3179" s="184"/>
      <c r="D3179" s="184"/>
      <c r="E3179" s="287"/>
      <c r="F3179" s="117"/>
      <c r="G3179" s="196"/>
      <c r="H3179" s="209"/>
      <c r="I3179" s="184"/>
      <c r="J3179" s="184"/>
      <c r="K3179" s="252"/>
    </row>
    <row r="3180" spans="2:11">
      <c r="B3180" s="319"/>
      <c r="C3180" s="184"/>
      <c r="D3180" s="184"/>
      <c r="E3180" s="287"/>
      <c r="F3180" s="117"/>
      <c r="G3180" s="196"/>
      <c r="H3180" s="209"/>
      <c r="I3180" s="184"/>
      <c r="J3180" s="184"/>
      <c r="K3180" s="252"/>
    </row>
    <row r="3181" spans="2:11">
      <c r="B3181" s="319"/>
      <c r="C3181" s="184"/>
      <c r="D3181" s="184"/>
      <c r="E3181" s="287"/>
      <c r="F3181" s="117"/>
      <c r="G3181" s="196"/>
      <c r="H3181" s="209"/>
      <c r="I3181" s="184"/>
      <c r="J3181" s="184"/>
      <c r="K3181" s="252"/>
    </row>
    <row r="3182" spans="2:11">
      <c r="B3182" s="319"/>
      <c r="C3182" s="184"/>
      <c r="D3182" s="184"/>
      <c r="E3182" s="287"/>
      <c r="F3182" s="117"/>
      <c r="G3182" s="196"/>
      <c r="H3182" s="209"/>
      <c r="I3182" s="184"/>
      <c r="J3182" s="184"/>
      <c r="K3182" s="252"/>
    </row>
    <row r="3183" spans="2:11">
      <c r="B3183" s="319"/>
      <c r="C3183" s="184"/>
      <c r="D3183" s="184"/>
      <c r="E3183" s="287"/>
      <c r="F3183" s="117"/>
      <c r="G3183" s="196"/>
      <c r="H3183" s="209"/>
      <c r="I3183" s="184"/>
      <c r="J3183" s="184"/>
      <c r="K3183" s="252"/>
    </row>
    <row r="3184" spans="2:11">
      <c r="B3184" s="319"/>
      <c r="C3184" s="184"/>
      <c r="D3184" s="184"/>
      <c r="E3184" s="287"/>
      <c r="F3184" s="117"/>
      <c r="G3184" s="196"/>
      <c r="H3184" s="209"/>
      <c r="I3184" s="184"/>
      <c r="J3184" s="184"/>
      <c r="K3184" s="252"/>
    </row>
    <row r="3185" spans="2:11">
      <c r="B3185" s="319"/>
      <c r="C3185" s="184"/>
      <c r="D3185" s="184"/>
      <c r="E3185" s="287"/>
      <c r="F3185" s="117"/>
      <c r="G3185" s="196"/>
      <c r="H3185" s="209"/>
      <c r="I3185" s="184"/>
      <c r="J3185" s="184"/>
      <c r="K3185" s="252"/>
    </row>
    <row r="3186" spans="2:11">
      <c r="B3186" s="319"/>
      <c r="C3186" s="184"/>
      <c r="D3186" s="184"/>
      <c r="E3186" s="287"/>
      <c r="F3186" s="117"/>
      <c r="G3186" s="196"/>
      <c r="H3186" s="209"/>
      <c r="I3186" s="184"/>
      <c r="J3186" s="184"/>
      <c r="K3186" s="252"/>
    </row>
    <row r="3187" spans="2:11">
      <c r="B3187" s="319"/>
      <c r="C3187" s="184"/>
      <c r="D3187" s="184"/>
      <c r="E3187" s="287"/>
      <c r="F3187" s="117"/>
      <c r="G3187" s="196"/>
      <c r="H3187" s="209"/>
      <c r="I3187" s="184"/>
      <c r="J3187" s="184"/>
      <c r="K3187" s="252"/>
    </row>
    <row r="3188" spans="2:11">
      <c r="B3188" s="319"/>
      <c r="C3188" s="184"/>
      <c r="D3188" s="184"/>
      <c r="E3188" s="287"/>
      <c r="F3188" s="117"/>
      <c r="G3188" s="196"/>
      <c r="H3188" s="209"/>
      <c r="I3188" s="184"/>
      <c r="J3188" s="184"/>
      <c r="K3188" s="252"/>
    </row>
    <row r="3189" spans="2:11">
      <c r="B3189" s="319"/>
      <c r="C3189" s="184"/>
      <c r="D3189" s="184"/>
      <c r="E3189" s="287"/>
      <c r="F3189" s="117"/>
      <c r="G3189" s="196"/>
      <c r="H3189" s="209"/>
      <c r="I3189" s="184"/>
      <c r="J3189" s="184"/>
      <c r="K3189" s="252"/>
    </row>
    <row r="3190" spans="2:11">
      <c r="B3190" s="319"/>
      <c r="C3190" s="184"/>
      <c r="D3190" s="184"/>
      <c r="E3190" s="287"/>
      <c r="F3190" s="117"/>
      <c r="G3190" s="196"/>
      <c r="H3190" s="209"/>
      <c r="I3190" s="184"/>
      <c r="J3190" s="184"/>
      <c r="K3190" s="252"/>
    </row>
    <row r="3191" spans="2:11">
      <c r="B3191" s="319"/>
      <c r="C3191" s="184"/>
      <c r="D3191" s="184"/>
      <c r="E3191" s="287"/>
      <c r="F3191" s="117"/>
      <c r="G3191" s="196"/>
      <c r="H3191" s="209"/>
      <c r="I3191" s="184"/>
      <c r="J3191" s="184"/>
      <c r="K3191" s="252"/>
    </row>
    <row r="3192" spans="2:11">
      <c r="B3192" s="319"/>
      <c r="C3192" s="184"/>
      <c r="D3192" s="184"/>
      <c r="E3192" s="287"/>
      <c r="F3192" s="117"/>
      <c r="G3192" s="196"/>
      <c r="H3192" s="209"/>
      <c r="I3192" s="184"/>
      <c r="J3192" s="184"/>
      <c r="K3192" s="252"/>
    </row>
    <row r="3193" spans="2:11">
      <c r="B3193" s="319"/>
      <c r="C3193" s="184"/>
      <c r="D3193" s="184"/>
      <c r="E3193" s="287"/>
      <c r="F3193" s="117"/>
      <c r="G3193" s="196"/>
      <c r="H3193" s="209"/>
      <c r="I3193" s="184"/>
      <c r="J3193" s="184"/>
      <c r="K3193" s="252"/>
    </row>
    <row r="3194" spans="2:11">
      <c r="B3194" s="319"/>
      <c r="C3194" s="184"/>
      <c r="D3194" s="184"/>
      <c r="E3194" s="287"/>
      <c r="F3194" s="117"/>
      <c r="G3194" s="196"/>
      <c r="H3194" s="209"/>
      <c r="I3194" s="184"/>
      <c r="J3194" s="184"/>
      <c r="K3194" s="252"/>
    </row>
    <row r="3195" spans="2:11">
      <c r="B3195" s="319"/>
      <c r="C3195" s="184"/>
      <c r="D3195" s="184"/>
      <c r="E3195" s="287"/>
      <c r="F3195" s="117"/>
      <c r="G3195" s="196"/>
      <c r="H3195" s="209"/>
      <c r="I3195" s="184"/>
      <c r="J3195" s="184"/>
      <c r="K3195" s="252"/>
    </row>
    <row r="3196" spans="2:11">
      <c r="B3196" s="319"/>
      <c r="C3196" s="184"/>
      <c r="D3196" s="184"/>
      <c r="E3196" s="287"/>
      <c r="F3196" s="117"/>
      <c r="G3196" s="196"/>
      <c r="H3196" s="209"/>
      <c r="I3196" s="184"/>
      <c r="J3196" s="184"/>
      <c r="K3196" s="252"/>
    </row>
    <row r="3197" spans="2:11">
      <c r="B3197" s="319"/>
      <c r="C3197" s="184"/>
      <c r="D3197" s="184"/>
      <c r="E3197" s="287"/>
      <c r="F3197" s="117"/>
      <c r="G3197" s="196"/>
      <c r="H3197" s="209"/>
      <c r="I3197" s="184"/>
      <c r="J3197" s="184"/>
      <c r="K3197" s="252"/>
    </row>
    <row r="3198" spans="2:11">
      <c r="B3198" s="319"/>
      <c r="C3198" s="184"/>
      <c r="D3198" s="184"/>
      <c r="E3198" s="287"/>
      <c r="F3198" s="117"/>
      <c r="G3198" s="196"/>
      <c r="H3198" s="209"/>
      <c r="I3198" s="184"/>
      <c r="J3198" s="184"/>
      <c r="K3198" s="252"/>
    </row>
    <row r="3199" spans="2:11">
      <c r="B3199" s="319"/>
      <c r="C3199" s="184"/>
      <c r="D3199" s="184"/>
      <c r="E3199" s="287"/>
      <c r="F3199" s="117"/>
      <c r="G3199" s="196"/>
      <c r="H3199" s="209"/>
      <c r="I3199" s="184"/>
      <c r="J3199" s="184"/>
      <c r="K3199" s="252"/>
    </row>
    <row r="3200" spans="2:11">
      <c r="B3200" s="319"/>
      <c r="C3200" s="184"/>
      <c r="D3200" s="184"/>
      <c r="E3200" s="287"/>
      <c r="F3200" s="117"/>
      <c r="G3200" s="196"/>
      <c r="H3200" s="209"/>
      <c r="I3200" s="184"/>
      <c r="J3200" s="184"/>
      <c r="K3200" s="252"/>
    </row>
    <row r="3201" spans="2:11">
      <c r="B3201" s="319"/>
      <c r="C3201" s="184"/>
      <c r="D3201" s="184"/>
      <c r="E3201" s="287"/>
      <c r="F3201" s="117"/>
      <c r="G3201" s="196"/>
      <c r="H3201" s="209"/>
      <c r="I3201" s="184"/>
      <c r="J3201" s="184"/>
      <c r="K3201" s="252"/>
    </row>
    <row r="3202" spans="2:11">
      <c r="B3202" s="319"/>
      <c r="C3202" s="184"/>
      <c r="D3202" s="184"/>
      <c r="E3202" s="287"/>
      <c r="F3202" s="117"/>
      <c r="G3202" s="196"/>
      <c r="H3202" s="209"/>
      <c r="I3202" s="184"/>
      <c r="J3202" s="184"/>
      <c r="K3202" s="252"/>
    </row>
    <row r="3203" spans="2:11">
      <c r="B3203" s="319"/>
      <c r="C3203" s="184"/>
      <c r="D3203" s="184"/>
      <c r="E3203" s="287"/>
      <c r="F3203" s="117"/>
      <c r="G3203" s="196"/>
      <c r="H3203" s="209"/>
      <c r="I3203" s="184"/>
      <c r="J3203" s="184"/>
      <c r="K3203" s="252"/>
    </row>
    <row r="3204" spans="2:11">
      <c r="B3204" s="319"/>
      <c r="C3204" s="184"/>
      <c r="D3204" s="184"/>
      <c r="E3204" s="287"/>
      <c r="F3204" s="117"/>
      <c r="G3204" s="196"/>
      <c r="H3204" s="209"/>
      <c r="I3204" s="184"/>
      <c r="J3204" s="184"/>
      <c r="K3204" s="252"/>
    </row>
    <row r="3205" spans="2:11">
      <c r="B3205" s="319"/>
      <c r="C3205" s="184"/>
      <c r="D3205" s="184"/>
      <c r="E3205" s="287"/>
      <c r="F3205" s="117"/>
      <c r="G3205" s="196"/>
      <c r="H3205" s="209"/>
      <c r="I3205" s="184"/>
      <c r="J3205" s="184"/>
      <c r="K3205" s="252"/>
    </row>
    <row r="3206" spans="2:11">
      <c r="B3206" s="319"/>
      <c r="C3206" s="184"/>
      <c r="D3206" s="184"/>
      <c r="E3206" s="287"/>
      <c r="F3206" s="117"/>
      <c r="G3206" s="196"/>
      <c r="H3206" s="209"/>
      <c r="I3206" s="184"/>
      <c r="J3206" s="184"/>
      <c r="K3206" s="252"/>
    </row>
    <row r="3207" spans="2:11">
      <c r="B3207" s="319"/>
      <c r="C3207" s="184"/>
      <c r="D3207" s="184"/>
      <c r="E3207" s="287"/>
      <c r="F3207" s="117"/>
      <c r="G3207" s="196"/>
      <c r="H3207" s="209"/>
      <c r="I3207" s="184"/>
      <c r="J3207" s="184"/>
      <c r="K3207" s="252"/>
    </row>
    <row r="3208" spans="2:11">
      <c r="B3208" s="319"/>
      <c r="C3208" s="184"/>
      <c r="D3208" s="184"/>
      <c r="E3208" s="287"/>
      <c r="F3208" s="117"/>
      <c r="G3208" s="196"/>
      <c r="H3208" s="209"/>
      <c r="I3208" s="184"/>
      <c r="J3208" s="184"/>
      <c r="K3208" s="252"/>
    </row>
    <row r="3209" spans="2:11">
      <c r="B3209" s="319"/>
      <c r="C3209" s="184"/>
      <c r="D3209" s="184"/>
      <c r="E3209" s="287"/>
      <c r="F3209" s="117"/>
      <c r="G3209" s="196"/>
      <c r="H3209" s="209"/>
      <c r="I3209" s="184"/>
      <c r="J3209" s="184"/>
      <c r="K3209" s="252"/>
    </row>
    <row r="3210" spans="2:11">
      <c r="B3210" s="319"/>
      <c r="C3210" s="184"/>
      <c r="D3210" s="184"/>
      <c r="E3210" s="287"/>
      <c r="F3210" s="117"/>
      <c r="G3210" s="196"/>
      <c r="H3210" s="209"/>
      <c r="I3210" s="184"/>
      <c r="J3210" s="184"/>
      <c r="K3210" s="252"/>
    </row>
    <row r="3211" spans="2:11">
      <c r="B3211" s="319"/>
      <c r="C3211" s="184"/>
      <c r="D3211" s="184"/>
      <c r="E3211" s="287"/>
      <c r="F3211" s="117"/>
      <c r="G3211" s="196"/>
      <c r="H3211" s="209"/>
      <c r="I3211" s="184"/>
      <c r="J3211" s="184"/>
      <c r="K3211" s="252"/>
    </row>
    <row r="3212" spans="2:11">
      <c r="B3212" s="319"/>
      <c r="C3212" s="184"/>
      <c r="D3212" s="184"/>
      <c r="E3212" s="287"/>
      <c r="F3212" s="117"/>
      <c r="G3212" s="196"/>
      <c r="H3212" s="209"/>
      <c r="I3212" s="184"/>
      <c r="J3212" s="184"/>
      <c r="K3212" s="252"/>
    </row>
    <row r="3213" spans="2:11">
      <c r="B3213" s="319"/>
      <c r="C3213" s="184"/>
      <c r="D3213" s="184"/>
      <c r="E3213" s="287"/>
      <c r="F3213" s="117"/>
      <c r="G3213" s="196"/>
      <c r="H3213" s="209"/>
      <c r="I3213" s="184"/>
      <c r="J3213" s="184"/>
      <c r="K3213" s="252"/>
    </row>
    <row r="3214" spans="2:11">
      <c r="B3214" s="319"/>
      <c r="C3214" s="184"/>
      <c r="D3214" s="184"/>
      <c r="E3214" s="287"/>
      <c r="F3214" s="117"/>
      <c r="G3214" s="196"/>
      <c r="H3214" s="209"/>
      <c r="I3214" s="184"/>
      <c r="J3214" s="184"/>
      <c r="K3214" s="252"/>
    </row>
    <row r="3215" spans="2:11">
      <c r="B3215" s="319"/>
      <c r="C3215" s="184"/>
      <c r="D3215" s="184"/>
      <c r="E3215" s="287"/>
      <c r="F3215" s="117"/>
      <c r="G3215" s="196"/>
      <c r="H3215" s="209"/>
      <c r="I3215" s="184"/>
      <c r="J3215" s="184"/>
      <c r="K3215" s="252"/>
    </row>
    <row r="3216" spans="2:11">
      <c r="B3216" s="319"/>
      <c r="C3216" s="184"/>
      <c r="D3216" s="184"/>
      <c r="E3216" s="287"/>
      <c r="F3216" s="117"/>
      <c r="G3216" s="196"/>
      <c r="H3216" s="209"/>
      <c r="I3216" s="184"/>
      <c r="J3216" s="184"/>
      <c r="K3216" s="252"/>
    </row>
    <row r="3217" spans="2:11">
      <c r="B3217" s="319"/>
      <c r="C3217" s="184"/>
      <c r="D3217" s="184"/>
      <c r="E3217" s="287"/>
      <c r="F3217" s="117"/>
      <c r="G3217" s="196"/>
      <c r="H3217" s="209"/>
      <c r="I3217" s="184"/>
      <c r="J3217" s="184"/>
      <c r="K3217" s="252"/>
    </row>
    <row r="3218" spans="2:11">
      <c r="B3218" s="319"/>
      <c r="C3218" s="184"/>
      <c r="D3218" s="184"/>
      <c r="E3218" s="287"/>
      <c r="F3218" s="117"/>
      <c r="G3218" s="196"/>
      <c r="H3218" s="209"/>
      <c r="I3218" s="184"/>
      <c r="J3218" s="184"/>
      <c r="K3218" s="252"/>
    </row>
    <row r="3219" spans="2:11">
      <c r="B3219" s="319"/>
      <c r="C3219" s="184"/>
      <c r="D3219" s="184"/>
      <c r="E3219" s="287"/>
      <c r="F3219" s="117"/>
      <c r="G3219" s="196"/>
      <c r="H3219" s="209"/>
      <c r="I3219" s="184"/>
      <c r="J3219" s="184"/>
      <c r="K3219" s="252"/>
    </row>
    <row r="3220" spans="2:11">
      <c r="B3220" s="319"/>
      <c r="C3220" s="184"/>
      <c r="D3220" s="184"/>
      <c r="E3220" s="287"/>
      <c r="F3220" s="117"/>
      <c r="G3220" s="196"/>
      <c r="H3220" s="209"/>
      <c r="I3220" s="184"/>
      <c r="J3220" s="184"/>
      <c r="K3220" s="252"/>
    </row>
    <row r="3221" spans="2:11">
      <c r="B3221" s="319"/>
      <c r="C3221" s="184"/>
      <c r="D3221" s="184"/>
      <c r="E3221" s="287"/>
      <c r="F3221" s="117"/>
      <c r="G3221" s="196"/>
      <c r="H3221" s="209"/>
      <c r="I3221" s="184"/>
      <c r="J3221" s="184"/>
      <c r="K3221" s="252"/>
    </row>
    <row r="3222" spans="2:11">
      <c r="B3222" s="319"/>
      <c r="C3222" s="184"/>
      <c r="D3222" s="184"/>
      <c r="E3222" s="287"/>
      <c r="F3222" s="117"/>
      <c r="G3222" s="196"/>
      <c r="H3222" s="209"/>
      <c r="I3222" s="184"/>
      <c r="J3222" s="184"/>
      <c r="K3222" s="252"/>
    </row>
    <row r="3223" spans="2:11">
      <c r="B3223" s="319"/>
      <c r="C3223" s="184"/>
      <c r="D3223" s="184"/>
      <c r="E3223" s="287"/>
      <c r="F3223" s="117"/>
      <c r="G3223" s="196"/>
      <c r="H3223" s="209"/>
      <c r="I3223" s="184"/>
      <c r="J3223" s="184"/>
      <c r="K3223" s="252"/>
    </row>
    <row r="3224" spans="2:11">
      <c r="B3224" s="319"/>
      <c r="C3224" s="184"/>
      <c r="D3224" s="184"/>
      <c r="E3224" s="287"/>
      <c r="F3224" s="117"/>
      <c r="G3224" s="196"/>
      <c r="H3224" s="209"/>
      <c r="I3224" s="184"/>
      <c r="J3224" s="184"/>
      <c r="K3224" s="252"/>
    </row>
    <row r="3225" spans="2:11">
      <c r="B3225" s="319"/>
      <c r="C3225" s="184"/>
      <c r="D3225" s="184"/>
      <c r="E3225" s="287"/>
      <c r="F3225" s="117"/>
      <c r="G3225" s="196"/>
      <c r="H3225" s="209"/>
      <c r="I3225" s="184"/>
      <c r="J3225" s="184"/>
      <c r="K3225" s="252"/>
    </row>
    <row r="3226" spans="2:11">
      <c r="B3226" s="319"/>
      <c r="C3226" s="184"/>
      <c r="D3226" s="184"/>
      <c r="E3226" s="287"/>
      <c r="F3226" s="117"/>
      <c r="G3226" s="196"/>
      <c r="H3226" s="209"/>
      <c r="I3226" s="184"/>
      <c r="J3226" s="184"/>
      <c r="K3226" s="252"/>
    </row>
    <row r="3227" spans="2:11">
      <c r="B3227" s="319"/>
      <c r="C3227" s="184"/>
      <c r="D3227" s="184"/>
      <c r="E3227" s="287"/>
      <c r="F3227" s="117"/>
      <c r="G3227" s="196"/>
      <c r="H3227" s="209"/>
      <c r="I3227" s="184"/>
      <c r="J3227" s="184"/>
      <c r="K3227" s="252"/>
    </row>
    <row r="3228" spans="2:11">
      <c r="B3228" s="319"/>
      <c r="C3228" s="184"/>
      <c r="D3228" s="184"/>
      <c r="E3228" s="287"/>
      <c r="F3228" s="117"/>
      <c r="G3228" s="196"/>
      <c r="H3228" s="209"/>
      <c r="I3228" s="184"/>
      <c r="J3228" s="184"/>
      <c r="K3228" s="252"/>
    </row>
    <row r="3229" spans="2:11">
      <c r="B3229" s="319"/>
      <c r="C3229" s="184"/>
      <c r="D3229" s="184"/>
      <c r="E3229" s="287"/>
      <c r="F3229" s="117"/>
      <c r="G3229" s="196"/>
      <c r="H3229" s="209"/>
      <c r="I3229" s="184"/>
      <c r="J3229" s="184"/>
      <c r="K3229" s="252"/>
    </row>
    <row r="3230" spans="2:11">
      <c r="B3230" s="319"/>
      <c r="C3230" s="184"/>
      <c r="D3230" s="184"/>
      <c r="E3230" s="287"/>
      <c r="F3230" s="117"/>
      <c r="G3230" s="196"/>
      <c r="H3230" s="209"/>
      <c r="I3230" s="184"/>
      <c r="J3230" s="184"/>
      <c r="K3230" s="252"/>
    </row>
    <row r="3231" spans="2:11">
      <c r="B3231" s="319"/>
      <c r="C3231" s="184"/>
      <c r="D3231" s="184"/>
      <c r="E3231" s="287"/>
      <c r="F3231" s="117"/>
      <c r="G3231" s="196"/>
      <c r="H3231" s="209"/>
      <c r="I3231" s="184"/>
      <c r="J3231" s="184"/>
      <c r="K3231" s="252"/>
    </row>
    <row r="3232" spans="2:11">
      <c r="B3232" s="319"/>
      <c r="C3232" s="184"/>
      <c r="D3232" s="184"/>
      <c r="E3232" s="287"/>
      <c r="F3232" s="117"/>
      <c r="G3232" s="196"/>
      <c r="H3232" s="209"/>
      <c r="I3232" s="184"/>
      <c r="J3232" s="184"/>
      <c r="K3232" s="252"/>
    </row>
    <row r="3233" spans="2:11">
      <c r="B3233" s="319"/>
      <c r="C3233" s="184"/>
      <c r="D3233" s="184"/>
      <c r="E3233" s="287"/>
      <c r="F3233" s="117"/>
      <c r="G3233" s="196"/>
      <c r="H3233" s="209"/>
      <c r="I3233" s="184"/>
      <c r="J3233" s="184"/>
      <c r="K3233" s="252"/>
    </row>
    <row r="3234" spans="2:11">
      <c r="B3234" s="319"/>
      <c r="C3234" s="184"/>
      <c r="D3234" s="184"/>
      <c r="E3234" s="287"/>
      <c r="F3234" s="117"/>
      <c r="G3234" s="196"/>
      <c r="H3234" s="209"/>
      <c r="I3234" s="184"/>
      <c r="J3234" s="184"/>
      <c r="K3234" s="252"/>
    </row>
    <row r="3235" spans="2:11">
      <c r="B3235" s="319"/>
      <c r="C3235" s="184"/>
      <c r="D3235" s="184"/>
      <c r="E3235" s="287"/>
      <c r="F3235" s="117"/>
      <c r="G3235" s="196"/>
      <c r="H3235" s="209"/>
      <c r="I3235" s="184"/>
      <c r="J3235" s="184"/>
      <c r="K3235" s="252"/>
    </row>
    <row r="3236" spans="2:11">
      <c r="B3236" s="319"/>
      <c r="C3236" s="184"/>
      <c r="D3236" s="184"/>
      <c r="E3236" s="287"/>
      <c r="F3236" s="117"/>
      <c r="G3236" s="196"/>
      <c r="H3236" s="209"/>
      <c r="I3236" s="184"/>
      <c r="J3236" s="184"/>
      <c r="K3236" s="252"/>
    </row>
    <row r="3237" spans="2:11">
      <c r="B3237" s="319"/>
      <c r="C3237" s="184"/>
      <c r="D3237" s="184"/>
      <c r="E3237" s="287"/>
      <c r="F3237" s="117"/>
      <c r="G3237" s="196"/>
      <c r="H3237" s="209"/>
      <c r="I3237" s="184"/>
      <c r="J3237" s="184"/>
      <c r="K3237" s="252"/>
    </row>
    <row r="3238" spans="2:11">
      <c r="B3238" s="319"/>
      <c r="C3238" s="184"/>
      <c r="D3238" s="184"/>
      <c r="E3238" s="287"/>
      <c r="F3238" s="117"/>
      <c r="G3238" s="196"/>
      <c r="H3238" s="209"/>
      <c r="I3238" s="184"/>
      <c r="J3238" s="184"/>
      <c r="K3238" s="252"/>
    </row>
    <row r="3239" spans="2:11">
      <c r="B3239" s="319"/>
      <c r="C3239" s="184"/>
      <c r="D3239" s="184"/>
      <c r="E3239" s="287"/>
      <c r="F3239" s="117"/>
      <c r="G3239" s="196"/>
      <c r="H3239" s="209"/>
      <c r="I3239" s="184"/>
      <c r="J3239" s="184"/>
      <c r="K3239" s="252"/>
    </row>
    <row r="3240" spans="2:11">
      <c r="B3240" s="319"/>
      <c r="C3240" s="184"/>
      <c r="D3240" s="184"/>
      <c r="E3240" s="287"/>
      <c r="F3240" s="117"/>
      <c r="G3240" s="196"/>
      <c r="H3240" s="209"/>
      <c r="I3240" s="184"/>
      <c r="J3240" s="184"/>
      <c r="K3240" s="252"/>
    </row>
    <row r="3241" spans="2:11">
      <c r="B3241" s="319"/>
      <c r="C3241" s="184"/>
      <c r="D3241" s="184"/>
      <c r="E3241" s="287"/>
      <c r="F3241" s="117"/>
      <c r="G3241" s="196"/>
      <c r="H3241" s="209"/>
      <c r="I3241" s="184"/>
      <c r="J3241" s="184"/>
      <c r="K3241" s="252"/>
    </row>
    <row r="3242" spans="2:11">
      <c r="B3242" s="319"/>
      <c r="C3242" s="184"/>
      <c r="D3242" s="184"/>
      <c r="E3242" s="287"/>
      <c r="F3242" s="117"/>
      <c r="G3242" s="196"/>
      <c r="H3242" s="209"/>
      <c r="I3242" s="184"/>
      <c r="J3242" s="184"/>
      <c r="K3242" s="252"/>
    </row>
    <row r="3243" spans="2:11">
      <c r="B3243" s="319"/>
      <c r="C3243" s="184"/>
      <c r="D3243" s="184"/>
      <c r="E3243" s="287"/>
      <c r="F3243" s="117"/>
      <c r="G3243" s="196"/>
      <c r="H3243" s="209"/>
      <c r="I3243" s="184"/>
      <c r="J3243" s="184"/>
      <c r="K3243" s="252"/>
    </row>
    <row r="3244" spans="2:11">
      <c r="B3244" s="319"/>
      <c r="C3244" s="184"/>
      <c r="D3244" s="184"/>
      <c r="E3244" s="287"/>
      <c r="F3244" s="117"/>
      <c r="G3244" s="196"/>
      <c r="H3244" s="209"/>
      <c r="I3244" s="184"/>
      <c r="J3244" s="184"/>
      <c r="K3244" s="252"/>
    </row>
    <row r="3245" spans="2:11">
      <c r="B3245" s="319"/>
      <c r="C3245" s="184"/>
      <c r="D3245" s="184"/>
      <c r="E3245" s="287"/>
      <c r="F3245" s="117"/>
      <c r="G3245" s="196"/>
      <c r="H3245" s="209"/>
      <c r="I3245" s="184"/>
      <c r="J3245" s="184"/>
      <c r="K3245" s="252"/>
    </row>
    <row r="3246" spans="2:11">
      <c r="B3246" s="319"/>
      <c r="C3246" s="184"/>
      <c r="D3246" s="184"/>
      <c r="E3246" s="287"/>
      <c r="F3246" s="117"/>
      <c r="G3246" s="196"/>
      <c r="H3246" s="209"/>
      <c r="I3246" s="184"/>
      <c r="J3246" s="184"/>
      <c r="K3246" s="252"/>
    </row>
    <row r="3247" spans="2:11">
      <c r="B3247" s="319"/>
      <c r="C3247" s="184"/>
      <c r="D3247" s="184"/>
      <c r="E3247" s="287"/>
      <c r="F3247" s="117"/>
      <c r="G3247" s="196"/>
      <c r="H3247" s="209"/>
      <c r="I3247" s="184"/>
      <c r="J3247" s="184"/>
      <c r="K3247" s="252"/>
    </row>
    <row r="3248" spans="2:11">
      <c r="B3248" s="319"/>
      <c r="C3248" s="184"/>
      <c r="D3248" s="184"/>
      <c r="E3248" s="287"/>
      <c r="F3248" s="117"/>
      <c r="G3248" s="196"/>
      <c r="H3248" s="209"/>
      <c r="I3248" s="184"/>
      <c r="J3248" s="184"/>
      <c r="K3248" s="252"/>
    </row>
    <row r="3249" spans="2:11">
      <c r="B3249" s="319"/>
      <c r="C3249" s="184"/>
      <c r="D3249" s="184"/>
      <c r="E3249" s="287"/>
      <c r="F3249" s="117"/>
      <c r="G3249" s="196"/>
      <c r="H3249" s="209"/>
      <c r="I3249" s="184"/>
      <c r="J3249" s="184"/>
      <c r="K3249" s="252"/>
    </row>
    <row r="3250" spans="2:11">
      <c r="B3250" s="319"/>
      <c r="C3250" s="184"/>
      <c r="D3250" s="184"/>
      <c r="E3250" s="287"/>
      <c r="F3250" s="117"/>
      <c r="G3250" s="196"/>
      <c r="H3250" s="209"/>
      <c r="I3250" s="184"/>
      <c r="J3250" s="184"/>
      <c r="K3250" s="252"/>
    </row>
    <row r="3251" spans="2:11">
      <c r="B3251" s="319"/>
      <c r="C3251" s="184"/>
      <c r="D3251" s="184"/>
      <c r="E3251" s="287"/>
      <c r="F3251" s="117"/>
      <c r="G3251" s="196"/>
      <c r="H3251" s="209"/>
      <c r="I3251" s="184"/>
      <c r="J3251" s="184"/>
      <c r="K3251" s="252"/>
    </row>
    <row r="3252" spans="2:11">
      <c r="B3252" s="319"/>
      <c r="C3252" s="184"/>
      <c r="D3252" s="184"/>
      <c r="E3252" s="287"/>
      <c r="F3252" s="117"/>
      <c r="G3252" s="196"/>
      <c r="H3252" s="209"/>
      <c r="I3252" s="184"/>
      <c r="J3252" s="184"/>
      <c r="K3252" s="252"/>
    </row>
    <row r="3253" spans="2:11">
      <c r="B3253" s="319"/>
      <c r="C3253" s="184"/>
      <c r="D3253" s="184"/>
      <c r="E3253" s="287"/>
      <c r="F3253" s="117"/>
      <c r="G3253" s="196"/>
      <c r="H3253" s="209"/>
      <c r="I3253" s="184"/>
      <c r="J3253" s="184"/>
      <c r="K3253" s="252"/>
    </row>
    <row r="3254" spans="2:11">
      <c r="B3254" s="319"/>
      <c r="C3254" s="184"/>
      <c r="D3254" s="184"/>
      <c r="E3254" s="287"/>
      <c r="F3254" s="117"/>
      <c r="G3254" s="196"/>
      <c r="H3254" s="209"/>
      <c r="I3254" s="184"/>
      <c r="J3254" s="184"/>
      <c r="K3254" s="252"/>
    </row>
    <row r="3255" spans="2:11">
      <c r="B3255" s="319"/>
      <c r="C3255" s="184"/>
      <c r="D3255" s="184"/>
      <c r="E3255" s="287"/>
      <c r="F3255" s="117"/>
      <c r="G3255" s="196"/>
      <c r="H3255" s="209"/>
      <c r="I3255" s="184"/>
      <c r="J3255" s="184"/>
      <c r="K3255" s="252"/>
    </row>
    <row r="3256" spans="2:11">
      <c r="B3256" s="319"/>
      <c r="C3256" s="184"/>
      <c r="D3256" s="184"/>
      <c r="E3256" s="287"/>
      <c r="F3256" s="117"/>
      <c r="G3256" s="196"/>
      <c r="H3256" s="209"/>
      <c r="I3256" s="184"/>
      <c r="J3256" s="184"/>
      <c r="K3256" s="252"/>
    </row>
    <row r="3257" spans="2:11">
      <c r="B3257" s="319"/>
      <c r="C3257" s="184"/>
      <c r="D3257" s="184"/>
      <c r="E3257" s="287"/>
      <c r="F3257" s="117"/>
      <c r="G3257" s="196"/>
      <c r="H3257" s="209"/>
      <c r="I3257" s="184"/>
      <c r="J3257" s="184"/>
      <c r="K3257" s="252"/>
    </row>
    <row r="3258" spans="2:11">
      <c r="B3258" s="319"/>
      <c r="C3258" s="184"/>
      <c r="D3258" s="184"/>
      <c r="E3258" s="287"/>
      <c r="F3258" s="117"/>
      <c r="G3258" s="196"/>
      <c r="H3258" s="209"/>
      <c r="I3258" s="184"/>
      <c r="J3258" s="184"/>
      <c r="K3258" s="252"/>
    </row>
    <row r="3259" spans="2:11">
      <c r="B3259" s="319"/>
      <c r="C3259" s="184"/>
      <c r="D3259" s="184"/>
      <c r="E3259" s="287"/>
      <c r="F3259" s="117"/>
      <c r="G3259" s="196"/>
      <c r="H3259" s="209"/>
      <c r="I3259" s="184"/>
      <c r="J3259" s="184"/>
      <c r="K3259" s="252"/>
    </row>
    <row r="3260" spans="2:11">
      <c r="B3260" s="319"/>
      <c r="C3260" s="184"/>
      <c r="D3260" s="184"/>
      <c r="E3260" s="287"/>
      <c r="F3260" s="117"/>
      <c r="G3260" s="196"/>
      <c r="H3260" s="209"/>
      <c r="I3260" s="184"/>
      <c r="J3260" s="184"/>
      <c r="K3260" s="252"/>
    </row>
    <row r="3261" spans="2:11">
      <c r="B3261" s="319"/>
      <c r="C3261" s="184"/>
      <c r="D3261" s="184"/>
      <c r="E3261" s="287"/>
      <c r="F3261" s="117"/>
      <c r="G3261" s="196"/>
      <c r="H3261" s="209"/>
      <c r="I3261" s="184"/>
      <c r="J3261" s="184"/>
      <c r="K3261" s="252"/>
    </row>
    <row r="3262" spans="2:11">
      <c r="B3262" s="319"/>
      <c r="C3262" s="184"/>
      <c r="D3262" s="184"/>
      <c r="E3262" s="287"/>
      <c r="F3262" s="117"/>
      <c r="G3262" s="196"/>
      <c r="H3262" s="209"/>
      <c r="I3262" s="184"/>
      <c r="J3262" s="184"/>
      <c r="K3262" s="252"/>
    </row>
    <row r="3263" spans="2:11">
      <c r="B3263" s="319"/>
      <c r="C3263" s="184"/>
      <c r="D3263" s="184"/>
      <c r="E3263" s="287"/>
      <c r="F3263" s="117"/>
      <c r="G3263" s="196"/>
      <c r="H3263" s="209"/>
      <c r="I3263" s="184"/>
      <c r="J3263" s="184"/>
      <c r="K3263" s="252"/>
    </row>
    <row r="3264" spans="2:11">
      <c r="B3264" s="319"/>
      <c r="C3264" s="184"/>
      <c r="D3264" s="184"/>
      <c r="E3264" s="287"/>
      <c r="F3264" s="117"/>
      <c r="G3264" s="196"/>
      <c r="H3264" s="209"/>
      <c r="I3264" s="184"/>
      <c r="J3264" s="184"/>
      <c r="K3264" s="252"/>
    </row>
    <row r="3265" spans="2:11">
      <c r="B3265" s="319"/>
      <c r="C3265" s="184"/>
      <c r="D3265" s="184"/>
      <c r="E3265" s="287"/>
      <c r="F3265" s="117"/>
      <c r="G3265" s="196"/>
      <c r="H3265" s="209"/>
      <c r="I3265" s="184"/>
      <c r="J3265" s="184"/>
      <c r="K3265" s="252"/>
    </row>
    <row r="3266" spans="2:11">
      <c r="B3266" s="319"/>
      <c r="C3266" s="184"/>
      <c r="D3266" s="184"/>
      <c r="E3266" s="287"/>
      <c r="F3266" s="117"/>
      <c r="G3266" s="196"/>
      <c r="H3266" s="209"/>
      <c r="I3266" s="184"/>
      <c r="J3266" s="184"/>
      <c r="K3266" s="252"/>
    </row>
    <row r="3267" spans="2:11">
      <c r="B3267" s="319"/>
      <c r="C3267" s="184"/>
      <c r="D3267" s="184"/>
      <c r="E3267" s="287"/>
      <c r="F3267" s="117"/>
      <c r="G3267" s="196"/>
      <c r="H3267" s="209"/>
      <c r="I3267" s="184"/>
      <c r="J3267" s="184"/>
      <c r="K3267" s="252"/>
    </row>
    <row r="3268" spans="2:11">
      <c r="B3268" s="319"/>
      <c r="C3268" s="184"/>
      <c r="D3268" s="184"/>
      <c r="E3268" s="287"/>
      <c r="F3268" s="117"/>
      <c r="G3268" s="196"/>
      <c r="H3268" s="209"/>
      <c r="I3268" s="184"/>
      <c r="J3268" s="184"/>
      <c r="K3268" s="252"/>
    </row>
    <row r="3269" spans="2:11">
      <c r="B3269" s="319"/>
      <c r="C3269" s="184"/>
      <c r="D3269" s="184"/>
      <c r="E3269" s="287"/>
      <c r="F3269" s="117"/>
      <c r="G3269" s="196"/>
      <c r="H3269" s="209"/>
      <c r="I3269" s="184"/>
      <c r="J3269" s="184"/>
      <c r="K3269" s="252"/>
    </row>
    <row r="3270" spans="2:11">
      <c r="B3270" s="319"/>
      <c r="C3270" s="184"/>
      <c r="D3270" s="184"/>
      <c r="E3270" s="287"/>
      <c r="F3270" s="117"/>
      <c r="G3270" s="196"/>
      <c r="H3270" s="209"/>
      <c r="I3270" s="184"/>
      <c r="J3270" s="184"/>
      <c r="K3270" s="252"/>
    </row>
    <row r="3271" spans="2:11">
      <c r="B3271" s="319"/>
      <c r="C3271" s="184"/>
      <c r="D3271" s="184"/>
      <c r="E3271" s="287"/>
      <c r="F3271" s="117"/>
      <c r="G3271" s="196"/>
      <c r="H3271" s="209"/>
      <c r="I3271" s="184"/>
      <c r="J3271" s="184"/>
      <c r="K3271" s="252"/>
    </row>
    <row r="3272" spans="2:11">
      <c r="B3272" s="319"/>
      <c r="C3272" s="184"/>
      <c r="D3272" s="184"/>
      <c r="E3272" s="287"/>
      <c r="F3272" s="117"/>
      <c r="G3272" s="196"/>
      <c r="H3272" s="209"/>
      <c r="I3272" s="184"/>
      <c r="J3272" s="184"/>
      <c r="K3272" s="252"/>
    </row>
    <row r="3273" spans="2:11">
      <c r="B3273" s="319"/>
      <c r="C3273" s="184"/>
      <c r="D3273" s="184"/>
      <c r="E3273" s="287"/>
      <c r="F3273" s="117"/>
      <c r="G3273" s="196"/>
      <c r="H3273" s="209"/>
      <c r="I3273" s="184"/>
      <c r="J3273" s="184"/>
      <c r="K3273" s="252"/>
    </row>
    <row r="3274" spans="2:11">
      <c r="B3274" s="319"/>
      <c r="C3274" s="184"/>
      <c r="D3274" s="184"/>
      <c r="E3274" s="287"/>
      <c r="F3274" s="117"/>
      <c r="G3274" s="196"/>
      <c r="H3274" s="209"/>
      <c r="I3274" s="184"/>
      <c r="J3274" s="184"/>
      <c r="K3274" s="252"/>
    </row>
    <row r="3275" spans="2:11">
      <c r="B3275" s="319"/>
      <c r="C3275" s="184"/>
      <c r="D3275" s="184"/>
      <c r="E3275" s="287"/>
      <c r="F3275" s="117"/>
      <c r="G3275" s="196"/>
      <c r="H3275" s="209"/>
      <c r="I3275" s="184"/>
      <c r="J3275" s="184"/>
      <c r="K3275" s="252"/>
    </row>
    <row r="3276" spans="2:11">
      <c r="B3276" s="319"/>
      <c r="C3276" s="184"/>
      <c r="D3276" s="184"/>
      <c r="E3276" s="287"/>
      <c r="F3276" s="117"/>
      <c r="G3276" s="196"/>
      <c r="H3276" s="209"/>
      <c r="I3276" s="184"/>
      <c r="J3276" s="184"/>
      <c r="K3276" s="252"/>
    </row>
    <row r="3277" spans="2:11">
      <c r="B3277" s="319"/>
      <c r="C3277" s="184"/>
      <c r="D3277" s="184"/>
      <c r="E3277" s="287"/>
      <c r="F3277" s="117"/>
      <c r="G3277" s="196"/>
      <c r="H3277" s="209"/>
      <c r="I3277" s="184"/>
      <c r="J3277" s="184"/>
      <c r="K3277" s="252"/>
    </row>
    <row r="3278" spans="2:11">
      <c r="B3278" s="319"/>
      <c r="C3278" s="184"/>
      <c r="D3278" s="184"/>
      <c r="E3278" s="287"/>
      <c r="F3278" s="117"/>
      <c r="G3278" s="196"/>
      <c r="H3278" s="209"/>
      <c r="I3278" s="184"/>
      <c r="J3278" s="184"/>
      <c r="K3278" s="252"/>
    </row>
    <row r="3279" spans="2:11">
      <c r="B3279" s="319"/>
      <c r="C3279" s="184"/>
      <c r="D3279" s="184"/>
      <c r="E3279" s="287"/>
      <c r="F3279" s="117"/>
      <c r="G3279" s="196"/>
      <c r="H3279" s="209"/>
      <c r="I3279" s="184"/>
      <c r="J3279" s="184"/>
      <c r="K3279" s="252"/>
    </row>
    <row r="3280" spans="2:11">
      <c r="B3280" s="319"/>
      <c r="C3280" s="184"/>
      <c r="D3280" s="184"/>
      <c r="E3280" s="287"/>
      <c r="F3280" s="117"/>
      <c r="G3280" s="196"/>
      <c r="H3280" s="209"/>
      <c r="I3280" s="184"/>
      <c r="J3280" s="184"/>
      <c r="K3280" s="252"/>
    </row>
    <row r="3281" spans="2:11">
      <c r="B3281" s="319"/>
      <c r="C3281" s="184"/>
      <c r="D3281" s="184"/>
      <c r="E3281" s="287"/>
      <c r="F3281" s="117"/>
      <c r="G3281" s="196"/>
      <c r="H3281" s="209"/>
      <c r="I3281" s="184"/>
      <c r="J3281" s="184"/>
      <c r="K3281" s="252"/>
    </row>
    <row r="3282" spans="2:11">
      <c r="B3282" s="319"/>
      <c r="C3282" s="184"/>
      <c r="D3282" s="184"/>
      <c r="E3282" s="287"/>
      <c r="F3282" s="117"/>
      <c r="G3282" s="196"/>
      <c r="H3282" s="209"/>
      <c r="I3282" s="184"/>
      <c r="J3282" s="184"/>
      <c r="K3282" s="252"/>
    </row>
    <row r="3283" spans="2:11">
      <c r="B3283" s="319"/>
      <c r="C3283" s="184"/>
      <c r="D3283" s="184"/>
      <c r="E3283" s="287"/>
      <c r="F3283" s="117"/>
      <c r="G3283" s="196"/>
      <c r="H3283" s="209"/>
      <c r="I3283" s="184"/>
      <c r="J3283" s="184"/>
      <c r="K3283" s="252"/>
    </row>
    <row r="3284" spans="2:11">
      <c r="B3284" s="319"/>
      <c r="C3284" s="184"/>
      <c r="D3284" s="184"/>
      <c r="E3284" s="287"/>
      <c r="F3284" s="117"/>
      <c r="G3284" s="196"/>
      <c r="H3284" s="209"/>
      <c r="I3284" s="184"/>
      <c r="J3284" s="184"/>
      <c r="K3284" s="252"/>
    </row>
    <row r="3285" spans="2:11">
      <c r="B3285" s="319"/>
      <c r="C3285" s="184"/>
      <c r="D3285" s="184"/>
      <c r="E3285" s="287"/>
      <c r="F3285" s="117"/>
      <c r="G3285" s="196"/>
      <c r="H3285" s="209"/>
      <c r="I3285" s="184"/>
      <c r="J3285" s="184"/>
      <c r="K3285" s="252"/>
    </row>
    <row r="3286" spans="2:11">
      <c r="B3286" s="319"/>
      <c r="C3286" s="184"/>
      <c r="D3286" s="184"/>
      <c r="E3286" s="287"/>
      <c r="F3286" s="117"/>
      <c r="G3286" s="196"/>
      <c r="H3286" s="209"/>
      <c r="I3286" s="184"/>
      <c r="J3286" s="184"/>
      <c r="K3286" s="252"/>
    </row>
    <row r="3287" spans="2:11">
      <c r="B3287" s="319"/>
      <c r="C3287" s="184"/>
      <c r="D3287" s="184"/>
      <c r="E3287" s="287"/>
      <c r="F3287" s="117"/>
      <c r="G3287" s="196"/>
      <c r="H3287" s="209"/>
      <c r="I3287" s="184"/>
      <c r="J3287" s="184"/>
      <c r="K3287" s="252"/>
    </row>
    <row r="3288" spans="2:11">
      <c r="B3288" s="319"/>
      <c r="C3288" s="184"/>
      <c r="D3288" s="184"/>
      <c r="E3288" s="287"/>
      <c r="F3288" s="117"/>
      <c r="G3288" s="196"/>
      <c r="H3288" s="209"/>
      <c r="I3288" s="184"/>
      <c r="J3288" s="184"/>
      <c r="K3288" s="252"/>
    </row>
    <row r="3289" spans="2:11">
      <c r="B3289" s="319"/>
      <c r="C3289" s="184"/>
      <c r="D3289" s="184"/>
      <c r="E3289" s="287"/>
      <c r="F3289" s="117"/>
      <c r="G3289" s="196"/>
      <c r="H3289" s="209"/>
      <c r="I3289" s="184"/>
      <c r="J3289" s="184"/>
      <c r="K3289" s="252"/>
    </row>
    <row r="3290" spans="2:11">
      <c r="B3290" s="319"/>
      <c r="C3290" s="184"/>
      <c r="D3290" s="184"/>
      <c r="E3290" s="287"/>
      <c r="F3290" s="117"/>
      <c r="G3290" s="196"/>
      <c r="H3290" s="209"/>
      <c r="I3290" s="184"/>
      <c r="J3290" s="184"/>
      <c r="K3290" s="252"/>
    </row>
    <row r="3291" spans="2:11">
      <c r="B3291" s="319"/>
      <c r="C3291" s="184"/>
      <c r="D3291" s="184"/>
      <c r="E3291" s="287"/>
      <c r="F3291" s="117"/>
      <c r="G3291" s="196"/>
      <c r="H3291" s="209"/>
      <c r="I3291" s="184"/>
      <c r="J3291" s="184"/>
      <c r="K3291" s="252"/>
    </row>
    <row r="3292" spans="2:11">
      <c r="B3292" s="319"/>
      <c r="C3292" s="184"/>
      <c r="D3292" s="184"/>
      <c r="E3292" s="287"/>
      <c r="F3292" s="117"/>
      <c r="G3292" s="196"/>
      <c r="H3292" s="209"/>
      <c r="I3292" s="184"/>
      <c r="J3292" s="184"/>
      <c r="K3292" s="252"/>
    </row>
    <row r="3293" spans="2:11">
      <c r="B3293" s="319"/>
      <c r="C3293" s="184"/>
      <c r="D3293" s="184"/>
      <c r="E3293" s="287"/>
      <c r="F3293" s="117"/>
      <c r="G3293" s="196"/>
      <c r="H3293" s="209"/>
      <c r="I3293" s="184"/>
      <c r="J3293" s="184"/>
      <c r="K3293" s="252"/>
    </row>
    <row r="3294" spans="2:11">
      <c r="B3294" s="319"/>
      <c r="C3294" s="184"/>
      <c r="D3294" s="184"/>
      <c r="E3294" s="287"/>
      <c r="F3294" s="117"/>
      <c r="G3294" s="196"/>
      <c r="H3294" s="209"/>
      <c r="I3294" s="184"/>
      <c r="J3294" s="184"/>
      <c r="K3294" s="252"/>
    </row>
    <row r="3295" spans="2:11">
      <c r="B3295" s="319"/>
      <c r="C3295" s="184"/>
      <c r="D3295" s="184"/>
      <c r="E3295" s="287"/>
      <c r="F3295" s="117"/>
      <c r="G3295" s="196"/>
      <c r="H3295" s="209"/>
      <c r="I3295" s="184"/>
      <c r="J3295" s="184"/>
      <c r="K3295" s="252"/>
    </row>
    <row r="3296" spans="2:11">
      <c r="B3296" s="319"/>
      <c r="C3296" s="184"/>
      <c r="D3296" s="184"/>
      <c r="E3296" s="287"/>
      <c r="F3296" s="117"/>
      <c r="G3296" s="196"/>
      <c r="H3296" s="209"/>
      <c r="I3296" s="184"/>
      <c r="J3296" s="184"/>
      <c r="K3296" s="252"/>
    </row>
    <row r="3297" spans="2:11">
      <c r="B3297" s="319"/>
      <c r="C3297" s="184"/>
      <c r="D3297" s="184"/>
      <c r="E3297" s="287"/>
      <c r="F3297" s="117"/>
      <c r="G3297" s="196"/>
      <c r="H3297" s="209"/>
      <c r="I3297" s="184"/>
      <c r="J3297" s="184"/>
      <c r="K3297" s="252"/>
    </row>
    <row r="3298" spans="2:11">
      <c r="B3298" s="319"/>
      <c r="C3298" s="184"/>
      <c r="D3298" s="184"/>
      <c r="E3298" s="287"/>
      <c r="F3298" s="117"/>
      <c r="G3298" s="196"/>
      <c r="H3298" s="209"/>
      <c r="I3298" s="184"/>
      <c r="J3298" s="184"/>
      <c r="K3298" s="252"/>
    </row>
    <row r="3299" spans="2:11">
      <c r="B3299" s="319"/>
      <c r="C3299" s="184"/>
      <c r="D3299" s="184"/>
      <c r="E3299" s="287"/>
      <c r="F3299" s="117"/>
      <c r="G3299" s="196"/>
      <c r="H3299" s="209"/>
      <c r="I3299" s="184"/>
      <c r="J3299" s="184"/>
      <c r="K3299" s="252"/>
    </row>
    <row r="3300" spans="2:11">
      <c r="B3300" s="319"/>
      <c r="C3300" s="184"/>
      <c r="D3300" s="184"/>
      <c r="E3300" s="287"/>
      <c r="F3300" s="117"/>
      <c r="G3300" s="196"/>
      <c r="H3300" s="209"/>
      <c r="I3300" s="184"/>
      <c r="J3300" s="184"/>
      <c r="K3300" s="252"/>
    </row>
    <row r="3301" spans="2:11">
      <c r="B3301" s="319"/>
      <c r="C3301" s="184"/>
      <c r="D3301" s="184"/>
      <c r="E3301" s="287"/>
      <c r="F3301" s="117"/>
      <c r="G3301" s="196"/>
      <c r="H3301" s="209"/>
      <c r="I3301" s="184"/>
      <c r="J3301" s="184"/>
      <c r="K3301" s="252"/>
    </row>
    <row r="3302" spans="2:11">
      <c r="B3302" s="319"/>
      <c r="C3302" s="184"/>
      <c r="D3302" s="184"/>
      <c r="E3302" s="287"/>
      <c r="F3302" s="117"/>
      <c r="G3302" s="196"/>
      <c r="H3302" s="209"/>
      <c r="I3302" s="184"/>
      <c r="J3302" s="184"/>
      <c r="K3302" s="252"/>
    </row>
    <row r="3303" spans="2:11">
      <c r="B3303" s="319"/>
      <c r="C3303" s="184"/>
      <c r="D3303" s="184"/>
      <c r="E3303" s="287"/>
      <c r="F3303" s="117"/>
      <c r="G3303" s="196"/>
      <c r="H3303" s="209"/>
      <c r="I3303" s="184"/>
      <c r="J3303" s="184"/>
      <c r="K3303" s="252"/>
    </row>
    <row r="3304" spans="2:11">
      <c r="B3304" s="319"/>
      <c r="C3304" s="184"/>
      <c r="D3304" s="184"/>
      <c r="E3304" s="287"/>
      <c r="F3304" s="117"/>
      <c r="G3304" s="196"/>
      <c r="H3304" s="209"/>
      <c r="I3304" s="184"/>
      <c r="J3304" s="184"/>
      <c r="K3304" s="252"/>
    </row>
    <row r="3305" spans="2:11">
      <c r="B3305" s="319"/>
      <c r="C3305" s="184"/>
      <c r="D3305" s="184"/>
      <c r="E3305" s="287"/>
      <c r="F3305" s="117"/>
      <c r="G3305" s="196"/>
      <c r="H3305" s="209"/>
      <c r="I3305" s="184"/>
      <c r="J3305" s="184"/>
      <c r="K3305" s="252"/>
    </row>
    <row r="3306" spans="2:11">
      <c r="B3306" s="319"/>
      <c r="C3306" s="184"/>
      <c r="D3306" s="184"/>
      <c r="E3306" s="287"/>
      <c r="F3306" s="117"/>
      <c r="G3306" s="196"/>
      <c r="H3306" s="209"/>
      <c r="I3306" s="184"/>
      <c r="J3306" s="184"/>
      <c r="K3306" s="252"/>
    </row>
    <row r="3307" spans="2:11">
      <c r="B3307" s="319"/>
      <c r="C3307" s="184"/>
      <c r="D3307" s="184"/>
      <c r="E3307" s="287"/>
      <c r="F3307" s="117"/>
      <c r="G3307" s="196"/>
      <c r="H3307" s="209"/>
      <c r="I3307" s="184"/>
      <c r="J3307" s="184"/>
      <c r="K3307" s="252"/>
    </row>
    <row r="3308" spans="2:11">
      <c r="B3308" s="319"/>
      <c r="C3308" s="184"/>
      <c r="D3308" s="184"/>
      <c r="E3308" s="287"/>
      <c r="F3308" s="117"/>
      <c r="G3308" s="196"/>
      <c r="H3308" s="209"/>
      <c r="I3308" s="184"/>
      <c r="J3308" s="184"/>
      <c r="K3308" s="252"/>
    </row>
    <row r="3309" spans="2:11">
      <c r="B3309" s="319"/>
      <c r="C3309" s="184"/>
      <c r="D3309" s="184"/>
      <c r="E3309" s="287"/>
      <c r="F3309" s="117"/>
      <c r="G3309" s="196"/>
      <c r="H3309" s="209"/>
      <c r="I3309" s="184"/>
      <c r="J3309" s="184"/>
      <c r="K3309" s="252"/>
    </row>
    <row r="3310" spans="2:11">
      <c r="B3310" s="319"/>
      <c r="C3310" s="184"/>
      <c r="D3310" s="184"/>
      <c r="E3310" s="287"/>
      <c r="F3310" s="117"/>
      <c r="G3310" s="196"/>
      <c r="H3310" s="209"/>
      <c r="I3310" s="184"/>
      <c r="J3310" s="184"/>
      <c r="K3310" s="252"/>
    </row>
    <row r="3311" spans="2:11">
      <c r="B3311" s="319"/>
      <c r="C3311" s="184"/>
      <c r="D3311" s="184"/>
      <c r="E3311" s="287"/>
      <c r="F3311" s="117"/>
      <c r="G3311" s="196"/>
      <c r="H3311" s="209"/>
      <c r="I3311" s="184"/>
      <c r="J3311" s="184"/>
      <c r="K3311" s="252"/>
    </row>
    <row r="3312" spans="2:11">
      <c r="B3312" s="319"/>
      <c r="C3312" s="184"/>
      <c r="D3312" s="184"/>
      <c r="E3312" s="287"/>
      <c r="F3312" s="117"/>
      <c r="G3312" s="196"/>
      <c r="H3312" s="209"/>
      <c r="I3312" s="184"/>
      <c r="J3312" s="184"/>
      <c r="K3312" s="252"/>
    </row>
    <row r="3313" spans="2:11">
      <c r="B3313" s="319"/>
      <c r="C3313" s="184"/>
      <c r="D3313" s="184"/>
      <c r="E3313" s="287"/>
      <c r="F3313" s="117"/>
      <c r="G3313" s="196"/>
      <c r="H3313" s="209"/>
      <c r="I3313" s="184"/>
      <c r="J3313" s="184"/>
      <c r="K3313" s="252"/>
    </row>
    <row r="3314" spans="2:11">
      <c r="B3314" s="319"/>
      <c r="C3314" s="184"/>
      <c r="D3314" s="184"/>
      <c r="E3314" s="287"/>
      <c r="F3314" s="117"/>
      <c r="G3314" s="196"/>
      <c r="H3314" s="209"/>
      <c r="I3314" s="184"/>
      <c r="J3314" s="184"/>
      <c r="K3314" s="252"/>
    </row>
    <row r="3315" spans="2:11">
      <c r="B3315" s="319"/>
      <c r="C3315" s="184"/>
      <c r="D3315" s="184"/>
      <c r="E3315" s="287"/>
      <c r="F3315" s="117"/>
      <c r="G3315" s="196"/>
      <c r="H3315" s="209"/>
      <c r="I3315" s="184"/>
      <c r="J3315" s="184"/>
      <c r="K3315" s="252"/>
    </row>
    <row r="3316" spans="2:11">
      <c r="B3316" s="319"/>
      <c r="C3316" s="184"/>
      <c r="D3316" s="184"/>
      <c r="E3316" s="287"/>
      <c r="F3316" s="117"/>
      <c r="G3316" s="196"/>
      <c r="H3316" s="209"/>
      <c r="I3316" s="184"/>
      <c r="J3316" s="184"/>
      <c r="K3316" s="252"/>
    </row>
    <row r="3317" spans="2:11">
      <c r="B3317" s="319"/>
      <c r="C3317" s="184"/>
      <c r="D3317" s="184"/>
      <c r="E3317" s="287"/>
      <c r="F3317" s="117"/>
      <c r="G3317" s="196"/>
      <c r="H3317" s="209"/>
      <c r="I3317" s="184"/>
      <c r="J3317" s="184"/>
      <c r="K3317" s="252"/>
    </row>
    <row r="3318" spans="2:11">
      <c r="B3318" s="319"/>
      <c r="C3318" s="184"/>
      <c r="D3318" s="184"/>
      <c r="E3318" s="287"/>
      <c r="F3318" s="117"/>
      <c r="G3318" s="196"/>
      <c r="H3318" s="209"/>
      <c r="I3318" s="184"/>
      <c r="J3318" s="184"/>
      <c r="K3318" s="252"/>
    </row>
    <row r="3319" spans="2:11">
      <c r="B3319" s="319"/>
      <c r="C3319" s="184"/>
      <c r="D3319" s="184"/>
      <c r="E3319" s="287"/>
      <c r="F3319" s="117"/>
      <c r="G3319" s="196"/>
      <c r="H3319" s="209"/>
      <c r="I3319" s="184"/>
      <c r="J3319" s="184"/>
      <c r="K3319" s="252"/>
    </row>
    <row r="3320" spans="2:11">
      <c r="B3320" s="319"/>
      <c r="C3320" s="184"/>
      <c r="D3320" s="184"/>
      <c r="E3320" s="287"/>
      <c r="F3320" s="117"/>
      <c r="G3320" s="196"/>
      <c r="H3320" s="209"/>
      <c r="I3320" s="184"/>
      <c r="J3320" s="184"/>
      <c r="K3320" s="252"/>
    </row>
    <row r="3321" spans="2:11">
      <c r="B3321" s="319"/>
      <c r="C3321" s="184"/>
      <c r="D3321" s="184"/>
      <c r="E3321" s="287"/>
      <c r="F3321" s="117"/>
      <c r="G3321" s="196"/>
      <c r="H3321" s="209"/>
      <c r="I3321" s="184"/>
      <c r="J3321" s="184"/>
      <c r="K3321" s="252"/>
    </row>
    <row r="3322" spans="2:11">
      <c r="B3322" s="319"/>
      <c r="C3322" s="184"/>
      <c r="D3322" s="184"/>
      <c r="E3322" s="287"/>
      <c r="F3322" s="117"/>
      <c r="G3322" s="196"/>
      <c r="H3322" s="209"/>
      <c r="I3322" s="184"/>
      <c r="J3322" s="184"/>
      <c r="K3322" s="252"/>
    </row>
    <row r="3323" spans="2:11">
      <c r="B3323" s="319"/>
      <c r="C3323" s="184"/>
      <c r="D3323" s="184"/>
      <c r="E3323" s="287"/>
      <c r="F3323" s="117"/>
      <c r="G3323" s="196"/>
      <c r="H3323" s="209"/>
      <c r="I3323" s="184"/>
      <c r="J3323" s="184"/>
      <c r="K3323" s="252"/>
    </row>
    <row r="3324" spans="2:11">
      <c r="B3324" s="319"/>
      <c r="C3324" s="184"/>
      <c r="D3324" s="184"/>
      <c r="E3324" s="287"/>
      <c r="F3324" s="117"/>
      <c r="G3324" s="196"/>
      <c r="H3324" s="209"/>
      <c r="I3324" s="184"/>
      <c r="J3324" s="184"/>
      <c r="K3324" s="252"/>
    </row>
    <row r="3325" spans="2:11">
      <c r="B3325" s="319"/>
      <c r="C3325" s="184"/>
      <c r="D3325" s="184"/>
      <c r="E3325" s="287"/>
      <c r="F3325" s="117"/>
      <c r="G3325" s="196"/>
      <c r="H3325" s="209"/>
      <c r="I3325" s="184"/>
      <c r="J3325" s="184"/>
      <c r="K3325" s="252"/>
    </row>
    <row r="3326" spans="2:11">
      <c r="B3326" s="319"/>
      <c r="C3326" s="184"/>
      <c r="D3326" s="184"/>
      <c r="E3326" s="287"/>
      <c r="F3326" s="117"/>
      <c r="G3326" s="196"/>
      <c r="H3326" s="209"/>
      <c r="I3326" s="184"/>
      <c r="J3326" s="184"/>
      <c r="K3326" s="252"/>
    </row>
    <row r="3327" spans="2:11">
      <c r="B3327" s="319"/>
      <c r="C3327" s="184"/>
      <c r="D3327" s="184"/>
      <c r="E3327" s="287"/>
      <c r="F3327" s="117"/>
      <c r="G3327" s="196"/>
      <c r="H3327" s="209"/>
      <c r="I3327" s="184"/>
      <c r="J3327" s="184"/>
      <c r="K3327" s="252"/>
    </row>
    <row r="3328" spans="2:11">
      <c r="B3328" s="319"/>
      <c r="C3328" s="184"/>
      <c r="D3328" s="184"/>
      <c r="E3328" s="287"/>
      <c r="F3328" s="117"/>
      <c r="G3328" s="196"/>
      <c r="H3328" s="209"/>
      <c r="I3328" s="184"/>
      <c r="J3328" s="184"/>
      <c r="K3328" s="252"/>
    </row>
    <row r="3329" spans="2:11">
      <c r="B3329" s="319"/>
      <c r="C3329" s="184"/>
      <c r="D3329" s="184"/>
      <c r="E3329" s="287"/>
      <c r="F3329" s="117"/>
      <c r="G3329" s="196"/>
      <c r="H3329" s="209"/>
      <c r="I3329" s="184"/>
      <c r="J3329" s="184"/>
      <c r="K3329" s="252"/>
    </row>
    <row r="3330" spans="2:11">
      <c r="B3330" s="319"/>
      <c r="C3330" s="184"/>
      <c r="D3330" s="184"/>
      <c r="E3330" s="287"/>
      <c r="F3330" s="117"/>
      <c r="G3330" s="196"/>
      <c r="H3330" s="209"/>
      <c r="I3330" s="184"/>
      <c r="J3330" s="184"/>
      <c r="K3330" s="252"/>
    </row>
    <row r="3331" spans="2:11">
      <c r="B3331" s="319"/>
      <c r="C3331" s="184"/>
      <c r="D3331" s="184"/>
      <c r="E3331" s="287"/>
      <c r="F3331" s="117"/>
      <c r="G3331" s="196"/>
      <c r="H3331" s="209"/>
      <c r="I3331" s="184"/>
      <c r="J3331" s="184"/>
      <c r="K3331" s="252"/>
    </row>
    <row r="3332" spans="2:11">
      <c r="B3332" s="319"/>
      <c r="C3332" s="184"/>
      <c r="D3332" s="184"/>
      <c r="E3332" s="287"/>
      <c r="F3332" s="117"/>
      <c r="G3332" s="196"/>
      <c r="H3332" s="209"/>
      <c r="I3332" s="184"/>
      <c r="J3332" s="184"/>
      <c r="K3332" s="252"/>
    </row>
    <row r="3333" spans="2:11">
      <c r="B3333" s="319"/>
      <c r="C3333" s="184"/>
      <c r="D3333" s="184"/>
      <c r="E3333" s="287"/>
      <c r="F3333" s="117"/>
      <c r="G3333" s="196"/>
      <c r="H3333" s="209"/>
      <c r="I3333" s="184"/>
      <c r="J3333" s="184"/>
      <c r="K3333" s="252"/>
    </row>
    <row r="3334" spans="2:11">
      <c r="B3334" s="319"/>
      <c r="C3334" s="184"/>
      <c r="D3334" s="184"/>
      <c r="E3334" s="287"/>
      <c r="F3334" s="117"/>
      <c r="G3334" s="196"/>
      <c r="H3334" s="209"/>
      <c r="I3334" s="184"/>
      <c r="J3334" s="184"/>
      <c r="K3334" s="252"/>
    </row>
    <row r="3335" spans="2:11">
      <c r="B3335" s="319"/>
      <c r="C3335" s="184"/>
      <c r="D3335" s="184"/>
      <c r="E3335" s="287"/>
      <c r="F3335" s="117"/>
      <c r="G3335" s="196"/>
      <c r="H3335" s="209"/>
      <c r="I3335" s="184"/>
      <c r="J3335" s="184"/>
      <c r="K3335" s="252"/>
    </row>
    <row r="3336" spans="2:11">
      <c r="B3336" s="319"/>
      <c r="C3336" s="184"/>
      <c r="D3336" s="184"/>
      <c r="E3336" s="287"/>
      <c r="F3336" s="117"/>
      <c r="G3336" s="196"/>
      <c r="H3336" s="209"/>
      <c r="I3336" s="184"/>
      <c r="J3336" s="184"/>
      <c r="K3336" s="252"/>
    </row>
    <row r="3337" spans="2:11">
      <c r="B3337" s="319"/>
      <c r="C3337" s="184"/>
      <c r="D3337" s="184"/>
      <c r="E3337" s="287"/>
      <c r="F3337" s="117"/>
      <c r="G3337" s="196"/>
      <c r="H3337" s="209"/>
      <c r="I3337" s="184"/>
      <c r="J3337" s="184"/>
      <c r="K3337" s="252"/>
    </row>
    <row r="3338" spans="2:11">
      <c r="B3338" s="319"/>
      <c r="C3338" s="184"/>
      <c r="D3338" s="184"/>
      <c r="E3338" s="287"/>
      <c r="F3338" s="117"/>
      <c r="G3338" s="196"/>
      <c r="H3338" s="209"/>
      <c r="I3338" s="184"/>
      <c r="J3338" s="184"/>
      <c r="K3338" s="252"/>
    </row>
    <row r="3339" spans="2:11">
      <c r="B3339" s="319"/>
      <c r="C3339" s="184"/>
      <c r="D3339" s="184"/>
      <c r="E3339" s="287"/>
      <c r="F3339" s="117"/>
      <c r="G3339" s="196"/>
      <c r="H3339" s="209"/>
      <c r="I3339" s="184"/>
      <c r="J3339" s="184"/>
      <c r="K3339" s="252"/>
    </row>
    <row r="3340" spans="2:11">
      <c r="B3340" s="319"/>
      <c r="C3340" s="184"/>
      <c r="D3340" s="184"/>
      <c r="E3340" s="287"/>
      <c r="F3340" s="117"/>
      <c r="G3340" s="196"/>
      <c r="H3340" s="209"/>
      <c r="I3340" s="184"/>
      <c r="J3340" s="184"/>
      <c r="K3340" s="252"/>
    </row>
    <row r="3341" spans="2:11">
      <c r="B3341" s="319"/>
      <c r="C3341" s="184"/>
      <c r="D3341" s="184"/>
      <c r="E3341" s="287"/>
      <c r="F3341" s="117"/>
      <c r="G3341" s="196"/>
      <c r="H3341" s="209"/>
      <c r="I3341" s="184"/>
      <c r="J3341" s="184"/>
      <c r="K3341" s="252"/>
    </row>
    <row r="3342" spans="2:11">
      <c r="B3342" s="319"/>
      <c r="C3342" s="184"/>
      <c r="D3342" s="184"/>
      <c r="E3342" s="287"/>
      <c r="F3342" s="117"/>
      <c r="G3342" s="196"/>
      <c r="H3342" s="209"/>
      <c r="I3342" s="184"/>
      <c r="J3342" s="184"/>
      <c r="K3342" s="252"/>
    </row>
    <row r="3343" spans="2:11">
      <c r="B3343" s="319"/>
      <c r="C3343" s="184"/>
      <c r="D3343" s="184"/>
      <c r="E3343" s="287"/>
      <c r="F3343" s="117"/>
      <c r="G3343" s="196"/>
      <c r="H3343" s="209"/>
      <c r="I3343" s="184"/>
      <c r="J3343" s="184"/>
      <c r="K3343" s="252"/>
    </row>
    <row r="3344" spans="2:11">
      <c r="B3344" s="319"/>
      <c r="C3344" s="184"/>
      <c r="D3344" s="184"/>
      <c r="E3344" s="287"/>
      <c r="F3344" s="117"/>
      <c r="G3344" s="196"/>
      <c r="H3344" s="209"/>
      <c r="I3344" s="184"/>
      <c r="J3344" s="184"/>
      <c r="K3344" s="252"/>
    </row>
    <row r="3345" spans="2:11">
      <c r="B3345" s="319"/>
      <c r="C3345" s="184"/>
      <c r="D3345" s="184"/>
      <c r="E3345" s="287"/>
      <c r="F3345" s="117"/>
      <c r="G3345" s="196"/>
      <c r="H3345" s="209"/>
      <c r="I3345" s="184"/>
      <c r="J3345" s="184"/>
      <c r="K3345" s="252"/>
    </row>
    <row r="3346" spans="2:11">
      <c r="B3346" s="319"/>
      <c r="C3346" s="184"/>
      <c r="D3346" s="184"/>
      <c r="E3346" s="287"/>
      <c r="F3346" s="117"/>
      <c r="G3346" s="196"/>
      <c r="H3346" s="209"/>
      <c r="I3346" s="184"/>
      <c r="J3346" s="184"/>
      <c r="K3346" s="252"/>
    </row>
    <row r="3347" spans="2:11">
      <c r="B3347" s="319"/>
      <c r="C3347" s="184"/>
      <c r="D3347" s="184"/>
      <c r="E3347" s="287"/>
      <c r="F3347" s="117"/>
      <c r="G3347" s="196"/>
      <c r="H3347" s="209"/>
      <c r="I3347" s="184"/>
      <c r="J3347" s="184"/>
      <c r="K3347" s="252"/>
    </row>
    <row r="3348" spans="2:11">
      <c r="B3348" s="319"/>
      <c r="C3348" s="184"/>
      <c r="D3348" s="184"/>
      <c r="E3348" s="287"/>
      <c r="F3348" s="117"/>
      <c r="G3348" s="196"/>
      <c r="H3348" s="209"/>
      <c r="I3348" s="184"/>
      <c r="J3348" s="184"/>
      <c r="K3348" s="252"/>
    </row>
    <row r="3349" spans="2:11">
      <c r="B3349" s="319"/>
      <c r="C3349" s="184"/>
      <c r="D3349" s="184"/>
      <c r="E3349" s="287"/>
      <c r="F3349" s="117"/>
      <c r="G3349" s="196"/>
      <c r="H3349" s="209"/>
      <c r="I3349" s="184"/>
      <c r="J3349" s="184"/>
      <c r="K3349" s="252"/>
    </row>
    <row r="3350" spans="2:11">
      <c r="B3350" s="319"/>
      <c r="C3350" s="184"/>
      <c r="D3350" s="184"/>
      <c r="E3350" s="287"/>
      <c r="F3350" s="117"/>
      <c r="G3350" s="196"/>
      <c r="H3350" s="209"/>
      <c r="I3350" s="184"/>
      <c r="J3350" s="184"/>
      <c r="K3350" s="252"/>
    </row>
    <row r="3351" spans="2:11">
      <c r="B3351" s="319"/>
      <c r="C3351" s="184"/>
      <c r="D3351" s="184"/>
      <c r="E3351" s="287"/>
      <c r="F3351" s="117"/>
      <c r="G3351" s="196"/>
      <c r="H3351" s="209"/>
      <c r="I3351" s="184"/>
      <c r="J3351" s="184"/>
      <c r="K3351" s="252"/>
    </row>
    <row r="3352" spans="2:11">
      <c r="B3352" s="319"/>
      <c r="C3352" s="184"/>
      <c r="D3352" s="184"/>
      <c r="E3352" s="287"/>
      <c r="F3352" s="117"/>
      <c r="G3352" s="196"/>
      <c r="H3352" s="209"/>
      <c r="I3352" s="184"/>
      <c r="J3352" s="184"/>
      <c r="K3352" s="252"/>
    </row>
    <row r="3353" spans="2:11">
      <c r="B3353" s="319"/>
      <c r="C3353" s="184"/>
      <c r="D3353" s="184"/>
      <c r="E3353" s="287"/>
      <c r="F3353" s="117"/>
      <c r="G3353" s="196"/>
      <c r="H3353" s="209"/>
      <c r="I3353" s="184"/>
      <c r="J3353" s="184"/>
      <c r="K3353" s="252"/>
    </row>
    <row r="3354" spans="2:11">
      <c r="B3354" s="319"/>
      <c r="C3354" s="184"/>
      <c r="D3354" s="184"/>
      <c r="E3354" s="287"/>
      <c r="F3354" s="117"/>
      <c r="G3354" s="196"/>
      <c r="H3354" s="209"/>
      <c r="I3354" s="184"/>
      <c r="J3354" s="184"/>
      <c r="K3354" s="252"/>
    </row>
    <row r="3355" spans="2:11">
      <c r="B3355" s="319"/>
      <c r="C3355" s="184"/>
      <c r="D3355" s="184"/>
      <c r="E3355" s="287"/>
      <c r="F3355" s="117"/>
      <c r="G3355" s="196"/>
      <c r="H3355" s="209"/>
      <c r="I3355" s="184"/>
      <c r="J3355" s="184"/>
      <c r="K3355" s="252"/>
    </row>
    <row r="3356" spans="2:11">
      <c r="B3356" s="319"/>
      <c r="C3356" s="184"/>
      <c r="D3356" s="184"/>
      <c r="E3356" s="287"/>
      <c r="F3356" s="117"/>
      <c r="G3356" s="196"/>
      <c r="H3356" s="209"/>
      <c r="I3356" s="184"/>
      <c r="J3356" s="184"/>
      <c r="K3356" s="252"/>
    </row>
    <row r="3357" spans="2:11">
      <c r="B3357" s="319"/>
      <c r="C3357" s="184"/>
      <c r="D3357" s="184"/>
      <c r="E3357" s="287"/>
      <c r="F3357" s="117"/>
      <c r="G3357" s="196"/>
      <c r="H3357" s="209"/>
      <c r="I3357" s="184"/>
      <c r="J3357" s="184"/>
      <c r="K3357" s="252"/>
    </row>
    <row r="3358" spans="2:11">
      <c r="B3358" s="319"/>
      <c r="C3358" s="184"/>
      <c r="D3358" s="184"/>
      <c r="E3358" s="287"/>
      <c r="F3358" s="117"/>
      <c r="G3358" s="196"/>
      <c r="H3358" s="209"/>
      <c r="I3358" s="184"/>
      <c r="J3358" s="184"/>
      <c r="K3358" s="252"/>
    </row>
    <row r="3359" spans="2:11">
      <c r="B3359" s="319"/>
      <c r="C3359" s="184"/>
      <c r="D3359" s="184"/>
      <c r="E3359" s="287"/>
      <c r="F3359" s="117"/>
      <c r="G3359" s="196"/>
      <c r="H3359" s="209"/>
      <c r="I3359" s="184"/>
      <c r="J3359" s="184"/>
      <c r="K3359" s="252"/>
    </row>
    <row r="3360" spans="2:11">
      <c r="B3360" s="319"/>
      <c r="C3360" s="184"/>
      <c r="D3360" s="184"/>
      <c r="E3360" s="287"/>
      <c r="F3360" s="117"/>
      <c r="G3360" s="196"/>
      <c r="H3360" s="209"/>
      <c r="I3360" s="184"/>
      <c r="J3360" s="184"/>
      <c r="K3360" s="252"/>
    </row>
    <row r="3361" spans="2:11">
      <c r="B3361" s="319"/>
      <c r="C3361" s="184"/>
      <c r="D3361" s="184"/>
      <c r="E3361" s="287"/>
      <c r="F3361" s="117"/>
      <c r="G3361" s="196"/>
      <c r="H3361" s="209"/>
      <c r="I3361" s="184"/>
      <c r="J3361" s="184"/>
      <c r="K3361" s="252"/>
    </row>
    <row r="3362" spans="2:11">
      <c r="B3362" s="319"/>
      <c r="C3362" s="184"/>
      <c r="D3362" s="184"/>
      <c r="E3362" s="287"/>
      <c r="F3362" s="117"/>
      <c r="G3362" s="196"/>
      <c r="H3362" s="209"/>
      <c r="I3362" s="184"/>
      <c r="J3362" s="184"/>
      <c r="K3362" s="252"/>
    </row>
    <row r="3363" spans="2:11">
      <c r="B3363" s="319"/>
      <c r="C3363" s="184"/>
      <c r="D3363" s="184"/>
      <c r="E3363" s="287"/>
      <c r="F3363" s="117"/>
      <c r="G3363" s="196"/>
      <c r="H3363" s="209"/>
      <c r="I3363" s="184"/>
      <c r="J3363" s="184"/>
      <c r="K3363" s="252"/>
    </row>
    <row r="3364" spans="2:11">
      <c r="B3364" s="319"/>
      <c r="C3364" s="184"/>
      <c r="D3364" s="184"/>
      <c r="E3364" s="287"/>
      <c r="F3364" s="117"/>
      <c r="G3364" s="196"/>
      <c r="H3364" s="209"/>
      <c r="I3364" s="184"/>
      <c r="J3364" s="184"/>
      <c r="K3364" s="252"/>
    </row>
    <row r="3365" spans="2:11">
      <c r="B3365" s="319"/>
      <c r="C3365" s="184"/>
      <c r="D3365" s="184"/>
      <c r="E3365" s="287"/>
      <c r="F3365" s="117"/>
      <c r="G3365" s="196"/>
      <c r="H3365" s="209"/>
      <c r="I3365" s="184"/>
      <c r="J3365" s="184"/>
      <c r="K3365" s="252"/>
    </row>
    <row r="3366" spans="2:11">
      <c r="B3366" s="319"/>
      <c r="C3366" s="184"/>
      <c r="D3366" s="184"/>
      <c r="E3366" s="287"/>
      <c r="F3366" s="117"/>
      <c r="G3366" s="196"/>
      <c r="H3366" s="209"/>
      <c r="I3366" s="184"/>
      <c r="J3366" s="184"/>
      <c r="K3366" s="252"/>
    </row>
    <row r="3367" spans="2:11">
      <c r="B3367" s="319"/>
      <c r="C3367" s="184"/>
      <c r="D3367" s="184"/>
      <c r="E3367" s="287"/>
      <c r="F3367" s="117"/>
      <c r="G3367" s="196"/>
      <c r="H3367" s="209"/>
      <c r="I3367" s="184"/>
      <c r="J3367" s="184"/>
      <c r="K3367" s="252"/>
    </row>
    <row r="3368" spans="2:11">
      <c r="B3368" s="319"/>
      <c r="C3368" s="184"/>
      <c r="D3368" s="184"/>
      <c r="E3368" s="287"/>
      <c r="F3368" s="117"/>
      <c r="G3368" s="196"/>
      <c r="H3368" s="209"/>
      <c r="I3368" s="184"/>
      <c r="J3368" s="184"/>
      <c r="K3368" s="252"/>
    </row>
    <row r="3369" spans="2:11">
      <c r="B3369" s="319"/>
      <c r="C3369" s="184"/>
      <c r="D3369" s="184"/>
      <c r="E3369" s="287"/>
      <c r="F3369" s="117"/>
      <c r="G3369" s="196"/>
      <c r="H3369" s="209"/>
      <c r="I3369" s="184"/>
      <c r="J3369" s="184"/>
      <c r="K3369" s="252"/>
    </row>
    <row r="3370" spans="2:11">
      <c r="B3370" s="319"/>
      <c r="C3370" s="184"/>
      <c r="D3370" s="184"/>
      <c r="E3370" s="287"/>
      <c r="F3370" s="117"/>
      <c r="G3370" s="196"/>
      <c r="H3370" s="209"/>
      <c r="I3370" s="184"/>
      <c r="J3370" s="184"/>
      <c r="K3370" s="252"/>
    </row>
    <row r="3371" spans="2:11">
      <c r="B3371" s="319"/>
      <c r="C3371" s="184"/>
      <c r="D3371" s="184"/>
      <c r="E3371" s="287"/>
      <c r="F3371" s="117"/>
      <c r="G3371" s="196"/>
      <c r="H3371" s="209"/>
      <c r="I3371" s="184"/>
      <c r="J3371" s="184"/>
      <c r="K3371" s="252"/>
    </row>
    <row r="3372" spans="2:11">
      <c r="B3372" s="319"/>
      <c r="C3372" s="184"/>
      <c r="D3372" s="184"/>
      <c r="E3372" s="287"/>
      <c r="F3372" s="117"/>
      <c r="G3372" s="196"/>
      <c r="H3372" s="209"/>
      <c r="I3372" s="184"/>
      <c r="J3372" s="184"/>
      <c r="K3372" s="252"/>
    </row>
    <row r="3373" spans="2:11">
      <c r="B3373" s="319"/>
      <c r="C3373" s="184"/>
      <c r="D3373" s="184"/>
      <c r="E3373" s="287"/>
      <c r="F3373" s="117"/>
      <c r="G3373" s="196"/>
      <c r="H3373" s="209"/>
      <c r="I3373" s="184"/>
      <c r="J3373" s="184"/>
      <c r="K3373" s="252"/>
    </row>
    <row r="3374" spans="2:11">
      <c r="B3374" s="319"/>
      <c r="C3374" s="184"/>
      <c r="D3374" s="184"/>
      <c r="E3374" s="287"/>
      <c r="F3374" s="117"/>
      <c r="G3374" s="196"/>
      <c r="H3374" s="209"/>
      <c r="I3374" s="184"/>
      <c r="J3374" s="184"/>
      <c r="K3374" s="252"/>
    </row>
    <row r="3375" spans="2:11">
      <c r="B3375" s="319"/>
      <c r="C3375" s="184"/>
      <c r="D3375" s="184"/>
      <c r="E3375" s="287"/>
      <c r="F3375" s="117"/>
      <c r="G3375" s="196"/>
      <c r="H3375" s="209"/>
      <c r="I3375" s="184"/>
      <c r="J3375" s="184"/>
      <c r="K3375" s="252"/>
    </row>
    <row r="3376" spans="2:11">
      <c r="B3376" s="319"/>
      <c r="C3376" s="184"/>
      <c r="D3376" s="184"/>
      <c r="E3376" s="287"/>
      <c r="F3376" s="117"/>
      <c r="G3376" s="196"/>
      <c r="H3376" s="209"/>
      <c r="I3376" s="184"/>
      <c r="J3376" s="184"/>
      <c r="K3376" s="252"/>
    </row>
    <row r="3377" spans="2:11">
      <c r="B3377" s="319"/>
      <c r="C3377" s="184"/>
      <c r="D3377" s="184"/>
      <c r="E3377" s="287"/>
      <c r="F3377" s="117"/>
      <c r="G3377" s="196"/>
      <c r="H3377" s="209"/>
      <c r="I3377" s="184"/>
      <c r="J3377" s="184"/>
      <c r="K3377" s="252"/>
    </row>
    <row r="3378" spans="2:11">
      <c r="B3378" s="319"/>
      <c r="C3378" s="184"/>
      <c r="D3378" s="184"/>
      <c r="E3378" s="287"/>
      <c r="F3378" s="117"/>
      <c r="G3378" s="196"/>
      <c r="H3378" s="209"/>
      <c r="I3378" s="184"/>
      <c r="J3378" s="184"/>
      <c r="K3378" s="252"/>
    </row>
    <row r="3379" spans="2:11">
      <c r="B3379" s="319"/>
      <c r="C3379" s="184"/>
      <c r="D3379" s="184"/>
      <c r="E3379" s="287"/>
      <c r="F3379" s="117"/>
      <c r="G3379" s="196"/>
      <c r="H3379" s="209"/>
      <c r="I3379" s="184"/>
      <c r="J3379" s="184"/>
      <c r="K3379" s="252"/>
    </row>
    <row r="3380" spans="2:11">
      <c r="B3380" s="319"/>
      <c r="C3380" s="184"/>
      <c r="D3380" s="184"/>
      <c r="E3380" s="287"/>
      <c r="F3380" s="117"/>
      <c r="G3380" s="196"/>
      <c r="H3380" s="209"/>
      <c r="I3380" s="184"/>
      <c r="J3380" s="184"/>
      <c r="K3380" s="252"/>
    </row>
    <row r="3381" spans="2:11">
      <c r="B3381" s="319"/>
      <c r="C3381" s="184"/>
      <c r="D3381" s="184"/>
      <c r="E3381" s="287"/>
      <c r="F3381" s="117"/>
      <c r="G3381" s="196"/>
      <c r="H3381" s="209"/>
      <c r="I3381" s="184"/>
      <c r="J3381" s="184"/>
      <c r="K3381" s="252"/>
    </row>
    <row r="3382" spans="2:11">
      <c r="B3382" s="319"/>
      <c r="C3382" s="184"/>
      <c r="D3382" s="184"/>
      <c r="E3382" s="287"/>
      <c r="F3382" s="117"/>
      <c r="G3382" s="196"/>
      <c r="H3382" s="209"/>
      <c r="I3382" s="184"/>
      <c r="J3382" s="184"/>
      <c r="K3382" s="252"/>
    </row>
    <row r="3383" spans="2:11">
      <c r="B3383" s="319"/>
      <c r="C3383" s="184"/>
      <c r="D3383" s="184"/>
      <c r="E3383" s="287"/>
      <c r="F3383" s="117"/>
      <c r="G3383" s="196"/>
      <c r="H3383" s="209"/>
      <c r="I3383" s="184"/>
      <c r="J3383" s="184"/>
      <c r="K3383" s="252"/>
    </row>
    <row r="3384" spans="2:11">
      <c r="B3384" s="319"/>
      <c r="C3384" s="184"/>
      <c r="D3384" s="184"/>
      <c r="E3384" s="287"/>
      <c r="F3384" s="117"/>
      <c r="G3384" s="196"/>
      <c r="H3384" s="209"/>
      <c r="I3384" s="184"/>
      <c r="J3384" s="184"/>
      <c r="K3384" s="252"/>
    </row>
    <row r="3385" spans="2:11">
      <c r="B3385" s="319"/>
      <c r="C3385" s="184"/>
      <c r="D3385" s="184"/>
      <c r="E3385" s="287"/>
      <c r="F3385" s="117"/>
      <c r="G3385" s="196"/>
      <c r="H3385" s="209"/>
      <c r="I3385" s="184"/>
      <c r="J3385" s="184"/>
      <c r="K3385" s="252"/>
    </row>
    <row r="3386" spans="2:11">
      <c r="B3386" s="319"/>
      <c r="C3386" s="184"/>
      <c r="D3386" s="184"/>
      <c r="E3386" s="287"/>
      <c r="F3386" s="117"/>
      <c r="G3386" s="196"/>
      <c r="H3386" s="209"/>
      <c r="I3386" s="184"/>
      <c r="J3386" s="184"/>
      <c r="K3386" s="252"/>
    </row>
    <row r="3387" spans="2:11">
      <c r="B3387" s="319"/>
      <c r="C3387" s="184"/>
      <c r="D3387" s="184"/>
      <c r="E3387" s="287"/>
      <c r="F3387" s="117"/>
      <c r="G3387" s="196"/>
      <c r="H3387" s="209"/>
      <c r="I3387" s="184"/>
      <c r="J3387" s="184"/>
      <c r="K3387" s="252"/>
    </row>
    <row r="3388" spans="2:11">
      <c r="B3388" s="319"/>
      <c r="C3388" s="184"/>
      <c r="D3388" s="184"/>
      <c r="E3388" s="287"/>
      <c r="F3388" s="117"/>
      <c r="G3388" s="196"/>
      <c r="H3388" s="209"/>
      <c r="I3388" s="184"/>
      <c r="J3388" s="184"/>
      <c r="K3388" s="252"/>
    </row>
    <row r="3389" spans="2:11">
      <c r="B3389" s="319"/>
      <c r="C3389" s="184"/>
      <c r="D3389" s="184"/>
      <c r="E3389" s="287"/>
      <c r="F3389" s="117"/>
      <c r="G3389" s="196"/>
      <c r="H3389" s="209"/>
      <c r="I3389" s="184"/>
      <c r="J3389" s="184"/>
      <c r="K3389" s="252"/>
    </row>
    <row r="3390" spans="2:11">
      <c r="B3390" s="319"/>
      <c r="C3390" s="184"/>
      <c r="D3390" s="184"/>
      <c r="E3390" s="287"/>
      <c r="F3390" s="117"/>
      <c r="G3390" s="196"/>
      <c r="H3390" s="209"/>
      <c r="I3390" s="184"/>
      <c r="J3390" s="184"/>
      <c r="K3390" s="252"/>
    </row>
    <row r="3391" spans="2:11">
      <c r="B3391" s="319"/>
      <c r="C3391" s="184"/>
      <c r="D3391" s="184"/>
      <c r="E3391" s="287"/>
      <c r="F3391" s="117"/>
      <c r="G3391" s="196"/>
      <c r="H3391" s="209"/>
      <c r="I3391" s="184"/>
      <c r="J3391" s="184"/>
      <c r="K3391" s="252"/>
    </row>
    <row r="3392" spans="2:11">
      <c r="B3392" s="319"/>
      <c r="C3392" s="184"/>
      <c r="D3392" s="184"/>
      <c r="E3392" s="287"/>
      <c r="F3392" s="117"/>
      <c r="G3392" s="196"/>
      <c r="H3392" s="209"/>
      <c r="I3392" s="184"/>
      <c r="J3392" s="184"/>
      <c r="K3392" s="252"/>
    </row>
    <row r="3393" spans="2:11">
      <c r="B3393" s="319"/>
      <c r="C3393" s="184"/>
      <c r="D3393" s="184"/>
      <c r="E3393" s="287"/>
      <c r="F3393" s="117"/>
      <c r="G3393" s="196"/>
      <c r="H3393" s="209"/>
      <c r="I3393" s="184"/>
      <c r="J3393" s="184"/>
      <c r="K3393" s="252"/>
    </row>
    <row r="3394" spans="2:11">
      <c r="B3394" s="319"/>
      <c r="C3394" s="184"/>
      <c r="D3394" s="184"/>
      <c r="E3394" s="287"/>
      <c r="F3394" s="117"/>
      <c r="G3394" s="196"/>
      <c r="H3394" s="209"/>
      <c r="I3394" s="184"/>
      <c r="J3394" s="184"/>
      <c r="K3394" s="252"/>
    </row>
    <row r="3395" spans="2:11">
      <c r="B3395" s="319"/>
      <c r="C3395" s="184"/>
      <c r="D3395" s="184"/>
      <c r="E3395" s="287"/>
      <c r="F3395" s="117"/>
      <c r="G3395" s="196"/>
      <c r="H3395" s="209"/>
      <c r="I3395" s="184"/>
      <c r="J3395" s="184"/>
      <c r="K3395" s="252"/>
    </row>
    <row r="3396" spans="2:11">
      <c r="B3396" s="319"/>
      <c r="C3396" s="184"/>
      <c r="D3396" s="184"/>
      <c r="E3396" s="287"/>
      <c r="F3396" s="117"/>
      <c r="G3396" s="196"/>
      <c r="H3396" s="209"/>
      <c r="I3396" s="184"/>
      <c r="J3396" s="184"/>
      <c r="K3396" s="252"/>
    </row>
    <row r="3397" spans="2:11">
      <c r="B3397" s="319"/>
      <c r="C3397" s="184"/>
      <c r="D3397" s="184"/>
      <c r="E3397" s="287"/>
      <c r="F3397" s="117"/>
      <c r="G3397" s="196"/>
      <c r="H3397" s="209"/>
      <c r="I3397" s="184"/>
      <c r="J3397" s="184"/>
      <c r="K3397" s="252"/>
    </row>
    <row r="3398" spans="2:11">
      <c r="B3398" s="319"/>
      <c r="C3398" s="184"/>
      <c r="D3398" s="184"/>
      <c r="E3398" s="287"/>
      <c r="F3398" s="117"/>
      <c r="G3398" s="196"/>
      <c r="H3398" s="209"/>
      <c r="I3398" s="184"/>
      <c r="J3398" s="184"/>
      <c r="K3398" s="252"/>
    </row>
    <row r="3399" spans="2:11">
      <c r="B3399" s="319"/>
      <c r="C3399" s="184"/>
      <c r="D3399" s="184"/>
      <c r="E3399" s="287"/>
      <c r="F3399" s="117"/>
      <c r="G3399" s="196"/>
      <c r="H3399" s="209"/>
      <c r="I3399" s="184"/>
      <c r="J3399" s="184"/>
      <c r="K3399" s="252"/>
    </row>
    <row r="3400" spans="2:11">
      <c r="B3400" s="319"/>
      <c r="C3400" s="184"/>
      <c r="D3400" s="184"/>
      <c r="E3400" s="287"/>
      <c r="F3400" s="117"/>
      <c r="G3400" s="196"/>
      <c r="H3400" s="209"/>
      <c r="I3400" s="184"/>
      <c r="J3400" s="184"/>
      <c r="K3400" s="252"/>
    </row>
    <row r="3401" spans="2:11">
      <c r="B3401" s="319"/>
      <c r="C3401" s="184"/>
      <c r="D3401" s="184"/>
      <c r="E3401" s="287"/>
      <c r="F3401" s="117"/>
      <c r="G3401" s="196"/>
      <c r="H3401" s="209"/>
      <c r="I3401" s="184"/>
      <c r="J3401" s="184"/>
      <c r="K3401" s="252"/>
    </row>
    <row r="3402" spans="2:11">
      <c r="B3402" s="319"/>
      <c r="C3402" s="184"/>
      <c r="D3402" s="184"/>
      <c r="E3402" s="287"/>
      <c r="F3402" s="117"/>
      <c r="G3402" s="196"/>
      <c r="H3402" s="209"/>
      <c r="I3402" s="184"/>
      <c r="J3402" s="184"/>
      <c r="K3402" s="252"/>
    </row>
    <row r="3403" spans="2:11">
      <c r="B3403" s="319"/>
      <c r="C3403" s="184"/>
      <c r="D3403" s="184"/>
      <c r="E3403" s="287"/>
      <c r="F3403" s="117"/>
      <c r="G3403" s="196"/>
      <c r="H3403" s="209"/>
      <c r="I3403" s="184"/>
      <c r="J3403" s="184"/>
      <c r="K3403" s="252"/>
    </row>
    <row r="3404" spans="2:11">
      <c r="B3404" s="319"/>
      <c r="C3404" s="184"/>
      <c r="D3404" s="184"/>
      <c r="E3404" s="287"/>
      <c r="F3404" s="117"/>
      <c r="G3404" s="196"/>
      <c r="H3404" s="209"/>
      <c r="I3404" s="184"/>
      <c r="J3404" s="184"/>
      <c r="K3404" s="252"/>
    </row>
    <row r="3405" spans="2:11">
      <c r="B3405" s="319"/>
      <c r="C3405" s="184"/>
      <c r="D3405" s="184"/>
      <c r="E3405" s="287"/>
      <c r="F3405" s="117"/>
      <c r="G3405" s="196"/>
      <c r="H3405" s="209"/>
      <c r="I3405" s="184"/>
      <c r="J3405" s="184"/>
      <c r="K3405" s="252"/>
    </row>
    <row r="3406" spans="2:11">
      <c r="B3406" s="319"/>
      <c r="C3406" s="184"/>
      <c r="D3406" s="184"/>
      <c r="E3406" s="287"/>
      <c r="F3406" s="117"/>
      <c r="G3406" s="196"/>
      <c r="H3406" s="209"/>
      <c r="I3406" s="184"/>
      <c r="J3406" s="184"/>
      <c r="K3406" s="252"/>
    </row>
    <row r="3407" spans="2:11">
      <c r="B3407" s="319"/>
      <c r="C3407" s="184"/>
      <c r="D3407" s="184"/>
      <c r="E3407" s="287"/>
      <c r="F3407" s="117"/>
      <c r="G3407" s="196"/>
      <c r="H3407" s="209"/>
      <c r="I3407" s="184"/>
      <c r="J3407" s="184"/>
      <c r="K3407" s="252"/>
    </row>
    <row r="3408" spans="2:11">
      <c r="B3408" s="319"/>
      <c r="C3408" s="184"/>
      <c r="D3408" s="184"/>
      <c r="E3408" s="287"/>
      <c r="F3408" s="117"/>
      <c r="G3408" s="196"/>
      <c r="H3408" s="209"/>
      <c r="I3408" s="184"/>
      <c r="J3408" s="184"/>
      <c r="K3408" s="252"/>
    </row>
    <row r="3409" spans="2:11">
      <c r="B3409" s="319"/>
      <c r="C3409" s="184"/>
      <c r="D3409" s="184"/>
      <c r="E3409" s="287"/>
      <c r="F3409" s="117"/>
      <c r="G3409" s="196"/>
      <c r="H3409" s="209"/>
      <c r="I3409" s="184"/>
      <c r="J3409" s="184"/>
      <c r="K3409" s="252"/>
    </row>
    <row r="3410" spans="2:11">
      <c r="B3410" s="319"/>
      <c r="C3410" s="184"/>
      <c r="D3410" s="184"/>
      <c r="E3410" s="287"/>
      <c r="F3410" s="117"/>
      <c r="G3410" s="196"/>
      <c r="H3410" s="209"/>
      <c r="I3410" s="184"/>
      <c r="J3410" s="184"/>
      <c r="K3410" s="252"/>
    </row>
    <row r="3411" spans="2:11">
      <c r="B3411" s="319"/>
      <c r="C3411" s="184"/>
      <c r="D3411" s="184"/>
      <c r="E3411" s="287"/>
      <c r="F3411" s="117"/>
      <c r="G3411" s="196"/>
      <c r="H3411" s="209"/>
      <c r="I3411" s="184"/>
      <c r="J3411" s="184"/>
      <c r="K3411" s="252"/>
    </row>
    <row r="3412" spans="2:11">
      <c r="B3412" s="319"/>
      <c r="C3412" s="184"/>
      <c r="D3412" s="184"/>
      <c r="E3412" s="287"/>
      <c r="F3412" s="117"/>
      <c r="G3412" s="196"/>
      <c r="H3412" s="209"/>
      <c r="I3412" s="184"/>
      <c r="J3412" s="184"/>
      <c r="K3412" s="252"/>
    </row>
    <row r="3413" spans="2:11">
      <c r="B3413" s="319"/>
      <c r="C3413" s="184"/>
      <c r="D3413" s="184"/>
      <c r="E3413" s="287"/>
      <c r="F3413" s="117"/>
      <c r="G3413" s="196"/>
      <c r="H3413" s="209"/>
      <c r="I3413" s="184"/>
      <c r="J3413" s="184"/>
      <c r="K3413" s="252"/>
    </row>
    <row r="3414" spans="2:11">
      <c r="B3414" s="319"/>
      <c r="C3414" s="184"/>
      <c r="D3414" s="184"/>
      <c r="E3414" s="287"/>
      <c r="F3414" s="117"/>
      <c r="G3414" s="196"/>
      <c r="H3414" s="209"/>
      <c r="I3414" s="184"/>
      <c r="J3414" s="184"/>
      <c r="K3414" s="252"/>
    </row>
    <row r="3415" spans="2:11">
      <c r="B3415" s="319"/>
      <c r="C3415" s="184"/>
      <c r="D3415" s="184"/>
      <c r="E3415" s="287"/>
      <c r="F3415" s="117"/>
      <c r="G3415" s="196"/>
      <c r="H3415" s="209"/>
      <c r="I3415" s="184"/>
      <c r="J3415" s="184"/>
      <c r="K3415" s="252"/>
    </row>
    <row r="3416" spans="2:11">
      <c r="B3416" s="319"/>
      <c r="C3416" s="184"/>
      <c r="D3416" s="184"/>
      <c r="E3416" s="287"/>
      <c r="F3416" s="117"/>
      <c r="G3416" s="196"/>
      <c r="H3416" s="209"/>
      <c r="I3416" s="184"/>
      <c r="J3416" s="184"/>
      <c r="K3416" s="252"/>
    </row>
    <row r="3417" spans="2:11">
      <c r="B3417" s="319"/>
      <c r="C3417" s="184"/>
      <c r="D3417" s="184"/>
      <c r="E3417" s="287"/>
      <c r="F3417" s="117"/>
      <c r="G3417" s="196"/>
      <c r="H3417" s="209"/>
      <c r="I3417" s="184"/>
      <c r="J3417" s="184"/>
      <c r="K3417" s="252"/>
    </row>
    <row r="3418" spans="2:11">
      <c r="B3418" s="319"/>
      <c r="C3418" s="184"/>
      <c r="D3418" s="184"/>
      <c r="E3418" s="287"/>
      <c r="F3418" s="117"/>
      <c r="G3418" s="196"/>
      <c r="H3418" s="209"/>
      <c r="I3418" s="184"/>
      <c r="J3418" s="184"/>
      <c r="K3418" s="252"/>
    </row>
    <row r="3419" spans="2:11">
      <c r="B3419" s="319"/>
      <c r="C3419" s="184"/>
      <c r="D3419" s="184"/>
      <c r="E3419" s="287"/>
      <c r="F3419" s="117"/>
      <c r="G3419" s="196"/>
      <c r="H3419" s="209"/>
      <c r="I3419" s="184"/>
      <c r="J3419" s="184"/>
      <c r="K3419" s="252"/>
    </row>
    <row r="3420" spans="2:11">
      <c r="B3420" s="319"/>
      <c r="C3420" s="184"/>
      <c r="D3420" s="184"/>
      <c r="E3420" s="287"/>
      <c r="F3420" s="117"/>
      <c r="G3420" s="196"/>
      <c r="H3420" s="209"/>
      <c r="I3420" s="184"/>
      <c r="J3420" s="184"/>
      <c r="K3420" s="252"/>
    </row>
    <row r="3421" spans="2:11">
      <c r="B3421" s="319"/>
      <c r="C3421" s="184"/>
      <c r="D3421" s="184"/>
      <c r="E3421" s="287"/>
      <c r="F3421" s="117"/>
      <c r="G3421" s="196"/>
      <c r="H3421" s="209"/>
      <c r="I3421" s="184"/>
      <c r="J3421" s="184"/>
      <c r="K3421" s="252"/>
    </row>
    <row r="3422" spans="2:11">
      <c r="B3422" s="319"/>
      <c r="C3422" s="184"/>
      <c r="D3422" s="184"/>
      <c r="E3422" s="287"/>
      <c r="F3422" s="117"/>
      <c r="G3422" s="196"/>
      <c r="H3422" s="209"/>
      <c r="I3422" s="184"/>
      <c r="J3422" s="184"/>
      <c r="K3422" s="252"/>
    </row>
    <row r="3423" spans="2:11">
      <c r="B3423" s="319"/>
      <c r="C3423" s="184"/>
      <c r="D3423" s="184"/>
      <c r="E3423" s="287"/>
      <c r="F3423" s="117"/>
      <c r="G3423" s="196"/>
      <c r="H3423" s="209"/>
      <c r="I3423" s="184"/>
      <c r="J3423" s="184"/>
      <c r="K3423" s="252"/>
    </row>
    <row r="3424" spans="2:11">
      <c r="B3424" s="319"/>
      <c r="C3424" s="184"/>
      <c r="D3424" s="184"/>
      <c r="E3424" s="287"/>
      <c r="F3424" s="117"/>
      <c r="G3424" s="196"/>
      <c r="H3424" s="209"/>
      <c r="I3424" s="184"/>
      <c r="J3424" s="184"/>
      <c r="K3424" s="252"/>
    </row>
    <row r="3425" spans="2:11">
      <c r="B3425" s="319"/>
      <c r="C3425" s="184"/>
      <c r="D3425" s="184"/>
      <c r="E3425" s="287"/>
      <c r="F3425" s="117"/>
      <c r="G3425" s="196"/>
      <c r="H3425" s="209"/>
      <c r="I3425" s="184"/>
      <c r="J3425" s="184"/>
      <c r="K3425" s="252"/>
    </row>
    <row r="3426" spans="2:11">
      <c r="B3426" s="319"/>
      <c r="C3426" s="184"/>
      <c r="D3426" s="184"/>
      <c r="E3426" s="287"/>
      <c r="F3426" s="117"/>
      <c r="G3426" s="196"/>
      <c r="H3426" s="209"/>
      <c r="I3426" s="184"/>
      <c r="J3426" s="184"/>
      <c r="K3426" s="252"/>
    </row>
    <row r="3427" spans="2:11">
      <c r="B3427" s="319"/>
      <c r="C3427" s="184"/>
      <c r="D3427" s="184"/>
      <c r="E3427" s="287"/>
      <c r="F3427" s="117"/>
      <c r="G3427" s="196"/>
      <c r="H3427" s="209"/>
      <c r="I3427" s="184"/>
      <c r="J3427" s="184"/>
      <c r="K3427" s="252"/>
    </row>
    <row r="3428" spans="2:11">
      <c r="B3428" s="319"/>
      <c r="C3428" s="184"/>
      <c r="D3428" s="184"/>
      <c r="E3428" s="287"/>
      <c r="F3428" s="117"/>
      <c r="G3428" s="196"/>
      <c r="H3428" s="209"/>
      <c r="I3428" s="184"/>
      <c r="J3428" s="184"/>
      <c r="K3428" s="252"/>
    </row>
    <row r="3429" spans="2:11">
      <c r="B3429" s="319"/>
      <c r="C3429" s="184"/>
      <c r="D3429" s="184"/>
      <c r="E3429" s="287"/>
      <c r="F3429" s="117"/>
      <c r="G3429" s="196"/>
      <c r="H3429" s="209"/>
      <c r="I3429" s="184"/>
      <c r="J3429" s="184"/>
      <c r="K3429" s="252"/>
    </row>
    <row r="3430" spans="2:11">
      <c r="B3430" s="319"/>
      <c r="C3430" s="184"/>
      <c r="D3430" s="184"/>
      <c r="E3430" s="287"/>
      <c r="F3430" s="117"/>
      <c r="G3430" s="196"/>
      <c r="H3430" s="209"/>
      <c r="I3430" s="184"/>
      <c r="J3430" s="184"/>
      <c r="K3430" s="252"/>
    </row>
    <row r="3431" spans="2:11">
      <c r="B3431" s="319"/>
      <c r="C3431" s="184"/>
      <c r="D3431" s="184"/>
      <c r="E3431" s="287"/>
      <c r="F3431" s="117"/>
      <c r="G3431" s="196"/>
      <c r="H3431" s="209"/>
      <c r="I3431" s="184"/>
      <c r="J3431" s="184"/>
      <c r="K3431" s="252"/>
    </row>
    <row r="3432" spans="2:11">
      <c r="B3432" s="319"/>
      <c r="C3432" s="184"/>
      <c r="D3432" s="184"/>
      <c r="E3432" s="287"/>
      <c r="F3432" s="117"/>
      <c r="G3432" s="196"/>
      <c r="H3432" s="209"/>
      <c r="I3432" s="184"/>
      <c r="J3432" s="184"/>
      <c r="K3432" s="252"/>
    </row>
    <row r="3433" spans="2:11">
      <c r="B3433" s="319"/>
      <c r="C3433" s="184"/>
      <c r="D3433" s="184"/>
      <c r="E3433" s="287"/>
      <c r="F3433" s="117"/>
      <c r="G3433" s="196"/>
      <c r="H3433" s="209"/>
      <c r="I3433" s="184"/>
      <c r="J3433" s="184"/>
      <c r="K3433" s="252"/>
    </row>
    <row r="3434" spans="2:11">
      <c r="B3434" s="319"/>
      <c r="C3434" s="184"/>
      <c r="D3434" s="184"/>
      <c r="E3434" s="287"/>
      <c r="F3434" s="117"/>
      <c r="G3434" s="196"/>
      <c r="H3434" s="209"/>
      <c r="I3434" s="184"/>
      <c r="J3434" s="184"/>
      <c r="K3434" s="252"/>
    </row>
    <row r="3435" spans="2:11">
      <c r="B3435" s="319"/>
      <c r="C3435" s="184"/>
      <c r="D3435" s="184"/>
      <c r="E3435" s="287"/>
      <c r="F3435" s="117"/>
      <c r="G3435" s="196"/>
      <c r="H3435" s="209"/>
      <c r="I3435" s="184"/>
      <c r="J3435" s="184"/>
      <c r="K3435" s="252"/>
    </row>
    <row r="3436" spans="2:11">
      <c r="B3436" s="319"/>
      <c r="C3436" s="184"/>
      <c r="D3436" s="184"/>
      <c r="E3436" s="287"/>
      <c r="F3436" s="117"/>
      <c r="G3436" s="196"/>
      <c r="H3436" s="209"/>
      <c r="I3436" s="184"/>
      <c r="J3436" s="184"/>
      <c r="K3436" s="252"/>
    </row>
    <row r="3437" spans="2:11">
      <c r="B3437" s="319"/>
      <c r="C3437" s="184"/>
      <c r="D3437" s="184"/>
      <c r="E3437" s="287"/>
      <c r="F3437" s="117"/>
      <c r="G3437" s="196"/>
      <c r="H3437" s="209"/>
      <c r="I3437" s="184"/>
      <c r="J3437" s="184"/>
      <c r="K3437" s="252"/>
    </row>
    <row r="3438" spans="2:11">
      <c r="B3438" s="319"/>
      <c r="C3438" s="184"/>
      <c r="D3438" s="184"/>
      <c r="E3438" s="287"/>
      <c r="F3438" s="117"/>
      <c r="G3438" s="196"/>
      <c r="H3438" s="209"/>
      <c r="I3438" s="184"/>
      <c r="J3438" s="184"/>
      <c r="K3438" s="252"/>
    </row>
    <row r="3439" spans="2:11">
      <c r="B3439" s="319"/>
      <c r="C3439" s="184"/>
      <c r="D3439" s="184"/>
      <c r="E3439" s="287"/>
      <c r="F3439" s="117"/>
      <c r="G3439" s="196"/>
      <c r="H3439" s="209"/>
      <c r="I3439" s="184"/>
      <c r="J3439" s="184"/>
      <c r="K3439" s="252"/>
    </row>
    <row r="3440" spans="2:11">
      <c r="B3440" s="319"/>
      <c r="C3440" s="184"/>
      <c r="D3440" s="184"/>
      <c r="E3440" s="287"/>
      <c r="F3440" s="117"/>
      <c r="G3440" s="196"/>
      <c r="H3440" s="209"/>
      <c r="I3440" s="184"/>
      <c r="J3440" s="184"/>
      <c r="K3440" s="252"/>
    </row>
    <row r="3441" spans="2:11">
      <c r="B3441" s="319"/>
      <c r="C3441" s="184"/>
      <c r="D3441" s="184"/>
      <c r="E3441" s="287"/>
      <c r="F3441" s="117"/>
      <c r="G3441" s="196"/>
      <c r="H3441" s="209"/>
      <c r="I3441" s="184"/>
      <c r="J3441" s="184"/>
      <c r="K3441" s="252"/>
    </row>
    <row r="3442" spans="2:11">
      <c r="B3442" s="319"/>
      <c r="C3442" s="184"/>
      <c r="D3442" s="184"/>
      <c r="E3442" s="287"/>
      <c r="F3442" s="117"/>
      <c r="G3442" s="196"/>
      <c r="H3442" s="209"/>
      <c r="I3442" s="184"/>
      <c r="J3442" s="184"/>
      <c r="K3442" s="252"/>
    </row>
    <row r="3443" spans="2:11">
      <c r="B3443" s="319"/>
      <c r="C3443" s="184"/>
      <c r="D3443" s="184"/>
      <c r="E3443" s="287"/>
      <c r="F3443" s="117"/>
      <c r="G3443" s="196"/>
      <c r="H3443" s="209"/>
      <c r="I3443" s="184"/>
      <c r="J3443" s="184"/>
      <c r="K3443" s="252"/>
    </row>
    <row r="3444" spans="2:11">
      <c r="B3444" s="319"/>
      <c r="C3444" s="184"/>
      <c r="D3444" s="184"/>
      <c r="E3444" s="287"/>
      <c r="F3444" s="117"/>
      <c r="G3444" s="196"/>
      <c r="H3444" s="209"/>
      <c r="I3444" s="184"/>
      <c r="J3444" s="184"/>
      <c r="K3444" s="252"/>
    </row>
    <row r="3445" spans="2:11">
      <c r="B3445" s="319"/>
      <c r="C3445" s="184"/>
      <c r="D3445" s="184"/>
      <c r="E3445" s="287"/>
      <c r="F3445" s="117"/>
      <c r="G3445" s="196"/>
      <c r="H3445" s="209"/>
      <c r="I3445" s="184"/>
      <c r="J3445" s="184"/>
      <c r="K3445" s="252"/>
    </row>
  </sheetData>
  <dataConsolidate/>
  <mergeCells count="1">
    <mergeCell ref="C2:K5"/>
  </mergeCells>
  <dataValidations count="2">
    <dataValidation type="list" allowBlank="1" showInputMessage="1" showErrorMessage="1" sqref="I10:J84">
      <formula1>$P$75:$P$79</formula1>
    </dataValidation>
    <dataValidation type="list" allowBlank="1" showInputMessage="1" showErrorMessage="1" sqref="G10:G1107">
      <formula1>liste2</formula1>
    </dataValidation>
  </dataValidations>
  <pageMargins left="0.70866141732283472" right="0.70866141732283472" top="0.74803149606299213" bottom="0.74803149606299213" header="0.31496062992125984" footer="0.31496062992125984"/>
  <pageSetup paperSize="8" scale="60" orientation="landscape" copies="2" r:id="rId1"/>
  <rowBreaks count="1" manualBreakCount="1">
    <brk id="193" min="2" max="13" man="1"/>
  </rowBreaks>
  <drawing r:id="rId2"/>
  <legacyDrawing r:id="rId3"/>
  <controls>
    <control shapeId="38913" r:id="rId4" name="Facturation"/>
  </controls>
  <extLst>
    <ext xmlns:x14="http://schemas.microsoft.com/office/spreadsheetml/2009/9/main" uri="{CCE6A557-97BC-4b89-ADB6-D9C93CAAB3DF}">
      <x14:dataValidations xmlns:xm="http://schemas.microsoft.com/office/excel/2006/main" count="2">
        <x14:dataValidation type="list" allowBlank="1" showInputMessage="1" showErrorMessage="1">
          <x14:formula1>
            <xm:f>'Base mag'!$H$1:$R$1</xm:f>
          </x14:formula1>
          <xm:sqref>#REF!</xm:sqref>
        </x14:dataValidation>
        <x14:dataValidation type="list" allowBlank="1" showInputMessage="1" showErrorMessage="1">
          <x14:formula1>
            <xm:f>'Base mag'!$U$11:$U$14</xm:f>
          </x14:formula1>
          <xm:sqref>#REF!</xm:sqref>
        </x14:dataValidation>
      </x14:dataValidations>
    </ext>
  </extLst>
</worksheet>
</file>

<file path=xl/worksheets/sheet3.xml><?xml version="1.0" encoding="utf-8"?>
<worksheet xmlns="http://schemas.openxmlformats.org/spreadsheetml/2006/main" xmlns:r="http://schemas.openxmlformats.org/officeDocument/2006/relationships">
  <sheetPr codeName="Feuil9">
    <tabColor rgb="FFFFFF00"/>
  </sheetPr>
  <dimension ref="D1:U229"/>
  <sheetViews>
    <sheetView showGridLines="0" topLeftCell="G1" zoomScale="90" zoomScaleNormal="90" workbookViewId="0">
      <selection activeCell="G15" sqref="G11:G228"/>
      <pivotSelection pane="bottomRight" showHeader="1" axis="axisRow" dimension="3" activeRow="14" activeCol="6" previousRow="14" previousCol="6" click="1" r:id="rId1">
        <pivotArea dataOnly="0" labelOnly="1" outline="0" fieldPosition="0">
          <references count="1">
            <reference field="4" count="0"/>
          </references>
        </pivotArea>
      </pivotSelection>
    </sheetView>
  </sheetViews>
  <sheetFormatPr baseColWidth="10" defaultRowHeight="12.75"/>
  <cols>
    <col min="1" max="2" width="7.42578125" style="112" customWidth="1"/>
    <col min="3" max="3" width="6.28515625" style="112" customWidth="1"/>
    <col min="4" max="4" width="16.28515625" style="112" bestFit="1" customWidth="1"/>
    <col min="5" max="5" width="17.42578125" style="112" customWidth="1"/>
    <col min="6" max="6" width="50" style="112" customWidth="1"/>
    <col min="7" max="7" width="31.42578125" style="112" customWidth="1"/>
    <col min="8" max="8" width="19.28515625" style="112" bestFit="1" customWidth="1"/>
    <col min="9" max="9" width="17.85546875" style="112" customWidth="1"/>
    <col min="10" max="10" width="22" style="112" customWidth="1"/>
    <col min="11" max="11" width="17.85546875" style="112" customWidth="1"/>
    <col min="12" max="12" width="61.5703125" style="112" customWidth="1"/>
    <col min="13" max="13" width="12.140625" style="112" hidden="1" customWidth="1"/>
    <col min="14" max="14" width="12.28515625" style="112" hidden="1" customWidth="1"/>
    <col min="15" max="18" width="0" style="112" hidden="1" customWidth="1"/>
    <col min="19" max="16384" width="11.42578125" style="112"/>
  </cols>
  <sheetData>
    <row r="1" spans="4:21" s="60" customFormat="1"/>
    <row r="2" spans="4:21" s="60" customFormat="1" ht="18">
      <c r="D2" s="337" t="s">
        <v>280</v>
      </c>
      <c r="E2" s="337"/>
      <c r="F2" s="337"/>
      <c r="G2" s="337"/>
      <c r="H2" s="337"/>
      <c r="I2" s="337"/>
      <c r="J2" s="337"/>
      <c r="K2" s="337"/>
      <c r="L2" s="337"/>
      <c r="M2" s="337"/>
    </row>
    <row r="3" spans="4:21" s="60" customFormat="1">
      <c r="N3" s="147"/>
      <c r="O3" s="148"/>
      <c r="P3" s="148"/>
    </row>
    <row r="4" spans="4:21" s="60" customFormat="1" ht="30">
      <c r="N4" s="149"/>
      <c r="O4" s="147"/>
      <c r="P4" s="148"/>
    </row>
    <row r="5" spans="4:21" s="60" customFormat="1">
      <c r="N5" s="148"/>
      <c r="O5" s="148"/>
      <c r="P5" s="148"/>
    </row>
    <row r="6" spans="4:21" s="60" customFormat="1" ht="16.5" customHeight="1">
      <c r="D6" s="182"/>
      <c r="E6"/>
      <c r="G6" s="182"/>
      <c r="H6" s="182"/>
      <c r="I6" s="182"/>
      <c r="J6" s="182"/>
      <c r="K6" s="182"/>
      <c r="L6" s="183"/>
      <c r="M6" s="183"/>
      <c r="N6" s="182"/>
      <c r="O6" s="183"/>
      <c r="P6" s="147"/>
    </row>
    <row r="7" spans="4:21" s="60" customFormat="1" ht="13.5" thickBot="1">
      <c r="D7" s="119" t="s">
        <v>342</v>
      </c>
      <c r="E7" t="s">
        <v>355</v>
      </c>
      <c r="K7" s="148"/>
      <c r="M7" s="147"/>
      <c r="N7" s="147"/>
      <c r="O7" s="147"/>
      <c r="P7" s="147"/>
      <c r="Q7" s="147"/>
      <c r="R7" s="147"/>
      <c r="S7" s="147"/>
      <c r="T7" s="147"/>
      <c r="U7" s="147"/>
    </row>
    <row r="8" spans="4:21" s="60" customFormat="1" ht="16.5" customHeight="1" thickBot="1">
      <c r="D8" s="131" t="s">
        <v>269</v>
      </c>
      <c r="E8" s="135" t="s">
        <v>270</v>
      </c>
      <c r="F8" s="130" t="s">
        <v>271</v>
      </c>
      <c r="G8" s="136" t="s">
        <v>272</v>
      </c>
      <c r="H8" s="136" t="s">
        <v>348</v>
      </c>
      <c r="I8" s="132" t="s">
        <v>354</v>
      </c>
      <c r="J8" s="132" t="s">
        <v>352</v>
      </c>
      <c r="K8" s="133" t="s">
        <v>275</v>
      </c>
      <c r="L8" s="132" t="s">
        <v>353</v>
      </c>
      <c r="M8" s="183"/>
      <c r="N8" s="147"/>
      <c r="O8" s="147"/>
      <c r="P8" s="147"/>
      <c r="Q8" s="147"/>
      <c r="R8" s="147"/>
      <c r="S8" s="147"/>
      <c r="T8" s="147"/>
      <c r="U8" s="147"/>
    </row>
    <row r="9" spans="4:21" s="60" customFormat="1" hidden="1">
      <c r="D9"/>
      <c r="E9"/>
      <c r="F9"/>
      <c r="G9"/>
      <c r="H9"/>
      <c r="I9"/>
      <c r="J9"/>
      <c r="K9"/>
      <c r="L9"/>
      <c r="M9"/>
      <c r="N9"/>
      <c r="O9"/>
      <c r="P9"/>
      <c r="Q9"/>
      <c r="R9"/>
      <c r="S9" s="147"/>
      <c r="T9" s="147"/>
      <c r="U9" s="147"/>
    </row>
    <row r="10" spans="4:21" s="60" customFormat="1" hidden="1">
      <c r="D10"/>
      <c r="E10"/>
      <c r="F10"/>
      <c r="G10"/>
      <c r="H10"/>
      <c r="I10"/>
      <c r="J10"/>
      <c r="K10"/>
      <c r="L10"/>
      <c r="M10"/>
      <c r="N10"/>
      <c r="O10"/>
      <c r="P10"/>
      <c r="Q10"/>
      <c r="R10"/>
      <c r="S10" s="147"/>
      <c r="T10" s="147"/>
      <c r="U10" s="147"/>
    </row>
    <row r="11" spans="4:21" s="60" customFormat="1">
      <c r="D11">
        <v>1495</v>
      </c>
      <c r="E11" t="s">
        <v>131</v>
      </c>
      <c r="F11" t="s">
        <v>420</v>
      </c>
      <c r="G11" t="s">
        <v>288</v>
      </c>
      <c r="H11" t="s">
        <v>349</v>
      </c>
      <c r="I11" s="150">
        <v>41374</v>
      </c>
      <c r="J11" t="s">
        <v>288</v>
      </c>
      <c r="K11" t="s">
        <v>288</v>
      </c>
      <c r="L11" t="s">
        <v>288</v>
      </c>
      <c r="M11"/>
      <c r="N11"/>
      <c r="O11"/>
      <c r="P11"/>
      <c r="Q11"/>
      <c r="R11"/>
      <c r="S11" s="147"/>
      <c r="T11" s="147"/>
      <c r="U11" s="147"/>
    </row>
    <row r="12" spans="4:21" s="60" customFormat="1">
      <c r="D12"/>
      <c r="E12"/>
      <c r="F12"/>
      <c r="G12"/>
      <c r="H12"/>
      <c r="I12"/>
      <c r="J12"/>
      <c r="K12" t="s">
        <v>356</v>
      </c>
      <c r="L12"/>
      <c r="M12"/>
      <c r="N12"/>
      <c r="O12"/>
      <c r="P12"/>
      <c r="Q12"/>
      <c r="R12"/>
      <c r="S12" s="147"/>
      <c r="T12" s="147"/>
      <c r="U12" s="147"/>
    </row>
    <row r="13" spans="4:21" s="60" customFormat="1">
      <c r="D13">
        <v>2405</v>
      </c>
      <c r="E13" t="s">
        <v>329</v>
      </c>
      <c r="F13" t="s">
        <v>368</v>
      </c>
      <c r="G13" t="s">
        <v>288</v>
      </c>
      <c r="H13" t="s">
        <v>349</v>
      </c>
      <c r="I13" s="150">
        <v>41312</v>
      </c>
      <c r="J13" t="s">
        <v>288</v>
      </c>
      <c r="K13" t="s">
        <v>288</v>
      </c>
      <c r="L13" t="s">
        <v>288</v>
      </c>
      <c r="M13"/>
      <c r="N13"/>
      <c r="O13"/>
      <c r="P13"/>
      <c r="Q13"/>
      <c r="R13"/>
      <c r="S13" s="147"/>
      <c r="T13" s="147"/>
      <c r="U13" s="147"/>
    </row>
    <row r="14" spans="4:21" s="60" customFormat="1">
      <c r="D14"/>
      <c r="E14"/>
      <c r="F14"/>
      <c r="G14"/>
      <c r="H14"/>
      <c r="I14"/>
      <c r="J14"/>
      <c r="K14" t="s">
        <v>356</v>
      </c>
      <c r="L14"/>
      <c r="M14"/>
      <c r="N14"/>
      <c r="O14"/>
      <c r="P14"/>
      <c r="Q14"/>
      <c r="R14"/>
      <c r="S14" s="147"/>
      <c r="T14" s="147"/>
      <c r="U14" s="147"/>
    </row>
    <row r="15" spans="4:21" s="60" customFormat="1">
      <c r="D15"/>
      <c r="E15"/>
      <c r="F15" t="s">
        <v>392</v>
      </c>
      <c r="G15" t="s">
        <v>238</v>
      </c>
      <c r="H15" t="s">
        <v>349</v>
      </c>
      <c r="I15" s="150">
        <v>41312</v>
      </c>
      <c r="J15" t="s">
        <v>351</v>
      </c>
      <c r="K15" t="s">
        <v>277</v>
      </c>
      <c r="L15" t="s">
        <v>288</v>
      </c>
      <c r="M15"/>
      <c r="N15"/>
      <c r="O15"/>
      <c r="P15"/>
      <c r="Q15"/>
      <c r="R15"/>
      <c r="S15" s="147"/>
      <c r="T15" s="147"/>
      <c r="U15" s="147"/>
    </row>
    <row r="16" spans="4:21" s="60" customFormat="1">
      <c r="D16"/>
      <c r="E16"/>
      <c r="F16"/>
      <c r="G16"/>
      <c r="H16"/>
      <c r="I16"/>
      <c r="J16"/>
      <c r="K16" t="s">
        <v>376</v>
      </c>
      <c r="L16"/>
      <c r="M16"/>
      <c r="N16"/>
      <c r="O16"/>
      <c r="P16"/>
      <c r="Q16"/>
      <c r="R16"/>
      <c r="S16" s="147"/>
      <c r="T16" s="147"/>
      <c r="U16" s="147"/>
    </row>
    <row r="17" spans="4:21" s="60" customFormat="1">
      <c r="D17"/>
      <c r="E17"/>
      <c r="F17" t="s">
        <v>480</v>
      </c>
      <c r="G17" t="s">
        <v>288</v>
      </c>
      <c r="H17" t="s">
        <v>349</v>
      </c>
      <c r="I17" s="150">
        <v>41372</v>
      </c>
      <c r="J17" t="s">
        <v>288</v>
      </c>
      <c r="K17" t="s">
        <v>288</v>
      </c>
      <c r="L17" t="s">
        <v>288</v>
      </c>
      <c r="M17"/>
      <c r="N17"/>
      <c r="O17"/>
      <c r="P17"/>
      <c r="Q17"/>
      <c r="R17"/>
      <c r="S17" s="147"/>
      <c r="T17" s="147"/>
      <c r="U17" s="147"/>
    </row>
    <row r="18" spans="4:21" s="60" customFormat="1">
      <c r="D18"/>
      <c r="E18"/>
      <c r="F18"/>
      <c r="G18"/>
      <c r="H18"/>
      <c r="I18"/>
      <c r="J18"/>
      <c r="K18" t="s">
        <v>356</v>
      </c>
      <c r="L18"/>
      <c r="M18"/>
      <c r="N18"/>
      <c r="O18"/>
      <c r="P18"/>
      <c r="Q18"/>
      <c r="R18"/>
      <c r="S18" s="147"/>
      <c r="T18" s="147"/>
      <c r="U18" s="147"/>
    </row>
    <row r="19" spans="4:21" s="60" customFormat="1">
      <c r="D19"/>
      <c r="E19"/>
      <c r="F19" t="s">
        <v>472</v>
      </c>
      <c r="G19" t="s">
        <v>288</v>
      </c>
      <c r="H19" t="s">
        <v>349</v>
      </c>
      <c r="I19" s="150">
        <v>41372</v>
      </c>
      <c r="J19" t="s">
        <v>499</v>
      </c>
      <c r="K19" t="s">
        <v>277</v>
      </c>
      <c r="L19" t="s">
        <v>288</v>
      </c>
      <c r="M19"/>
      <c r="N19"/>
      <c r="O19"/>
      <c r="P19"/>
      <c r="Q19"/>
      <c r="R19"/>
    </row>
    <row r="20" spans="4:21" s="60" customFormat="1">
      <c r="D20"/>
      <c r="E20"/>
      <c r="F20"/>
      <c r="G20"/>
      <c r="H20"/>
      <c r="I20"/>
      <c r="J20"/>
      <c r="K20" t="s">
        <v>376</v>
      </c>
      <c r="L20"/>
      <c r="M20"/>
      <c r="N20"/>
      <c r="O20"/>
      <c r="P20"/>
      <c r="Q20"/>
      <c r="R20"/>
    </row>
    <row r="21" spans="4:21" s="60" customFormat="1">
      <c r="D21"/>
      <c r="E21"/>
      <c r="F21" t="s">
        <v>473</v>
      </c>
      <c r="G21" t="s">
        <v>288</v>
      </c>
      <c r="H21" t="s">
        <v>349</v>
      </c>
      <c r="I21" s="150">
        <v>41372</v>
      </c>
      <c r="J21" t="s">
        <v>288</v>
      </c>
      <c r="K21" t="s">
        <v>288</v>
      </c>
      <c r="L21" t="s">
        <v>503</v>
      </c>
      <c r="M21"/>
      <c r="N21"/>
      <c r="O21"/>
      <c r="P21"/>
      <c r="Q21"/>
      <c r="R21"/>
    </row>
    <row r="22" spans="4:21" s="60" customFormat="1">
      <c r="D22"/>
      <c r="E22"/>
      <c r="F22"/>
      <c r="G22"/>
      <c r="H22"/>
      <c r="I22"/>
      <c r="J22"/>
      <c r="K22" t="s">
        <v>356</v>
      </c>
      <c r="L22"/>
      <c r="M22"/>
      <c r="N22"/>
      <c r="O22"/>
      <c r="P22"/>
      <c r="Q22"/>
      <c r="R22"/>
    </row>
    <row r="23" spans="4:21" s="60" customFormat="1">
      <c r="D23"/>
      <c r="E23"/>
      <c r="F23" t="s">
        <v>474</v>
      </c>
      <c r="G23" t="s">
        <v>288</v>
      </c>
      <c r="H23" t="s">
        <v>349</v>
      </c>
      <c r="I23" s="150">
        <v>41372</v>
      </c>
      <c r="J23" t="s">
        <v>288</v>
      </c>
      <c r="K23" t="s">
        <v>288</v>
      </c>
      <c r="L23" t="s">
        <v>288</v>
      </c>
      <c r="M23"/>
      <c r="N23"/>
      <c r="O23"/>
      <c r="P23"/>
      <c r="Q23"/>
      <c r="R23"/>
    </row>
    <row r="24" spans="4:21" s="60" customFormat="1">
      <c r="D24"/>
      <c r="E24"/>
      <c r="F24"/>
      <c r="G24"/>
      <c r="H24"/>
      <c r="I24"/>
      <c r="J24"/>
      <c r="K24" t="s">
        <v>356</v>
      </c>
      <c r="L24"/>
      <c r="M24"/>
      <c r="N24"/>
      <c r="O24"/>
      <c r="P24"/>
      <c r="Q24"/>
      <c r="R24"/>
    </row>
    <row r="25" spans="4:21" s="60" customFormat="1">
      <c r="D25"/>
      <c r="E25"/>
      <c r="F25" t="s">
        <v>475</v>
      </c>
      <c r="G25" t="s">
        <v>288</v>
      </c>
      <c r="H25" t="s">
        <v>349</v>
      </c>
      <c r="I25" s="150">
        <v>41372</v>
      </c>
      <c r="J25" t="s">
        <v>288</v>
      </c>
      <c r="K25" t="s">
        <v>288</v>
      </c>
      <c r="L25" t="s">
        <v>504</v>
      </c>
      <c r="M25"/>
      <c r="N25"/>
      <c r="O25"/>
      <c r="P25"/>
      <c r="Q25"/>
      <c r="R25"/>
    </row>
    <row r="26" spans="4:21" s="60" customFormat="1">
      <c r="D26"/>
      <c r="E26"/>
      <c r="F26"/>
      <c r="G26"/>
      <c r="H26"/>
      <c r="I26"/>
      <c r="J26"/>
      <c r="K26" t="s">
        <v>356</v>
      </c>
      <c r="L26"/>
      <c r="M26"/>
      <c r="N26"/>
      <c r="O26"/>
      <c r="P26"/>
      <c r="Q26"/>
      <c r="R26"/>
    </row>
    <row r="27" spans="4:21" s="60" customFormat="1">
      <c r="D27"/>
      <c r="E27"/>
      <c r="F27" t="s">
        <v>476</v>
      </c>
      <c r="G27" t="s">
        <v>288</v>
      </c>
      <c r="H27" t="s">
        <v>349</v>
      </c>
      <c r="I27" s="150">
        <v>41372</v>
      </c>
      <c r="J27" t="s">
        <v>288</v>
      </c>
      <c r="K27" t="s">
        <v>288</v>
      </c>
      <c r="L27" t="s">
        <v>288</v>
      </c>
      <c r="M27"/>
      <c r="N27"/>
      <c r="O27"/>
      <c r="P27"/>
      <c r="Q27"/>
      <c r="R27"/>
    </row>
    <row r="28" spans="4:21" s="60" customFormat="1">
      <c r="D28"/>
      <c r="E28"/>
      <c r="F28"/>
      <c r="G28"/>
      <c r="H28"/>
      <c r="I28"/>
      <c r="J28"/>
      <c r="K28" t="s">
        <v>356</v>
      </c>
      <c r="L28"/>
      <c r="M28"/>
      <c r="N28"/>
      <c r="O28"/>
      <c r="P28"/>
      <c r="Q28"/>
      <c r="R28"/>
    </row>
    <row r="29" spans="4:21" s="60" customFormat="1">
      <c r="D29"/>
      <c r="E29"/>
      <c r="F29" t="s">
        <v>477</v>
      </c>
      <c r="G29" t="s">
        <v>288</v>
      </c>
      <c r="H29" t="s">
        <v>349</v>
      </c>
      <c r="I29" s="150">
        <v>41372</v>
      </c>
      <c r="J29" t="s">
        <v>288</v>
      </c>
      <c r="K29" t="s">
        <v>288</v>
      </c>
      <c r="L29" t="s">
        <v>288</v>
      </c>
      <c r="M29"/>
      <c r="N29"/>
      <c r="O29"/>
      <c r="P29"/>
      <c r="Q29"/>
      <c r="R29"/>
    </row>
    <row r="30" spans="4:21" s="60" customFormat="1">
      <c r="D30"/>
      <c r="E30"/>
      <c r="F30"/>
      <c r="G30"/>
      <c r="H30"/>
      <c r="I30"/>
      <c r="J30"/>
      <c r="K30" t="s">
        <v>356</v>
      </c>
      <c r="L30"/>
      <c r="M30"/>
      <c r="N30"/>
      <c r="O30"/>
      <c r="P30"/>
      <c r="Q30"/>
      <c r="R30"/>
    </row>
    <row r="31" spans="4:21" s="60" customFormat="1">
      <c r="D31"/>
      <c r="E31"/>
      <c r="F31" t="s">
        <v>478</v>
      </c>
      <c r="G31" t="s">
        <v>288</v>
      </c>
      <c r="H31" t="s">
        <v>349</v>
      </c>
      <c r="I31" s="150">
        <v>41372</v>
      </c>
      <c r="J31" t="s">
        <v>288</v>
      </c>
      <c r="K31" t="s">
        <v>288</v>
      </c>
      <c r="L31" t="s">
        <v>288</v>
      </c>
      <c r="M31"/>
      <c r="N31"/>
      <c r="O31"/>
      <c r="P31"/>
      <c r="Q31"/>
      <c r="R31"/>
    </row>
    <row r="32" spans="4:21" s="60" customFormat="1">
      <c r="D32"/>
      <c r="E32"/>
      <c r="F32"/>
      <c r="G32"/>
      <c r="H32"/>
      <c r="I32"/>
      <c r="J32"/>
      <c r="K32" t="s">
        <v>356</v>
      </c>
      <c r="L32"/>
      <c r="M32"/>
      <c r="N32"/>
      <c r="O32"/>
      <c r="P32"/>
      <c r="Q32"/>
      <c r="R32"/>
    </row>
    <row r="33" spans="4:18" s="60" customFormat="1">
      <c r="D33"/>
      <c r="E33"/>
      <c r="F33" t="s">
        <v>479</v>
      </c>
      <c r="G33" t="s">
        <v>288</v>
      </c>
      <c r="H33" t="s">
        <v>349</v>
      </c>
      <c r="I33" s="150">
        <v>41372</v>
      </c>
      <c r="J33" t="s">
        <v>288</v>
      </c>
      <c r="K33" t="s">
        <v>288</v>
      </c>
      <c r="L33" t="s">
        <v>288</v>
      </c>
      <c r="M33"/>
      <c r="N33"/>
      <c r="O33"/>
      <c r="P33"/>
      <c r="Q33"/>
      <c r="R33"/>
    </row>
    <row r="34" spans="4:18" s="60" customFormat="1">
      <c r="D34"/>
      <c r="E34"/>
      <c r="F34"/>
      <c r="G34"/>
      <c r="H34"/>
      <c r="I34"/>
      <c r="J34"/>
      <c r="K34" t="s">
        <v>356</v>
      </c>
      <c r="L34"/>
      <c r="M34"/>
      <c r="N34"/>
      <c r="O34"/>
      <c r="P34"/>
      <c r="Q34"/>
      <c r="R34"/>
    </row>
    <row r="35" spans="4:18" s="60" customFormat="1">
      <c r="D35" t="s">
        <v>288</v>
      </c>
      <c r="E35" t="s">
        <v>29</v>
      </c>
      <c r="F35" t="s">
        <v>418</v>
      </c>
      <c r="G35" t="s">
        <v>288</v>
      </c>
      <c r="H35" t="s">
        <v>349</v>
      </c>
      <c r="I35" s="150">
        <v>41372</v>
      </c>
      <c r="J35" t="s">
        <v>498</v>
      </c>
      <c r="K35" t="s">
        <v>288</v>
      </c>
      <c r="L35" t="s">
        <v>502</v>
      </c>
      <c r="M35"/>
      <c r="N35"/>
      <c r="O35"/>
      <c r="P35"/>
      <c r="Q35"/>
      <c r="R35"/>
    </row>
    <row r="36" spans="4:18" s="60" customFormat="1">
      <c r="D36"/>
      <c r="E36"/>
      <c r="F36"/>
      <c r="G36"/>
      <c r="H36"/>
      <c r="I36"/>
      <c r="J36"/>
      <c r="K36" t="s">
        <v>356</v>
      </c>
      <c r="L36"/>
      <c r="M36"/>
      <c r="N36"/>
      <c r="O36"/>
      <c r="P36"/>
      <c r="Q36"/>
      <c r="R36"/>
    </row>
    <row r="37" spans="4:18" s="60" customFormat="1">
      <c r="D37"/>
      <c r="E37" t="s">
        <v>415</v>
      </c>
      <c r="F37" t="s">
        <v>416</v>
      </c>
      <c r="G37" t="s">
        <v>288</v>
      </c>
      <c r="H37" t="s">
        <v>349</v>
      </c>
      <c r="I37" s="150">
        <v>41372</v>
      </c>
      <c r="J37" t="s">
        <v>288</v>
      </c>
      <c r="K37" t="s">
        <v>288</v>
      </c>
      <c r="L37" t="s">
        <v>288</v>
      </c>
      <c r="M37"/>
      <c r="N37"/>
      <c r="O37"/>
      <c r="P37"/>
      <c r="Q37"/>
      <c r="R37"/>
    </row>
    <row r="38" spans="4:18" s="60" customFormat="1">
      <c r="D38"/>
      <c r="E38"/>
      <c r="F38"/>
      <c r="G38"/>
      <c r="H38"/>
      <c r="I38"/>
      <c r="J38"/>
      <c r="K38" t="s">
        <v>356</v>
      </c>
      <c r="L38"/>
      <c r="M38"/>
      <c r="N38"/>
      <c r="O38"/>
      <c r="P38"/>
      <c r="Q38"/>
      <c r="R38"/>
    </row>
    <row r="39" spans="4:18" s="60" customFormat="1">
      <c r="D39"/>
      <c r="E39"/>
      <c r="F39" t="s">
        <v>417</v>
      </c>
      <c r="G39" t="s">
        <v>288</v>
      </c>
      <c r="H39" t="s">
        <v>349</v>
      </c>
      <c r="I39" s="150">
        <v>41372</v>
      </c>
      <c r="J39" t="s">
        <v>288</v>
      </c>
      <c r="K39" t="s">
        <v>288</v>
      </c>
      <c r="L39" t="s">
        <v>288</v>
      </c>
      <c r="M39"/>
      <c r="N39"/>
      <c r="O39"/>
      <c r="P39"/>
      <c r="Q39"/>
      <c r="R39"/>
    </row>
    <row r="40" spans="4:18" s="60" customFormat="1">
      <c r="D40"/>
      <c r="E40"/>
      <c r="F40"/>
      <c r="G40"/>
      <c r="H40"/>
      <c r="I40"/>
      <c r="J40"/>
      <c r="K40" t="s">
        <v>356</v>
      </c>
      <c r="L40"/>
      <c r="M40"/>
      <c r="N40"/>
      <c r="O40"/>
      <c r="P40"/>
      <c r="Q40"/>
      <c r="R40"/>
    </row>
    <row r="41" spans="4:18" s="60" customFormat="1">
      <c r="D41">
        <v>2685</v>
      </c>
      <c r="E41" t="s">
        <v>150</v>
      </c>
      <c r="F41" t="s">
        <v>358</v>
      </c>
      <c r="G41" t="s">
        <v>288</v>
      </c>
      <c r="H41" t="s">
        <v>349</v>
      </c>
      <c r="I41" s="150">
        <v>41298</v>
      </c>
      <c r="J41" t="s">
        <v>288</v>
      </c>
      <c r="K41" t="s">
        <v>278</v>
      </c>
      <c r="L41" t="s">
        <v>288</v>
      </c>
      <c r="M41"/>
      <c r="N41"/>
      <c r="O41"/>
      <c r="P41"/>
      <c r="Q41"/>
      <c r="R41"/>
    </row>
    <row r="42" spans="4:18" s="60" customFormat="1">
      <c r="D42"/>
      <c r="E42"/>
      <c r="F42"/>
      <c r="G42"/>
      <c r="H42"/>
      <c r="I42"/>
      <c r="J42"/>
      <c r="K42" t="s">
        <v>357</v>
      </c>
      <c r="L42"/>
      <c r="M42"/>
      <c r="N42"/>
      <c r="O42"/>
      <c r="P42"/>
      <c r="Q42"/>
      <c r="R42"/>
    </row>
    <row r="43" spans="4:18" s="60" customFormat="1">
      <c r="D43"/>
      <c r="E43"/>
      <c r="F43" t="s">
        <v>359</v>
      </c>
      <c r="G43" t="s">
        <v>288</v>
      </c>
      <c r="H43" t="s">
        <v>349</v>
      </c>
      <c r="I43" s="150">
        <v>41298</v>
      </c>
      <c r="J43" t="s">
        <v>486</v>
      </c>
      <c r="K43" t="s">
        <v>278</v>
      </c>
      <c r="L43" s="150">
        <v>41383</v>
      </c>
      <c r="M43"/>
      <c r="N43"/>
      <c r="O43"/>
      <c r="P43"/>
      <c r="Q43"/>
      <c r="R43"/>
    </row>
    <row r="44" spans="4:18" s="60" customFormat="1">
      <c r="D44"/>
      <c r="E44"/>
      <c r="F44"/>
      <c r="G44"/>
      <c r="H44"/>
      <c r="I44"/>
      <c r="J44"/>
      <c r="K44" t="s">
        <v>357</v>
      </c>
      <c r="L44"/>
      <c r="M44"/>
      <c r="N44"/>
      <c r="O44"/>
      <c r="P44"/>
      <c r="Q44"/>
      <c r="R44"/>
    </row>
    <row r="45" spans="4:18" s="60" customFormat="1">
      <c r="D45"/>
      <c r="E45"/>
      <c r="F45" t="s">
        <v>360</v>
      </c>
      <c r="G45" t="s">
        <v>288</v>
      </c>
      <c r="H45" t="s">
        <v>349</v>
      </c>
      <c r="I45" s="150">
        <v>41298</v>
      </c>
      <c r="J45" t="s">
        <v>351</v>
      </c>
      <c r="K45" t="s">
        <v>278</v>
      </c>
      <c r="L45" t="s">
        <v>488</v>
      </c>
      <c r="M45"/>
      <c r="N45"/>
      <c r="O45"/>
      <c r="P45"/>
      <c r="Q45"/>
      <c r="R45"/>
    </row>
    <row r="46" spans="4:18" s="60" customFormat="1">
      <c r="D46"/>
      <c r="E46"/>
      <c r="F46"/>
      <c r="G46"/>
      <c r="H46"/>
      <c r="I46"/>
      <c r="J46"/>
      <c r="K46" t="s">
        <v>357</v>
      </c>
      <c r="L46"/>
      <c r="M46"/>
      <c r="N46"/>
      <c r="O46"/>
      <c r="P46"/>
      <c r="Q46"/>
      <c r="R46"/>
    </row>
    <row r="47" spans="4:18" s="60" customFormat="1">
      <c r="D47"/>
      <c r="E47"/>
      <c r="F47" t="s">
        <v>460</v>
      </c>
      <c r="G47" t="s">
        <v>288</v>
      </c>
      <c r="H47" t="s">
        <v>349</v>
      </c>
      <c r="I47" s="150">
        <v>41370</v>
      </c>
      <c r="J47" t="s">
        <v>222</v>
      </c>
      <c r="K47" t="s">
        <v>285</v>
      </c>
      <c r="L47" t="s">
        <v>288</v>
      </c>
      <c r="M47"/>
      <c r="N47"/>
      <c r="O47"/>
      <c r="P47"/>
      <c r="Q47"/>
      <c r="R47"/>
    </row>
    <row r="48" spans="4:18" s="60" customFormat="1">
      <c r="D48"/>
      <c r="E48"/>
      <c r="F48"/>
      <c r="G48"/>
      <c r="H48"/>
      <c r="I48"/>
      <c r="J48"/>
      <c r="K48" t="s">
        <v>377</v>
      </c>
      <c r="L48"/>
      <c r="M48"/>
      <c r="N48"/>
      <c r="O48"/>
      <c r="P48"/>
      <c r="Q48"/>
      <c r="R48"/>
    </row>
    <row r="49" spans="4:18" s="60" customFormat="1">
      <c r="D49"/>
      <c r="E49"/>
      <c r="F49" t="s">
        <v>459</v>
      </c>
      <c r="G49" t="s">
        <v>288</v>
      </c>
      <c r="H49" t="s">
        <v>349</v>
      </c>
      <c r="I49" s="150">
        <v>41370</v>
      </c>
      <c r="J49" t="s">
        <v>499</v>
      </c>
      <c r="K49" t="s">
        <v>277</v>
      </c>
      <c r="L49" t="s">
        <v>288</v>
      </c>
      <c r="M49"/>
      <c r="N49"/>
      <c r="O49"/>
      <c r="P49"/>
      <c r="Q49"/>
      <c r="R49"/>
    </row>
    <row r="50" spans="4:18" s="60" customFormat="1">
      <c r="D50"/>
      <c r="E50"/>
      <c r="F50"/>
      <c r="G50"/>
      <c r="H50"/>
      <c r="I50"/>
      <c r="J50"/>
      <c r="K50" t="s">
        <v>376</v>
      </c>
      <c r="L50"/>
      <c r="M50"/>
      <c r="N50"/>
      <c r="O50"/>
      <c r="P50"/>
      <c r="Q50"/>
      <c r="R50"/>
    </row>
    <row r="51" spans="4:18" s="60" customFormat="1">
      <c r="D51"/>
      <c r="E51"/>
      <c r="F51" t="s">
        <v>465</v>
      </c>
      <c r="G51" t="s">
        <v>288</v>
      </c>
      <c r="H51" t="s">
        <v>349</v>
      </c>
      <c r="I51" s="150">
        <v>41372</v>
      </c>
      <c r="J51" t="s">
        <v>288</v>
      </c>
      <c r="K51" t="s">
        <v>288</v>
      </c>
      <c r="L51" t="s">
        <v>288</v>
      </c>
      <c r="M51"/>
      <c r="N51"/>
      <c r="O51"/>
      <c r="P51"/>
      <c r="Q51"/>
      <c r="R51"/>
    </row>
    <row r="52" spans="4:18" s="60" customFormat="1">
      <c r="D52"/>
      <c r="E52"/>
      <c r="F52"/>
      <c r="G52"/>
      <c r="H52"/>
      <c r="I52"/>
      <c r="J52"/>
      <c r="K52" t="s">
        <v>356</v>
      </c>
      <c r="L52"/>
      <c r="M52"/>
      <c r="N52"/>
      <c r="O52"/>
      <c r="P52"/>
      <c r="Q52"/>
      <c r="R52"/>
    </row>
    <row r="53" spans="4:18" s="60" customFormat="1">
      <c r="D53">
        <v>1004</v>
      </c>
      <c r="E53" t="s">
        <v>29</v>
      </c>
      <c r="F53" t="s">
        <v>361</v>
      </c>
      <c r="G53" t="s">
        <v>288</v>
      </c>
      <c r="H53" t="s">
        <v>349</v>
      </c>
      <c r="I53" s="150">
        <v>41299</v>
      </c>
      <c r="J53" t="s">
        <v>288</v>
      </c>
      <c r="K53" t="s">
        <v>278</v>
      </c>
      <c r="L53" t="s">
        <v>370</v>
      </c>
      <c r="M53"/>
      <c r="N53"/>
      <c r="O53"/>
      <c r="P53"/>
      <c r="Q53"/>
      <c r="R53"/>
    </row>
    <row r="54" spans="4:18" s="60" customFormat="1">
      <c r="D54"/>
      <c r="E54"/>
      <c r="F54"/>
      <c r="G54"/>
      <c r="H54"/>
      <c r="I54"/>
      <c r="J54"/>
      <c r="K54" t="s">
        <v>357</v>
      </c>
      <c r="L54"/>
      <c r="M54"/>
      <c r="N54"/>
      <c r="O54"/>
      <c r="P54"/>
      <c r="Q54"/>
      <c r="R54"/>
    </row>
    <row r="55" spans="4:18" s="60" customFormat="1">
      <c r="D55">
        <v>2319</v>
      </c>
      <c r="E55" t="s">
        <v>327</v>
      </c>
      <c r="F55" t="s">
        <v>362</v>
      </c>
      <c r="G55" t="s">
        <v>288</v>
      </c>
      <c r="H55" t="s">
        <v>349</v>
      </c>
      <c r="I55" s="150">
        <v>41304</v>
      </c>
      <c r="J55" t="s">
        <v>351</v>
      </c>
      <c r="K55" t="s">
        <v>288</v>
      </c>
      <c r="L55" t="s">
        <v>489</v>
      </c>
      <c r="M55"/>
      <c r="N55"/>
      <c r="O55"/>
      <c r="P55"/>
      <c r="Q55"/>
      <c r="R55"/>
    </row>
    <row r="56" spans="4:18" s="60" customFormat="1">
      <c r="D56"/>
      <c r="E56"/>
      <c r="F56"/>
      <c r="G56"/>
      <c r="H56"/>
      <c r="I56"/>
      <c r="J56"/>
      <c r="K56" t="s">
        <v>356</v>
      </c>
      <c r="L56"/>
      <c r="M56"/>
      <c r="N56"/>
      <c r="O56"/>
      <c r="P56"/>
      <c r="Q56"/>
      <c r="R56"/>
    </row>
    <row r="57" spans="4:18" s="60" customFormat="1">
      <c r="D57">
        <v>1032</v>
      </c>
      <c r="E57" t="s">
        <v>297</v>
      </c>
      <c r="F57" t="s">
        <v>363</v>
      </c>
      <c r="G57" t="s">
        <v>288</v>
      </c>
      <c r="H57" t="s">
        <v>349</v>
      </c>
      <c r="I57" s="150">
        <v>41304</v>
      </c>
      <c r="J57" t="s">
        <v>350</v>
      </c>
      <c r="K57" t="s">
        <v>278</v>
      </c>
      <c r="L57" t="s">
        <v>487</v>
      </c>
      <c r="M57"/>
      <c r="N57"/>
      <c r="O57"/>
      <c r="P57"/>
      <c r="Q57"/>
      <c r="R57"/>
    </row>
    <row r="58" spans="4:18" s="60" customFormat="1">
      <c r="D58"/>
      <c r="E58"/>
      <c r="F58"/>
      <c r="G58"/>
      <c r="H58"/>
      <c r="I58"/>
      <c r="J58"/>
      <c r="K58" t="s">
        <v>357</v>
      </c>
      <c r="L58"/>
      <c r="M58"/>
      <c r="N58"/>
      <c r="O58"/>
      <c r="P58"/>
      <c r="Q58"/>
      <c r="R58"/>
    </row>
    <row r="59" spans="4:18" s="60" customFormat="1">
      <c r="D59">
        <v>1043</v>
      </c>
      <c r="E59" t="s">
        <v>299</v>
      </c>
      <c r="F59" t="s">
        <v>405</v>
      </c>
      <c r="G59" t="s">
        <v>259</v>
      </c>
      <c r="H59" t="s">
        <v>349</v>
      </c>
      <c r="I59" s="150">
        <v>41368</v>
      </c>
      <c r="J59" t="s">
        <v>413</v>
      </c>
      <c r="K59" t="s">
        <v>277</v>
      </c>
      <c r="L59" t="s">
        <v>446</v>
      </c>
      <c r="M59"/>
      <c r="N59"/>
      <c r="O59"/>
      <c r="P59"/>
      <c r="Q59"/>
      <c r="R59"/>
    </row>
    <row r="60" spans="4:18" s="60" customFormat="1">
      <c r="D60"/>
      <c r="E60"/>
      <c r="F60"/>
      <c r="G60"/>
      <c r="H60"/>
      <c r="I60"/>
      <c r="J60"/>
      <c r="K60" t="s">
        <v>376</v>
      </c>
      <c r="L60"/>
      <c r="M60"/>
      <c r="N60"/>
      <c r="O60"/>
      <c r="P60"/>
      <c r="Q60"/>
      <c r="R60"/>
    </row>
    <row r="61" spans="4:18" s="60" customFormat="1">
      <c r="D61"/>
      <c r="E61"/>
      <c r="F61" t="s">
        <v>419</v>
      </c>
      <c r="G61" t="s">
        <v>288</v>
      </c>
      <c r="H61" t="s">
        <v>349</v>
      </c>
      <c r="I61" s="150">
        <v>41373</v>
      </c>
      <c r="J61" t="s">
        <v>351</v>
      </c>
      <c r="K61" t="s">
        <v>288</v>
      </c>
      <c r="L61" t="s">
        <v>288</v>
      </c>
      <c r="M61"/>
      <c r="N61"/>
      <c r="O61"/>
      <c r="P61"/>
      <c r="Q61"/>
      <c r="R61"/>
    </row>
    <row r="62" spans="4:18" s="60" customFormat="1">
      <c r="D62"/>
      <c r="E62"/>
      <c r="F62"/>
      <c r="G62"/>
      <c r="H62"/>
      <c r="I62"/>
      <c r="J62"/>
      <c r="K62" t="s">
        <v>356</v>
      </c>
      <c r="L62"/>
      <c r="M62"/>
      <c r="N62"/>
      <c r="O62"/>
      <c r="P62"/>
      <c r="Q62"/>
      <c r="R62"/>
    </row>
    <row r="63" spans="4:18" s="60" customFormat="1">
      <c r="D63">
        <v>1489</v>
      </c>
      <c r="E63" t="s">
        <v>318</v>
      </c>
      <c r="F63" t="s">
        <v>364</v>
      </c>
      <c r="G63" t="s">
        <v>288</v>
      </c>
      <c r="H63" t="s">
        <v>349</v>
      </c>
      <c r="I63" s="150">
        <v>41304</v>
      </c>
      <c r="J63" t="s">
        <v>288</v>
      </c>
      <c r="K63" t="s">
        <v>288</v>
      </c>
      <c r="L63" t="s">
        <v>288</v>
      </c>
      <c r="M63"/>
      <c r="N63"/>
      <c r="O63"/>
      <c r="P63"/>
      <c r="Q63"/>
      <c r="R63"/>
    </row>
    <row r="64" spans="4:18" s="60" customFormat="1">
      <c r="D64"/>
      <c r="E64"/>
      <c r="F64"/>
      <c r="G64"/>
      <c r="H64"/>
      <c r="I64"/>
      <c r="J64"/>
      <c r="K64" t="s">
        <v>356</v>
      </c>
      <c r="L64"/>
      <c r="M64"/>
      <c r="N64"/>
      <c r="O64"/>
      <c r="P64"/>
      <c r="Q64"/>
      <c r="R64"/>
    </row>
    <row r="65" spans="4:18" s="60" customFormat="1">
      <c r="D65">
        <v>1021</v>
      </c>
      <c r="E65" t="s">
        <v>292</v>
      </c>
      <c r="F65" t="s">
        <v>361</v>
      </c>
      <c r="G65" t="s">
        <v>288</v>
      </c>
      <c r="H65" t="s">
        <v>349</v>
      </c>
      <c r="I65" s="150">
        <v>41307</v>
      </c>
      <c r="J65" t="s">
        <v>288</v>
      </c>
      <c r="K65" t="s">
        <v>288</v>
      </c>
      <c r="L65" t="s">
        <v>288</v>
      </c>
      <c r="M65"/>
      <c r="N65"/>
      <c r="O65"/>
      <c r="P65"/>
      <c r="Q65"/>
      <c r="R65"/>
    </row>
    <row r="66" spans="4:18" s="60" customFormat="1">
      <c r="D66"/>
      <c r="E66"/>
      <c r="F66"/>
      <c r="G66"/>
      <c r="H66"/>
      <c r="I66"/>
      <c r="J66"/>
      <c r="K66" t="s">
        <v>356</v>
      </c>
      <c r="L66"/>
      <c r="M66"/>
      <c r="N66"/>
      <c r="O66"/>
      <c r="P66"/>
      <c r="Q66"/>
      <c r="R66"/>
    </row>
    <row r="67" spans="4:18" s="60" customFormat="1">
      <c r="D67"/>
      <c r="E67"/>
      <c r="F67" t="s">
        <v>365</v>
      </c>
      <c r="G67" t="s">
        <v>288</v>
      </c>
      <c r="H67" t="s">
        <v>349</v>
      </c>
      <c r="I67" t="s">
        <v>366</v>
      </c>
      <c r="J67" t="s">
        <v>490</v>
      </c>
      <c r="K67" t="s">
        <v>288</v>
      </c>
      <c r="L67" s="150">
        <v>41386</v>
      </c>
      <c r="M67"/>
      <c r="N67"/>
      <c r="O67"/>
      <c r="P67"/>
      <c r="Q67"/>
      <c r="R67"/>
    </row>
    <row r="68" spans="4:18" s="60" customFormat="1">
      <c r="D68"/>
      <c r="E68"/>
      <c r="F68"/>
      <c r="G68"/>
      <c r="H68"/>
      <c r="I68"/>
      <c r="J68"/>
      <c r="K68" t="s">
        <v>356</v>
      </c>
      <c r="L68"/>
      <c r="M68"/>
      <c r="N68"/>
      <c r="O68"/>
      <c r="P68"/>
      <c r="Q68"/>
      <c r="R68"/>
    </row>
    <row r="69" spans="4:18" s="60" customFormat="1">
      <c r="D69"/>
      <c r="E69"/>
      <c r="F69" t="s">
        <v>395</v>
      </c>
      <c r="G69" t="s">
        <v>288</v>
      </c>
      <c r="H69" t="s">
        <v>349</v>
      </c>
      <c r="I69" s="150">
        <v>41307</v>
      </c>
      <c r="J69" t="s">
        <v>491</v>
      </c>
      <c r="K69" t="s">
        <v>278</v>
      </c>
      <c r="L69" t="s">
        <v>492</v>
      </c>
      <c r="M69"/>
      <c r="N69"/>
      <c r="O69"/>
      <c r="P69"/>
      <c r="Q69"/>
      <c r="R69"/>
    </row>
    <row r="70" spans="4:18" s="60" customFormat="1">
      <c r="D70"/>
      <c r="E70"/>
      <c r="F70"/>
      <c r="G70"/>
      <c r="H70"/>
      <c r="I70"/>
      <c r="J70"/>
      <c r="K70" t="s">
        <v>357</v>
      </c>
      <c r="L70"/>
      <c r="M70"/>
      <c r="N70"/>
      <c r="O70"/>
      <c r="P70"/>
      <c r="Q70"/>
      <c r="R70"/>
    </row>
    <row r="71" spans="4:18" s="60" customFormat="1">
      <c r="D71"/>
      <c r="E71"/>
      <c r="F71" t="s">
        <v>396</v>
      </c>
      <c r="G71" t="s">
        <v>239</v>
      </c>
      <c r="H71" t="s">
        <v>349</v>
      </c>
      <c r="I71" s="150">
        <v>41307</v>
      </c>
      <c r="J71" t="s">
        <v>221</v>
      </c>
      <c r="K71" t="s">
        <v>278</v>
      </c>
      <c r="L71" t="s">
        <v>493</v>
      </c>
      <c r="M71"/>
      <c r="N71"/>
      <c r="O71"/>
      <c r="P71"/>
      <c r="Q71"/>
      <c r="R71"/>
    </row>
    <row r="72" spans="4:18" s="60" customFormat="1">
      <c r="D72"/>
      <c r="E72"/>
      <c r="F72"/>
      <c r="G72"/>
      <c r="H72"/>
      <c r="I72"/>
      <c r="J72"/>
      <c r="K72" t="s">
        <v>357</v>
      </c>
      <c r="L72"/>
      <c r="M72"/>
      <c r="N72"/>
      <c r="O72"/>
      <c r="P72"/>
      <c r="Q72"/>
      <c r="R72"/>
    </row>
    <row r="73" spans="4:18" s="60" customFormat="1">
      <c r="D73"/>
      <c r="E73"/>
      <c r="F73" t="s">
        <v>397</v>
      </c>
      <c r="G73" t="s">
        <v>239</v>
      </c>
      <c r="H73" t="s">
        <v>349</v>
      </c>
      <c r="I73" s="150">
        <v>41307</v>
      </c>
      <c r="J73" t="s">
        <v>351</v>
      </c>
      <c r="K73" t="s">
        <v>278</v>
      </c>
      <c r="L73" t="s">
        <v>494</v>
      </c>
      <c r="M73"/>
      <c r="N73"/>
      <c r="O73"/>
      <c r="P73"/>
      <c r="Q73"/>
      <c r="R73"/>
    </row>
    <row r="74" spans="4:18" s="60" customFormat="1">
      <c r="D74"/>
      <c r="E74"/>
      <c r="F74"/>
      <c r="G74"/>
      <c r="H74"/>
      <c r="I74"/>
      <c r="J74"/>
      <c r="K74" t="s">
        <v>357</v>
      </c>
      <c r="L74"/>
      <c r="M74"/>
      <c r="N74"/>
      <c r="O74"/>
      <c r="P74"/>
      <c r="Q74"/>
      <c r="R74"/>
    </row>
    <row r="75" spans="4:18" s="60" customFormat="1">
      <c r="D75"/>
      <c r="E75"/>
      <c r="F75" t="s">
        <v>398</v>
      </c>
      <c r="G75" t="s">
        <v>260</v>
      </c>
      <c r="H75" t="s">
        <v>349</v>
      </c>
      <c r="I75" s="150">
        <v>41307</v>
      </c>
      <c r="J75" t="s">
        <v>495</v>
      </c>
      <c r="K75" t="s">
        <v>278</v>
      </c>
      <c r="L75" t="s">
        <v>496</v>
      </c>
      <c r="M75"/>
      <c r="N75"/>
      <c r="O75"/>
      <c r="P75"/>
      <c r="Q75"/>
      <c r="R75"/>
    </row>
    <row r="76" spans="4:18" s="60" customFormat="1">
      <c r="D76"/>
      <c r="E76"/>
      <c r="F76"/>
      <c r="G76"/>
      <c r="H76"/>
      <c r="I76"/>
      <c r="J76"/>
      <c r="K76" t="s">
        <v>357</v>
      </c>
      <c r="L76"/>
      <c r="M76"/>
      <c r="N76"/>
      <c r="O76"/>
      <c r="P76"/>
      <c r="Q76"/>
      <c r="R76"/>
    </row>
    <row r="77" spans="4:18" s="60" customFormat="1">
      <c r="D77"/>
      <c r="E77"/>
      <c r="F77" t="s">
        <v>399</v>
      </c>
      <c r="G77" t="s">
        <v>238</v>
      </c>
      <c r="H77" t="s">
        <v>349</v>
      </c>
      <c r="I77" s="150">
        <v>41307</v>
      </c>
      <c r="J77" t="s">
        <v>490</v>
      </c>
      <c r="K77" t="s">
        <v>278</v>
      </c>
      <c r="L77" t="s">
        <v>497</v>
      </c>
      <c r="M77"/>
      <c r="N77"/>
      <c r="O77"/>
      <c r="P77"/>
      <c r="Q77"/>
      <c r="R77"/>
    </row>
    <row r="78" spans="4:18" s="60" customFormat="1">
      <c r="D78"/>
      <c r="E78"/>
      <c r="F78"/>
      <c r="G78"/>
      <c r="H78"/>
      <c r="I78"/>
      <c r="J78"/>
      <c r="K78" t="s">
        <v>357</v>
      </c>
      <c r="L78"/>
      <c r="M78"/>
      <c r="N78"/>
      <c r="O78"/>
      <c r="P78"/>
      <c r="Q78"/>
      <c r="R78"/>
    </row>
    <row r="79" spans="4:18" s="60" customFormat="1">
      <c r="D79"/>
      <c r="E79"/>
      <c r="F79" t="s">
        <v>400</v>
      </c>
      <c r="G79" t="s">
        <v>260</v>
      </c>
      <c r="H79" t="s">
        <v>349</v>
      </c>
      <c r="I79" s="150">
        <v>41307</v>
      </c>
      <c r="J79" t="s">
        <v>498</v>
      </c>
      <c r="K79" t="s">
        <v>278</v>
      </c>
      <c r="L79" t="s">
        <v>288</v>
      </c>
      <c r="M79"/>
      <c r="N79"/>
      <c r="O79"/>
      <c r="P79"/>
      <c r="Q79"/>
      <c r="R79"/>
    </row>
    <row r="80" spans="4:18" s="60" customFormat="1">
      <c r="D80"/>
      <c r="E80"/>
      <c r="F80"/>
      <c r="G80"/>
      <c r="H80"/>
      <c r="I80"/>
      <c r="J80"/>
      <c r="K80" t="s">
        <v>357</v>
      </c>
      <c r="L80"/>
      <c r="M80"/>
      <c r="N80"/>
      <c r="O80"/>
      <c r="P80"/>
      <c r="Q80"/>
      <c r="R80"/>
    </row>
    <row r="81" spans="4:18" s="60" customFormat="1">
      <c r="D81"/>
      <c r="E81"/>
      <c r="F81" t="s">
        <v>424</v>
      </c>
      <c r="G81" t="s">
        <v>259</v>
      </c>
      <c r="H81" t="s">
        <v>349</v>
      </c>
      <c r="I81" s="150">
        <v>41368</v>
      </c>
      <c r="J81" t="s">
        <v>413</v>
      </c>
      <c r="K81" t="s">
        <v>285</v>
      </c>
      <c r="L81" t="s">
        <v>288</v>
      </c>
      <c r="M81"/>
      <c r="N81"/>
      <c r="O81"/>
      <c r="P81"/>
      <c r="Q81"/>
      <c r="R81"/>
    </row>
    <row r="82" spans="4:18" s="60" customFormat="1">
      <c r="D82"/>
      <c r="E82"/>
      <c r="F82"/>
      <c r="G82"/>
      <c r="H82"/>
      <c r="I82"/>
      <c r="J82"/>
      <c r="K82" t="s">
        <v>377</v>
      </c>
      <c r="L82"/>
      <c r="M82"/>
      <c r="N82"/>
      <c r="O82"/>
      <c r="P82"/>
      <c r="Q82"/>
      <c r="R82"/>
    </row>
    <row r="83" spans="4:18" s="60" customFormat="1">
      <c r="D83"/>
      <c r="E83"/>
      <c r="F83" t="s">
        <v>483</v>
      </c>
      <c r="G83" t="s">
        <v>259</v>
      </c>
      <c r="H83" t="s">
        <v>349</v>
      </c>
      <c r="I83" s="150">
        <v>41368</v>
      </c>
      <c r="J83" t="s">
        <v>413</v>
      </c>
      <c r="K83" t="s">
        <v>285</v>
      </c>
      <c r="L83" t="s">
        <v>288</v>
      </c>
      <c r="M83"/>
      <c r="N83"/>
      <c r="O83"/>
      <c r="P83"/>
      <c r="Q83"/>
      <c r="R83"/>
    </row>
    <row r="84" spans="4:18" s="60" customFormat="1">
      <c r="D84"/>
      <c r="E84"/>
      <c r="F84"/>
      <c r="G84"/>
      <c r="H84"/>
      <c r="I84"/>
      <c r="J84"/>
      <c r="K84" t="s">
        <v>377</v>
      </c>
      <c r="L84"/>
      <c r="M84"/>
      <c r="N84"/>
      <c r="O84"/>
      <c r="P84"/>
      <c r="Q84"/>
      <c r="R84"/>
    </row>
    <row r="85" spans="4:18" s="60" customFormat="1">
      <c r="D85"/>
      <c r="E85"/>
      <c r="F85" t="s">
        <v>423</v>
      </c>
      <c r="G85" t="s">
        <v>259</v>
      </c>
      <c r="H85" t="s">
        <v>349</v>
      </c>
      <c r="I85" s="150">
        <v>41368</v>
      </c>
      <c r="J85" t="s">
        <v>413</v>
      </c>
      <c r="K85" t="s">
        <v>288</v>
      </c>
      <c r="L85" t="s">
        <v>288</v>
      </c>
      <c r="M85"/>
      <c r="N85"/>
      <c r="O85"/>
      <c r="P85"/>
      <c r="Q85"/>
      <c r="R85"/>
    </row>
    <row r="86" spans="4:18" s="60" customFormat="1">
      <c r="D86"/>
      <c r="E86"/>
      <c r="F86"/>
      <c r="G86"/>
      <c r="H86"/>
      <c r="I86"/>
      <c r="J86"/>
      <c r="K86" t="s">
        <v>356</v>
      </c>
      <c r="L86"/>
      <c r="M86"/>
      <c r="N86"/>
      <c r="O86"/>
      <c r="P86"/>
      <c r="Q86"/>
      <c r="R86"/>
    </row>
    <row r="87" spans="4:18" s="60" customFormat="1">
      <c r="D87"/>
      <c r="E87"/>
      <c r="F87" t="s">
        <v>482</v>
      </c>
      <c r="G87" t="s">
        <v>259</v>
      </c>
      <c r="H87" t="s">
        <v>349</v>
      </c>
      <c r="I87" s="150">
        <v>41368</v>
      </c>
      <c r="J87" t="s">
        <v>413</v>
      </c>
      <c r="K87" t="s">
        <v>285</v>
      </c>
      <c r="L87" t="s">
        <v>288</v>
      </c>
      <c r="M87"/>
      <c r="N87"/>
      <c r="O87"/>
      <c r="P87"/>
      <c r="Q87"/>
      <c r="R87"/>
    </row>
    <row r="88" spans="4:18" s="60" customFormat="1">
      <c r="D88"/>
      <c r="E88"/>
      <c r="F88"/>
      <c r="G88"/>
      <c r="H88"/>
      <c r="I88"/>
      <c r="J88"/>
      <c r="K88" t="s">
        <v>377</v>
      </c>
      <c r="L88"/>
      <c r="M88"/>
      <c r="N88"/>
      <c r="O88"/>
      <c r="P88"/>
      <c r="Q88"/>
      <c r="R88"/>
    </row>
    <row r="89" spans="4:18" s="60" customFormat="1">
      <c r="D89">
        <v>1849</v>
      </c>
      <c r="E89" t="s">
        <v>320</v>
      </c>
      <c r="F89" t="s">
        <v>367</v>
      </c>
      <c r="G89" t="s">
        <v>288</v>
      </c>
      <c r="H89" t="s">
        <v>349</v>
      </c>
      <c r="I89" s="150">
        <v>41307</v>
      </c>
      <c r="J89" t="s">
        <v>288</v>
      </c>
      <c r="K89" t="s">
        <v>288</v>
      </c>
      <c r="L89" t="s">
        <v>288</v>
      </c>
      <c r="M89"/>
      <c r="N89"/>
      <c r="O89"/>
      <c r="P89"/>
      <c r="Q89"/>
      <c r="R89"/>
    </row>
    <row r="90" spans="4:18" s="60" customFormat="1">
      <c r="D90"/>
      <c r="E90"/>
      <c r="F90"/>
      <c r="G90"/>
      <c r="H90"/>
      <c r="I90"/>
      <c r="J90"/>
      <c r="K90" t="s">
        <v>356</v>
      </c>
      <c r="L90"/>
      <c r="M90"/>
      <c r="N90"/>
      <c r="O90"/>
      <c r="P90"/>
      <c r="Q90"/>
      <c r="R90"/>
    </row>
    <row r="91" spans="4:18" s="60" customFormat="1">
      <c r="D91"/>
      <c r="E91"/>
      <c r="F91" t="s">
        <v>404</v>
      </c>
      <c r="G91" t="s">
        <v>239</v>
      </c>
      <c r="H91" t="s">
        <v>349</v>
      </c>
      <c r="I91" s="150">
        <v>41305</v>
      </c>
      <c r="J91" t="s">
        <v>221</v>
      </c>
      <c r="K91" t="s">
        <v>288</v>
      </c>
      <c r="L91" t="s">
        <v>288</v>
      </c>
      <c r="M91"/>
      <c r="N91"/>
      <c r="O91"/>
      <c r="P91"/>
      <c r="Q91"/>
      <c r="R91"/>
    </row>
    <row r="92" spans="4:18" s="60" customFormat="1">
      <c r="D92"/>
      <c r="E92"/>
      <c r="F92"/>
      <c r="G92"/>
      <c r="H92"/>
      <c r="I92"/>
      <c r="J92"/>
      <c r="K92" t="s">
        <v>356</v>
      </c>
      <c r="L92"/>
      <c r="M92"/>
      <c r="N92"/>
      <c r="O92"/>
      <c r="P92"/>
      <c r="Q92"/>
      <c r="R92"/>
    </row>
    <row r="93" spans="4:18" s="60" customFormat="1">
      <c r="D93"/>
      <c r="E93"/>
      <c r="F93" t="s">
        <v>380</v>
      </c>
      <c r="G93" t="s">
        <v>238</v>
      </c>
      <c r="H93" t="s">
        <v>349</v>
      </c>
      <c r="I93" s="150">
        <v>41307</v>
      </c>
      <c r="J93" t="s">
        <v>490</v>
      </c>
      <c r="K93" t="s">
        <v>278</v>
      </c>
      <c r="L93" t="s">
        <v>288</v>
      </c>
      <c r="M93"/>
      <c r="N93"/>
      <c r="O93"/>
      <c r="P93"/>
      <c r="Q93"/>
      <c r="R93"/>
    </row>
    <row r="94" spans="4:18" s="60" customFormat="1">
      <c r="D94"/>
      <c r="E94"/>
      <c r="F94"/>
      <c r="G94"/>
      <c r="H94"/>
      <c r="I94"/>
      <c r="J94"/>
      <c r="K94" t="s">
        <v>357</v>
      </c>
      <c r="L94"/>
      <c r="M94"/>
      <c r="N94"/>
      <c r="O94"/>
      <c r="P94"/>
      <c r="Q94"/>
      <c r="R94"/>
    </row>
    <row r="95" spans="4:18" s="60" customFormat="1">
      <c r="D95"/>
      <c r="E95"/>
      <c r="F95" t="s">
        <v>381</v>
      </c>
      <c r="G95" t="s">
        <v>259</v>
      </c>
      <c r="H95" t="s">
        <v>349</v>
      </c>
      <c r="I95" s="150">
        <v>41307</v>
      </c>
      <c r="J95" t="s">
        <v>288</v>
      </c>
      <c r="K95" t="s">
        <v>288</v>
      </c>
      <c r="L95" t="s">
        <v>288</v>
      </c>
      <c r="M95"/>
      <c r="N95"/>
      <c r="O95"/>
      <c r="P95"/>
      <c r="Q95"/>
      <c r="R95"/>
    </row>
    <row r="96" spans="4:18" s="60" customFormat="1">
      <c r="D96"/>
      <c r="E96"/>
      <c r="F96"/>
      <c r="G96"/>
      <c r="H96"/>
      <c r="I96"/>
      <c r="J96"/>
      <c r="K96" t="s">
        <v>356</v>
      </c>
      <c r="L96"/>
      <c r="M96"/>
      <c r="N96"/>
      <c r="O96"/>
      <c r="P96"/>
      <c r="Q96"/>
      <c r="R96"/>
    </row>
    <row r="97" spans="4:18" s="60" customFormat="1">
      <c r="D97"/>
      <c r="E97"/>
      <c r="F97" t="s">
        <v>442</v>
      </c>
      <c r="G97" t="s">
        <v>288</v>
      </c>
      <c r="H97" t="s">
        <v>349</v>
      </c>
      <c r="I97" s="150">
        <v>41307</v>
      </c>
      <c r="J97" t="s">
        <v>491</v>
      </c>
      <c r="K97" t="s">
        <v>288</v>
      </c>
      <c r="L97" t="s">
        <v>493</v>
      </c>
      <c r="M97"/>
      <c r="N97"/>
      <c r="O97"/>
      <c r="P97"/>
      <c r="Q97"/>
      <c r="R97"/>
    </row>
    <row r="98" spans="4:18" s="60" customFormat="1">
      <c r="D98"/>
      <c r="E98"/>
      <c r="F98"/>
      <c r="G98"/>
      <c r="H98"/>
      <c r="I98"/>
      <c r="J98"/>
      <c r="K98" t="s">
        <v>356</v>
      </c>
      <c r="L98"/>
      <c r="M98"/>
      <c r="N98"/>
      <c r="O98"/>
      <c r="P98"/>
      <c r="Q98"/>
      <c r="R98"/>
    </row>
    <row r="99" spans="4:18" s="60" customFormat="1">
      <c r="D99"/>
      <c r="E99"/>
      <c r="F99" t="s">
        <v>453</v>
      </c>
      <c r="G99" t="s">
        <v>288</v>
      </c>
      <c r="H99" t="s">
        <v>349</v>
      </c>
      <c r="I99" s="150">
        <v>41370</v>
      </c>
      <c r="J99" t="s">
        <v>288</v>
      </c>
      <c r="K99" t="s">
        <v>277</v>
      </c>
      <c r="L99" t="s">
        <v>288</v>
      </c>
      <c r="M99"/>
      <c r="N99"/>
      <c r="O99"/>
      <c r="P99"/>
      <c r="Q99"/>
      <c r="R99"/>
    </row>
    <row r="100" spans="4:18">
      <c r="D100"/>
      <c r="E100"/>
      <c r="F100"/>
      <c r="G100"/>
      <c r="H100"/>
      <c r="I100"/>
      <c r="J100"/>
      <c r="K100" t="s">
        <v>376</v>
      </c>
      <c r="L100"/>
      <c r="M100"/>
      <c r="N100"/>
      <c r="O100"/>
      <c r="P100"/>
      <c r="Q100"/>
      <c r="R100"/>
    </row>
    <row r="101" spans="4:18">
      <c r="D101"/>
      <c r="E101"/>
      <c r="F101" t="s">
        <v>454</v>
      </c>
      <c r="G101" t="s">
        <v>288</v>
      </c>
      <c r="H101" t="s">
        <v>349</v>
      </c>
      <c r="I101" s="150">
        <v>41370</v>
      </c>
      <c r="J101" t="s">
        <v>288</v>
      </c>
      <c r="K101" t="s">
        <v>277</v>
      </c>
      <c r="L101" t="s">
        <v>288</v>
      </c>
      <c r="M101"/>
      <c r="N101"/>
      <c r="O101"/>
      <c r="P101"/>
      <c r="Q101"/>
      <c r="R101"/>
    </row>
    <row r="102" spans="4:18">
      <c r="D102"/>
      <c r="E102"/>
      <c r="F102"/>
      <c r="G102"/>
      <c r="H102"/>
      <c r="I102"/>
      <c r="J102"/>
      <c r="K102" t="s">
        <v>376</v>
      </c>
      <c r="L102"/>
      <c r="M102"/>
      <c r="N102"/>
      <c r="O102"/>
      <c r="P102"/>
      <c r="Q102"/>
      <c r="R102"/>
    </row>
    <row r="103" spans="4:18">
      <c r="D103"/>
      <c r="E103"/>
      <c r="F103"/>
      <c r="G103"/>
      <c r="H103"/>
      <c r="I103" s="150">
        <v>41371</v>
      </c>
      <c r="J103" t="s">
        <v>351</v>
      </c>
      <c r="K103" t="s">
        <v>277</v>
      </c>
      <c r="L103" t="s">
        <v>458</v>
      </c>
      <c r="M103"/>
      <c r="N103"/>
      <c r="O103"/>
      <c r="P103"/>
      <c r="Q103"/>
      <c r="R103"/>
    </row>
    <row r="104" spans="4:18">
      <c r="D104"/>
      <c r="E104"/>
      <c r="F104"/>
      <c r="G104"/>
      <c r="H104"/>
      <c r="I104"/>
      <c r="J104"/>
      <c r="K104" t="s">
        <v>376</v>
      </c>
      <c r="L104"/>
      <c r="M104"/>
      <c r="N104"/>
      <c r="O104"/>
      <c r="P104"/>
      <c r="Q104"/>
      <c r="R104"/>
    </row>
    <row r="105" spans="4:18">
      <c r="D105"/>
      <c r="E105"/>
      <c r="F105" t="s">
        <v>456</v>
      </c>
      <c r="G105" t="s">
        <v>288</v>
      </c>
      <c r="H105" t="s">
        <v>349</v>
      </c>
      <c r="I105" s="150">
        <v>41370</v>
      </c>
      <c r="J105" t="s">
        <v>351</v>
      </c>
      <c r="K105" t="s">
        <v>277</v>
      </c>
      <c r="L105" t="s">
        <v>457</v>
      </c>
      <c r="M105"/>
      <c r="N105"/>
      <c r="O105"/>
      <c r="P105"/>
      <c r="Q105"/>
      <c r="R105"/>
    </row>
    <row r="106" spans="4:18">
      <c r="D106"/>
      <c r="E106"/>
      <c r="F106"/>
      <c r="G106"/>
      <c r="H106"/>
      <c r="I106"/>
      <c r="J106"/>
      <c r="K106" t="s">
        <v>376</v>
      </c>
      <c r="L106"/>
      <c r="M106"/>
      <c r="N106"/>
      <c r="O106"/>
      <c r="P106"/>
      <c r="Q106"/>
      <c r="R106"/>
    </row>
    <row r="107" spans="4:18">
      <c r="D107">
        <v>1087</v>
      </c>
      <c r="E107" t="s">
        <v>309</v>
      </c>
      <c r="F107" t="s">
        <v>441</v>
      </c>
      <c r="G107" t="s">
        <v>288</v>
      </c>
      <c r="H107" t="s">
        <v>349</v>
      </c>
      <c r="I107" s="150">
        <v>41307</v>
      </c>
      <c r="J107" t="s">
        <v>288</v>
      </c>
      <c r="K107" t="s">
        <v>277</v>
      </c>
      <c r="L107" t="s">
        <v>369</v>
      </c>
      <c r="M107"/>
      <c r="N107"/>
      <c r="O107"/>
      <c r="P107"/>
      <c r="Q107"/>
      <c r="R107"/>
    </row>
    <row r="108" spans="4:18">
      <c r="D108"/>
      <c r="E108"/>
      <c r="F108"/>
      <c r="G108"/>
      <c r="H108"/>
      <c r="I108"/>
      <c r="J108"/>
      <c r="K108" t="s">
        <v>376</v>
      </c>
      <c r="L108"/>
      <c r="M108"/>
      <c r="N108"/>
      <c r="O108"/>
      <c r="P108"/>
      <c r="Q108"/>
      <c r="R108"/>
    </row>
    <row r="109" spans="4:18">
      <c r="D109"/>
      <c r="E109"/>
      <c r="F109" t="s">
        <v>435</v>
      </c>
      <c r="G109" t="s">
        <v>288</v>
      </c>
      <c r="H109" t="s">
        <v>349</v>
      </c>
      <c r="I109" s="150">
        <v>41307</v>
      </c>
      <c r="J109" t="s">
        <v>288</v>
      </c>
      <c r="K109" t="s">
        <v>288</v>
      </c>
      <c r="L109" t="s">
        <v>288</v>
      </c>
      <c r="M109"/>
      <c r="N109"/>
      <c r="O109"/>
      <c r="P109"/>
      <c r="Q109"/>
      <c r="R109"/>
    </row>
    <row r="110" spans="4:18">
      <c r="D110"/>
      <c r="E110"/>
      <c r="F110"/>
      <c r="G110"/>
      <c r="H110"/>
      <c r="I110"/>
      <c r="J110"/>
      <c r="K110" t="s">
        <v>356</v>
      </c>
      <c r="L110"/>
      <c r="M110"/>
      <c r="N110"/>
      <c r="O110"/>
      <c r="P110"/>
      <c r="Q110"/>
      <c r="R110"/>
    </row>
    <row r="111" spans="4:18">
      <c r="D111"/>
      <c r="E111"/>
      <c r="F111" t="s">
        <v>436</v>
      </c>
      <c r="G111" t="s">
        <v>239</v>
      </c>
      <c r="H111" t="s">
        <v>349</v>
      </c>
      <c r="I111" s="150">
        <v>41307</v>
      </c>
      <c r="J111" t="s">
        <v>288</v>
      </c>
      <c r="K111" t="s">
        <v>288</v>
      </c>
      <c r="L111" t="s">
        <v>288</v>
      </c>
      <c r="M111"/>
      <c r="N111"/>
      <c r="O111"/>
      <c r="P111"/>
      <c r="Q111"/>
      <c r="R111"/>
    </row>
    <row r="112" spans="4:18">
      <c r="D112"/>
      <c r="E112"/>
      <c r="F112"/>
      <c r="G112"/>
      <c r="H112"/>
      <c r="I112"/>
      <c r="J112"/>
      <c r="K112" t="s">
        <v>356</v>
      </c>
      <c r="L112"/>
      <c r="M112"/>
      <c r="N112"/>
      <c r="O112"/>
      <c r="P112"/>
      <c r="Q112"/>
      <c r="R112"/>
    </row>
    <row r="113" spans="4:18">
      <c r="D113"/>
      <c r="E113"/>
      <c r="F113" t="s">
        <v>437</v>
      </c>
      <c r="G113" t="s">
        <v>288</v>
      </c>
      <c r="H113" t="s">
        <v>349</v>
      </c>
      <c r="I113" s="150">
        <v>41307</v>
      </c>
      <c r="J113" t="s">
        <v>288</v>
      </c>
      <c r="K113" t="s">
        <v>288</v>
      </c>
      <c r="L113" t="s">
        <v>288</v>
      </c>
      <c r="M113"/>
      <c r="N113"/>
      <c r="O113"/>
      <c r="P113"/>
      <c r="Q113"/>
      <c r="R113"/>
    </row>
    <row r="114" spans="4:18">
      <c r="D114"/>
      <c r="E114"/>
      <c r="F114"/>
      <c r="G114"/>
      <c r="H114"/>
      <c r="I114"/>
      <c r="J114"/>
      <c r="K114" t="s">
        <v>356</v>
      </c>
      <c r="L114"/>
      <c r="M114"/>
      <c r="N114"/>
      <c r="O114"/>
      <c r="P114"/>
      <c r="Q114"/>
      <c r="R114"/>
    </row>
    <row r="115" spans="4:18">
      <c r="D115"/>
      <c r="E115"/>
      <c r="F115" t="s">
        <v>438</v>
      </c>
      <c r="G115" t="s">
        <v>274</v>
      </c>
      <c r="H115" t="s">
        <v>349</v>
      </c>
      <c r="I115" s="150">
        <v>41307</v>
      </c>
      <c r="J115" t="s">
        <v>288</v>
      </c>
      <c r="K115" t="s">
        <v>288</v>
      </c>
      <c r="L115" t="s">
        <v>288</v>
      </c>
      <c r="M115"/>
      <c r="N115"/>
      <c r="O115"/>
      <c r="P115"/>
      <c r="Q115"/>
      <c r="R115"/>
    </row>
    <row r="116" spans="4:18">
      <c r="D116"/>
      <c r="E116"/>
      <c r="F116"/>
      <c r="G116"/>
      <c r="H116"/>
      <c r="I116"/>
      <c r="J116"/>
      <c r="K116" t="s">
        <v>356</v>
      </c>
      <c r="L116"/>
      <c r="M116"/>
      <c r="N116"/>
      <c r="O116"/>
      <c r="P116"/>
      <c r="Q116"/>
      <c r="R116"/>
    </row>
    <row r="117" spans="4:18">
      <c r="D117"/>
      <c r="E117"/>
      <c r="F117" t="s">
        <v>439</v>
      </c>
      <c r="G117" t="s">
        <v>288</v>
      </c>
      <c r="H117" t="s">
        <v>349</v>
      </c>
      <c r="I117" s="150">
        <v>41307</v>
      </c>
      <c r="J117" t="s">
        <v>288</v>
      </c>
      <c r="K117" t="s">
        <v>288</v>
      </c>
      <c r="L117" t="s">
        <v>288</v>
      </c>
      <c r="M117"/>
      <c r="N117"/>
      <c r="O117"/>
      <c r="P117"/>
      <c r="Q117"/>
      <c r="R117"/>
    </row>
    <row r="118" spans="4:18">
      <c r="D118"/>
      <c r="E118"/>
      <c r="F118"/>
      <c r="G118"/>
      <c r="H118"/>
      <c r="I118"/>
      <c r="J118"/>
      <c r="K118" t="s">
        <v>356</v>
      </c>
      <c r="L118"/>
      <c r="M118"/>
      <c r="N118"/>
      <c r="O118"/>
      <c r="P118"/>
      <c r="Q118"/>
      <c r="R118"/>
    </row>
    <row r="119" spans="4:18">
      <c r="D119"/>
      <c r="E119"/>
      <c r="F119" t="s">
        <v>440</v>
      </c>
      <c r="G119" t="s">
        <v>288</v>
      </c>
      <c r="H119" t="s">
        <v>349</v>
      </c>
      <c r="I119" s="150">
        <v>41307</v>
      </c>
      <c r="J119" t="s">
        <v>288</v>
      </c>
      <c r="K119" t="s">
        <v>288</v>
      </c>
      <c r="L119" t="s">
        <v>288</v>
      </c>
      <c r="M119"/>
      <c r="N119"/>
      <c r="O119"/>
      <c r="P119"/>
      <c r="Q119"/>
      <c r="R119"/>
    </row>
    <row r="120" spans="4:18">
      <c r="D120"/>
      <c r="E120"/>
      <c r="F120"/>
      <c r="G120"/>
      <c r="H120"/>
      <c r="I120"/>
      <c r="J120"/>
      <c r="K120" t="s">
        <v>356</v>
      </c>
      <c r="L120"/>
      <c r="M120"/>
      <c r="N120"/>
      <c r="O120"/>
      <c r="P120"/>
      <c r="Q120"/>
      <c r="R120"/>
    </row>
    <row r="121" spans="4:18">
      <c r="D121"/>
      <c r="E121"/>
      <c r="F121" t="s">
        <v>430</v>
      </c>
      <c r="G121" t="s">
        <v>274</v>
      </c>
      <c r="H121" t="s">
        <v>349</v>
      </c>
      <c r="I121" s="150">
        <v>41368</v>
      </c>
      <c r="J121" t="s">
        <v>288</v>
      </c>
      <c r="K121" t="s">
        <v>278</v>
      </c>
      <c r="L121" t="s">
        <v>288</v>
      </c>
      <c r="M121"/>
      <c r="N121"/>
      <c r="O121"/>
      <c r="P121"/>
      <c r="Q121"/>
      <c r="R121"/>
    </row>
    <row r="122" spans="4:18">
      <c r="D122"/>
      <c r="E122"/>
      <c r="F122"/>
      <c r="G122"/>
      <c r="H122"/>
      <c r="I122"/>
      <c r="J122"/>
      <c r="K122" t="s">
        <v>357</v>
      </c>
      <c r="L122"/>
      <c r="M122"/>
      <c r="N122"/>
      <c r="O122"/>
      <c r="P122"/>
      <c r="Q122"/>
      <c r="R122"/>
    </row>
    <row r="123" spans="4:18">
      <c r="D123"/>
      <c r="E123"/>
      <c r="F123" t="s">
        <v>425</v>
      </c>
      <c r="G123" t="s">
        <v>274</v>
      </c>
      <c r="H123" t="s">
        <v>349</v>
      </c>
      <c r="I123" s="150">
        <v>41368</v>
      </c>
      <c r="J123" t="s">
        <v>288</v>
      </c>
      <c r="K123" t="s">
        <v>288</v>
      </c>
      <c r="L123" t="s">
        <v>288</v>
      </c>
      <c r="M123"/>
      <c r="N123"/>
      <c r="O123"/>
      <c r="P123"/>
      <c r="Q123"/>
      <c r="R123"/>
    </row>
    <row r="124" spans="4:18">
      <c r="D124"/>
      <c r="E124"/>
      <c r="F124"/>
      <c r="G124"/>
      <c r="H124"/>
      <c r="I124"/>
      <c r="J124"/>
      <c r="K124" t="s">
        <v>356</v>
      </c>
      <c r="L124"/>
      <c r="M124"/>
      <c r="N124"/>
      <c r="O124"/>
      <c r="P124"/>
      <c r="Q124"/>
      <c r="R124"/>
    </row>
    <row r="125" spans="4:18">
      <c r="D125"/>
      <c r="E125"/>
      <c r="F125" t="s">
        <v>426</v>
      </c>
      <c r="G125" t="s">
        <v>288</v>
      </c>
      <c r="H125" t="s">
        <v>349</v>
      </c>
      <c r="I125" s="150">
        <v>41368</v>
      </c>
      <c r="J125" t="s">
        <v>288</v>
      </c>
      <c r="K125" t="s">
        <v>288</v>
      </c>
      <c r="L125" t="s">
        <v>288</v>
      </c>
      <c r="M125"/>
      <c r="N125"/>
      <c r="O125"/>
      <c r="P125"/>
      <c r="Q125"/>
      <c r="R125"/>
    </row>
    <row r="126" spans="4:18">
      <c r="D126"/>
      <c r="E126"/>
      <c r="F126"/>
      <c r="G126"/>
      <c r="H126"/>
      <c r="I126"/>
      <c r="J126"/>
      <c r="K126" t="s">
        <v>356</v>
      </c>
      <c r="L126"/>
      <c r="M126"/>
      <c r="N126"/>
      <c r="O126"/>
      <c r="P126"/>
      <c r="Q126"/>
      <c r="R126"/>
    </row>
    <row r="127" spans="4:18">
      <c r="D127"/>
      <c r="E127"/>
      <c r="F127" t="s">
        <v>427</v>
      </c>
      <c r="G127" t="s">
        <v>288</v>
      </c>
      <c r="H127" t="s">
        <v>349</v>
      </c>
      <c r="I127" s="150">
        <v>41368</v>
      </c>
      <c r="J127" t="s">
        <v>288</v>
      </c>
      <c r="K127" t="s">
        <v>288</v>
      </c>
      <c r="L127" t="s">
        <v>288</v>
      </c>
      <c r="M127"/>
      <c r="N127"/>
      <c r="O127"/>
      <c r="P127"/>
      <c r="Q127"/>
      <c r="R127"/>
    </row>
    <row r="128" spans="4:18">
      <c r="D128"/>
      <c r="E128"/>
      <c r="F128"/>
      <c r="G128"/>
      <c r="H128"/>
      <c r="I128"/>
      <c r="J128"/>
      <c r="K128" t="s">
        <v>356</v>
      </c>
      <c r="L128"/>
      <c r="M128"/>
      <c r="N128"/>
      <c r="O128"/>
      <c r="P128"/>
      <c r="Q128"/>
      <c r="R128"/>
    </row>
    <row r="129" spans="4:18">
      <c r="D129"/>
      <c r="E129"/>
      <c r="F129" t="s">
        <v>428</v>
      </c>
      <c r="G129" t="s">
        <v>288</v>
      </c>
      <c r="H129" t="s">
        <v>349</v>
      </c>
      <c r="I129" s="150">
        <v>41368</v>
      </c>
      <c r="J129" t="s">
        <v>288</v>
      </c>
      <c r="K129" t="s">
        <v>288</v>
      </c>
      <c r="L129" t="s">
        <v>288</v>
      </c>
      <c r="M129"/>
      <c r="N129"/>
      <c r="O129"/>
      <c r="P129"/>
      <c r="Q129"/>
      <c r="R129"/>
    </row>
    <row r="130" spans="4:18">
      <c r="D130"/>
      <c r="E130"/>
      <c r="F130"/>
      <c r="G130"/>
      <c r="H130"/>
      <c r="I130"/>
      <c r="J130"/>
      <c r="K130" t="s">
        <v>356</v>
      </c>
      <c r="L130"/>
      <c r="M130"/>
      <c r="N130"/>
      <c r="O130"/>
      <c r="P130"/>
      <c r="Q130"/>
      <c r="R130"/>
    </row>
    <row r="131" spans="4:18">
      <c r="D131"/>
      <c r="E131"/>
      <c r="F131" t="s">
        <v>429</v>
      </c>
      <c r="G131" t="s">
        <v>288</v>
      </c>
      <c r="H131" t="s">
        <v>349</v>
      </c>
      <c r="I131" s="150">
        <v>41368</v>
      </c>
      <c r="J131" t="s">
        <v>288</v>
      </c>
      <c r="K131" t="s">
        <v>288</v>
      </c>
      <c r="L131" t="s">
        <v>288</v>
      </c>
      <c r="M131"/>
      <c r="N131"/>
      <c r="O131"/>
      <c r="P131"/>
      <c r="Q131"/>
      <c r="R131"/>
    </row>
    <row r="132" spans="4:18">
      <c r="D132"/>
      <c r="E132"/>
      <c r="F132"/>
      <c r="G132"/>
      <c r="H132"/>
      <c r="I132"/>
      <c r="J132"/>
      <c r="K132" t="s">
        <v>356</v>
      </c>
      <c r="L132"/>
      <c r="M132"/>
      <c r="N132"/>
      <c r="O132"/>
      <c r="P132"/>
      <c r="Q132"/>
      <c r="R132"/>
    </row>
    <row r="133" spans="4:18">
      <c r="D133">
        <v>1045</v>
      </c>
      <c r="E133" t="s">
        <v>371</v>
      </c>
      <c r="F133" t="s">
        <v>372</v>
      </c>
      <c r="G133" t="s">
        <v>259</v>
      </c>
      <c r="H133" t="s">
        <v>349</v>
      </c>
      <c r="I133" s="150">
        <v>41334</v>
      </c>
      <c r="J133" t="s">
        <v>351</v>
      </c>
      <c r="K133" t="s">
        <v>277</v>
      </c>
      <c r="L133" t="s">
        <v>412</v>
      </c>
      <c r="M133"/>
      <c r="N133"/>
      <c r="O133"/>
      <c r="P133"/>
      <c r="Q133"/>
      <c r="R133"/>
    </row>
    <row r="134" spans="4:18">
      <c r="D134"/>
      <c r="E134"/>
      <c r="F134"/>
      <c r="G134"/>
      <c r="H134"/>
      <c r="I134"/>
      <c r="J134"/>
      <c r="K134" t="s">
        <v>376</v>
      </c>
      <c r="L134"/>
      <c r="M134"/>
      <c r="N134"/>
      <c r="O134"/>
      <c r="P134"/>
      <c r="Q134"/>
      <c r="R134"/>
    </row>
    <row r="135" spans="4:18">
      <c r="D135"/>
      <c r="E135" t="s">
        <v>301</v>
      </c>
      <c r="F135" t="s">
        <v>378</v>
      </c>
      <c r="G135" t="s">
        <v>288</v>
      </c>
      <c r="H135" t="s">
        <v>349</v>
      </c>
      <c r="I135" s="150">
        <v>41368</v>
      </c>
      <c r="J135" t="s">
        <v>486</v>
      </c>
      <c r="K135" t="s">
        <v>278</v>
      </c>
      <c r="L135" t="s">
        <v>379</v>
      </c>
      <c r="M135"/>
      <c r="N135"/>
      <c r="O135"/>
      <c r="P135"/>
      <c r="Q135"/>
      <c r="R135"/>
    </row>
    <row r="136" spans="4:18">
      <c r="D136"/>
      <c r="E136"/>
      <c r="F136"/>
      <c r="G136"/>
      <c r="H136"/>
      <c r="I136"/>
      <c r="J136"/>
      <c r="K136" t="s">
        <v>357</v>
      </c>
      <c r="L136"/>
      <c r="M136"/>
      <c r="N136"/>
      <c r="O136"/>
      <c r="P136"/>
      <c r="Q136"/>
      <c r="R136"/>
    </row>
    <row r="137" spans="4:18">
      <c r="D137">
        <v>3160</v>
      </c>
      <c r="E137" t="s">
        <v>335</v>
      </c>
      <c r="F137" t="s">
        <v>373</v>
      </c>
      <c r="G137" t="s">
        <v>288</v>
      </c>
      <c r="H137" t="s">
        <v>349</v>
      </c>
      <c r="I137" s="150">
        <v>41334</v>
      </c>
      <c r="J137" t="s">
        <v>486</v>
      </c>
      <c r="K137" t="s">
        <v>277</v>
      </c>
      <c r="L137" s="150">
        <v>41383</v>
      </c>
      <c r="M137"/>
      <c r="N137"/>
      <c r="O137"/>
      <c r="P137"/>
      <c r="Q137"/>
      <c r="R137"/>
    </row>
    <row r="138" spans="4:18">
      <c r="D138"/>
      <c r="E138"/>
      <c r="F138"/>
      <c r="G138"/>
      <c r="H138"/>
      <c r="I138"/>
      <c r="J138"/>
      <c r="K138" t="s">
        <v>376</v>
      </c>
      <c r="L138"/>
      <c r="M138"/>
      <c r="N138"/>
      <c r="O138"/>
      <c r="P138"/>
      <c r="Q138"/>
      <c r="R138"/>
    </row>
    <row r="139" spans="4:18">
      <c r="D139"/>
      <c r="E139"/>
      <c r="F139" t="s">
        <v>393</v>
      </c>
      <c r="G139" t="s">
        <v>238</v>
      </c>
      <c r="H139" t="s">
        <v>349</v>
      </c>
      <c r="I139" s="150">
        <v>41309</v>
      </c>
      <c r="J139" t="s">
        <v>490</v>
      </c>
      <c r="K139" t="s">
        <v>277</v>
      </c>
      <c r="L139" t="s">
        <v>288</v>
      </c>
      <c r="M139"/>
      <c r="N139"/>
      <c r="O139"/>
      <c r="P139"/>
      <c r="Q139"/>
      <c r="R139"/>
    </row>
    <row r="140" spans="4:18">
      <c r="D140"/>
      <c r="E140"/>
      <c r="F140"/>
      <c r="G140"/>
      <c r="H140"/>
      <c r="I140"/>
      <c r="J140"/>
      <c r="K140" t="s">
        <v>376</v>
      </c>
      <c r="L140"/>
      <c r="M140"/>
      <c r="N140"/>
      <c r="O140"/>
      <c r="P140"/>
      <c r="Q140"/>
      <c r="R140"/>
    </row>
    <row r="141" spans="4:18">
      <c r="D141"/>
      <c r="E141"/>
      <c r="F141" t="s">
        <v>394</v>
      </c>
      <c r="G141" t="s">
        <v>274</v>
      </c>
      <c r="H141" t="s">
        <v>349</v>
      </c>
      <c r="I141" s="150">
        <v>41309</v>
      </c>
      <c r="J141" t="s">
        <v>486</v>
      </c>
      <c r="K141" t="s">
        <v>278</v>
      </c>
      <c r="L141" t="s">
        <v>487</v>
      </c>
      <c r="M141"/>
      <c r="N141"/>
      <c r="O141"/>
      <c r="P141"/>
      <c r="Q141"/>
      <c r="R141"/>
    </row>
    <row r="142" spans="4:18">
      <c r="D142"/>
      <c r="E142"/>
      <c r="F142"/>
      <c r="G142"/>
      <c r="H142"/>
      <c r="I142"/>
      <c r="J142"/>
      <c r="K142" t="s">
        <v>357</v>
      </c>
      <c r="L142"/>
      <c r="M142"/>
      <c r="N142"/>
      <c r="O142"/>
      <c r="P142"/>
      <c r="Q142"/>
      <c r="R142"/>
    </row>
    <row r="143" spans="4:18">
      <c r="D143">
        <v>2406</v>
      </c>
      <c r="E143" t="s">
        <v>82</v>
      </c>
      <c r="F143" t="s">
        <v>374</v>
      </c>
      <c r="G143" t="s">
        <v>288</v>
      </c>
      <c r="H143" t="s">
        <v>349</v>
      </c>
      <c r="I143" t="s">
        <v>288</v>
      </c>
      <c r="J143" t="s">
        <v>445</v>
      </c>
      <c r="K143" t="s">
        <v>277</v>
      </c>
      <c r="L143" t="s">
        <v>443</v>
      </c>
      <c r="M143"/>
      <c r="N143"/>
      <c r="O143"/>
      <c r="P143"/>
      <c r="Q143"/>
      <c r="R143"/>
    </row>
    <row r="144" spans="4:18">
      <c r="D144"/>
      <c r="E144"/>
      <c r="F144"/>
      <c r="G144"/>
      <c r="H144"/>
      <c r="I144"/>
      <c r="J144"/>
      <c r="K144" t="s">
        <v>376</v>
      </c>
      <c r="L144"/>
      <c r="M144"/>
      <c r="N144"/>
      <c r="O144"/>
      <c r="P144"/>
      <c r="Q144"/>
      <c r="R144"/>
    </row>
    <row r="145" spans="4:18">
      <c r="D145"/>
      <c r="E145"/>
      <c r="F145" t="s">
        <v>375</v>
      </c>
      <c r="G145" t="s">
        <v>288</v>
      </c>
      <c r="H145" t="s">
        <v>349</v>
      </c>
      <c r="I145" t="s">
        <v>288</v>
      </c>
      <c r="J145" t="s">
        <v>445</v>
      </c>
      <c r="K145" t="s">
        <v>277</v>
      </c>
      <c r="L145" t="s">
        <v>444</v>
      </c>
      <c r="M145"/>
      <c r="N145"/>
      <c r="O145"/>
      <c r="P145"/>
      <c r="Q145"/>
      <c r="R145"/>
    </row>
    <row r="146" spans="4:18">
      <c r="D146"/>
      <c r="E146"/>
      <c r="F146"/>
      <c r="G146"/>
      <c r="H146"/>
      <c r="I146"/>
      <c r="J146"/>
      <c r="K146" t="s">
        <v>376</v>
      </c>
      <c r="L146"/>
      <c r="M146"/>
      <c r="N146"/>
      <c r="O146"/>
      <c r="P146"/>
      <c r="Q146"/>
      <c r="R146"/>
    </row>
    <row r="147" spans="4:18">
      <c r="D147"/>
      <c r="E147"/>
      <c r="F147" t="s">
        <v>409</v>
      </c>
      <c r="G147" t="s">
        <v>288</v>
      </c>
      <c r="H147" t="s">
        <v>349</v>
      </c>
      <c r="I147" s="150">
        <v>41370</v>
      </c>
      <c r="J147" t="s">
        <v>288</v>
      </c>
      <c r="K147" t="s">
        <v>277</v>
      </c>
      <c r="L147" t="s">
        <v>288</v>
      </c>
      <c r="M147"/>
      <c r="N147"/>
      <c r="O147"/>
      <c r="P147"/>
      <c r="Q147"/>
      <c r="R147"/>
    </row>
    <row r="148" spans="4:18">
      <c r="D148"/>
      <c r="E148"/>
      <c r="F148"/>
      <c r="G148"/>
      <c r="H148"/>
      <c r="I148"/>
      <c r="J148"/>
      <c r="K148" t="s">
        <v>376</v>
      </c>
      <c r="L148"/>
      <c r="M148"/>
      <c r="N148"/>
      <c r="O148"/>
      <c r="P148"/>
      <c r="Q148"/>
      <c r="R148"/>
    </row>
    <row r="149" spans="4:18">
      <c r="D149">
        <v>1051</v>
      </c>
      <c r="E149" t="s">
        <v>303</v>
      </c>
      <c r="F149" t="s">
        <v>403</v>
      </c>
      <c r="G149" t="s">
        <v>288</v>
      </c>
      <c r="H149" t="s">
        <v>349</v>
      </c>
      <c r="I149" s="150">
        <v>41305</v>
      </c>
      <c r="J149" t="s">
        <v>288</v>
      </c>
      <c r="K149" t="s">
        <v>288</v>
      </c>
      <c r="L149" t="s">
        <v>288</v>
      </c>
      <c r="M149"/>
      <c r="N149"/>
      <c r="O149"/>
      <c r="P149"/>
      <c r="Q149"/>
      <c r="R149"/>
    </row>
    <row r="150" spans="4:18">
      <c r="D150"/>
      <c r="E150"/>
      <c r="F150"/>
      <c r="G150"/>
      <c r="H150"/>
      <c r="I150"/>
      <c r="J150"/>
      <c r="K150" t="s">
        <v>356</v>
      </c>
      <c r="L150"/>
      <c r="M150"/>
      <c r="N150"/>
      <c r="O150"/>
      <c r="P150"/>
      <c r="Q150"/>
      <c r="R150"/>
    </row>
    <row r="151" spans="4:18">
      <c r="D151"/>
      <c r="E151"/>
      <c r="F151" t="s">
        <v>461</v>
      </c>
      <c r="G151" t="s">
        <v>288</v>
      </c>
      <c r="H151" t="s">
        <v>349</v>
      </c>
      <c r="I151" s="150">
        <v>41370</v>
      </c>
      <c r="J151" t="s">
        <v>288</v>
      </c>
      <c r="K151" t="s">
        <v>277</v>
      </c>
      <c r="L151" t="s">
        <v>411</v>
      </c>
      <c r="M151"/>
      <c r="N151"/>
      <c r="O151"/>
      <c r="P151"/>
      <c r="Q151"/>
      <c r="R151"/>
    </row>
    <row r="152" spans="4:18">
      <c r="D152"/>
      <c r="E152"/>
      <c r="F152"/>
      <c r="G152"/>
      <c r="H152"/>
      <c r="I152"/>
      <c r="J152"/>
      <c r="K152" t="s">
        <v>376</v>
      </c>
      <c r="L152"/>
      <c r="M152"/>
      <c r="N152"/>
      <c r="O152"/>
      <c r="P152"/>
      <c r="Q152"/>
      <c r="R152"/>
    </row>
    <row r="153" spans="4:18">
      <c r="D153">
        <v>1029</v>
      </c>
      <c r="E153" t="s">
        <v>294</v>
      </c>
      <c r="F153" t="s">
        <v>401</v>
      </c>
      <c r="G153" t="s">
        <v>259</v>
      </c>
      <c r="H153" t="s">
        <v>349</v>
      </c>
      <c r="I153" s="150">
        <v>41307</v>
      </c>
      <c r="J153" t="s">
        <v>288</v>
      </c>
      <c r="K153" t="s">
        <v>288</v>
      </c>
      <c r="L153" t="s">
        <v>288</v>
      </c>
      <c r="M153"/>
      <c r="N153"/>
      <c r="O153"/>
      <c r="P153"/>
      <c r="Q153"/>
      <c r="R153"/>
    </row>
    <row r="154" spans="4:18">
      <c r="D154"/>
      <c r="E154"/>
      <c r="F154"/>
      <c r="G154"/>
      <c r="H154"/>
      <c r="I154"/>
      <c r="J154"/>
      <c r="K154" t="s">
        <v>356</v>
      </c>
      <c r="L154"/>
      <c r="M154"/>
      <c r="N154"/>
      <c r="O154"/>
      <c r="P154"/>
      <c r="Q154"/>
      <c r="R154"/>
    </row>
    <row r="155" spans="4:18">
      <c r="D155"/>
      <c r="E155"/>
      <c r="F155" t="s">
        <v>455</v>
      </c>
      <c r="G155" t="s">
        <v>288</v>
      </c>
      <c r="H155" t="s">
        <v>349</v>
      </c>
      <c r="I155" s="150">
        <v>41370</v>
      </c>
      <c r="J155" t="s">
        <v>288</v>
      </c>
      <c r="K155" t="s">
        <v>288</v>
      </c>
      <c r="L155" t="s">
        <v>288</v>
      </c>
      <c r="M155"/>
      <c r="N155"/>
      <c r="O155"/>
      <c r="P155"/>
      <c r="Q155"/>
      <c r="R155"/>
    </row>
    <row r="156" spans="4:18">
      <c r="D156"/>
      <c r="E156"/>
      <c r="F156"/>
      <c r="G156"/>
      <c r="H156"/>
      <c r="I156"/>
      <c r="J156"/>
      <c r="K156" t="s">
        <v>356</v>
      </c>
      <c r="L156"/>
      <c r="M156"/>
      <c r="N156"/>
      <c r="O156"/>
      <c r="P156"/>
      <c r="Q156"/>
      <c r="R156"/>
    </row>
    <row r="157" spans="4:18">
      <c r="D157"/>
      <c r="E157"/>
      <c r="F157" t="s">
        <v>407</v>
      </c>
      <c r="G157" t="s">
        <v>288</v>
      </c>
      <c r="H157" t="s">
        <v>349</v>
      </c>
      <c r="I157" s="150">
        <v>41370</v>
      </c>
      <c r="J157" t="s">
        <v>351</v>
      </c>
      <c r="K157" t="s">
        <v>277</v>
      </c>
      <c r="L157" t="s">
        <v>408</v>
      </c>
      <c r="M157"/>
      <c r="N157"/>
      <c r="O157"/>
      <c r="P157"/>
      <c r="Q157"/>
      <c r="R157"/>
    </row>
    <row r="158" spans="4:18">
      <c r="D158"/>
      <c r="E158"/>
      <c r="F158"/>
      <c r="G158"/>
      <c r="H158"/>
      <c r="I158"/>
      <c r="J158"/>
      <c r="K158" t="s">
        <v>376</v>
      </c>
      <c r="L158"/>
      <c r="M158"/>
      <c r="N158"/>
      <c r="O158"/>
      <c r="P158"/>
      <c r="Q158"/>
      <c r="R158"/>
    </row>
    <row r="159" spans="4:18">
      <c r="D159">
        <v>1058</v>
      </c>
      <c r="E159" t="s">
        <v>305</v>
      </c>
      <c r="F159" t="s">
        <v>382</v>
      </c>
      <c r="G159" t="s">
        <v>288</v>
      </c>
      <c r="H159" t="s">
        <v>349</v>
      </c>
      <c r="I159" s="150">
        <v>41307</v>
      </c>
      <c r="J159" t="s">
        <v>288</v>
      </c>
      <c r="K159" t="s">
        <v>288</v>
      </c>
      <c r="L159" t="s">
        <v>288</v>
      </c>
      <c r="M159"/>
      <c r="N159"/>
      <c r="O159"/>
      <c r="P159"/>
      <c r="Q159"/>
      <c r="R159"/>
    </row>
    <row r="160" spans="4:18">
      <c r="D160"/>
      <c r="E160"/>
      <c r="F160"/>
      <c r="G160"/>
      <c r="H160"/>
      <c r="I160"/>
      <c r="J160"/>
      <c r="K160" t="s">
        <v>356</v>
      </c>
      <c r="L160"/>
      <c r="M160"/>
      <c r="N160"/>
      <c r="O160"/>
      <c r="P160"/>
      <c r="Q160"/>
      <c r="R160"/>
    </row>
    <row r="161" spans="4:18">
      <c r="D161"/>
      <c r="E161"/>
      <c r="F161" t="s">
        <v>383</v>
      </c>
      <c r="G161" t="s">
        <v>288</v>
      </c>
      <c r="H161" t="s">
        <v>349</v>
      </c>
      <c r="I161" s="150">
        <v>41307</v>
      </c>
      <c r="J161" t="s">
        <v>288</v>
      </c>
      <c r="K161" t="s">
        <v>288</v>
      </c>
      <c r="L161" t="s">
        <v>288</v>
      </c>
      <c r="M161"/>
      <c r="N161"/>
      <c r="O161"/>
      <c r="P161"/>
      <c r="Q161"/>
      <c r="R161"/>
    </row>
    <row r="162" spans="4:18">
      <c r="D162"/>
      <c r="E162"/>
      <c r="F162"/>
      <c r="G162"/>
      <c r="H162"/>
      <c r="I162"/>
      <c r="J162"/>
      <c r="K162" t="s">
        <v>356</v>
      </c>
      <c r="L162"/>
      <c r="M162"/>
      <c r="N162"/>
      <c r="O162"/>
      <c r="P162"/>
      <c r="Q162"/>
      <c r="R162"/>
    </row>
    <row r="163" spans="4:18">
      <c r="D163"/>
      <c r="E163"/>
      <c r="F163" t="s">
        <v>384</v>
      </c>
      <c r="G163" t="s">
        <v>274</v>
      </c>
      <c r="H163" t="s">
        <v>349</v>
      </c>
      <c r="I163" s="150">
        <v>41307</v>
      </c>
      <c r="J163" t="s">
        <v>486</v>
      </c>
      <c r="K163" t="s">
        <v>278</v>
      </c>
      <c r="L163" s="150">
        <v>41383</v>
      </c>
      <c r="M163"/>
      <c r="N163"/>
      <c r="O163"/>
      <c r="P163"/>
      <c r="Q163"/>
      <c r="R163"/>
    </row>
    <row r="164" spans="4:18">
      <c r="D164"/>
      <c r="E164"/>
      <c r="F164"/>
      <c r="G164"/>
      <c r="H164"/>
      <c r="I164"/>
      <c r="J164"/>
      <c r="K164" t="s">
        <v>357</v>
      </c>
      <c r="L164"/>
      <c r="M164"/>
      <c r="N164"/>
      <c r="O164"/>
      <c r="P164"/>
      <c r="Q164"/>
      <c r="R164"/>
    </row>
    <row r="165" spans="4:18">
      <c r="D165"/>
      <c r="E165"/>
      <c r="F165" t="s">
        <v>385</v>
      </c>
      <c r="G165" t="s">
        <v>259</v>
      </c>
      <c r="H165" t="s">
        <v>349</v>
      </c>
      <c r="I165" s="150">
        <v>41307</v>
      </c>
      <c r="J165" t="s">
        <v>288</v>
      </c>
      <c r="K165" t="s">
        <v>288</v>
      </c>
      <c r="L165" t="s">
        <v>288</v>
      </c>
      <c r="M165"/>
      <c r="N165"/>
      <c r="O165"/>
      <c r="P165"/>
      <c r="Q165"/>
      <c r="R165"/>
    </row>
    <row r="166" spans="4:18">
      <c r="D166"/>
      <c r="E166"/>
      <c r="F166"/>
      <c r="G166"/>
      <c r="H166"/>
      <c r="I166"/>
      <c r="J166"/>
      <c r="K166" t="s">
        <v>356</v>
      </c>
      <c r="L166"/>
      <c r="M166"/>
      <c r="N166"/>
      <c r="O166"/>
      <c r="P166"/>
      <c r="Q166"/>
      <c r="R166"/>
    </row>
    <row r="167" spans="4:18">
      <c r="D167"/>
      <c r="E167"/>
      <c r="F167" t="s">
        <v>386</v>
      </c>
      <c r="G167" t="s">
        <v>288</v>
      </c>
      <c r="H167" t="s">
        <v>349</v>
      </c>
      <c r="I167" s="150">
        <v>41307</v>
      </c>
      <c r="J167" t="s">
        <v>288</v>
      </c>
      <c r="K167" t="s">
        <v>278</v>
      </c>
      <c r="L167" t="s">
        <v>288</v>
      </c>
      <c r="M167"/>
      <c r="N167"/>
      <c r="O167"/>
      <c r="P167"/>
      <c r="Q167"/>
      <c r="R167"/>
    </row>
    <row r="168" spans="4:18">
      <c r="D168"/>
      <c r="E168"/>
      <c r="F168"/>
      <c r="G168"/>
      <c r="H168"/>
      <c r="I168"/>
      <c r="J168"/>
      <c r="K168" t="s">
        <v>357</v>
      </c>
      <c r="L168"/>
      <c r="M168"/>
      <c r="N168"/>
      <c r="O168"/>
      <c r="P168"/>
      <c r="Q168"/>
      <c r="R168"/>
    </row>
    <row r="169" spans="4:18">
      <c r="D169"/>
      <c r="E169"/>
      <c r="F169" t="s">
        <v>387</v>
      </c>
      <c r="G169" t="s">
        <v>274</v>
      </c>
      <c r="H169" t="s">
        <v>349</v>
      </c>
      <c r="I169" s="150">
        <v>41307</v>
      </c>
      <c r="J169" t="s">
        <v>486</v>
      </c>
      <c r="K169" t="s">
        <v>278</v>
      </c>
      <c r="L169" s="150">
        <v>41383</v>
      </c>
      <c r="M169"/>
      <c r="N169"/>
      <c r="O169"/>
      <c r="P169"/>
      <c r="Q169"/>
      <c r="R169"/>
    </row>
    <row r="170" spans="4:18">
      <c r="D170"/>
      <c r="E170"/>
      <c r="F170"/>
      <c r="G170"/>
      <c r="H170"/>
      <c r="I170"/>
      <c r="J170"/>
      <c r="K170" t="s">
        <v>357</v>
      </c>
      <c r="L170"/>
      <c r="M170"/>
      <c r="N170"/>
      <c r="O170"/>
      <c r="P170"/>
      <c r="Q170"/>
      <c r="R170"/>
    </row>
    <row r="171" spans="4:18">
      <c r="D171"/>
      <c r="E171"/>
      <c r="F171" t="s">
        <v>388</v>
      </c>
      <c r="G171" t="s">
        <v>238</v>
      </c>
      <c r="H171" t="s">
        <v>349</v>
      </c>
      <c r="I171" s="150">
        <v>41307</v>
      </c>
      <c r="J171" t="s">
        <v>288</v>
      </c>
      <c r="K171" t="s">
        <v>288</v>
      </c>
      <c r="L171" t="s">
        <v>288</v>
      </c>
      <c r="M171"/>
      <c r="N171"/>
      <c r="O171"/>
      <c r="P171"/>
      <c r="Q171"/>
      <c r="R171"/>
    </row>
    <row r="172" spans="4:18">
      <c r="D172"/>
      <c r="E172"/>
      <c r="F172"/>
      <c r="G172"/>
      <c r="H172"/>
      <c r="I172"/>
      <c r="J172"/>
      <c r="K172" t="s">
        <v>356</v>
      </c>
      <c r="L172"/>
      <c r="M172"/>
      <c r="N172"/>
      <c r="O172"/>
      <c r="P172"/>
      <c r="Q172"/>
      <c r="R172"/>
    </row>
    <row r="173" spans="4:18">
      <c r="D173"/>
      <c r="E173"/>
      <c r="F173" t="s">
        <v>389</v>
      </c>
      <c r="G173" t="s">
        <v>239</v>
      </c>
      <c r="H173" t="s">
        <v>349</v>
      </c>
      <c r="I173" s="150">
        <v>41307</v>
      </c>
      <c r="J173" t="s">
        <v>288</v>
      </c>
      <c r="K173" t="s">
        <v>288</v>
      </c>
      <c r="L173" t="s">
        <v>288</v>
      </c>
      <c r="M173"/>
      <c r="N173"/>
      <c r="O173"/>
      <c r="P173"/>
      <c r="Q173"/>
      <c r="R173"/>
    </row>
    <row r="174" spans="4:18">
      <c r="D174"/>
      <c r="E174"/>
      <c r="F174"/>
      <c r="G174"/>
      <c r="H174"/>
      <c r="I174"/>
      <c r="J174"/>
      <c r="K174" t="s">
        <v>356</v>
      </c>
      <c r="L174"/>
      <c r="M174"/>
      <c r="N174"/>
      <c r="O174"/>
      <c r="P174"/>
      <c r="Q174"/>
      <c r="R174"/>
    </row>
    <row r="175" spans="4:18">
      <c r="D175"/>
      <c r="E175"/>
      <c r="F175" t="s">
        <v>390</v>
      </c>
      <c r="G175" t="s">
        <v>257</v>
      </c>
      <c r="H175" t="s">
        <v>349</v>
      </c>
      <c r="I175" s="150">
        <v>41307</v>
      </c>
      <c r="J175" t="s">
        <v>491</v>
      </c>
      <c r="K175" t="s">
        <v>288</v>
      </c>
      <c r="L175" t="s">
        <v>500</v>
      </c>
      <c r="M175"/>
      <c r="N175"/>
      <c r="O175"/>
      <c r="P175"/>
      <c r="Q175"/>
      <c r="R175"/>
    </row>
    <row r="176" spans="4:18">
      <c r="D176"/>
      <c r="E176"/>
      <c r="F176"/>
      <c r="G176"/>
      <c r="H176"/>
      <c r="I176"/>
      <c r="J176"/>
      <c r="K176" t="s">
        <v>356</v>
      </c>
      <c r="L176"/>
      <c r="M176"/>
      <c r="N176"/>
      <c r="O176"/>
      <c r="P176"/>
      <c r="Q176"/>
      <c r="R176"/>
    </row>
    <row r="177" spans="4:18">
      <c r="D177"/>
      <c r="E177"/>
      <c r="F177" t="s">
        <v>391</v>
      </c>
      <c r="G177" t="s">
        <v>239</v>
      </c>
      <c r="H177" t="s">
        <v>349</v>
      </c>
      <c r="I177" s="150">
        <v>41307</v>
      </c>
      <c r="J177" t="s">
        <v>288</v>
      </c>
      <c r="K177" t="s">
        <v>288</v>
      </c>
      <c r="L177" t="s">
        <v>288</v>
      </c>
      <c r="M177"/>
      <c r="N177"/>
      <c r="O177"/>
      <c r="P177"/>
      <c r="Q177"/>
      <c r="R177"/>
    </row>
    <row r="178" spans="4:18">
      <c r="D178"/>
      <c r="E178"/>
      <c r="F178"/>
      <c r="G178"/>
      <c r="H178"/>
      <c r="I178"/>
      <c r="J178"/>
      <c r="K178" t="s">
        <v>356</v>
      </c>
      <c r="L178"/>
      <c r="M178"/>
      <c r="N178"/>
      <c r="O178"/>
      <c r="P178"/>
      <c r="Q178"/>
      <c r="R178"/>
    </row>
    <row r="179" spans="4:18">
      <c r="D179"/>
      <c r="E179"/>
      <c r="F179" t="s">
        <v>402</v>
      </c>
      <c r="G179" t="s">
        <v>288</v>
      </c>
      <c r="H179" t="s">
        <v>349</v>
      </c>
      <c r="I179" s="150">
        <v>41307</v>
      </c>
      <c r="J179" t="s">
        <v>288</v>
      </c>
      <c r="K179" t="s">
        <v>288</v>
      </c>
      <c r="L179" t="s">
        <v>288</v>
      </c>
      <c r="M179"/>
      <c r="N179"/>
      <c r="O179"/>
      <c r="P179"/>
      <c r="Q179"/>
      <c r="R179"/>
    </row>
    <row r="180" spans="4:18">
      <c r="D180"/>
      <c r="E180"/>
      <c r="F180"/>
      <c r="G180"/>
      <c r="H180"/>
      <c r="I180"/>
      <c r="J180"/>
      <c r="K180" t="s">
        <v>356</v>
      </c>
      <c r="L180"/>
      <c r="M180"/>
      <c r="N180"/>
      <c r="O180"/>
      <c r="P180"/>
      <c r="Q180"/>
      <c r="R180"/>
    </row>
    <row r="181" spans="4:18">
      <c r="D181"/>
      <c r="E181"/>
      <c r="F181" t="s">
        <v>484</v>
      </c>
      <c r="G181" t="s">
        <v>288</v>
      </c>
      <c r="H181" t="s">
        <v>349</v>
      </c>
      <c r="I181" s="150">
        <v>41368</v>
      </c>
      <c r="J181" t="s">
        <v>288</v>
      </c>
      <c r="K181" t="s">
        <v>288</v>
      </c>
      <c r="L181" t="s">
        <v>288</v>
      </c>
      <c r="M181"/>
      <c r="N181"/>
      <c r="O181"/>
      <c r="P181"/>
      <c r="Q181"/>
      <c r="R181"/>
    </row>
    <row r="182" spans="4:18">
      <c r="D182"/>
      <c r="E182"/>
      <c r="F182"/>
      <c r="G182"/>
      <c r="H182"/>
      <c r="I182"/>
      <c r="J182"/>
      <c r="K182" t="s">
        <v>356</v>
      </c>
      <c r="L182"/>
      <c r="M182"/>
      <c r="N182"/>
      <c r="O182"/>
      <c r="P182"/>
      <c r="Q182"/>
      <c r="R182"/>
    </row>
    <row r="183" spans="4:18">
      <c r="D183">
        <v>1088</v>
      </c>
      <c r="E183" t="s">
        <v>312</v>
      </c>
      <c r="F183" t="s">
        <v>406</v>
      </c>
      <c r="G183" t="s">
        <v>259</v>
      </c>
      <c r="H183" t="s">
        <v>349</v>
      </c>
      <c r="I183" s="150">
        <v>41368</v>
      </c>
      <c r="J183" t="s">
        <v>413</v>
      </c>
      <c r="K183" t="s">
        <v>285</v>
      </c>
      <c r="L183" t="s">
        <v>288</v>
      </c>
      <c r="M183"/>
      <c r="N183"/>
      <c r="O183"/>
      <c r="P183"/>
      <c r="Q183"/>
      <c r="R183"/>
    </row>
    <row r="184" spans="4:18">
      <c r="D184"/>
      <c r="E184"/>
      <c r="F184"/>
      <c r="G184"/>
      <c r="H184"/>
      <c r="I184"/>
      <c r="J184"/>
      <c r="K184" t="s">
        <v>377</v>
      </c>
      <c r="L184"/>
      <c r="M184"/>
      <c r="N184"/>
      <c r="O184"/>
      <c r="P184"/>
      <c r="Q184"/>
      <c r="R184"/>
    </row>
    <row r="185" spans="4:18">
      <c r="D185">
        <v>2864</v>
      </c>
      <c r="E185" t="s">
        <v>431</v>
      </c>
      <c r="F185" t="s">
        <v>434</v>
      </c>
      <c r="G185" t="s">
        <v>288</v>
      </c>
      <c r="H185" t="s">
        <v>349</v>
      </c>
      <c r="I185" s="150">
        <v>41368</v>
      </c>
      <c r="J185" t="s">
        <v>288</v>
      </c>
      <c r="K185" t="s">
        <v>288</v>
      </c>
      <c r="L185" t="s">
        <v>288</v>
      </c>
      <c r="M185"/>
      <c r="N185"/>
      <c r="O185"/>
      <c r="P185"/>
      <c r="Q185"/>
      <c r="R185"/>
    </row>
    <row r="186" spans="4:18">
      <c r="D186"/>
      <c r="E186"/>
      <c r="F186"/>
      <c r="G186"/>
      <c r="H186"/>
      <c r="I186"/>
      <c r="J186"/>
      <c r="K186" t="s">
        <v>356</v>
      </c>
      <c r="L186"/>
      <c r="M186"/>
      <c r="N186"/>
      <c r="O186"/>
      <c r="P186"/>
      <c r="Q186"/>
      <c r="R186"/>
    </row>
    <row r="187" spans="4:18">
      <c r="D187"/>
      <c r="E187"/>
      <c r="F187" t="s">
        <v>432</v>
      </c>
      <c r="G187" t="s">
        <v>288</v>
      </c>
      <c r="H187" t="s">
        <v>349</v>
      </c>
      <c r="I187" s="150">
        <v>41368</v>
      </c>
      <c r="J187" t="s">
        <v>288</v>
      </c>
      <c r="K187" t="s">
        <v>288</v>
      </c>
      <c r="L187" t="s">
        <v>288</v>
      </c>
      <c r="M187"/>
      <c r="N187"/>
      <c r="O187"/>
      <c r="P187"/>
      <c r="Q187"/>
      <c r="R187"/>
    </row>
    <row r="188" spans="4:18">
      <c r="D188"/>
      <c r="E188"/>
      <c r="F188"/>
      <c r="G188"/>
      <c r="H188"/>
      <c r="I188"/>
      <c r="J188"/>
      <c r="K188" t="s">
        <v>356</v>
      </c>
      <c r="L188"/>
      <c r="M188"/>
      <c r="N188"/>
      <c r="O188"/>
      <c r="P188"/>
      <c r="Q188"/>
      <c r="R188"/>
    </row>
    <row r="189" spans="4:18">
      <c r="D189"/>
      <c r="E189"/>
      <c r="F189" t="s">
        <v>433</v>
      </c>
      <c r="G189" t="s">
        <v>288</v>
      </c>
      <c r="H189" t="s">
        <v>349</v>
      </c>
      <c r="I189" s="150">
        <v>41368</v>
      </c>
      <c r="J189" t="s">
        <v>288</v>
      </c>
      <c r="K189" t="s">
        <v>288</v>
      </c>
      <c r="L189" t="s">
        <v>288</v>
      </c>
      <c r="M189"/>
      <c r="N189"/>
      <c r="O189"/>
      <c r="P189"/>
      <c r="Q189"/>
      <c r="R189"/>
    </row>
    <row r="190" spans="4:18">
      <c r="D190"/>
      <c r="E190"/>
      <c r="F190"/>
      <c r="G190"/>
      <c r="H190"/>
      <c r="I190"/>
      <c r="J190"/>
      <c r="K190" t="s">
        <v>356</v>
      </c>
      <c r="L190"/>
      <c r="M190"/>
      <c r="N190"/>
      <c r="O190"/>
      <c r="P190"/>
      <c r="Q190"/>
      <c r="R190"/>
    </row>
    <row r="191" spans="4:18">
      <c r="D191"/>
      <c r="E191"/>
      <c r="F191" t="s">
        <v>485</v>
      </c>
      <c r="G191" t="s">
        <v>288</v>
      </c>
      <c r="H191" t="s">
        <v>349</v>
      </c>
      <c r="I191" s="150">
        <v>41368</v>
      </c>
      <c r="J191" t="s">
        <v>288</v>
      </c>
      <c r="K191" t="s">
        <v>288</v>
      </c>
      <c r="L191" t="s">
        <v>288</v>
      </c>
      <c r="M191"/>
      <c r="N191"/>
      <c r="O191"/>
      <c r="P191"/>
      <c r="Q191"/>
      <c r="R191"/>
    </row>
    <row r="192" spans="4:18">
      <c r="D192"/>
      <c r="E192"/>
      <c r="F192"/>
      <c r="G192"/>
      <c r="H192"/>
      <c r="I192"/>
      <c r="J192"/>
      <c r="K192" t="s">
        <v>356</v>
      </c>
      <c r="L192"/>
      <c r="M192"/>
      <c r="N192"/>
      <c r="O192"/>
      <c r="P192"/>
      <c r="Q192"/>
      <c r="R192"/>
    </row>
    <row r="193" spans="4:18">
      <c r="D193">
        <v>1318</v>
      </c>
      <c r="E193" t="s">
        <v>314</v>
      </c>
      <c r="F193" t="s">
        <v>447</v>
      </c>
      <c r="G193" t="s">
        <v>288</v>
      </c>
      <c r="H193" t="s">
        <v>349</v>
      </c>
      <c r="I193" s="150">
        <v>41370</v>
      </c>
      <c r="J193" t="s">
        <v>490</v>
      </c>
      <c r="K193" t="s">
        <v>277</v>
      </c>
      <c r="L193" t="s">
        <v>288</v>
      </c>
      <c r="M193"/>
      <c r="N193"/>
      <c r="O193"/>
      <c r="P193"/>
      <c r="Q193"/>
      <c r="R193"/>
    </row>
    <row r="194" spans="4:18">
      <c r="D194"/>
      <c r="E194"/>
      <c r="F194"/>
      <c r="G194"/>
      <c r="H194"/>
      <c r="I194"/>
      <c r="J194"/>
      <c r="K194" t="s">
        <v>376</v>
      </c>
      <c r="L194"/>
      <c r="M194"/>
      <c r="N194"/>
      <c r="O194"/>
      <c r="P194"/>
      <c r="Q194"/>
      <c r="R194"/>
    </row>
    <row r="195" spans="4:18">
      <c r="D195"/>
      <c r="E195"/>
      <c r="F195" t="s">
        <v>448</v>
      </c>
      <c r="G195" t="s">
        <v>288</v>
      </c>
      <c r="H195" t="s">
        <v>349</v>
      </c>
      <c r="I195" s="150">
        <v>41370</v>
      </c>
      <c r="J195" t="s">
        <v>288</v>
      </c>
      <c r="K195" t="s">
        <v>277</v>
      </c>
      <c r="L195" t="s">
        <v>288</v>
      </c>
      <c r="M195"/>
      <c r="N195"/>
      <c r="O195"/>
      <c r="P195"/>
      <c r="Q195"/>
      <c r="R195"/>
    </row>
    <row r="196" spans="4:18">
      <c r="D196"/>
      <c r="E196"/>
      <c r="F196"/>
      <c r="G196"/>
      <c r="H196"/>
      <c r="I196"/>
      <c r="J196"/>
      <c r="K196" t="s">
        <v>376</v>
      </c>
      <c r="L196"/>
      <c r="M196"/>
      <c r="N196"/>
      <c r="O196"/>
      <c r="P196"/>
      <c r="Q196"/>
      <c r="R196"/>
    </row>
    <row r="197" spans="4:18">
      <c r="D197"/>
      <c r="E197"/>
      <c r="F197" t="s">
        <v>449</v>
      </c>
      <c r="G197" t="s">
        <v>288</v>
      </c>
      <c r="H197" t="s">
        <v>349</v>
      </c>
      <c r="I197" s="150">
        <v>41370</v>
      </c>
      <c r="J197" t="s">
        <v>288</v>
      </c>
      <c r="K197" t="s">
        <v>277</v>
      </c>
      <c r="L197" t="s">
        <v>288</v>
      </c>
      <c r="M197"/>
      <c r="N197"/>
      <c r="O197"/>
      <c r="P197"/>
      <c r="Q197"/>
      <c r="R197"/>
    </row>
    <row r="198" spans="4:18">
      <c r="D198"/>
      <c r="E198"/>
      <c r="F198"/>
      <c r="G198"/>
      <c r="H198"/>
      <c r="I198"/>
      <c r="J198"/>
      <c r="K198" t="s">
        <v>376</v>
      </c>
      <c r="L198"/>
      <c r="M198"/>
      <c r="N198"/>
      <c r="O198"/>
      <c r="P198"/>
      <c r="Q198"/>
      <c r="R198"/>
    </row>
    <row r="199" spans="4:18">
      <c r="D199"/>
      <c r="E199"/>
      <c r="F199" t="s">
        <v>450</v>
      </c>
      <c r="G199" t="s">
        <v>274</v>
      </c>
      <c r="H199" t="s">
        <v>349</v>
      </c>
      <c r="I199" s="150">
        <v>41370</v>
      </c>
      <c r="J199" t="s">
        <v>288</v>
      </c>
      <c r="K199" t="s">
        <v>277</v>
      </c>
      <c r="L199" t="s">
        <v>288</v>
      </c>
      <c r="M199"/>
      <c r="N199"/>
      <c r="O199"/>
      <c r="P199"/>
      <c r="Q199"/>
      <c r="R199"/>
    </row>
    <row r="200" spans="4:18">
      <c r="D200"/>
      <c r="E200"/>
      <c r="F200"/>
      <c r="G200"/>
      <c r="H200"/>
      <c r="I200"/>
      <c r="J200"/>
      <c r="K200" t="s">
        <v>376</v>
      </c>
      <c r="L200"/>
      <c r="M200"/>
      <c r="N200"/>
      <c r="O200"/>
      <c r="P200"/>
      <c r="Q200"/>
      <c r="R200"/>
    </row>
    <row r="201" spans="4:18">
      <c r="D201"/>
      <c r="E201"/>
      <c r="F201" t="s">
        <v>451</v>
      </c>
      <c r="G201" t="s">
        <v>288</v>
      </c>
      <c r="H201" t="s">
        <v>349</v>
      </c>
      <c r="I201" s="150">
        <v>41370</v>
      </c>
      <c r="J201" t="s">
        <v>288</v>
      </c>
      <c r="K201" t="s">
        <v>277</v>
      </c>
      <c r="L201" t="s">
        <v>288</v>
      </c>
      <c r="M201"/>
      <c r="N201"/>
      <c r="O201"/>
      <c r="P201"/>
      <c r="Q201"/>
      <c r="R201"/>
    </row>
    <row r="202" spans="4:18">
      <c r="D202"/>
      <c r="E202"/>
      <c r="F202"/>
      <c r="G202"/>
      <c r="H202"/>
      <c r="I202"/>
      <c r="J202"/>
      <c r="K202" t="s">
        <v>376</v>
      </c>
      <c r="L202"/>
      <c r="M202"/>
      <c r="N202"/>
      <c r="O202"/>
      <c r="P202"/>
      <c r="Q202"/>
      <c r="R202"/>
    </row>
    <row r="203" spans="4:18">
      <c r="D203"/>
      <c r="E203"/>
      <c r="F203" t="s">
        <v>452</v>
      </c>
      <c r="G203" t="s">
        <v>288</v>
      </c>
      <c r="H203" t="s">
        <v>349</v>
      </c>
      <c r="I203" s="150">
        <v>41370</v>
      </c>
      <c r="J203" t="s">
        <v>288</v>
      </c>
      <c r="K203" t="s">
        <v>277</v>
      </c>
      <c r="L203" t="s">
        <v>288</v>
      </c>
      <c r="M203"/>
      <c r="N203"/>
      <c r="O203"/>
      <c r="P203"/>
      <c r="Q203"/>
      <c r="R203"/>
    </row>
    <row r="204" spans="4:18">
      <c r="D204"/>
      <c r="E204"/>
      <c r="F204"/>
      <c r="G204"/>
      <c r="H204"/>
      <c r="I204"/>
      <c r="J204"/>
      <c r="K204" t="s">
        <v>376</v>
      </c>
      <c r="L204"/>
      <c r="M204"/>
      <c r="N204"/>
      <c r="O204"/>
      <c r="P204"/>
      <c r="Q204"/>
      <c r="R204"/>
    </row>
    <row r="205" spans="4:18">
      <c r="D205">
        <v>1084</v>
      </c>
      <c r="E205" t="s">
        <v>414</v>
      </c>
      <c r="F205" t="s">
        <v>410</v>
      </c>
      <c r="G205" t="s">
        <v>288</v>
      </c>
      <c r="H205" t="s">
        <v>349</v>
      </c>
      <c r="I205" s="150">
        <v>41370</v>
      </c>
      <c r="J205" t="s">
        <v>288</v>
      </c>
      <c r="K205" t="s">
        <v>288</v>
      </c>
      <c r="L205" t="s">
        <v>288</v>
      </c>
      <c r="M205"/>
      <c r="N205"/>
      <c r="O205"/>
      <c r="P205"/>
      <c r="Q205"/>
      <c r="R205"/>
    </row>
    <row r="206" spans="4:18">
      <c r="D206"/>
      <c r="E206"/>
      <c r="F206"/>
      <c r="G206"/>
      <c r="H206"/>
      <c r="I206"/>
      <c r="J206"/>
      <c r="K206" t="s">
        <v>356</v>
      </c>
      <c r="L206"/>
      <c r="M206"/>
      <c r="N206"/>
      <c r="O206"/>
      <c r="P206"/>
      <c r="Q206"/>
      <c r="R206"/>
    </row>
    <row r="207" spans="4:18">
      <c r="D207">
        <v>1057</v>
      </c>
      <c r="E207" t="s">
        <v>40</v>
      </c>
      <c r="F207" t="s">
        <v>463</v>
      </c>
      <c r="G207" t="s">
        <v>288</v>
      </c>
      <c r="H207" t="s">
        <v>349</v>
      </c>
      <c r="I207" s="150">
        <v>41372</v>
      </c>
      <c r="J207" t="s">
        <v>501</v>
      </c>
      <c r="K207" t="s">
        <v>277</v>
      </c>
      <c r="L207" t="s">
        <v>288</v>
      </c>
      <c r="M207"/>
      <c r="N207"/>
      <c r="O207"/>
      <c r="P207"/>
      <c r="Q207"/>
      <c r="R207"/>
    </row>
    <row r="208" spans="4:18">
      <c r="D208"/>
      <c r="E208"/>
      <c r="F208"/>
      <c r="G208"/>
      <c r="H208"/>
      <c r="I208"/>
      <c r="J208"/>
      <c r="K208" t="s">
        <v>376</v>
      </c>
      <c r="L208"/>
      <c r="M208"/>
      <c r="N208"/>
      <c r="O208"/>
      <c r="P208"/>
      <c r="Q208"/>
      <c r="R208"/>
    </row>
    <row r="209" spans="4:18">
      <c r="D209"/>
      <c r="E209"/>
      <c r="F209" t="s">
        <v>464</v>
      </c>
      <c r="G209" t="s">
        <v>288</v>
      </c>
      <c r="H209" t="s">
        <v>349</v>
      </c>
      <c r="I209" s="150">
        <v>41372</v>
      </c>
      <c r="J209" t="s">
        <v>413</v>
      </c>
      <c r="K209" t="s">
        <v>285</v>
      </c>
      <c r="L209" t="s">
        <v>288</v>
      </c>
      <c r="M209"/>
      <c r="N209"/>
      <c r="O209"/>
      <c r="P209"/>
      <c r="Q209"/>
      <c r="R209"/>
    </row>
    <row r="210" spans="4:18">
      <c r="D210"/>
      <c r="E210"/>
      <c r="F210"/>
      <c r="G210"/>
      <c r="H210"/>
      <c r="I210"/>
      <c r="J210"/>
      <c r="K210" t="s">
        <v>377</v>
      </c>
      <c r="L210"/>
      <c r="M210"/>
      <c r="N210"/>
      <c r="O210"/>
      <c r="P210"/>
      <c r="Q210"/>
      <c r="R210"/>
    </row>
    <row r="211" spans="4:18">
      <c r="D211"/>
      <c r="E211"/>
      <c r="F211" t="s">
        <v>462</v>
      </c>
      <c r="G211" t="s">
        <v>288</v>
      </c>
      <c r="H211" t="s">
        <v>349</v>
      </c>
      <c r="I211" s="150">
        <v>41372</v>
      </c>
      <c r="J211" t="s">
        <v>288</v>
      </c>
      <c r="K211" t="s">
        <v>277</v>
      </c>
      <c r="L211" t="s">
        <v>288</v>
      </c>
      <c r="M211"/>
      <c r="N211"/>
      <c r="O211"/>
      <c r="P211"/>
      <c r="Q211"/>
      <c r="R211"/>
    </row>
    <row r="212" spans="4:18">
      <c r="D212"/>
      <c r="E212"/>
      <c r="F212"/>
      <c r="G212"/>
      <c r="H212"/>
      <c r="I212"/>
      <c r="J212"/>
      <c r="K212" t="s">
        <v>376</v>
      </c>
      <c r="L212"/>
      <c r="M212"/>
      <c r="N212"/>
      <c r="O212"/>
      <c r="P212"/>
      <c r="Q212"/>
      <c r="R212"/>
    </row>
    <row r="213" spans="4:18">
      <c r="D213">
        <v>2691</v>
      </c>
      <c r="E213" t="s">
        <v>170</v>
      </c>
      <c r="F213" t="s">
        <v>468</v>
      </c>
      <c r="G213" t="s">
        <v>288</v>
      </c>
      <c r="H213" t="s">
        <v>349</v>
      </c>
      <c r="I213" s="150">
        <v>41372</v>
      </c>
      <c r="J213" t="s">
        <v>351</v>
      </c>
      <c r="K213" t="s">
        <v>277</v>
      </c>
      <c r="L213" t="s">
        <v>422</v>
      </c>
      <c r="M213"/>
      <c r="N213"/>
      <c r="O213"/>
      <c r="P213"/>
      <c r="Q213"/>
      <c r="R213"/>
    </row>
    <row r="214" spans="4:18">
      <c r="D214"/>
      <c r="E214"/>
      <c r="F214"/>
      <c r="G214"/>
      <c r="H214"/>
      <c r="I214"/>
      <c r="J214"/>
      <c r="K214" t="s">
        <v>376</v>
      </c>
      <c r="L214"/>
      <c r="M214"/>
      <c r="N214"/>
      <c r="O214"/>
      <c r="P214"/>
      <c r="Q214"/>
      <c r="R214"/>
    </row>
    <row r="215" spans="4:18">
      <c r="D215"/>
      <c r="E215"/>
      <c r="F215" t="s">
        <v>466</v>
      </c>
      <c r="G215" t="s">
        <v>288</v>
      </c>
      <c r="H215" t="s">
        <v>349</v>
      </c>
      <c r="I215" s="150">
        <v>41372</v>
      </c>
      <c r="J215" t="s">
        <v>351</v>
      </c>
      <c r="K215" t="s">
        <v>277</v>
      </c>
      <c r="L215" t="s">
        <v>288</v>
      </c>
      <c r="M215"/>
      <c r="N215"/>
      <c r="O215"/>
      <c r="P215"/>
      <c r="Q215"/>
      <c r="R215"/>
    </row>
    <row r="216" spans="4:18">
      <c r="D216"/>
      <c r="E216"/>
      <c r="F216"/>
      <c r="G216"/>
      <c r="H216"/>
      <c r="I216"/>
      <c r="J216"/>
      <c r="K216" t="s">
        <v>376</v>
      </c>
      <c r="L216"/>
      <c r="M216"/>
      <c r="N216"/>
      <c r="O216"/>
      <c r="P216"/>
      <c r="Q216"/>
      <c r="R216"/>
    </row>
    <row r="217" spans="4:18">
      <c r="D217"/>
      <c r="E217"/>
      <c r="F217" t="s">
        <v>467</v>
      </c>
      <c r="G217" t="s">
        <v>288</v>
      </c>
      <c r="H217" t="s">
        <v>349</v>
      </c>
      <c r="I217" s="150">
        <v>41372</v>
      </c>
      <c r="J217" t="s">
        <v>351</v>
      </c>
      <c r="K217" t="s">
        <v>277</v>
      </c>
      <c r="L217" t="s">
        <v>288</v>
      </c>
      <c r="M217"/>
      <c r="N217"/>
      <c r="O217"/>
      <c r="P217"/>
      <c r="Q217"/>
      <c r="R217"/>
    </row>
    <row r="218" spans="4:18">
      <c r="D218"/>
      <c r="E218"/>
      <c r="F218"/>
      <c r="G218"/>
      <c r="H218"/>
      <c r="I218"/>
      <c r="J218"/>
      <c r="K218" t="s">
        <v>376</v>
      </c>
      <c r="L218"/>
      <c r="M218"/>
      <c r="N218"/>
      <c r="O218"/>
      <c r="P218"/>
      <c r="Q218"/>
      <c r="R218"/>
    </row>
    <row r="219" spans="4:18">
      <c r="D219"/>
      <c r="E219"/>
      <c r="F219" t="s">
        <v>469</v>
      </c>
      <c r="G219" t="s">
        <v>288</v>
      </c>
      <c r="H219" t="s">
        <v>349</v>
      </c>
      <c r="I219" s="150">
        <v>41372</v>
      </c>
      <c r="J219" t="s">
        <v>351</v>
      </c>
      <c r="K219" t="s">
        <v>277</v>
      </c>
      <c r="L219" t="s">
        <v>288</v>
      </c>
      <c r="M219"/>
      <c r="N219"/>
      <c r="O219"/>
      <c r="P219"/>
      <c r="Q219"/>
      <c r="R219"/>
    </row>
    <row r="220" spans="4:18">
      <c r="D220"/>
      <c r="E220"/>
      <c r="F220"/>
      <c r="G220"/>
      <c r="H220"/>
      <c r="I220"/>
      <c r="J220"/>
      <c r="K220" t="s">
        <v>376</v>
      </c>
      <c r="L220"/>
      <c r="M220"/>
      <c r="N220"/>
      <c r="O220"/>
      <c r="P220"/>
      <c r="Q220"/>
      <c r="R220"/>
    </row>
    <row r="221" spans="4:18">
      <c r="D221">
        <v>1490</v>
      </c>
      <c r="E221" t="s">
        <v>65</v>
      </c>
      <c r="F221" t="s">
        <v>470</v>
      </c>
      <c r="G221" t="s">
        <v>288</v>
      </c>
      <c r="H221" t="s">
        <v>349</v>
      </c>
      <c r="I221" s="150">
        <v>41372</v>
      </c>
      <c r="J221" t="s">
        <v>351</v>
      </c>
      <c r="K221" t="s">
        <v>277</v>
      </c>
      <c r="L221" t="s">
        <v>288</v>
      </c>
      <c r="M221"/>
      <c r="N221"/>
      <c r="O221"/>
      <c r="P221"/>
      <c r="Q221"/>
      <c r="R221"/>
    </row>
    <row r="222" spans="4:18">
      <c r="D222"/>
      <c r="E222"/>
      <c r="F222"/>
      <c r="G222"/>
      <c r="H222"/>
      <c r="I222"/>
      <c r="J222"/>
      <c r="K222" t="s">
        <v>376</v>
      </c>
      <c r="L222"/>
      <c r="M222"/>
      <c r="N222"/>
      <c r="O222"/>
      <c r="P222"/>
      <c r="Q222"/>
      <c r="R222"/>
    </row>
    <row r="223" spans="4:18">
      <c r="D223"/>
      <c r="E223"/>
      <c r="F223" t="s">
        <v>471</v>
      </c>
      <c r="G223" t="s">
        <v>288</v>
      </c>
      <c r="H223" t="s">
        <v>349</v>
      </c>
      <c r="I223" s="150">
        <v>41372</v>
      </c>
      <c r="J223" t="s">
        <v>351</v>
      </c>
      <c r="K223" t="s">
        <v>277</v>
      </c>
      <c r="L223" t="s">
        <v>288</v>
      </c>
      <c r="M223"/>
      <c r="N223"/>
      <c r="O223"/>
      <c r="P223"/>
      <c r="Q223"/>
      <c r="R223"/>
    </row>
    <row r="224" spans="4:18">
      <c r="D224"/>
      <c r="E224"/>
      <c r="F224"/>
      <c r="G224"/>
      <c r="H224"/>
      <c r="I224"/>
      <c r="J224"/>
      <c r="K224" t="s">
        <v>376</v>
      </c>
      <c r="L224"/>
      <c r="M224"/>
      <c r="N224"/>
      <c r="O224"/>
      <c r="P224"/>
      <c r="Q224"/>
      <c r="R224"/>
    </row>
    <row r="225" spans="4:18">
      <c r="D225">
        <v>3204</v>
      </c>
      <c r="E225" t="s">
        <v>339</v>
      </c>
      <c r="F225" t="s">
        <v>481</v>
      </c>
      <c r="G225" t="s">
        <v>288</v>
      </c>
      <c r="H225" t="s">
        <v>349</v>
      </c>
      <c r="I225" s="150">
        <v>41373</v>
      </c>
      <c r="J225" t="s">
        <v>288</v>
      </c>
      <c r="K225" t="s">
        <v>288</v>
      </c>
      <c r="L225" t="s">
        <v>288</v>
      </c>
      <c r="M225"/>
      <c r="N225"/>
      <c r="O225"/>
      <c r="P225"/>
      <c r="Q225"/>
      <c r="R225"/>
    </row>
    <row r="226" spans="4:18">
      <c r="D226"/>
      <c r="E226"/>
      <c r="F226"/>
      <c r="G226"/>
      <c r="H226"/>
      <c r="I226"/>
      <c r="J226"/>
      <c r="K226" t="s">
        <v>356</v>
      </c>
      <c r="L226"/>
      <c r="M226"/>
      <c r="N226"/>
      <c r="O226"/>
      <c r="P226"/>
      <c r="Q226"/>
      <c r="R226"/>
    </row>
    <row r="227" spans="4:18">
      <c r="D227">
        <v>3142</v>
      </c>
      <c r="E227" t="s">
        <v>196</v>
      </c>
      <c r="F227" t="s">
        <v>421</v>
      </c>
      <c r="G227" t="s">
        <v>288</v>
      </c>
      <c r="H227" t="s">
        <v>349</v>
      </c>
      <c r="I227" s="150">
        <v>41374</v>
      </c>
      <c r="J227" t="s">
        <v>506</v>
      </c>
      <c r="K227" t="s">
        <v>288</v>
      </c>
      <c r="L227" t="s">
        <v>505</v>
      </c>
      <c r="M227"/>
      <c r="N227"/>
      <c r="O227"/>
      <c r="P227"/>
      <c r="Q227"/>
      <c r="R227"/>
    </row>
    <row r="228" spans="4:18">
      <c r="D228"/>
      <c r="E228"/>
      <c r="F228"/>
      <c r="G228"/>
      <c r="H228"/>
      <c r="I228"/>
      <c r="J228"/>
      <c r="K228" t="s">
        <v>356</v>
      </c>
      <c r="L228"/>
      <c r="M228"/>
      <c r="N228"/>
      <c r="O228"/>
      <c r="P228"/>
      <c r="Q228"/>
      <c r="R228"/>
    </row>
    <row r="229" spans="4:18">
      <c r="D229" t="s">
        <v>289</v>
      </c>
      <c r="E229"/>
      <c r="F229"/>
      <c r="G229"/>
      <c r="H229"/>
      <c r="I229"/>
      <c r="J229"/>
      <c r="K229"/>
      <c r="L229"/>
      <c r="M229"/>
      <c r="N229"/>
      <c r="O229"/>
      <c r="P229"/>
      <c r="Q229"/>
      <c r="R229"/>
    </row>
  </sheetData>
  <mergeCells count="1">
    <mergeCell ref="D2:M2"/>
  </mergeCells>
  <pageMargins left="0.7" right="0.7" top="0.75" bottom="0.75" header="0.3" footer="0.3"/>
  <drawing r:id="rId2"/>
  <legacyDrawing r:id="rId3"/>
</worksheet>
</file>

<file path=xl/worksheets/sheet4.xml><?xml version="1.0" encoding="utf-8"?>
<worksheet xmlns="http://schemas.openxmlformats.org/spreadsheetml/2006/main" xmlns:r="http://schemas.openxmlformats.org/officeDocument/2006/relationships">
  <sheetPr codeName="Feuil10">
    <tabColor rgb="FFFF0000"/>
  </sheetPr>
  <dimension ref="A1:AA81"/>
  <sheetViews>
    <sheetView topLeftCell="A40" zoomScaleNormal="100" workbookViewId="0">
      <selection activeCell="Q57" sqref="Q57"/>
    </sheetView>
  </sheetViews>
  <sheetFormatPr baseColWidth="10" defaultColWidth="11.42578125" defaultRowHeight="12.75"/>
  <cols>
    <col min="1" max="1" width="9.85546875" style="73" customWidth="1"/>
    <col min="2" max="2" width="30.7109375" style="73" customWidth="1"/>
    <col min="3" max="3" width="53.85546875" style="73" customWidth="1"/>
    <col min="4" max="4" width="29.140625" style="73" customWidth="1"/>
    <col min="5" max="5" width="10.85546875" style="111" customWidth="1"/>
    <col min="6" max="6" width="16.5703125" style="170" bestFit="1" customWidth="1"/>
    <col min="7" max="7" width="11.85546875" style="60" customWidth="1"/>
    <col min="8" max="8" width="15.5703125" style="60" customWidth="1"/>
    <col min="9" max="9" width="13.85546875" style="73" customWidth="1"/>
    <col min="10" max="15" width="11.42578125" style="73"/>
    <col min="16" max="16" width="13.28515625" style="73" bestFit="1" customWidth="1"/>
    <col min="17" max="25" width="11.42578125" style="73"/>
    <col min="26" max="26" width="14" style="73" bestFit="1" customWidth="1"/>
    <col min="27" max="16384" width="11.42578125" style="73"/>
  </cols>
  <sheetData>
    <row r="1" spans="1:27" ht="15">
      <c r="A1" s="114" t="s">
        <v>251</v>
      </c>
      <c r="B1" s="115" t="s">
        <v>4</v>
      </c>
      <c r="C1" s="115" t="s">
        <v>253</v>
      </c>
      <c r="D1" s="115" t="s">
        <v>252</v>
      </c>
      <c r="E1" s="115" t="s">
        <v>264</v>
      </c>
      <c r="F1" s="169" t="s">
        <v>250</v>
      </c>
      <c r="G1" s="113" t="s">
        <v>265</v>
      </c>
      <c r="H1" s="60" t="s">
        <v>238</v>
      </c>
      <c r="I1" s="60" t="s">
        <v>255</v>
      </c>
      <c r="J1" s="60" t="s">
        <v>257</v>
      </c>
      <c r="K1" s="60" t="s">
        <v>256</v>
      </c>
      <c r="L1" s="60" t="s">
        <v>239</v>
      </c>
      <c r="M1" s="60" t="s">
        <v>258</v>
      </c>
      <c r="N1" s="60" t="s">
        <v>260</v>
      </c>
      <c r="O1" s="60" t="s">
        <v>261</v>
      </c>
      <c r="P1" s="60" t="s">
        <v>262</v>
      </c>
      <c r="Q1" s="60" t="s">
        <v>274</v>
      </c>
      <c r="R1" s="73" t="s">
        <v>259</v>
      </c>
    </row>
    <row r="2" spans="1:27" s="77" customFormat="1" ht="15">
      <c r="A2" s="74">
        <v>1874</v>
      </c>
      <c r="B2" s="75" t="s">
        <v>81</v>
      </c>
      <c r="C2" s="75" t="s">
        <v>83</v>
      </c>
      <c r="D2" s="75" t="s">
        <v>81</v>
      </c>
      <c r="E2" s="157">
        <v>2130</v>
      </c>
      <c r="F2" s="170" t="s">
        <v>263</v>
      </c>
      <c r="G2" s="76">
        <v>2000</v>
      </c>
      <c r="H2" s="60" t="str">
        <f>VLOOKUP(G2,'Base entreprise'!$A$2:$K$96,2,FALSE)</f>
        <v>CMN</v>
      </c>
      <c r="I2" s="73" t="str">
        <f>VLOOKUP($G2,'Base entreprise'!$A$2:$K$96,3,FALSE)</f>
        <v>NC2E</v>
      </c>
      <c r="J2" s="73" t="str">
        <f>VLOOKUP($G2,'Base entreprise'!$A$2:$K$96,4,FALSE)</f>
        <v>NC2E</v>
      </c>
      <c r="K2" s="73" t="str">
        <f>VLOOKUP($G2,'Base entreprise'!$A$2:$K$96,5,FALSE)</f>
        <v>NC2E</v>
      </c>
      <c r="L2" s="73" t="str">
        <f>VLOOKUP($G2,'Base entreprise'!$A$2:$K$96,6,FALSE)</f>
        <v>NC2E</v>
      </c>
      <c r="M2" s="73" t="str">
        <f>VLOOKUP($G2,'Base entreprise'!$A$2:$K$96,7,FALSE)</f>
        <v>CMN</v>
      </c>
      <c r="N2" s="73" t="str">
        <f>VLOOKUP($G2,'Base entreprise'!$A$2:$K$96,8,FALSE)</f>
        <v>CMN</v>
      </c>
      <c r="O2" s="73" t="str">
        <f>VLOOKUP($G2,'Base entreprise'!$A$2:$K$96,9,FALSE)</f>
        <v>CMN</v>
      </c>
      <c r="P2" s="73" t="str">
        <f>VLOOKUP($G2,'Base entreprise'!$A$2:$K$96,10,FALSE)</f>
        <v>CMN</v>
      </c>
      <c r="Q2" s="73" t="str">
        <f>VLOOKUP($G2,'Base entreprise'!$A$2:$K$96,11,FALSE)</f>
        <v>CMN</v>
      </c>
      <c r="R2" s="77" t="str">
        <f>VLOOKUP($G2,'Base entreprise'!$A$2:$L$96,12,FALSE)</f>
        <v>CMN</v>
      </c>
      <c r="U2" s="60" t="s">
        <v>238</v>
      </c>
      <c r="V2" s="77">
        <v>9</v>
      </c>
    </row>
    <row r="3" spans="1:27" s="77" customFormat="1" ht="15.75" thickBot="1">
      <c r="A3" s="78">
        <v>2020</v>
      </c>
      <c r="B3" s="79" t="s">
        <v>154</v>
      </c>
      <c r="C3" s="79" t="s">
        <v>155</v>
      </c>
      <c r="D3" s="79" t="s">
        <v>154</v>
      </c>
      <c r="E3" s="172">
        <v>2400</v>
      </c>
      <c r="F3" s="170" t="s">
        <v>263</v>
      </c>
      <c r="G3" s="76">
        <v>2000</v>
      </c>
      <c r="H3" s="60" t="str">
        <f>VLOOKUP(G3,'Base entreprise'!$A$2:$K$96,2,FALSE)</f>
        <v>CMN</v>
      </c>
      <c r="I3" s="73" t="str">
        <f>VLOOKUP($G3,'Base entreprise'!$A$2:$K$96,3,FALSE)</f>
        <v>NC2E</v>
      </c>
      <c r="J3" s="73" t="str">
        <f>VLOOKUP($G3,'Base entreprise'!$A$2:$K$96,3,FALSE)</f>
        <v>NC2E</v>
      </c>
      <c r="K3" s="73" t="str">
        <f>VLOOKUP($G3,'Base entreprise'!$A$2:$K$96,3,FALSE)</f>
        <v>NC2E</v>
      </c>
      <c r="L3" s="73" t="str">
        <f>VLOOKUP($G3,'Base entreprise'!$A$2:$K$96,3,FALSE)</f>
        <v>NC2E</v>
      </c>
      <c r="M3" s="73" t="str">
        <f>VLOOKUP($G3,'Base entreprise'!$A$2:$K$96,3,FALSE)</f>
        <v>NC2E</v>
      </c>
      <c r="N3" s="73" t="str">
        <f>VLOOKUP($G3,'Base entreprise'!$A$2:$K$96,3,FALSE)</f>
        <v>NC2E</v>
      </c>
      <c r="O3" s="73" t="str">
        <f>VLOOKUP($G3,'Base entreprise'!$A$2:$K$96,3,FALSE)</f>
        <v>NC2E</v>
      </c>
      <c r="P3" s="73" t="str">
        <f>VLOOKUP($G3,'Base entreprise'!$A$2:$K$96,9,FALSE)</f>
        <v>CMN</v>
      </c>
      <c r="Q3" s="73" t="str">
        <f>VLOOKUP($G3,'Base entreprise'!$A$2:$K$96,3,FALSE)</f>
        <v>NC2E</v>
      </c>
      <c r="R3" s="77" t="str">
        <f>VLOOKUP($G3,'Base entreprise'!$A$2:$L$96,12,FALSE)</f>
        <v>CMN</v>
      </c>
      <c r="U3" s="60" t="s">
        <v>255</v>
      </c>
      <c r="V3" s="77">
        <v>10</v>
      </c>
      <c r="Z3" s="77" t="s">
        <v>343</v>
      </c>
      <c r="AA3" s="77">
        <v>1</v>
      </c>
    </row>
    <row r="4" spans="1:27" s="77" customFormat="1" ht="15.75" thickTop="1">
      <c r="A4" s="80">
        <v>352</v>
      </c>
      <c r="B4" s="81" t="s">
        <v>6</v>
      </c>
      <c r="C4" s="81" t="s">
        <v>112</v>
      </c>
      <c r="D4" s="81" t="s">
        <v>93</v>
      </c>
      <c r="E4" s="158">
        <v>10100</v>
      </c>
      <c r="F4" s="171" t="s">
        <v>245</v>
      </c>
      <c r="G4" s="76">
        <v>10000</v>
      </c>
      <c r="H4" s="60" t="str">
        <f>VLOOKUP(G4,'Base entreprise'!$A$2:$K$96,2,FALSE)</f>
        <v>CMN</v>
      </c>
      <c r="I4" s="73" t="str">
        <f>VLOOKUP($G4,'Base entreprise'!$A$2:$K$96,3,FALSE)</f>
        <v>NC2E</v>
      </c>
      <c r="J4" s="73" t="str">
        <f>VLOOKUP($G4,'Base entreprise'!$A$2:$K$96,3,FALSE)</f>
        <v>NC2E</v>
      </c>
      <c r="K4" s="73" t="str">
        <f>VLOOKUP($G4,'Base entreprise'!$A$2:$K$96,3,FALSE)</f>
        <v>NC2E</v>
      </c>
      <c r="L4" s="73" t="str">
        <f>VLOOKUP($G4,'Base entreprise'!$A$2:$K$96,3,FALSE)</f>
        <v>NC2E</v>
      </c>
      <c r="M4" s="73" t="str">
        <f>VLOOKUP($G4,'Base entreprise'!$A$2:$K$96,3,FALSE)</f>
        <v>NC2E</v>
      </c>
      <c r="N4" s="73" t="str">
        <f>VLOOKUP($G4,'Base entreprise'!$A$2:$K$96,3,FALSE)</f>
        <v>NC2E</v>
      </c>
      <c r="O4" s="73" t="str">
        <f>VLOOKUP($G4,'Base entreprise'!$A$2:$K$96,3,FALSE)</f>
        <v>NC2E</v>
      </c>
      <c r="P4" s="73" t="str">
        <f>VLOOKUP($G4,'Base entreprise'!$A$2:$K$96,3,FALSE)</f>
        <v>NC2E</v>
      </c>
      <c r="Q4" s="73" t="str">
        <f>VLOOKUP($G4,'Base entreprise'!$A$2:$K$96,3,FALSE)</f>
        <v>NC2E</v>
      </c>
      <c r="R4" s="77" t="str">
        <f>VLOOKUP($G4,'Base entreprise'!$A$2:$L$96,12,FALSE)</f>
        <v>BATICONCEPT</v>
      </c>
      <c r="U4" s="60" t="s">
        <v>257</v>
      </c>
      <c r="V4" s="77">
        <v>11</v>
      </c>
      <c r="Z4" s="77" t="s">
        <v>344</v>
      </c>
      <c r="AA4" s="77">
        <v>2</v>
      </c>
    </row>
    <row r="5" spans="1:27" s="77" customFormat="1" ht="15.75" thickBot="1">
      <c r="A5" s="82">
        <v>2688</v>
      </c>
      <c r="B5" s="83" t="s">
        <v>102</v>
      </c>
      <c r="C5" s="84" t="s">
        <v>152</v>
      </c>
      <c r="D5" s="83" t="s">
        <v>102</v>
      </c>
      <c r="E5" s="173">
        <v>10400</v>
      </c>
      <c r="F5" s="171" t="s">
        <v>245</v>
      </c>
      <c r="G5" s="76">
        <v>10000</v>
      </c>
      <c r="H5" s="60" t="str">
        <f>VLOOKUP(G5,'Base entreprise'!$A$2:$K$96,2,FALSE)</f>
        <v>CMN</v>
      </c>
      <c r="I5" s="73" t="str">
        <f>VLOOKUP($G5,'Base entreprise'!$A$2:$K$96,3,FALSE)</f>
        <v>NC2E</v>
      </c>
      <c r="J5" s="73" t="str">
        <f>VLOOKUP($G5,'Base entreprise'!$A$2:$K$96,3,FALSE)</f>
        <v>NC2E</v>
      </c>
      <c r="K5" s="73" t="str">
        <f>VLOOKUP($G5,'Base entreprise'!$A$2:$K$96,3,FALSE)</f>
        <v>NC2E</v>
      </c>
      <c r="L5" s="73" t="str">
        <f>VLOOKUP($G5,'Base entreprise'!$A$2:$K$96,3,FALSE)</f>
        <v>NC2E</v>
      </c>
      <c r="M5" s="73" t="str">
        <f>VLOOKUP($G5,'Base entreprise'!$A$2:$K$96,3,FALSE)</f>
        <v>NC2E</v>
      </c>
      <c r="N5" s="73" t="str">
        <f>VLOOKUP($G5,'Base entreprise'!$A$2:$K$96,3,FALSE)</f>
        <v>NC2E</v>
      </c>
      <c r="O5" s="73" t="str">
        <f>VLOOKUP($G5,'Base entreprise'!$A$2:$K$96,3,FALSE)</f>
        <v>NC2E</v>
      </c>
      <c r="P5" s="73" t="str">
        <f>VLOOKUP($G5,'Base entreprise'!$A$2:$K$96,3,FALSE)</f>
        <v>NC2E</v>
      </c>
      <c r="Q5" s="73" t="str">
        <f>VLOOKUP($G5,'Base entreprise'!$A$2:$K$96,3,FALSE)</f>
        <v>NC2E</v>
      </c>
      <c r="R5" s="77" t="str">
        <f>VLOOKUP($G5,'Base entreprise'!$A$2:$L$96,12,FALSE)</f>
        <v>BATICONCEPT</v>
      </c>
      <c r="U5" s="60" t="s">
        <v>256</v>
      </c>
      <c r="V5" s="77">
        <v>12</v>
      </c>
      <c r="Z5" s="77" t="s">
        <v>345</v>
      </c>
      <c r="AA5" s="77">
        <v>3</v>
      </c>
    </row>
    <row r="6" spans="1:27" s="77" customFormat="1" ht="15.75" thickTop="1">
      <c r="A6" s="85">
        <v>383</v>
      </c>
      <c r="B6" s="86" t="s">
        <v>8</v>
      </c>
      <c r="C6" s="86" t="s">
        <v>9</v>
      </c>
      <c r="D6" s="86" t="s">
        <v>8</v>
      </c>
      <c r="E6" s="159">
        <v>51170</v>
      </c>
      <c r="F6" s="171" t="s">
        <v>246</v>
      </c>
      <c r="G6" s="76">
        <v>51000</v>
      </c>
      <c r="H6" s="60" t="str">
        <f>VLOOKUP(G6,'Base entreprise'!$A$2:$K$96,2,FALSE)</f>
        <v>CARREIRA FRERES</v>
      </c>
      <c r="I6" s="73" t="str">
        <f>VLOOKUP($G6,'Base entreprise'!$A$2:$K$96,3,FALSE)</f>
        <v>sdf</v>
      </c>
      <c r="J6" s="73" t="str">
        <f>VLOOKUP($G6,'Base entreprise'!$A$2:$K$96,3,FALSE)</f>
        <v>sdf</v>
      </c>
      <c r="K6" s="73" t="str">
        <f>VLOOKUP($G6,'Base entreprise'!$A$2:$K$96,3,FALSE)</f>
        <v>sdf</v>
      </c>
      <c r="L6" s="73" t="str">
        <f>VLOOKUP($G6,'Base entreprise'!$A$2:$K$96,3,FALSE)</f>
        <v>sdf</v>
      </c>
      <c r="M6" s="73" t="str">
        <f>VLOOKUP($G6,'Base entreprise'!$A$2:$K$96,3,FALSE)</f>
        <v>sdf</v>
      </c>
      <c r="N6" s="73" t="str">
        <f>VLOOKUP($G6,'Base entreprise'!$A$2:$K$96,3,FALSE)</f>
        <v>sdf</v>
      </c>
      <c r="O6" s="73" t="str">
        <f>VLOOKUP($G6,'Base entreprise'!$A$2:$K$96,3,FALSE)</f>
        <v>sdf</v>
      </c>
      <c r="P6" s="73" t="str">
        <f>VLOOKUP($G6,'Base entreprise'!$A$2:$K$96,3,FALSE)</f>
        <v>sdf</v>
      </c>
      <c r="Q6" s="73" t="str">
        <f>VLOOKUP($G6,'Base entreprise'!$A$2:$K$96,3,FALSE)</f>
        <v>sdf</v>
      </c>
      <c r="R6" s="77" t="str">
        <f>VLOOKUP($G6,'Base entreprise'!$A$2:$L$96,12,FALSE)</f>
        <v>BATICONCEPT</v>
      </c>
      <c r="U6" s="60" t="s">
        <v>239</v>
      </c>
      <c r="V6" s="77">
        <v>13</v>
      </c>
      <c r="Z6" s="77" t="s">
        <v>346</v>
      </c>
      <c r="AA6" s="77">
        <v>4</v>
      </c>
    </row>
    <row r="7" spans="1:27" s="77" customFormat="1" ht="15">
      <c r="A7" s="85">
        <v>1870</v>
      </c>
      <c r="B7" s="86" t="s">
        <v>80</v>
      </c>
      <c r="C7" s="86" t="s">
        <v>85</v>
      </c>
      <c r="D7" s="86" t="s">
        <v>80</v>
      </c>
      <c r="E7" s="159">
        <v>51210</v>
      </c>
      <c r="F7" s="171" t="s">
        <v>246</v>
      </c>
      <c r="G7" s="76">
        <v>51000</v>
      </c>
      <c r="H7" s="60" t="str">
        <f>VLOOKUP(G7,'Base entreprise'!$A$2:$K$96,2,FALSE)</f>
        <v>CARREIRA FRERES</v>
      </c>
      <c r="I7" s="73" t="str">
        <f>VLOOKUP($G7,'Base entreprise'!$A$2:$K$96,3,FALSE)</f>
        <v>sdf</v>
      </c>
      <c r="J7" s="73" t="str">
        <f>VLOOKUP($G7,'Base entreprise'!$A$2:$K$96,3,FALSE)</f>
        <v>sdf</v>
      </c>
      <c r="K7" s="73" t="str">
        <f>VLOOKUP($G7,'Base entreprise'!$A$2:$K$96,3,FALSE)</f>
        <v>sdf</v>
      </c>
      <c r="L7" s="73" t="str">
        <f>VLOOKUP($G7,'Base entreprise'!$A$2:$K$96,3,FALSE)</f>
        <v>sdf</v>
      </c>
      <c r="M7" s="73" t="str">
        <f>VLOOKUP($G7,'Base entreprise'!$A$2:$K$96,3,FALSE)</f>
        <v>sdf</v>
      </c>
      <c r="N7" s="73" t="str">
        <f>VLOOKUP($G7,'Base entreprise'!$A$2:$K$96,3,FALSE)</f>
        <v>sdf</v>
      </c>
      <c r="O7" s="73" t="str">
        <f>VLOOKUP($G7,'Base entreprise'!$A$2:$K$96,3,FALSE)</f>
        <v>sdf</v>
      </c>
      <c r="P7" s="73" t="str">
        <f>VLOOKUP($G7,'Base entreprise'!$A$2:$K$96,3,FALSE)</f>
        <v>sdf</v>
      </c>
      <c r="Q7" s="73" t="str">
        <f>VLOOKUP($G7,'Base entreprise'!$A$2:$K$96,3,FALSE)</f>
        <v>sdf</v>
      </c>
      <c r="R7" s="77" t="str">
        <f>VLOOKUP($G7,'Base entreprise'!$A$2:$L$96,12,FALSE)</f>
        <v>BATICONCEPT</v>
      </c>
      <c r="U7" s="60" t="s">
        <v>258</v>
      </c>
      <c r="V7" s="77">
        <v>14</v>
      </c>
      <c r="Z7" s="77" t="s">
        <v>347</v>
      </c>
      <c r="AA7" s="77">
        <v>5</v>
      </c>
    </row>
    <row r="8" spans="1:27" s="77" customFormat="1" ht="15.75" thickBot="1">
      <c r="A8" s="87">
        <v>2723</v>
      </c>
      <c r="B8" s="88" t="s">
        <v>141</v>
      </c>
      <c r="C8" s="89" t="s">
        <v>142</v>
      </c>
      <c r="D8" s="88" t="s">
        <v>141</v>
      </c>
      <c r="E8" s="174">
        <v>51700</v>
      </c>
      <c r="F8" s="171" t="s">
        <v>246</v>
      </c>
      <c r="G8" s="76">
        <v>51000</v>
      </c>
      <c r="H8" s="60" t="str">
        <f>VLOOKUP(G8,'Base entreprise'!$A$2:$K$96,2,FALSE)</f>
        <v>CARREIRA FRERES</v>
      </c>
      <c r="I8" s="73" t="str">
        <f>VLOOKUP($G8,'Base entreprise'!$A$2:$K$96,3,FALSE)</f>
        <v>sdf</v>
      </c>
      <c r="J8" s="73" t="str">
        <f>VLOOKUP($G8,'Base entreprise'!$A$2:$K$96,3,FALSE)</f>
        <v>sdf</v>
      </c>
      <c r="K8" s="73" t="str">
        <f>VLOOKUP($G8,'Base entreprise'!$A$2:$K$96,3,FALSE)</f>
        <v>sdf</v>
      </c>
      <c r="L8" s="73" t="str">
        <f>VLOOKUP($G8,'Base entreprise'!$A$2:$K$96,3,FALSE)</f>
        <v>sdf</v>
      </c>
      <c r="M8" s="73" t="str">
        <f>VLOOKUP($G8,'Base entreprise'!$A$2:$K$96,3,FALSE)</f>
        <v>sdf</v>
      </c>
      <c r="N8" s="73" t="str">
        <f>VLOOKUP($G8,'Base entreprise'!$A$2:$K$96,3,FALSE)</f>
        <v>sdf</v>
      </c>
      <c r="O8" s="73" t="str">
        <f>VLOOKUP($G8,'Base entreprise'!$A$2:$K$96,3,FALSE)</f>
        <v>sdf</v>
      </c>
      <c r="P8" s="73" t="str">
        <f>VLOOKUP($G8,'Base entreprise'!$A$2:$K$96,3,FALSE)</f>
        <v>sdf</v>
      </c>
      <c r="Q8" s="73" t="str">
        <f>VLOOKUP($G8,'Base entreprise'!$A$2:$K$96,3,FALSE)</f>
        <v>sdf</v>
      </c>
      <c r="R8" s="77" t="str">
        <f>VLOOKUP($G8,'Base entreprise'!$A$2:$L$96,12,FALSE)</f>
        <v>BATICONCEPT</v>
      </c>
      <c r="U8" s="60" t="s">
        <v>260</v>
      </c>
      <c r="V8" s="77">
        <v>15</v>
      </c>
    </row>
    <row r="9" spans="1:27" s="77" customFormat="1" ht="15.75" thickTop="1">
      <c r="A9" s="90">
        <v>649</v>
      </c>
      <c r="B9" s="91" t="s">
        <v>24</v>
      </c>
      <c r="C9" s="91" t="s">
        <v>25</v>
      </c>
      <c r="D9" s="91" t="s">
        <v>95</v>
      </c>
      <c r="E9" s="160">
        <v>77100</v>
      </c>
      <c r="F9" s="171" t="s">
        <v>247</v>
      </c>
      <c r="G9" s="76">
        <v>77000</v>
      </c>
      <c r="H9" s="60" t="str">
        <f>VLOOKUP(G9,'Base entreprise'!$A$2:$K$96,2,FALSE)</f>
        <v>lol</v>
      </c>
      <c r="I9" s="73" t="str">
        <f>VLOOKUP($G9,'Base entreprise'!$A$2:$K$96,3,FALSE)</f>
        <v>CARREIRA FRERES</v>
      </c>
      <c r="J9" s="73" t="str">
        <f>VLOOKUP($G9,'Base entreprise'!$A$2:$K$96,3,FALSE)</f>
        <v>CARREIRA FRERES</v>
      </c>
      <c r="K9" s="73" t="str">
        <f>VLOOKUP($G9,'Base entreprise'!$A$2:$K$96,3,FALSE)</f>
        <v>CARREIRA FRERES</v>
      </c>
      <c r="L9" s="73" t="str">
        <f>VLOOKUP($G9,'Base entreprise'!$A$2:$K$96,3,FALSE)</f>
        <v>CARREIRA FRERES</v>
      </c>
      <c r="M9" s="73" t="str">
        <f>VLOOKUP($G9,'Base entreprise'!$A$2:$K$96,3,FALSE)</f>
        <v>CARREIRA FRERES</v>
      </c>
      <c r="N9" s="73" t="str">
        <f>VLOOKUP($G9,'Base entreprise'!$A$2:$K$96,3,FALSE)</f>
        <v>CARREIRA FRERES</v>
      </c>
      <c r="O9" s="73" t="str">
        <f>VLOOKUP($G9,'Base entreprise'!$A$2:$K$96,3,FALSE)</f>
        <v>CARREIRA FRERES</v>
      </c>
      <c r="P9" s="73" t="str">
        <f>VLOOKUP($G9,'Base entreprise'!$A$2:$K$96,3,FALSE)</f>
        <v>CARREIRA FRERES</v>
      </c>
      <c r="Q9" s="73" t="str">
        <f>VLOOKUP($G9,'Base entreprise'!$A$2:$K$96,3,FALSE)</f>
        <v>CARREIRA FRERES</v>
      </c>
      <c r="R9" s="77" t="str">
        <f>VLOOKUP($G9,'Base entreprise'!$A$2:$L$96,12,FALSE)</f>
        <v>CARREIRA FRERES</v>
      </c>
    </row>
    <row r="10" spans="1:27" s="77" customFormat="1" ht="15">
      <c r="A10" s="90">
        <v>1073</v>
      </c>
      <c r="B10" s="91" t="s">
        <v>53</v>
      </c>
      <c r="C10" s="91" t="s">
        <v>113</v>
      </c>
      <c r="D10" s="91" t="s">
        <v>115</v>
      </c>
      <c r="E10" s="160">
        <v>77100</v>
      </c>
      <c r="F10" s="171" t="s">
        <v>247</v>
      </c>
      <c r="G10" s="76">
        <v>77000</v>
      </c>
      <c r="H10" s="60" t="str">
        <f>VLOOKUP(G10,'Base entreprise'!$A$2:$K$96,2,FALSE)</f>
        <v>lol</v>
      </c>
      <c r="I10" s="73" t="str">
        <f>VLOOKUP($G10,'Base entreprise'!$A$2:$K$96,3,FALSE)</f>
        <v>CARREIRA FRERES</v>
      </c>
      <c r="J10" s="73" t="str">
        <f>VLOOKUP($G10,'Base entreprise'!$A$2:$K$96,3,FALSE)</f>
        <v>CARREIRA FRERES</v>
      </c>
      <c r="K10" s="73" t="str">
        <f>VLOOKUP($G10,'Base entreprise'!$A$2:$K$96,3,FALSE)</f>
        <v>CARREIRA FRERES</v>
      </c>
      <c r="L10" s="73" t="str">
        <f>VLOOKUP($G10,'Base entreprise'!$A$2:$K$96,3,FALSE)</f>
        <v>CARREIRA FRERES</v>
      </c>
      <c r="M10" s="73" t="str">
        <f>VLOOKUP($G10,'Base entreprise'!$A$2:$K$96,3,FALSE)</f>
        <v>CARREIRA FRERES</v>
      </c>
      <c r="N10" s="73" t="str">
        <f>VLOOKUP($G10,'Base entreprise'!$A$2:$K$96,3,FALSE)</f>
        <v>CARREIRA FRERES</v>
      </c>
      <c r="O10" s="73" t="str">
        <f>VLOOKUP($G10,'Base entreprise'!$A$2:$K$96,3,FALSE)</f>
        <v>CARREIRA FRERES</v>
      </c>
      <c r="P10" s="73" t="str">
        <f>VLOOKUP($G10,'Base entreprise'!$A$2:$K$96,3,FALSE)</f>
        <v>CARREIRA FRERES</v>
      </c>
      <c r="Q10" s="73" t="str">
        <f>VLOOKUP($G10,'Base entreprise'!$A$2:$K$96,3,FALSE)</f>
        <v>CARREIRA FRERES</v>
      </c>
      <c r="R10" s="77" t="str">
        <f>VLOOKUP($G10,'Base entreprise'!$A$2:$L$96,12,FALSE)</f>
        <v>CARREIRA FRERES</v>
      </c>
      <c r="U10" s="77" t="s">
        <v>276</v>
      </c>
    </row>
    <row r="11" spans="1:27" s="77" customFormat="1" ht="15">
      <c r="A11" s="90">
        <v>1865</v>
      </c>
      <c r="B11" s="91" t="s">
        <v>78</v>
      </c>
      <c r="C11" s="91" t="s">
        <v>114</v>
      </c>
      <c r="D11" s="91" t="s">
        <v>95</v>
      </c>
      <c r="E11" s="160">
        <v>77100</v>
      </c>
      <c r="F11" s="171" t="s">
        <v>247</v>
      </c>
      <c r="G11" s="76">
        <v>77000</v>
      </c>
      <c r="H11" s="60" t="str">
        <f>VLOOKUP(G11,'Base entreprise'!$A$2:$K$96,2,FALSE)</f>
        <v>lol</v>
      </c>
      <c r="I11" s="73" t="str">
        <f>VLOOKUP($G11,'Base entreprise'!$A$2:$K$96,3,FALSE)</f>
        <v>CARREIRA FRERES</v>
      </c>
      <c r="J11" s="73" t="str">
        <f>VLOOKUP($G11,'Base entreprise'!$A$2:$K$96,3,FALSE)</f>
        <v>CARREIRA FRERES</v>
      </c>
      <c r="K11" s="73" t="str">
        <f>VLOOKUP($G11,'Base entreprise'!$A$2:$K$96,3,FALSE)</f>
        <v>CARREIRA FRERES</v>
      </c>
      <c r="L11" s="73" t="str">
        <f>VLOOKUP($G11,'Base entreprise'!$A$2:$K$96,3,FALSE)</f>
        <v>CARREIRA FRERES</v>
      </c>
      <c r="M11" s="73" t="str">
        <f>VLOOKUP($G11,'Base entreprise'!$A$2:$K$96,3,FALSE)</f>
        <v>CARREIRA FRERES</v>
      </c>
      <c r="N11" s="73" t="str">
        <f>VLOOKUP($G11,'Base entreprise'!$A$2:$K$96,3,FALSE)</f>
        <v>CARREIRA FRERES</v>
      </c>
      <c r="O11" s="73" t="str">
        <f>VLOOKUP($G11,'Base entreprise'!$A$2:$K$96,3,FALSE)</f>
        <v>CARREIRA FRERES</v>
      </c>
      <c r="P11" s="73" t="str">
        <f>VLOOKUP($G11,'Base entreprise'!$A$2:$K$96,3,FALSE)</f>
        <v>CARREIRA FRERES</v>
      </c>
      <c r="Q11" s="73" t="str">
        <f>VLOOKUP($G11,'Base entreprise'!$A$2:$K$96,3,FALSE)</f>
        <v>CARREIRA FRERES</v>
      </c>
      <c r="R11" s="77" t="str">
        <f>VLOOKUP($G11,'Base entreprise'!$A$2:$L$96,12,FALSE)</f>
        <v>CARREIRA FRERES</v>
      </c>
      <c r="U11" s="77" t="s">
        <v>278</v>
      </c>
    </row>
    <row r="12" spans="1:27" s="77" customFormat="1" ht="15">
      <c r="A12" s="90">
        <v>2319</v>
      </c>
      <c r="B12" s="91" t="s">
        <v>327</v>
      </c>
      <c r="C12" s="91" t="s">
        <v>328</v>
      </c>
      <c r="D12" s="91" t="s">
        <v>327</v>
      </c>
      <c r="E12" s="160">
        <v>77000</v>
      </c>
      <c r="F12" s="171" t="s">
        <v>247</v>
      </c>
      <c r="G12" s="76">
        <v>77000</v>
      </c>
      <c r="H12" s="60" t="str">
        <f>VLOOKUP(G12,'Base entreprise'!$A$2:$K$96,2,FALSE)</f>
        <v>lol</v>
      </c>
      <c r="I12" s="73" t="str">
        <f>VLOOKUP($G12,'Base entreprise'!$A$2:$K$96,3,FALSE)</f>
        <v>CARREIRA FRERES</v>
      </c>
      <c r="J12" s="73" t="str">
        <f>VLOOKUP($G12,'Base entreprise'!$A$2:$K$96,3,FALSE)</f>
        <v>CARREIRA FRERES</v>
      </c>
      <c r="K12" s="73" t="str">
        <f>VLOOKUP($G12,'Base entreprise'!$A$2:$K$96,3,FALSE)</f>
        <v>CARREIRA FRERES</v>
      </c>
      <c r="L12" s="73" t="str">
        <f>VLOOKUP($G12,'Base entreprise'!$A$2:$K$96,3,FALSE)</f>
        <v>CARREIRA FRERES</v>
      </c>
      <c r="M12" s="73" t="str">
        <f>VLOOKUP($G12,'Base entreprise'!$A$2:$K$96,3,FALSE)</f>
        <v>CARREIRA FRERES</v>
      </c>
      <c r="N12" s="73" t="str">
        <f>VLOOKUP($G12,'Base entreprise'!$A$2:$K$96,3,FALSE)</f>
        <v>CARREIRA FRERES</v>
      </c>
      <c r="O12" s="73" t="str">
        <f>VLOOKUP($G12,'Base entreprise'!$A$2:$K$96,3,FALSE)</f>
        <v>CARREIRA FRERES</v>
      </c>
      <c r="P12" s="73" t="str">
        <f>VLOOKUP($G12,'Base entreprise'!$A$2:$K$96,3,FALSE)</f>
        <v>CARREIRA FRERES</v>
      </c>
      <c r="Q12" s="73" t="str">
        <f>VLOOKUP($G12,'Base entreprise'!$A$2:$K$96,3,FALSE)</f>
        <v>CARREIRA FRERES</v>
      </c>
      <c r="R12" s="77" t="str">
        <f>VLOOKUP($G12,'Base entreprise'!$A$2:$L$96,12,FALSE)</f>
        <v>CARREIRA FRERES</v>
      </c>
      <c r="U12" s="77" t="s">
        <v>277</v>
      </c>
    </row>
    <row r="13" spans="1:27" s="77" customFormat="1" ht="15">
      <c r="A13" s="90">
        <v>641</v>
      </c>
      <c r="B13" s="91" t="s">
        <v>18</v>
      </c>
      <c r="C13" s="91" t="s">
        <v>19</v>
      </c>
      <c r="D13" s="91" t="s">
        <v>18</v>
      </c>
      <c r="E13" s="160">
        <v>77120</v>
      </c>
      <c r="F13" s="171" t="s">
        <v>247</v>
      </c>
      <c r="G13" s="76">
        <v>77000</v>
      </c>
      <c r="H13" s="60" t="str">
        <f>VLOOKUP(G13,'Base entreprise'!$A$2:$K$96,2,FALSE)</f>
        <v>lol</v>
      </c>
      <c r="I13" s="73" t="str">
        <f>VLOOKUP($G13,'Base entreprise'!$A$2:$K$96,3,FALSE)</f>
        <v>CARREIRA FRERES</v>
      </c>
      <c r="J13" s="73" t="str">
        <f>VLOOKUP($G13,'Base entreprise'!$A$2:$K$96,3,FALSE)</f>
        <v>CARREIRA FRERES</v>
      </c>
      <c r="K13" s="73" t="str">
        <f>VLOOKUP($G13,'Base entreprise'!$A$2:$K$96,3,FALSE)</f>
        <v>CARREIRA FRERES</v>
      </c>
      <c r="L13" s="73" t="str">
        <f>VLOOKUP($G13,'Base entreprise'!$A$2:$K$96,3,FALSE)</f>
        <v>CARREIRA FRERES</v>
      </c>
      <c r="M13" s="73" t="str">
        <f>VLOOKUP($G13,'Base entreprise'!$A$2:$K$96,3,FALSE)</f>
        <v>CARREIRA FRERES</v>
      </c>
      <c r="N13" s="73" t="str">
        <f>VLOOKUP($G13,'Base entreprise'!$A$2:$K$96,3,FALSE)</f>
        <v>CARREIRA FRERES</v>
      </c>
      <c r="O13" s="73" t="str">
        <f>VLOOKUP($G13,'Base entreprise'!$A$2:$K$96,3,FALSE)</f>
        <v>CARREIRA FRERES</v>
      </c>
      <c r="P13" s="73" t="str">
        <f>VLOOKUP($G13,'Base entreprise'!$A$2:$K$96,3,FALSE)</f>
        <v>CARREIRA FRERES</v>
      </c>
      <c r="Q13" s="73" t="str">
        <f>VLOOKUP($G13,'Base entreprise'!$A$2:$K$96,3,FALSE)</f>
        <v>CARREIRA FRERES</v>
      </c>
      <c r="R13" s="77" t="str">
        <f>VLOOKUP($G13,'Base entreprise'!$A$2:$L$96,12,FALSE)</f>
        <v>CARREIRA FRERES</v>
      </c>
      <c r="U13" s="77" t="s">
        <v>279</v>
      </c>
    </row>
    <row r="14" spans="1:27" s="77" customFormat="1" ht="15">
      <c r="A14" s="90">
        <v>1302</v>
      </c>
      <c r="B14" s="91" t="s">
        <v>71</v>
      </c>
      <c r="C14" s="91" t="s">
        <v>72</v>
      </c>
      <c r="D14" s="91" t="s">
        <v>18</v>
      </c>
      <c r="E14" s="160">
        <v>77120</v>
      </c>
      <c r="F14" s="171" t="s">
        <v>247</v>
      </c>
      <c r="G14" s="76">
        <v>77000</v>
      </c>
      <c r="H14" s="60" t="str">
        <f>VLOOKUP(G14,'Base entreprise'!$A$2:$K$96,2,FALSE)</f>
        <v>lol</v>
      </c>
      <c r="I14" s="73" t="str">
        <f>VLOOKUP($G14,'Base entreprise'!$A$2:$K$96,3,FALSE)</f>
        <v>CARREIRA FRERES</v>
      </c>
      <c r="J14" s="73" t="str">
        <f>VLOOKUP($G14,'Base entreprise'!$A$2:$K$96,3,FALSE)</f>
        <v>CARREIRA FRERES</v>
      </c>
      <c r="K14" s="73" t="str">
        <f>VLOOKUP($G14,'Base entreprise'!$A$2:$K$96,3,FALSE)</f>
        <v>CARREIRA FRERES</v>
      </c>
      <c r="L14" s="73" t="str">
        <f>VLOOKUP($G14,'Base entreprise'!$A$2:$K$96,3,FALSE)</f>
        <v>CARREIRA FRERES</v>
      </c>
      <c r="M14" s="73" t="str">
        <f>VLOOKUP($G14,'Base entreprise'!$A$2:$K$96,3,FALSE)</f>
        <v>CARREIRA FRERES</v>
      </c>
      <c r="N14" s="73" t="str">
        <f>VLOOKUP($G14,'Base entreprise'!$A$2:$K$96,3,FALSE)</f>
        <v>CARREIRA FRERES</v>
      </c>
      <c r="O14" s="73" t="str">
        <f>VLOOKUP($G14,'Base entreprise'!$A$2:$K$96,3,FALSE)</f>
        <v>CARREIRA FRERES</v>
      </c>
      <c r="P14" s="73" t="str">
        <f>VLOOKUP($G14,'Base entreprise'!$A$2:$K$96,3,FALSE)</f>
        <v>CARREIRA FRERES</v>
      </c>
      <c r="Q14" s="73" t="str">
        <f>VLOOKUP($G14,'Base entreprise'!$A$2:$K$96,3,FALSE)</f>
        <v>CARREIRA FRERES</v>
      </c>
      <c r="R14" s="77" t="str">
        <f>VLOOKUP($G14,'Base entreprise'!$A$2:$L$96,12,FALSE)</f>
        <v>CARREIRA FRERES</v>
      </c>
    </row>
    <row r="15" spans="1:27" s="77" customFormat="1" ht="15">
      <c r="A15" s="90">
        <v>1005</v>
      </c>
      <c r="B15" s="91" t="s">
        <v>176</v>
      </c>
      <c r="C15" s="91" t="s">
        <v>177</v>
      </c>
      <c r="D15" s="91" t="s">
        <v>176</v>
      </c>
      <c r="E15" s="160">
        <v>77130</v>
      </c>
      <c r="F15" s="171" t="s">
        <v>247</v>
      </c>
      <c r="G15" s="76">
        <v>77000</v>
      </c>
      <c r="H15" s="60" t="str">
        <f>VLOOKUP(G15,'Base entreprise'!$A$2:$K$96,2,FALSE)</f>
        <v>lol</v>
      </c>
      <c r="I15" s="73" t="str">
        <f>VLOOKUP($G15,'Base entreprise'!$A$2:$K$96,3,FALSE)</f>
        <v>CARREIRA FRERES</v>
      </c>
      <c r="J15" s="73" t="str">
        <f>VLOOKUP($G15,'Base entreprise'!$A$2:$K$96,3,FALSE)</f>
        <v>CARREIRA FRERES</v>
      </c>
      <c r="K15" s="73" t="str">
        <f>VLOOKUP($G15,'Base entreprise'!$A$2:$K$96,3,FALSE)</f>
        <v>CARREIRA FRERES</v>
      </c>
      <c r="L15" s="73" t="str">
        <f>VLOOKUP($G15,'Base entreprise'!$A$2:$K$96,3,FALSE)</f>
        <v>CARREIRA FRERES</v>
      </c>
      <c r="M15" s="73" t="str">
        <f>VLOOKUP($G15,'Base entreprise'!$A$2:$K$96,3,FALSE)</f>
        <v>CARREIRA FRERES</v>
      </c>
      <c r="N15" s="73" t="str">
        <f>VLOOKUP($G15,'Base entreprise'!$A$2:$K$96,3,FALSE)</f>
        <v>CARREIRA FRERES</v>
      </c>
      <c r="O15" s="73" t="str">
        <f>VLOOKUP($G15,'Base entreprise'!$A$2:$K$96,3,FALSE)</f>
        <v>CARREIRA FRERES</v>
      </c>
      <c r="P15" s="73" t="str">
        <f>VLOOKUP($G15,'Base entreprise'!$A$2:$K$96,3,FALSE)</f>
        <v>CARREIRA FRERES</v>
      </c>
      <c r="Q15" s="73" t="str">
        <f>VLOOKUP($G15,'Base entreprise'!$A$2:$K$96,3,FALSE)</f>
        <v>CARREIRA FRERES</v>
      </c>
      <c r="R15" s="77" t="str">
        <f>VLOOKUP($G15,'Base entreprise'!$A$2:$L$96,12,FALSE)</f>
        <v>CARREIRA FRERES</v>
      </c>
    </row>
    <row r="16" spans="1:27" s="77" customFormat="1" ht="15">
      <c r="A16" s="90">
        <v>1017</v>
      </c>
      <c r="B16" s="91" t="s">
        <v>290</v>
      </c>
      <c r="C16" s="91" t="s">
        <v>291</v>
      </c>
      <c r="D16" s="91" t="s">
        <v>290</v>
      </c>
      <c r="E16" s="160">
        <v>77310</v>
      </c>
      <c r="F16" s="171" t="s">
        <v>247</v>
      </c>
      <c r="G16" s="76">
        <v>77000</v>
      </c>
      <c r="H16" s="60" t="str">
        <f>VLOOKUP(G16,'Base entreprise'!$A$2:$K$96,2,FALSE)</f>
        <v>lol</v>
      </c>
      <c r="I16" s="73" t="str">
        <f>VLOOKUP($G16,'Base entreprise'!$A$2:$K$96,3,FALSE)</f>
        <v>CARREIRA FRERES</v>
      </c>
      <c r="J16" s="73" t="str">
        <f>VLOOKUP($G16,'Base entreprise'!$A$2:$K$96,3,FALSE)</f>
        <v>CARREIRA FRERES</v>
      </c>
      <c r="K16" s="73" t="str">
        <f>VLOOKUP($G16,'Base entreprise'!$A$2:$K$96,3,FALSE)</f>
        <v>CARREIRA FRERES</v>
      </c>
      <c r="L16" s="73" t="str">
        <f>VLOOKUP($G16,'Base entreprise'!$A$2:$K$96,3,FALSE)</f>
        <v>CARREIRA FRERES</v>
      </c>
      <c r="M16" s="73" t="str">
        <f>VLOOKUP($G16,'Base entreprise'!$A$2:$K$96,3,FALSE)</f>
        <v>CARREIRA FRERES</v>
      </c>
      <c r="N16" s="73" t="str">
        <f>VLOOKUP($G16,'Base entreprise'!$A$2:$K$96,3,FALSE)</f>
        <v>CARREIRA FRERES</v>
      </c>
      <c r="O16" s="73" t="str">
        <f>VLOOKUP($G16,'Base entreprise'!$A$2:$K$96,3,FALSE)</f>
        <v>CARREIRA FRERES</v>
      </c>
      <c r="P16" s="73" t="str">
        <f>VLOOKUP($G16,'Base entreprise'!$A$2:$K$96,3,FALSE)</f>
        <v>CARREIRA FRERES</v>
      </c>
      <c r="Q16" s="73" t="str">
        <f>VLOOKUP($G16,'Base entreprise'!$A$2:$K$96,3,FALSE)</f>
        <v>CARREIRA FRERES</v>
      </c>
      <c r="R16" s="77" t="str">
        <f>VLOOKUP($G16,'Base entreprise'!$A$2:$L$96,12,FALSE)</f>
        <v>CARREIRA FRERES</v>
      </c>
    </row>
    <row r="17" spans="1:18" s="77" customFormat="1" ht="15">
      <c r="A17" s="90">
        <v>2313</v>
      </c>
      <c r="B17" s="91" t="s">
        <v>182</v>
      </c>
      <c r="C17" s="91" t="s">
        <v>183</v>
      </c>
      <c r="D17" s="91" t="s">
        <v>182</v>
      </c>
      <c r="E17" s="160">
        <v>77130</v>
      </c>
      <c r="F17" s="171" t="s">
        <v>247</v>
      </c>
      <c r="G17" s="76">
        <v>77000</v>
      </c>
      <c r="H17" s="60" t="str">
        <f>VLOOKUP(G17,'Base entreprise'!$A$2:$K$96,2,FALSE)</f>
        <v>lol</v>
      </c>
      <c r="I17" s="73" t="str">
        <f>VLOOKUP($G17,'Base entreprise'!$A$2:$K$96,3,FALSE)</f>
        <v>CARREIRA FRERES</v>
      </c>
      <c r="J17" s="73" t="str">
        <f>VLOOKUP($G17,'Base entreprise'!$A$2:$K$96,3,FALSE)</f>
        <v>CARREIRA FRERES</v>
      </c>
      <c r="K17" s="73" t="str">
        <f>VLOOKUP($G17,'Base entreprise'!$A$2:$K$96,3,FALSE)</f>
        <v>CARREIRA FRERES</v>
      </c>
      <c r="L17" s="73" t="str">
        <f>VLOOKUP($G17,'Base entreprise'!$A$2:$K$96,3,FALSE)</f>
        <v>CARREIRA FRERES</v>
      </c>
      <c r="M17" s="73" t="str">
        <f>VLOOKUP($G17,'Base entreprise'!$A$2:$K$96,3,FALSE)</f>
        <v>CARREIRA FRERES</v>
      </c>
      <c r="N17" s="73" t="str">
        <f>VLOOKUP($G17,'Base entreprise'!$A$2:$K$96,3,FALSE)</f>
        <v>CARREIRA FRERES</v>
      </c>
      <c r="O17" s="73" t="str">
        <f>VLOOKUP($G17,'Base entreprise'!$A$2:$K$96,3,FALSE)</f>
        <v>CARREIRA FRERES</v>
      </c>
      <c r="P17" s="73" t="str">
        <f>VLOOKUP($G17,'Base entreprise'!$A$2:$K$96,3,FALSE)</f>
        <v>CARREIRA FRERES</v>
      </c>
      <c r="Q17" s="73" t="str">
        <f>VLOOKUP($G17,'Base entreprise'!$A$2:$K$96,3,FALSE)</f>
        <v>CARREIRA FRERES</v>
      </c>
      <c r="R17" s="77" t="str">
        <f>VLOOKUP($G17,'Base entreprise'!$A$2:$L$96,12,FALSE)</f>
        <v>CARREIRA FRERES</v>
      </c>
    </row>
    <row r="18" spans="1:18" s="77" customFormat="1" ht="15">
      <c r="A18" s="90">
        <v>1016</v>
      </c>
      <c r="B18" s="91" t="s">
        <v>43</v>
      </c>
      <c r="C18" s="91" t="s">
        <v>90</v>
      </c>
      <c r="D18" s="91" t="s">
        <v>43</v>
      </c>
      <c r="E18" s="160">
        <v>77160</v>
      </c>
      <c r="F18" s="171" t="s">
        <v>247</v>
      </c>
      <c r="G18" s="76">
        <v>77000</v>
      </c>
      <c r="H18" s="60" t="str">
        <f>VLOOKUP(G18,'Base entreprise'!$A$2:$K$96,2,FALSE)</f>
        <v>lol</v>
      </c>
      <c r="I18" s="73" t="str">
        <f>VLOOKUP($G18,'Base entreprise'!$A$2:$K$96,3,FALSE)</f>
        <v>CARREIRA FRERES</v>
      </c>
      <c r="J18" s="73" t="str">
        <f>VLOOKUP($G18,'Base entreprise'!$A$2:$K$96,3,FALSE)</f>
        <v>CARREIRA FRERES</v>
      </c>
      <c r="K18" s="73" t="str">
        <f>VLOOKUP($G18,'Base entreprise'!$A$2:$K$96,3,FALSE)</f>
        <v>CARREIRA FRERES</v>
      </c>
      <c r="L18" s="73" t="str">
        <f>VLOOKUP($G18,'Base entreprise'!$A$2:$K$96,3,FALSE)</f>
        <v>CARREIRA FRERES</v>
      </c>
      <c r="M18" s="73" t="str">
        <f>VLOOKUP($G18,'Base entreprise'!$A$2:$K$96,3,FALSE)</f>
        <v>CARREIRA FRERES</v>
      </c>
      <c r="N18" s="73" t="str">
        <f>VLOOKUP($G18,'Base entreprise'!$A$2:$K$96,3,FALSE)</f>
        <v>CARREIRA FRERES</v>
      </c>
      <c r="O18" s="73" t="str">
        <f>VLOOKUP($G18,'Base entreprise'!$A$2:$K$96,3,FALSE)</f>
        <v>CARREIRA FRERES</v>
      </c>
      <c r="P18" s="73" t="str">
        <f>VLOOKUP($G18,'Base entreprise'!$A$2:$K$96,3,FALSE)</f>
        <v>CARREIRA FRERES</v>
      </c>
      <c r="Q18" s="73" t="str">
        <f>VLOOKUP($G18,'Base entreprise'!$A$2:$K$96,3,FALSE)</f>
        <v>CARREIRA FRERES</v>
      </c>
      <c r="R18" s="77" t="str">
        <f>VLOOKUP($G18,'Base entreprise'!$A$2:$L$96,12,FALSE)</f>
        <v>CARREIRA FRERES</v>
      </c>
    </row>
    <row r="19" spans="1:18" s="77" customFormat="1" ht="15">
      <c r="A19" s="90">
        <v>1487</v>
      </c>
      <c r="B19" s="91" t="s">
        <v>316</v>
      </c>
      <c r="C19" s="91" t="s">
        <v>317</v>
      </c>
      <c r="D19" s="91" t="s">
        <v>316</v>
      </c>
      <c r="E19" s="160">
        <v>77126</v>
      </c>
      <c r="F19" s="171" t="s">
        <v>247</v>
      </c>
      <c r="G19" s="76">
        <v>77000</v>
      </c>
      <c r="H19" s="60" t="str">
        <f>VLOOKUP(G19,'Base entreprise'!$A$2:$K$96,2,FALSE)</f>
        <v>lol</v>
      </c>
      <c r="I19" s="73" t="str">
        <f>VLOOKUP($G19,'Base entreprise'!$A$2:$K$96,3,FALSE)</f>
        <v>CARREIRA FRERES</v>
      </c>
      <c r="J19" s="73" t="str">
        <f>VLOOKUP($G19,'Base entreprise'!$A$2:$K$96,3,FALSE)</f>
        <v>CARREIRA FRERES</v>
      </c>
      <c r="K19" s="73" t="str">
        <f>VLOOKUP($G19,'Base entreprise'!$A$2:$K$96,3,FALSE)</f>
        <v>CARREIRA FRERES</v>
      </c>
      <c r="L19" s="73" t="str">
        <f>VLOOKUP($G19,'Base entreprise'!$A$2:$K$96,3,FALSE)</f>
        <v>CARREIRA FRERES</v>
      </c>
      <c r="M19" s="73" t="str">
        <f>VLOOKUP($G19,'Base entreprise'!$A$2:$K$96,3,FALSE)</f>
        <v>CARREIRA FRERES</v>
      </c>
      <c r="N19" s="73" t="str">
        <f>VLOOKUP($G19,'Base entreprise'!$A$2:$K$96,3,FALSE)</f>
        <v>CARREIRA FRERES</v>
      </c>
      <c r="O19" s="73" t="str">
        <f>VLOOKUP($G19,'Base entreprise'!$A$2:$K$96,3,FALSE)</f>
        <v>CARREIRA FRERES</v>
      </c>
      <c r="P19" s="73" t="str">
        <f>VLOOKUP($G19,'Base entreprise'!$A$2:$K$96,3,FALSE)</f>
        <v>CARREIRA FRERES</v>
      </c>
      <c r="Q19" s="73" t="str">
        <f>VLOOKUP($G19,'Base entreprise'!$A$2:$K$96,3,FALSE)</f>
        <v>CARREIRA FRERES</v>
      </c>
      <c r="R19" s="77" t="str">
        <f>VLOOKUP($G19,'Base entreprise'!$A$2:$L$96,12,FALSE)</f>
        <v>CARREIRA FRERES</v>
      </c>
    </row>
    <row r="20" spans="1:18" s="77" customFormat="1" ht="15">
      <c r="A20" s="90">
        <v>1490</v>
      </c>
      <c r="B20" s="91" t="s">
        <v>65</v>
      </c>
      <c r="C20" s="91" t="s">
        <v>66</v>
      </c>
      <c r="D20" s="91" t="s">
        <v>65</v>
      </c>
      <c r="E20" s="160">
        <v>77170</v>
      </c>
      <c r="F20" s="171" t="s">
        <v>247</v>
      </c>
      <c r="G20" s="76">
        <v>77000</v>
      </c>
      <c r="H20" s="60" t="str">
        <f>VLOOKUP(G20,'Base entreprise'!$A$2:$K$96,2,FALSE)</f>
        <v>lol</v>
      </c>
      <c r="I20" s="73" t="str">
        <f>VLOOKUP($G20,'Base entreprise'!$A$2:$K$96,3,FALSE)</f>
        <v>CARREIRA FRERES</v>
      </c>
      <c r="J20" s="73" t="str">
        <f>VLOOKUP($G20,'Base entreprise'!$A$2:$K$96,3,FALSE)</f>
        <v>CARREIRA FRERES</v>
      </c>
      <c r="K20" s="73" t="str">
        <f>VLOOKUP($G20,'Base entreprise'!$A$2:$K$96,3,FALSE)</f>
        <v>CARREIRA FRERES</v>
      </c>
      <c r="L20" s="73" t="str">
        <f>VLOOKUP($G20,'Base entreprise'!$A$2:$K$96,3,FALSE)</f>
        <v>CARREIRA FRERES</v>
      </c>
      <c r="M20" s="73" t="str">
        <f>VLOOKUP($G20,'Base entreprise'!$A$2:$K$96,3,FALSE)</f>
        <v>CARREIRA FRERES</v>
      </c>
      <c r="N20" s="73" t="str">
        <f>VLOOKUP($G20,'Base entreprise'!$A$2:$K$96,3,FALSE)</f>
        <v>CARREIRA FRERES</v>
      </c>
      <c r="O20" s="73" t="str">
        <f>VLOOKUP($G20,'Base entreprise'!$A$2:$K$96,3,FALSE)</f>
        <v>CARREIRA FRERES</v>
      </c>
      <c r="P20" s="73" t="str">
        <f>VLOOKUP($G20,'Base entreprise'!$A$2:$K$96,3,FALSE)</f>
        <v>CARREIRA FRERES</v>
      </c>
      <c r="Q20" s="73" t="str">
        <f>VLOOKUP($G20,'Base entreprise'!$A$2:$K$96,3,FALSE)</f>
        <v>CARREIRA FRERES</v>
      </c>
      <c r="R20" s="77" t="str">
        <f>VLOOKUP($G20,'Base entreprise'!$A$2:$L$96,12,FALSE)</f>
        <v>CARREIRA FRERES</v>
      </c>
    </row>
    <row r="21" spans="1:18" s="77" customFormat="1" ht="15">
      <c r="A21" s="92">
        <v>2691</v>
      </c>
      <c r="B21" s="91" t="s">
        <v>170</v>
      </c>
      <c r="C21" s="93" t="s">
        <v>171</v>
      </c>
      <c r="D21" s="91" t="s">
        <v>170</v>
      </c>
      <c r="E21" s="161">
        <v>77170</v>
      </c>
      <c r="F21" s="171" t="s">
        <v>247</v>
      </c>
      <c r="G21" s="76">
        <v>77000</v>
      </c>
      <c r="H21" s="60" t="str">
        <f>VLOOKUP(G21,'Base entreprise'!$A$2:$K$96,2,FALSE)</f>
        <v>lol</v>
      </c>
      <c r="I21" s="73" t="str">
        <f>VLOOKUP($G21,'Base entreprise'!$A$2:$K$96,3,FALSE)</f>
        <v>CARREIRA FRERES</v>
      </c>
      <c r="J21" s="73" t="str">
        <f>VLOOKUP($G21,'Base entreprise'!$A$2:$K$96,3,FALSE)</f>
        <v>CARREIRA FRERES</v>
      </c>
      <c r="K21" s="73" t="str">
        <f>VLOOKUP($G21,'Base entreprise'!$A$2:$K$96,3,FALSE)</f>
        <v>CARREIRA FRERES</v>
      </c>
      <c r="L21" s="73" t="str">
        <f>VLOOKUP($G21,'Base entreprise'!$A$2:$K$96,3,FALSE)</f>
        <v>CARREIRA FRERES</v>
      </c>
      <c r="M21" s="73" t="str">
        <f>VLOOKUP($G21,'Base entreprise'!$A$2:$K$96,3,FALSE)</f>
        <v>CARREIRA FRERES</v>
      </c>
      <c r="N21" s="73" t="str">
        <f>VLOOKUP($G21,'Base entreprise'!$A$2:$K$96,3,FALSE)</f>
        <v>CARREIRA FRERES</v>
      </c>
      <c r="O21" s="73" t="str">
        <f>VLOOKUP($G21,'Base entreprise'!$A$2:$K$96,3,FALSE)</f>
        <v>CARREIRA FRERES</v>
      </c>
      <c r="P21" s="73" t="str">
        <f>VLOOKUP($G21,'Base entreprise'!$A$2:$K$96,3,FALSE)</f>
        <v>CARREIRA FRERES</v>
      </c>
      <c r="Q21" s="73" t="str">
        <f>VLOOKUP($G21,'Base entreprise'!$A$2:$K$96,3,FALSE)</f>
        <v>CARREIRA FRERES</v>
      </c>
      <c r="R21" s="77" t="str">
        <f>VLOOKUP($G21,'Base entreprise'!$A$2:$L$96,12,FALSE)</f>
        <v>CARREIRA FRERES</v>
      </c>
    </row>
    <row r="22" spans="1:18" s="77" customFormat="1" ht="15">
      <c r="A22" s="92">
        <v>2684</v>
      </c>
      <c r="B22" s="91" t="s">
        <v>143</v>
      </c>
      <c r="C22" s="93" t="s">
        <v>144</v>
      </c>
      <c r="D22" s="91" t="s">
        <v>143</v>
      </c>
      <c r="E22" s="161">
        <v>77185</v>
      </c>
      <c r="F22" s="171" t="s">
        <v>247</v>
      </c>
      <c r="G22" s="76">
        <v>77000</v>
      </c>
      <c r="H22" s="60" t="str">
        <f>VLOOKUP(G22,'Base entreprise'!$A$2:$K$96,2,FALSE)</f>
        <v>lol</v>
      </c>
      <c r="I22" s="73" t="str">
        <f>VLOOKUP($G22,'Base entreprise'!$A$2:$K$96,3,FALSE)</f>
        <v>CARREIRA FRERES</v>
      </c>
      <c r="J22" s="73" t="str">
        <f>VLOOKUP($G22,'Base entreprise'!$A$2:$K$96,3,FALSE)</f>
        <v>CARREIRA FRERES</v>
      </c>
      <c r="K22" s="73" t="str">
        <f>VLOOKUP($G22,'Base entreprise'!$A$2:$K$96,3,FALSE)</f>
        <v>CARREIRA FRERES</v>
      </c>
      <c r="L22" s="73" t="str">
        <f>VLOOKUP($G22,'Base entreprise'!$A$2:$K$96,3,FALSE)</f>
        <v>CARREIRA FRERES</v>
      </c>
      <c r="M22" s="73" t="str">
        <f>VLOOKUP($G22,'Base entreprise'!$A$2:$K$96,3,FALSE)</f>
        <v>CARREIRA FRERES</v>
      </c>
      <c r="N22" s="73" t="str">
        <f>VLOOKUP($G22,'Base entreprise'!$A$2:$K$96,3,FALSE)</f>
        <v>CARREIRA FRERES</v>
      </c>
      <c r="O22" s="73" t="str">
        <f>VLOOKUP($G22,'Base entreprise'!$A$2:$K$96,3,FALSE)</f>
        <v>CARREIRA FRERES</v>
      </c>
      <c r="P22" s="73" t="str">
        <f>VLOOKUP($G22,'Base entreprise'!$A$2:$K$96,3,FALSE)</f>
        <v>CARREIRA FRERES</v>
      </c>
      <c r="Q22" s="73" t="str">
        <f>VLOOKUP($G22,'Base entreprise'!$A$2:$K$96,3,FALSE)</f>
        <v>CARREIRA FRERES</v>
      </c>
      <c r="R22" s="77" t="str">
        <f>VLOOKUP($G22,'Base entreprise'!$A$2:$L$96,12,FALSE)</f>
        <v>CARREIRA FRERES</v>
      </c>
    </row>
    <row r="23" spans="1:18" ht="15">
      <c r="A23" s="92">
        <v>3202</v>
      </c>
      <c r="B23" s="91" t="s">
        <v>185</v>
      </c>
      <c r="C23" s="93" t="s">
        <v>186</v>
      </c>
      <c r="D23" s="91" t="s">
        <v>185</v>
      </c>
      <c r="E23" s="161">
        <v>77210</v>
      </c>
      <c r="F23" s="171" t="s">
        <v>247</v>
      </c>
      <c r="G23" s="76">
        <v>77000</v>
      </c>
      <c r="H23" s="60" t="str">
        <f>VLOOKUP(G23,'Base entreprise'!$A$2:$K$96,2,FALSE)</f>
        <v>lol</v>
      </c>
      <c r="I23" s="73" t="str">
        <f>VLOOKUP($G23,'Base entreprise'!$A$2:$K$96,3,FALSE)</f>
        <v>CARREIRA FRERES</v>
      </c>
      <c r="J23" s="73" t="str">
        <f>VLOOKUP($G23,'Base entreprise'!$A$2:$K$96,3,FALSE)</f>
        <v>CARREIRA FRERES</v>
      </c>
      <c r="K23" s="73" t="str">
        <f>VLOOKUP($G23,'Base entreprise'!$A$2:$K$96,3,FALSE)</f>
        <v>CARREIRA FRERES</v>
      </c>
      <c r="L23" s="73" t="str">
        <f>VLOOKUP($G23,'Base entreprise'!$A$2:$K$96,3,FALSE)</f>
        <v>CARREIRA FRERES</v>
      </c>
      <c r="M23" s="73" t="str">
        <f>VLOOKUP($G23,'Base entreprise'!$A$2:$K$96,3,FALSE)</f>
        <v>CARREIRA FRERES</v>
      </c>
      <c r="N23" s="73" t="str">
        <f>VLOOKUP($G23,'Base entreprise'!$A$2:$K$96,3,FALSE)</f>
        <v>CARREIRA FRERES</v>
      </c>
      <c r="O23" s="73" t="str">
        <f>VLOOKUP($G23,'Base entreprise'!$A$2:$K$96,3,FALSE)</f>
        <v>CARREIRA FRERES</v>
      </c>
      <c r="P23" s="73" t="str">
        <f>VLOOKUP($G23,'Base entreprise'!$A$2:$K$96,3,FALSE)</f>
        <v>CARREIRA FRERES</v>
      </c>
      <c r="Q23" s="73" t="str">
        <f>VLOOKUP($G23,'Base entreprise'!$A$2:$K$96,3,FALSE)</f>
        <v>CARREIRA FRERES</v>
      </c>
      <c r="R23" s="77" t="str">
        <f>VLOOKUP($G23,'Base entreprise'!$A$2:$L$96,12,FALSE)</f>
        <v>CARREIRA FRERES</v>
      </c>
    </row>
    <row r="24" spans="1:18" ht="15">
      <c r="A24" s="90">
        <v>1492</v>
      </c>
      <c r="B24" s="91" t="s">
        <v>179</v>
      </c>
      <c r="C24" s="91" t="s">
        <v>180</v>
      </c>
      <c r="D24" s="91" t="s">
        <v>179</v>
      </c>
      <c r="E24" s="160">
        <v>77250</v>
      </c>
      <c r="F24" s="171" t="s">
        <v>247</v>
      </c>
      <c r="G24" s="76">
        <v>77000</v>
      </c>
      <c r="H24" s="60" t="str">
        <f>VLOOKUP(G24,'Base entreprise'!$A$2:$K$96,2,FALSE)</f>
        <v>lol</v>
      </c>
      <c r="I24" s="73" t="str">
        <f>VLOOKUP($G24,'Base entreprise'!$A$2:$K$96,3,FALSE)</f>
        <v>CARREIRA FRERES</v>
      </c>
      <c r="J24" s="73" t="str">
        <f>VLOOKUP($G24,'Base entreprise'!$A$2:$K$96,3,FALSE)</f>
        <v>CARREIRA FRERES</v>
      </c>
      <c r="K24" s="73" t="str">
        <f>VLOOKUP($G24,'Base entreprise'!$A$2:$K$96,3,FALSE)</f>
        <v>CARREIRA FRERES</v>
      </c>
      <c r="L24" s="73" t="str">
        <f>VLOOKUP($G24,'Base entreprise'!$A$2:$K$96,3,FALSE)</f>
        <v>CARREIRA FRERES</v>
      </c>
      <c r="M24" s="73" t="str">
        <f>VLOOKUP($G24,'Base entreprise'!$A$2:$K$96,3,FALSE)</f>
        <v>CARREIRA FRERES</v>
      </c>
      <c r="N24" s="73" t="str">
        <f>VLOOKUP($G24,'Base entreprise'!$A$2:$K$96,3,FALSE)</f>
        <v>CARREIRA FRERES</v>
      </c>
      <c r="O24" s="73" t="str">
        <f>VLOOKUP($G24,'Base entreprise'!$A$2:$K$96,3,FALSE)</f>
        <v>CARREIRA FRERES</v>
      </c>
      <c r="P24" s="73" t="str">
        <f>VLOOKUP($G24,'Base entreprise'!$A$2:$K$96,3,FALSE)</f>
        <v>CARREIRA FRERES</v>
      </c>
      <c r="Q24" s="73" t="str">
        <f>VLOOKUP($G24,'Base entreprise'!$A$2:$K$96,3,FALSE)</f>
        <v>CARREIRA FRERES</v>
      </c>
      <c r="R24" s="77" t="str">
        <f>VLOOKUP($G24,'Base entreprise'!$A$2:$L$96,12,FALSE)</f>
        <v>CARREIRA FRERES</v>
      </c>
    </row>
    <row r="25" spans="1:18" ht="15">
      <c r="A25" s="90">
        <v>632</v>
      </c>
      <c r="B25" s="91" t="s">
        <v>15</v>
      </c>
      <c r="C25" s="91" t="s">
        <v>16</v>
      </c>
      <c r="D25" s="91" t="s">
        <v>15</v>
      </c>
      <c r="E25" s="160">
        <v>77260</v>
      </c>
      <c r="F25" s="171" t="s">
        <v>247</v>
      </c>
      <c r="G25" s="76">
        <v>77000</v>
      </c>
      <c r="H25" s="60" t="str">
        <f>VLOOKUP(G25,'Base entreprise'!$A$2:$K$96,2,FALSE)</f>
        <v>lol</v>
      </c>
      <c r="I25" s="73" t="str">
        <f>VLOOKUP($G25,'Base entreprise'!$A$2:$K$96,3,FALSE)</f>
        <v>CARREIRA FRERES</v>
      </c>
      <c r="J25" s="73" t="str">
        <f>VLOOKUP($G25,'Base entreprise'!$A$2:$K$96,3,FALSE)</f>
        <v>CARREIRA FRERES</v>
      </c>
      <c r="K25" s="73" t="str">
        <f>VLOOKUP($G25,'Base entreprise'!$A$2:$K$96,3,FALSE)</f>
        <v>CARREIRA FRERES</v>
      </c>
      <c r="L25" s="73" t="str">
        <f>VLOOKUP($G25,'Base entreprise'!$A$2:$K$96,3,FALSE)</f>
        <v>CARREIRA FRERES</v>
      </c>
      <c r="M25" s="73" t="str">
        <f>VLOOKUP($G25,'Base entreprise'!$A$2:$K$96,3,FALSE)</f>
        <v>CARREIRA FRERES</v>
      </c>
      <c r="N25" s="73" t="str">
        <f>VLOOKUP($G25,'Base entreprise'!$A$2:$K$96,3,FALSE)</f>
        <v>CARREIRA FRERES</v>
      </c>
      <c r="O25" s="73" t="str">
        <f>VLOOKUP($G25,'Base entreprise'!$A$2:$K$96,3,FALSE)</f>
        <v>CARREIRA FRERES</v>
      </c>
      <c r="P25" s="73" t="str">
        <f>VLOOKUP($G25,'Base entreprise'!$A$2:$K$96,3,FALSE)</f>
        <v>CARREIRA FRERES</v>
      </c>
      <c r="Q25" s="73" t="str">
        <f>VLOOKUP($G25,'Base entreprise'!$A$2:$K$96,3,FALSE)</f>
        <v>CARREIRA FRERES</v>
      </c>
      <c r="R25" s="77" t="str">
        <f>VLOOKUP($G25,'Base entreprise'!$A$2:$L$96,12,FALSE)</f>
        <v>CARREIRA FRERES</v>
      </c>
    </row>
    <row r="26" spans="1:18" ht="15">
      <c r="A26" s="90">
        <v>3152</v>
      </c>
      <c r="B26" s="91" t="s">
        <v>333</v>
      </c>
      <c r="C26" s="91" t="s">
        <v>334</v>
      </c>
      <c r="D26" s="91" t="s">
        <v>333</v>
      </c>
      <c r="E26" s="160">
        <v>77240</v>
      </c>
      <c r="F26" s="171" t="s">
        <v>247</v>
      </c>
      <c r="G26" s="76">
        <v>77000</v>
      </c>
      <c r="H26" s="60" t="str">
        <f>VLOOKUP(G26,'Base entreprise'!$A$2:$K$96,2,FALSE)</f>
        <v>lol</v>
      </c>
      <c r="I26" s="73" t="str">
        <f>VLOOKUP($G26,'Base entreprise'!$A$2:$K$96,3,FALSE)</f>
        <v>CARREIRA FRERES</v>
      </c>
      <c r="J26" s="73" t="str">
        <f>VLOOKUP($G26,'Base entreprise'!$A$2:$K$96,3,FALSE)</f>
        <v>CARREIRA FRERES</v>
      </c>
      <c r="K26" s="73" t="str">
        <f>VLOOKUP($G26,'Base entreprise'!$A$2:$K$96,3,FALSE)</f>
        <v>CARREIRA FRERES</v>
      </c>
      <c r="L26" s="73" t="str">
        <f>VLOOKUP($G26,'Base entreprise'!$A$2:$K$96,3,FALSE)</f>
        <v>CARREIRA FRERES</v>
      </c>
      <c r="M26" s="73" t="str">
        <f>VLOOKUP($G26,'Base entreprise'!$A$2:$K$96,3,FALSE)</f>
        <v>CARREIRA FRERES</v>
      </c>
      <c r="N26" s="73" t="str">
        <f>VLOOKUP($G26,'Base entreprise'!$A$2:$K$96,3,FALSE)</f>
        <v>CARREIRA FRERES</v>
      </c>
      <c r="O26" s="73" t="str">
        <f>VLOOKUP($G26,'Base entreprise'!$A$2:$K$96,3,FALSE)</f>
        <v>CARREIRA FRERES</v>
      </c>
      <c r="P26" s="73" t="str">
        <f>VLOOKUP($G26,'Base entreprise'!$A$2:$K$96,3,FALSE)</f>
        <v>CARREIRA FRERES</v>
      </c>
      <c r="Q26" s="73" t="str">
        <f>VLOOKUP($G26,'Base entreprise'!$A$2:$K$96,3,FALSE)</f>
        <v>CARREIRA FRERES</v>
      </c>
      <c r="R26" s="77" t="str">
        <f>VLOOKUP($G26,'Base entreprise'!$A$2:$L$96,12,FALSE)</f>
        <v>CARREIRA FRERES</v>
      </c>
    </row>
    <row r="27" spans="1:18" ht="15">
      <c r="A27" s="92">
        <v>2681</v>
      </c>
      <c r="B27" s="91" t="s">
        <v>145</v>
      </c>
      <c r="C27" s="93" t="s">
        <v>146</v>
      </c>
      <c r="D27" s="91" t="s">
        <v>145</v>
      </c>
      <c r="E27" s="161">
        <v>77270</v>
      </c>
      <c r="F27" s="171" t="s">
        <v>247</v>
      </c>
      <c r="G27" s="76">
        <v>77000</v>
      </c>
      <c r="H27" s="60" t="str">
        <f>VLOOKUP(G27,'Base entreprise'!$A$2:$K$96,2,FALSE)</f>
        <v>lol</v>
      </c>
      <c r="I27" s="73" t="str">
        <f>VLOOKUP($G27,'Base entreprise'!$A$2:$K$96,3,FALSE)</f>
        <v>CARREIRA FRERES</v>
      </c>
      <c r="J27" s="73" t="str">
        <f>VLOOKUP($G27,'Base entreprise'!$A$2:$K$96,3,FALSE)</f>
        <v>CARREIRA FRERES</v>
      </c>
      <c r="K27" s="73" t="str">
        <f>VLOOKUP($G27,'Base entreprise'!$A$2:$K$96,3,FALSE)</f>
        <v>CARREIRA FRERES</v>
      </c>
      <c r="L27" s="73" t="str">
        <f>VLOOKUP($G27,'Base entreprise'!$A$2:$K$96,3,FALSE)</f>
        <v>CARREIRA FRERES</v>
      </c>
      <c r="M27" s="73" t="str">
        <f>VLOOKUP($G27,'Base entreprise'!$A$2:$K$96,3,FALSE)</f>
        <v>CARREIRA FRERES</v>
      </c>
      <c r="N27" s="73" t="str">
        <f>VLOOKUP($G27,'Base entreprise'!$A$2:$K$96,3,FALSE)</f>
        <v>CARREIRA FRERES</v>
      </c>
      <c r="O27" s="73" t="str">
        <f>VLOOKUP($G27,'Base entreprise'!$A$2:$K$96,3,FALSE)</f>
        <v>CARREIRA FRERES</v>
      </c>
      <c r="P27" s="73" t="str">
        <f>VLOOKUP($G27,'Base entreprise'!$A$2:$K$96,3,FALSE)</f>
        <v>CARREIRA FRERES</v>
      </c>
      <c r="Q27" s="73" t="str">
        <f>VLOOKUP($G27,'Base entreprise'!$A$2:$K$96,3,FALSE)</f>
        <v>CARREIRA FRERES</v>
      </c>
      <c r="R27" s="77" t="str">
        <f>VLOOKUP($G27,'Base entreprise'!$A$2:$L$96,12,FALSE)</f>
        <v>CARREIRA FRERES</v>
      </c>
    </row>
    <row r="28" spans="1:18" ht="15">
      <c r="A28" s="90">
        <v>1854</v>
      </c>
      <c r="B28" s="91" t="s">
        <v>77</v>
      </c>
      <c r="C28" s="91" t="s">
        <v>89</v>
      </c>
      <c r="D28" s="91" t="s">
        <v>77</v>
      </c>
      <c r="E28" s="160">
        <v>77320</v>
      </c>
      <c r="F28" s="171" t="s">
        <v>247</v>
      </c>
      <c r="G28" s="76">
        <v>77000</v>
      </c>
      <c r="H28" s="60" t="str">
        <f>VLOOKUP(G28,'Base entreprise'!$A$2:$K$96,2,FALSE)</f>
        <v>lol</v>
      </c>
      <c r="I28" s="73" t="str">
        <f>VLOOKUP($G28,'Base entreprise'!$A$2:$K$96,3,FALSE)</f>
        <v>CARREIRA FRERES</v>
      </c>
      <c r="J28" s="73" t="str">
        <f>VLOOKUP($G28,'Base entreprise'!$A$2:$K$96,3,FALSE)</f>
        <v>CARREIRA FRERES</v>
      </c>
      <c r="K28" s="73" t="str">
        <f>VLOOKUP($G28,'Base entreprise'!$A$2:$K$96,3,FALSE)</f>
        <v>CARREIRA FRERES</v>
      </c>
      <c r="L28" s="73" t="str">
        <f>VLOOKUP($G28,'Base entreprise'!$A$2:$K$96,3,FALSE)</f>
        <v>CARREIRA FRERES</v>
      </c>
      <c r="M28" s="73" t="str">
        <f>VLOOKUP($G28,'Base entreprise'!$A$2:$K$96,3,FALSE)</f>
        <v>CARREIRA FRERES</v>
      </c>
      <c r="N28" s="73" t="str">
        <f>VLOOKUP($G28,'Base entreprise'!$A$2:$K$96,3,FALSE)</f>
        <v>CARREIRA FRERES</v>
      </c>
      <c r="O28" s="73" t="str">
        <f>VLOOKUP($G28,'Base entreprise'!$A$2:$K$96,3,FALSE)</f>
        <v>CARREIRA FRERES</v>
      </c>
      <c r="P28" s="73" t="str">
        <f>VLOOKUP($G28,'Base entreprise'!$A$2:$K$96,3,FALSE)</f>
        <v>CARREIRA FRERES</v>
      </c>
      <c r="Q28" s="73" t="str">
        <f>VLOOKUP($G28,'Base entreprise'!$A$2:$K$96,3,FALSE)</f>
        <v>CARREIRA FRERES</v>
      </c>
      <c r="R28" s="77" t="str">
        <f>VLOOKUP($G28,'Base entreprise'!$A$2:$L$96,12,FALSE)</f>
        <v>CARREIRA FRERES</v>
      </c>
    </row>
    <row r="29" spans="1:18" ht="15">
      <c r="A29" s="90">
        <v>1014</v>
      </c>
      <c r="B29" s="91" t="s">
        <v>32</v>
      </c>
      <c r="C29" s="91" t="s">
        <v>33</v>
      </c>
      <c r="D29" s="91" t="s">
        <v>97</v>
      </c>
      <c r="E29" s="160">
        <v>77330</v>
      </c>
      <c r="F29" s="171" t="s">
        <v>247</v>
      </c>
      <c r="G29" s="76">
        <v>77000</v>
      </c>
      <c r="H29" s="60" t="str">
        <f>VLOOKUP(G29,'Base entreprise'!$A$2:$K$96,2,FALSE)</f>
        <v>lol</v>
      </c>
      <c r="I29" s="73" t="str">
        <f>VLOOKUP($G29,'Base entreprise'!$A$2:$K$96,3,FALSE)</f>
        <v>CARREIRA FRERES</v>
      </c>
      <c r="J29" s="73" t="str">
        <f>VLOOKUP($G29,'Base entreprise'!$A$2:$K$96,3,FALSE)</f>
        <v>CARREIRA FRERES</v>
      </c>
      <c r="K29" s="73" t="str">
        <f>VLOOKUP($G29,'Base entreprise'!$A$2:$K$96,3,FALSE)</f>
        <v>CARREIRA FRERES</v>
      </c>
      <c r="L29" s="73" t="str">
        <f>VLOOKUP($G29,'Base entreprise'!$A$2:$K$96,3,FALSE)</f>
        <v>CARREIRA FRERES</v>
      </c>
      <c r="M29" s="73" t="str">
        <f>VLOOKUP($G29,'Base entreprise'!$A$2:$K$96,3,FALSE)</f>
        <v>CARREIRA FRERES</v>
      </c>
      <c r="N29" s="73" t="str">
        <f>VLOOKUP($G29,'Base entreprise'!$A$2:$K$96,3,FALSE)</f>
        <v>CARREIRA FRERES</v>
      </c>
      <c r="O29" s="73" t="str">
        <f>VLOOKUP($G29,'Base entreprise'!$A$2:$K$96,3,FALSE)</f>
        <v>CARREIRA FRERES</v>
      </c>
      <c r="P29" s="73" t="str">
        <f>VLOOKUP($G29,'Base entreprise'!$A$2:$K$96,3,FALSE)</f>
        <v>CARREIRA FRERES</v>
      </c>
      <c r="Q29" s="73" t="str">
        <f>VLOOKUP($G29,'Base entreprise'!$A$2:$K$96,3,FALSE)</f>
        <v>CARREIRA FRERES</v>
      </c>
      <c r="R29" s="77" t="str">
        <f>VLOOKUP($G29,'Base entreprise'!$A$2:$L$96,12,FALSE)</f>
        <v>CARREIRA FRERES</v>
      </c>
    </row>
    <row r="30" spans="1:18" ht="15">
      <c r="A30" s="90">
        <v>1320</v>
      </c>
      <c r="B30" s="91" t="s">
        <v>62</v>
      </c>
      <c r="C30" s="91" t="s">
        <v>63</v>
      </c>
      <c r="D30" s="91" t="s">
        <v>62</v>
      </c>
      <c r="E30" s="160">
        <v>77340</v>
      </c>
      <c r="F30" s="171" t="s">
        <v>247</v>
      </c>
      <c r="G30" s="76">
        <v>77000</v>
      </c>
      <c r="H30" s="60" t="str">
        <f>VLOOKUP(G30,'Base entreprise'!$A$2:$K$96,2,FALSE)</f>
        <v>lol</v>
      </c>
      <c r="I30" s="73" t="str">
        <f>VLOOKUP($G30,'Base entreprise'!$A$2:$K$96,3,FALSE)</f>
        <v>CARREIRA FRERES</v>
      </c>
      <c r="J30" s="73" t="str">
        <f>VLOOKUP($G30,'Base entreprise'!$A$2:$K$96,3,FALSE)</f>
        <v>CARREIRA FRERES</v>
      </c>
      <c r="K30" s="73" t="str">
        <f>VLOOKUP($G30,'Base entreprise'!$A$2:$K$96,3,FALSE)</f>
        <v>CARREIRA FRERES</v>
      </c>
      <c r="L30" s="73" t="str">
        <f>VLOOKUP($G30,'Base entreprise'!$A$2:$K$96,3,FALSE)</f>
        <v>CARREIRA FRERES</v>
      </c>
      <c r="M30" s="73" t="str">
        <f>VLOOKUP($G30,'Base entreprise'!$A$2:$K$96,3,FALSE)</f>
        <v>CARREIRA FRERES</v>
      </c>
      <c r="N30" s="73" t="str">
        <f>VLOOKUP($G30,'Base entreprise'!$A$2:$K$96,3,FALSE)</f>
        <v>CARREIRA FRERES</v>
      </c>
      <c r="O30" s="73" t="str">
        <f>VLOOKUP($G30,'Base entreprise'!$A$2:$K$96,3,FALSE)</f>
        <v>CARREIRA FRERES</v>
      </c>
      <c r="P30" s="73" t="str">
        <f>VLOOKUP($G30,'Base entreprise'!$A$2:$K$96,3,FALSE)</f>
        <v>CARREIRA FRERES</v>
      </c>
      <c r="Q30" s="73" t="str">
        <f>VLOOKUP($G30,'Base entreprise'!$A$2:$K$96,3,FALSE)</f>
        <v>CARREIRA FRERES</v>
      </c>
      <c r="R30" s="77" t="str">
        <f>VLOOKUP($G30,'Base entreprise'!$A$2:$L$96,12,FALSE)</f>
        <v>CARREIRA FRERES</v>
      </c>
    </row>
    <row r="31" spans="1:18" ht="15">
      <c r="A31" s="92">
        <v>3016</v>
      </c>
      <c r="B31" s="91" t="s">
        <v>188</v>
      </c>
      <c r="C31" s="93" t="s">
        <v>189</v>
      </c>
      <c r="D31" s="91" t="s">
        <v>188</v>
      </c>
      <c r="E31" s="161">
        <v>77370</v>
      </c>
      <c r="F31" s="171" t="s">
        <v>247</v>
      </c>
      <c r="G31" s="76">
        <v>77000</v>
      </c>
      <c r="H31" s="60" t="str">
        <f>VLOOKUP(G31,'Base entreprise'!$A$2:$K$96,2,FALSE)</f>
        <v>lol</v>
      </c>
      <c r="I31" s="73" t="str">
        <f>VLOOKUP($G31,'Base entreprise'!$A$2:$K$96,3,FALSE)</f>
        <v>CARREIRA FRERES</v>
      </c>
      <c r="J31" s="73" t="str">
        <f>VLOOKUP($G31,'Base entreprise'!$A$2:$K$96,3,FALSE)</f>
        <v>CARREIRA FRERES</v>
      </c>
      <c r="K31" s="73" t="str">
        <f>VLOOKUP($G31,'Base entreprise'!$A$2:$K$96,3,FALSE)</f>
        <v>CARREIRA FRERES</v>
      </c>
      <c r="L31" s="73" t="str">
        <f>VLOOKUP($G31,'Base entreprise'!$A$2:$K$96,3,FALSE)</f>
        <v>CARREIRA FRERES</v>
      </c>
      <c r="M31" s="73" t="str">
        <f>VLOOKUP($G31,'Base entreprise'!$A$2:$K$96,3,FALSE)</f>
        <v>CARREIRA FRERES</v>
      </c>
      <c r="N31" s="73" t="str">
        <f>VLOOKUP($G31,'Base entreprise'!$A$2:$K$96,3,FALSE)</f>
        <v>CARREIRA FRERES</v>
      </c>
      <c r="O31" s="73" t="str">
        <f>VLOOKUP($G31,'Base entreprise'!$A$2:$K$96,3,FALSE)</f>
        <v>CARREIRA FRERES</v>
      </c>
      <c r="P31" s="73" t="str">
        <f>VLOOKUP($G31,'Base entreprise'!$A$2:$K$96,3,FALSE)</f>
        <v>CARREIRA FRERES</v>
      </c>
      <c r="Q31" s="73" t="str">
        <f>VLOOKUP($G31,'Base entreprise'!$A$2:$K$96,3,FALSE)</f>
        <v>CARREIRA FRERES</v>
      </c>
      <c r="R31" s="77" t="str">
        <f>VLOOKUP($G31,'Base entreprise'!$A$2:$L$96,12,FALSE)</f>
        <v>CARREIRA FRERES</v>
      </c>
    </row>
    <row r="32" spans="1:18" ht="15">
      <c r="A32" s="90">
        <v>1091</v>
      </c>
      <c r="B32" s="91" t="s">
        <v>57</v>
      </c>
      <c r="C32" s="91" t="s">
        <v>58</v>
      </c>
      <c r="D32" s="91" t="s">
        <v>57</v>
      </c>
      <c r="E32" s="160">
        <v>77380</v>
      </c>
      <c r="F32" s="171" t="s">
        <v>247</v>
      </c>
      <c r="G32" s="76">
        <v>77000</v>
      </c>
      <c r="H32" s="60" t="str">
        <f>VLOOKUP(G32,'Base entreprise'!$A$2:$K$96,2,FALSE)</f>
        <v>lol</v>
      </c>
      <c r="I32" s="73" t="str">
        <f>VLOOKUP($G32,'Base entreprise'!$A$2:$K$96,3,FALSE)</f>
        <v>CARREIRA FRERES</v>
      </c>
      <c r="J32" s="73" t="str">
        <f>VLOOKUP($G32,'Base entreprise'!$A$2:$K$96,3,FALSE)</f>
        <v>CARREIRA FRERES</v>
      </c>
      <c r="K32" s="73" t="str">
        <f>VLOOKUP($G32,'Base entreprise'!$A$2:$K$96,3,FALSE)</f>
        <v>CARREIRA FRERES</v>
      </c>
      <c r="L32" s="73" t="str">
        <f>VLOOKUP($G32,'Base entreprise'!$A$2:$K$96,3,FALSE)</f>
        <v>CARREIRA FRERES</v>
      </c>
      <c r="M32" s="73" t="str">
        <f>VLOOKUP($G32,'Base entreprise'!$A$2:$K$96,3,FALSE)</f>
        <v>CARREIRA FRERES</v>
      </c>
      <c r="N32" s="73" t="str">
        <f>VLOOKUP($G32,'Base entreprise'!$A$2:$K$96,3,FALSE)</f>
        <v>CARREIRA FRERES</v>
      </c>
      <c r="O32" s="73" t="str">
        <f>VLOOKUP($G32,'Base entreprise'!$A$2:$K$96,3,FALSE)</f>
        <v>CARREIRA FRERES</v>
      </c>
      <c r="P32" s="73" t="str">
        <f>VLOOKUP($G32,'Base entreprise'!$A$2:$K$96,3,FALSE)</f>
        <v>CARREIRA FRERES</v>
      </c>
      <c r="Q32" s="73" t="str">
        <f>VLOOKUP($G32,'Base entreprise'!$A$2:$K$96,3,FALSE)</f>
        <v>CARREIRA FRERES</v>
      </c>
      <c r="R32" s="77" t="str">
        <f>VLOOKUP($G32,'Base entreprise'!$A$2:$L$96,12,FALSE)</f>
        <v>CARREIRA FRERES</v>
      </c>
    </row>
    <row r="33" spans="1:18" ht="15">
      <c r="A33" s="92">
        <v>2685</v>
      </c>
      <c r="B33" s="91" t="s">
        <v>150</v>
      </c>
      <c r="C33" s="93" t="s">
        <v>151</v>
      </c>
      <c r="D33" s="91" t="s">
        <v>101</v>
      </c>
      <c r="E33" s="161">
        <v>77400</v>
      </c>
      <c r="F33" s="171" t="s">
        <v>247</v>
      </c>
      <c r="G33" s="76">
        <v>89000</v>
      </c>
      <c r="H33" s="60" t="str">
        <f>VLOOKUP(G33,'Base entreprise'!$A$2:$K$96,2,FALSE)</f>
        <v>bougues</v>
      </c>
      <c r="I33" s="73" t="str">
        <f>VLOOKUP($G33,'Base entreprise'!$A$2:$K$96,3,FALSE)</f>
        <v>bougues</v>
      </c>
      <c r="J33" s="73" t="str">
        <f>VLOOKUP($G33,'Base entreprise'!$A$2:$K$96,3,FALSE)</f>
        <v>bougues</v>
      </c>
      <c r="K33" s="73" t="str">
        <f>VLOOKUP($G33,'Base entreprise'!$A$2:$K$96,3,FALSE)</f>
        <v>bougues</v>
      </c>
      <c r="L33" s="73" t="str">
        <f>VLOOKUP($G33,'Base entreprise'!$A$2:$K$96,3,FALSE)</f>
        <v>bougues</v>
      </c>
      <c r="M33" s="73" t="str">
        <f>VLOOKUP($G33,'Base entreprise'!$A$2:$K$96,3,FALSE)</f>
        <v>bougues</v>
      </c>
      <c r="N33" s="73" t="str">
        <f>VLOOKUP($G33,'Base entreprise'!$A$2:$K$96,3,FALSE)</f>
        <v>bougues</v>
      </c>
      <c r="O33" s="73" t="str">
        <f>VLOOKUP($G33,'Base entreprise'!$A$2:$K$96,3,FALSE)</f>
        <v>bougues</v>
      </c>
      <c r="P33" s="73" t="str">
        <f>VLOOKUP($G33,'Base entreprise'!$A$2:$K$96,3,FALSE)</f>
        <v>bougues</v>
      </c>
      <c r="Q33" s="73" t="str">
        <f>VLOOKUP($G33,'Base entreprise'!$A$2:$K$96,3,FALSE)</f>
        <v>bougues</v>
      </c>
      <c r="R33" s="77" t="str">
        <f>VLOOKUP($G33,'Base entreprise'!$A$2:$L$96,12,FALSE)</f>
        <v>bougues</v>
      </c>
    </row>
    <row r="34" spans="1:18" ht="15">
      <c r="A34" s="92">
        <v>3219</v>
      </c>
      <c r="B34" s="91" t="s">
        <v>195</v>
      </c>
      <c r="C34" s="93" t="s">
        <v>197</v>
      </c>
      <c r="D34" s="91" t="s">
        <v>195</v>
      </c>
      <c r="E34" s="161">
        <v>77410</v>
      </c>
      <c r="F34" s="171" t="s">
        <v>247</v>
      </c>
      <c r="G34" s="76">
        <v>89000</v>
      </c>
      <c r="H34" s="60" t="str">
        <f>VLOOKUP(G34,'Base entreprise'!$A$2:$K$96,2,FALSE)</f>
        <v>bougues</v>
      </c>
      <c r="I34" s="73" t="str">
        <f>VLOOKUP($G34,'Base entreprise'!$A$2:$K$96,3,FALSE)</f>
        <v>bougues</v>
      </c>
      <c r="J34" s="73" t="str">
        <f>VLOOKUP($G34,'Base entreprise'!$A$2:$K$96,3,FALSE)</f>
        <v>bougues</v>
      </c>
      <c r="K34" s="73" t="str">
        <f>VLOOKUP($G34,'Base entreprise'!$A$2:$K$96,3,FALSE)</f>
        <v>bougues</v>
      </c>
      <c r="L34" s="73" t="str">
        <f>VLOOKUP($G34,'Base entreprise'!$A$2:$K$96,3,FALSE)</f>
        <v>bougues</v>
      </c>
      <c r="M34" s="73" t="str">
        <f>VLOOKUP($G34,'Base entreprise'!$A$2:$K$96,3,FALSE)</f>
        <v>bougues</v>
      </c>
      <c r="N34" s="73" t="str">
        <f>VLOOKUP($G34,'Base entreprise'!$A$2:$K$96,3,FALSE)</f>
        <v>bougues</v>
      </c>
      <c r="O34" s="73" t="str">
        <f>VLOOKUP($G34,'Base entreprise'!$A$2:$K$96,3,FALSE)</f>
        <v>bougues</v>
      </c>
      <c r="P34" s="73" t="str">
        <f>VLOOKUP($G34,'Base entreprise'!$A$2:$K$96,3,FALSE)</f>
        <v>bougues</v>
      </c>
      <c r="Q34" s="73" t="str">
        <f>VLOOKUP($G34,'Base entreprise'!$A$2:$K$96,3,FALSE)</f>
        <v>bougues</v>
      </c>
      <c r="R34" s="77" t="str">
        <f>VLOOKUP($G34,'Base entreprise'!$A$2:$L$96,12,FALSE)</f>
        <v>bougues</v>
      </c>
    </row>
    <row r="35" spans="1:18" ht="15">
      <c r="A35" s="92">
        <v>1032</v>
      </c>
      <c r="B35" s="91" t="s">
        <v>297</v>
      </c>
      <c r="C35" s="93" t="s">
        <v>298</v>
      </c>
      <c r="D35" s="91" t="s">
        <v>297</v>
      </c>
      <c r="E35" s="161">
        <v>77191</v>
      </c>
      <c r="F35" s="171" t="s">
        <v>247</v>
      </c>
      <c r="G35" s="76">
        <v>89000</v>
      </c>
      <c r="H35" s="60" t="str">
        <f>VLOOKUP(G35,'Base entreprise'!$A$2:$K$96,2,FALSE)</f>
        <v>bougues</v>
      </c>
      <c r="I35" s="73" t="str">
        <f>VLOOKUP($G35,'Base entreprise'!$A$2:$K$96,3,FALSE)</f>
        <v>bougues</v>
      </c>
      <c r="J35" s="73" t="str">
        <f>VLOOKUP($G35,'Base entreprise'!$A$2:$K$96,3,FALSE)</f>
        <v>bougues</v>
      </c>
      <c r="K35" s="73" t="str">
        <f>VLOOKUP($G35,'Base entreprise'!$A$2:$K$96,3,FALSE)</f>
        <v>bougues</v>
      </c>
      <c r="L35" s="73" t="str">
        <f>VLOOKUP($G35,'Base entreprise'!$A$2:$K$96,3,FALSE)</f>
        <v>bougues</v>
      </c>
      <c r="M35" s="73" t="str">
        <f>VLOOKUP($G35,'Base entreprise'!$A$2:$K$96,3,FALSE)</f>
        <v>bougues</v>
      </c>
      <c r="N35" s="73" t="str">
        <f>VLOOKUP($G35,'Base entreprise'!$A$2:$K$96,3,FALSE)</f>
        <v>bougues</v>
      </c>
      <c r="O35" s="73" t="str">
        <f>VLOOKUP($G35,'Base entreprise'!$A$2:$K$96,3,FALSE)</f>
        <v>bougues</v>
      </c>
      <c r="P35" s="73" t="str">
        <f>VLOOKUP($G35,'Base entreprise'!$A$2:$K$96,3,FALSE)</f>
        <v>bougues</v>
      </c>
      <c r="Q35" s="73" t="str">
        <f>VLOOKUP($G35,'Base entreprise'!$A$2:$K$96,3,FALSE)</f>
        <v>bougues</v>
      </c>
      <c r="R35" s="77" t="str">
        <f>VLOOKUP($G35,'Base entreprise'!$A$2:$L$96,12,FALSE)</f>
        <v>bougues</v>
      </c>
    </row>
    <row r="36" spans="1:18" ht="15">
      <c r="A36" s="90">
        <v>2406</v>
      </c>
      <c r="B36" s="91" t="s">
        <v>82</v>
      </c>
      <c r="C36" s="91" t="s">
        <v>87</v>
      </c>
      <c r="D36" s="91" t="s">
        <v>103</v>
      </c>
      <c r="E36" s="160">
        <v>77420</v>
      </c>
      <c r="F36" s="171" t="s">
        <v>247</v>
      </c>
      <c r="G36" s="76">
        <v>89000</v>
      </c>
      <c r="H36" s="60" t="str">
        <f>VLOOKUP(G36,'Base entreprise'!$A$2:$K$96,2,FALSE)</f>
        <v>bougues</v>
      </c>
      <c r="I36" s="73" t="str">
        <f>VLOOKUP($G36,'Base entreprise'!$A$2:$K$96,3,FALSE)</f>
        <v>bougues</v>
      </c>
      <c r="J36" s="73" t="str">
        <f>VLOOKUP($G36,'Base entreprise'!$A$2:$K$96,3,FALSE)</f>
        <v>bougues</v>
      </c>
      <c r="K36" s="73" t="str">
        <f>VLOOKUP($G36,'Base entreprise'!$A$2:$K$96,3,FALSE)</f>
        <v>bougues</v>
      </c>
      <c r="L36" s="73" t="str">
        <f>VLOOKUP($G36,'Base entreprise'!$A$2:$K$96,3,FALSE)</f>
        <v>bougues</v>
      </c>
      <c r="M36" s="73" t="str">
        <f>VLOOKUP($G36,'Base entreprise'!$A$2:$K$96,3,FALSE)</f>
        <v>bougues</v>
      </c>
      <c r="N36" s="73" t="str">
        <f>VLOOKUP($G36,'Base entreprise'!$A$2:$K$96,3,FALSE)</f>
        <v>bougues</v>
      </c>
      <c r="O36" s="73" t="str">
        <f>VLOOKUP($G36,'Base entreprise'!$A$2:$K$96,3,FALSE)</f>
        <v>bougues</v>
      </c>
      <c r="P36" s="73" t="str">
        <f>VLOOKUP($G36,'Base entreprise'!$A$2:$K$96,3,FALSE)</f>
        <v>bougues</v>
      </c>
      <c r="Q36" s="73" t="str">
        <f>VLOOKUP($G36,'Base entreprise'!$A$2:$K$96,3,FALSE)</f>
        <v>bougues</v>
      </c>
      <c r="R36" s="77" t="str">
        <f>VLOOKUP($G36,'Base entreprise'!$A$2:$L$96,12,FALSE)</f>
        <v>bougues</v>
      </c>
    </row>
    <row r="37" spans="1:18" ht="15.75" thickBot="1">
      <c r="A37" s="94">
        <v>3142</v>
      </c>
      <c r="B37" s="95" t="s">
        <v>196</v>
      </c>
      <c r="C37" s="96" t="s">
        <v>199</v>
      </c>
      <c r="D37" s="95" t="s">
        <v>196</v>
      </c>
      <c r="E37" s="175">
        <v>77600</v>
      </c>
      <c r="F37" s="171" t="s">
        <v>247</v>
      </c>
      <c r="G37" s="76">
        <v>89000</v>
      </c>
      <c r="H37" s="60" t="str">
        <f>VLOOKUP(G37,'Base entreprise'!$A$2:$K$96,2,FALSE)</f>
        <v>bougues</v>
      </c>
      <c r="I37" s="73" t="str">
        <f>VLOOKUP($G37,'Base entreprise'!$A$2:$K$96,3,FALSE)</f>
        <v>bougues</v>
      </c>
      <c r="J37" s="73" t="str">
        <f>VLOOKUP($G37,'Base entreprise'!$A$2:$K$96,3,FALSE)</f>
        <v>bougues</v>
      </c>
      <c r="K37" s="73" t="str">
        <f>VLOOKUP($G37,'Base entreprise'!$A$2:$K$96,3,FALSE)</f>
        <v>bougues</v>
      </c>
      <c r="L37" s="73" t="str">
        <f>VLOOKUP($G37,'Base entreprise'!$A$2:$K$96,3,FALSE)</f>
        <v>bougues</v>
      </c>
      <c r="M37" s="73" t="str">
        <f>VLOOKUP($G37,'Base entreprise'!$A$2:$K$96,3,FALSE)</f>
        <v>bougues</v>
      </c>
      <c r="N37" s="73" t="str">
        <f>VLOOKUP($G37,'Base entreprise'!$A$2:$K$96,3,FALSE)</f>
        <v>bougues</v>
      </c>
      <c r="O37" s="73" t="str">
        <f>VLOOKUP($G37,'Base entreprise'!$A$2:$K$96,3,FALSE)</f>
        <v>bougues</v>
      </c>
      <c r="P37" s="73" t="str">
        <f>VLOOKUP($G37,'Base entreprise'!$A$2:$K$96,3,FALSE)</f>
        <v>bougues</v>
      </c>
      <c r="Q37" s="73" t="str">
        <f>VLOOKUP($G37,'Base entreprise'!$A$2:$K$96,3,FALSE)</f>
        <v>bougues</v>
      </c>
      <c r="R37" s="77" t="str">
        <f>VLOOKUP($G37,'Base entreprise'!$A$2:$L$96,12,FALSE)</f>
        <v>bougues</v>
      </c>
    </row>
    <row r="38" spans="1:18" ht="15.75" thickTop="1">
      <c r="A38" s="97">
        <v>1495</v>
      </c>
      <c r="B38" s="98" t="s">
        <v>131</v>
      </c>
      <c r="C38" s="99" t="s">
        <v>132</v>
      </c>
      <c r="D38" s="98" t="s">
        <v>120</v>
      </c>
      <c r="E38" s="162">
        <v>89100</v>
      </c>
      <c r="F38" s="171" t="s">
        <v>248</v>
      </c>
      <c r="G38" s="76">
        <v>89000</v>
      </c>
      <c r="H38" s="60" t="str">
        <f>VLOOKUP(G38,'Base entreprise'!$A$2:$K$96,2,FALSE)</f>
        <v>bougues</v>
      </c>
      <c r="I38" s="73" t="str">
        <f>VLOOKUP($G38,'Base entreprise'!$A$2:$K$96,3,FALSE)</f>
        <v>bougues</v>
      </c>
      <c r="J38" s="73" t="str">
        <f>VLOOKUP($G38,'Base entreprise'!$A$2:$K$96,3,FALSE)</f>
        <v>bougues</v>
      </c>
      <c r="K38" s="73" t="str">
        <f>VLOOKUP($G38,'Base entreprise'!$A$2:$K$96,3,FALSE)</f>
        <v>bougues</v>
      </c>
      <c r="L38" s="73" t="str">
        <f>VLOOKUP($G38,'Base entreprise'!$A$2:$K$96,3,FALSE)</f>
        <v>bougues</v>
      </c>
      <c r="M38" s="73" t="str">
        <f>VLOOKUP($G38,'Base entreprise'!$A$2:$K$96,3,FALSE)</f>
        <v>bougues</v>
      </c>
      <c r="N38" s="73" t="str">
        <f>VLOOKUP($G38,'Base entreprise'!$A$2:$K$96,3,FALSE)</f>
        <v>bougues</v>
      </c>
      <c r="O38" s="73" t="str">
        <f>VLOOKUP($G38,'Base entreprise'!$A$2:$K$96,3,FALSE)</f>
        <v>bougues</v>
      </c>
      <c r="P38" s="73" t="str">
        <f>VLOOKUP($G38,'Base entreprise'!$A$2:$K$96,3,FALSE)</f>
        <v>bougues</v>
      </c>
      <c r="Q38" s="73" t="str">
        <f>VLOOKUP($G38,'Base entreprise'!$A$2:$K$96,3,FALSE)</f>
        <v>bougues</v>
      </c>
      <c r="R38" s="77" t="str">
        <f>VLOOKUP($G38,'Base entreprise'!$A$2:$L$96,12,FALSE)</f>
        <v>bougues</v>
      </c>
    </row>
    <row r="39" spans="1:18" ht="15">
      <c r="A39" s="100">
        <v>2638</v>
      </c>
      <c r="B39" s="98" t="s">
        <v>125</v>
      </c>
      <c r="C39" s="99" t="s">
        <v>126</v>
      </c>
      <c r="D39" s="98" t="s">
        <v>127</v>
      </c>
      <c r="E39" s="162">
        <v>89100</v>
      </c>
      <c r="F39" s="171" t="s">
        <v>248</v>
      </c>
      <c r="G39" s="76">
        <v>89000</v>
      </c>
      <c r="H39" s="60" t="str">
        <f>VLOOKUP(G39,'Base entreprise'!$A$2:$K$96,2,FALSE)</f>
        <v>bougues</v>
      </c>
      <c r="I39" s="73" t="str">
        <f>VLOOKUP($G39,'Base entreprise'!$A$2:$K$96,3,FALSE)</f>
        <v>bougues</v>
      </c>
      <c r="J39" s="73" t="str">
        <f>VLOOKUP($G39,'Base entreprise'!$A$2:$K$96,3,FALSE)</f>
        <v>bougues</v>
      </c>
      <c r="K39" s="73" t="str">
        <f>VLOOKUP($G39,'Base entreprise'!$A$2:$K$96,3,FALSE)</f>
        <v>bougues</v>
      </c>
      <c r="L39" s="73" t="str">
        <f>VLOOKUP($G39,'Base entreprise'!$A$2:$K$96,3,FALSE)</f>
        <v>bougues</v>
      </c>
      <c r="M39" s="73" t="str">
        <f>VLOOKUP($G39,'Base entreprise'!$A$2:$K$96,3,FALSE)</f>
        <v>bougues</v>
      </c>
      <c r="N39" s="73" t="str">
        <f>VLOOKUP($G39,'Base entreprise'!$A$2:$K$96,3,FALSE)</f>
        <v>bougues</v>
      </c>
      <c r="O39" s="73" t="str">
        <f>VLOOKUP($G39,'Base entreprise'!$A$2:$K$96,3,FALSE)</f>
        <v>bougues</v>
      </c>
      <c r="P39" s="73" t="str">
        <f>VLOOKUP($G39,'Base entreprise'!$A$2:$K$96,3,FALSE)</f>
        <v>bougues</v>
      </c>
      <c r="Q39" s="73" t="str">
        <f>VLOOKUP($G39,'Base entreprise'!$A$2:$K$96,3,FALSE)</f>
        <v>bougues</v>
      </c>
      <c r="R39" s="77" t="str">
        <f>VLOOKUP($G39,'Base entreprise'!$A$2:$L$96,12,FALSE)</f>
        <v>bougues</v>
      </c>
    </row>
    <row r="40" spans="1:18" ht="15">
      <c r="A40" s="100">
        <v>2696</v>
      </c>
      <c r="B40" s="98" t="s">
        <v>162</v>
      </c>
      <c r="C40" s="99" t="s">
        <v>163</v>
      </c>
      <c r="D40" s="98" t="s">
        <v>162</v>
      </c>
      <c r="E40" s="162">
        <v>89100</v>
      </c>
      <c r="F40" s="171" t="s">
        <v>248</v>
      </c>
      <c r="G40" s="76">
        <v>89000</v>
      </c>
      <c r="H40" s="60" t="str">
        <f>VLOOKUP(G40,'Base entreprise'!$A$2:$K$96,2,FALSE)</f>
        <v>bougues</v>
      </c>
      <c r="I40" s="73" t="str">
        <f>VLOOKUP($G40,'Base entreprise'!$A$2:$K$96,3,FALSE)</f>
        <v>bougues</v>
      </c>
      <c r="J40" s="73" t="str">
        <f>VLOOKUP($G40,'Base entreprise'!$A$2:$K$96,3,FALSE)</f>
        <v>bougues</v>
      </c>
      <c r="K40" s="73" t="str">
        <f>VLOOKUP($G40,'Base entreprise'!$A$2:$K$96,3,FALSE)</f>
        <v>bougues</v>
      </c>
      <c r="L40" s="73" t="str">
        <f>VLOOKUP($G40,'Base entreprise'!$A$2:$K$96,3,FALSE)</f>
        <v>bougues</v>
      </c>
      <c r="M40" s="73" t="str">
        <f>VLOOKUP($G40,'Base entreprise'!$A$2:$K$96,3,FALSE)</f>
        <v>bougues</v>
      </c>
      <c r="N40" s="73" t="str">
        <f>VLOOKUP($G40,'Base entreprise'!$A$2:$K$96,3,FALSE)</f>
        <v>bougues</v>
      </c>
      <c r="O40" s="73" t="str">
        <f>VLOOKUP($G40,'Base entreprise'!$A$2:$K$96,3,FALSE)</f>
        <v>bougues</v>
      </c>
      <c r="P40" s="73" t="str">
        <f>VLOOKUP($G40,'Base entreprise'!$A$2:$K$96,3,FALSE)</f>
        <v>bougues</v>
      </c>
      <c r="Q40" s="73" t="str">
        <f>VLOOKUP($G40,'Base entreprise'!$A$2:$K$96,3,FALSE)</f>
        <v>bougues</v>
      </c>
      <c r="R40" s="77" t="str">
        <f>VLOOKUP($G40,'Base entreprise'!$A$2:$L$96,12,FALSE)</f>
        <v>bougues</v>
      </c>
    </row>
    <row r="41" spans="1:18" ht="15">
      <c r="A41" s="100">
        <v>2640</v>
      </c>
      <c r="B41" s="98" t="s">
        <v>129</v>
      </c>
      <c r="C41" s="99" t="s">
        <v>130</v>
      </c>
      <c r="D41" s="98" t="s">
        <v>129</v>
      </c>
      <c r="E41" s="162">
        <v>89130</v>
      </c>
      <c r="F41" s="171" t="s">
        <v>248</v>
      </c>
      <c r="G41" s="76">
        <v>89000</v>
      </c>
      <c r="H41" s="60" t="str">
        <f>VLOOKUP(G41,'Base entreprise'!$A$2:$K$96,2,FALSE)</f>
        <v>bougues</v>
      </c>
      <c r="I41" s="73" t="str">
        <f>VLOOKUP($G41,'Base entreprise'!$A$2:$K$96,3,FALSE)</f>
        <v>bougues</v>
      </c>
      <c r="J41" s="73" t="str">
        <f>VLOOKUP($G41,'Base entreprise'!$A$2:$K$96,3,FALSE)</f>
        <v>bougues</v>
      </c>
      <c r="K41" s="73" t="str">
        <f>VLOOKUP($G41,'Base entreprise'!$A$2:$K$96,3,FALSE)</f>
        <v>bougues</v>
      </c>
      <c r="L41" s="73" t="str">
        <f>VLOOKUP($G41,'Base entreprise'!$A$2:$K$96,3,FALSE)</f>
        <v>bougues</v>
      </c>
      <c r="M41" s="73" t="str">
        <f>VLOOKUP($G41,'Base entreprise'!$A$2:$K$96,3,FALSE)</f>
        <v>bougues</v>
      </c>
      <c r="N41" s="73" t="str">
        <f>VLOOKUP($G41,'Base entreprise'!$A$2:$K$96,3,FALSE)</f>
        <v>bougues</v>
      </c>
      <c r="O41" s="73" t="str">
        <f>VLOOKUP($G41,'Base entreprise'!$A$2:$K$96,3,FALSE)</f>
        <v>bougues</v>
      </c>
      <c r="P41" s="73" t="str">
        <f>VLOOKUP($G41,'Base entreprise'!$A$2:$K$96,3,FALSE)</f>
        <v>bougues</v>
      </c>
      <c r="Q41" s="73" t="str">
        <f>VLOOKUP($G41,'Base entreprise'!$A$2:$K$96,3,FALSE)</f>
        <v>bougues</v>
      </c>
      <c r="R41" s="77" t="str">
        <f>VLOOKUP($G41,'Base entreprise'!$A$2:$L$96,12,FALSE)</f>
        <v>bougues</v>
      </c>
    </row>
    <row r="42" spans="1:18" ht="15">
      <c r="A42" s="100">
        <v>1306</v>
      </c>
      <c r="B42" s="98" t="s">
        <v>123</v>
      </c>
      <c r="C42" s="99" t="s">
        <v>124</v>
      </c>
      <c r="D42" s="98" t="s">
        <v>123</v>
      </c>
      <c r="E42" s="162">
        <v>89300</v>
      </c>
      <c r="F42" s="171" t="s">
        <v>248</v>
      </c>
      <c r="G42" s="76">
        <v>91000</v>
      </c>
      <c r="H42" s="60" t="str">
        <f>VLOOKUP(G42,'Base entreprise'!$A$2:$K$96,2,FALSE)</f>
        <v>bougues</v>
      </c>
      <c r="I42" s="73" t="str">
        <f>VLOOKUP($G42,'Base entreprise'!$A$2:$K$96,3,FALSE)</f>
        <v>bougues</v>
      </c>
      <c r="J42" s="73" t="str">
        <f>VLOOKUP($G42,'Base entreprise'!$A$2:$K$96,3,FALSE)</f>
        <v>bougues</v>
      </c>
      <c r="K42" s="73" t="str">
        <f>VLOOKUP($G42,'Base entreprise'!$A$2:$K$96,3,FALSE)</f>
        <v>bougues</v>
      </c>
      <c r="L42" s="73" t="str">
        <f>VLOOKUP($G42,'Base entreprise'!$A$2:$K$96,3,FALSE)</f>
        <v>bougues</v>
      </c>
      <c r="M42" s="73" t="str">
        <f>VLOOKUP($G42,'Base entreprise'!$A$2:$K$96,3,FALSE)</f>
        <v>bougues</v>
      </c>
      <c r="N42" s="73" t="str">
        <f>VLOOKUP($G42,'Base entreprise'!$A$2:$K$96,3,FALSE)</f>
        <v>bougues</v>
      </c>
      <c r="O42" s="73" t="str">
        <f>VLOOKUP($G42,'Base entreprise'!$A$2:$K$96,3,FALSE)</f>
        <v>bougues</v>
      </c>
      <c r="P42" s="73" t="str">
        <f>VLOOKUP($G42,'Base entreprise'!$A$2:$K$96,3,FALSE)</f>
        <v>bougues</v>
      </c>
      <c r="Q42" s="73" t="str">
        <f>VLOOKUP($G42,'Base entreprise'!$A$2:$K$96,3,FALSE)</f>
        <v>bougues</v>
      </c>
      <c r="R42" s="77" t="str">
        <f>VLOOKUP($G42,'Base entreprise'!$A$2:$L$96,12,FALSE)</f>
        <v>bougues</v>
      </c>
    </row>
    <row r="43" spans="1:18" ht="15">
      <c r="A43" s="100">
        <v>1094</v>
      </c>
      <c r="B43" s="98" t="s">
        <v>121</v>
      </c>
      <c r="C43" s="99" t="s">
        <v>122</v>
      </c>
      <c r="D43" s="98" t="s">
        <v>121</v>
      </c>
      <c r="E43" s="162">
        <v>89400</v>
      </c>
      <c r="F43" s="170" t="s">
        <v>249</v>
      </c>
      <c r="G43" s="76">
        <v>93000</v>
      </c>
      <c r="H43" s="60" t="str">
        <f>VLOOKUP(G43,'Base entreprise'!$A$2:$K$96,2,FALSE)</f>
        <v>sdf</v>
      </c>
      <c r="I43" s="73" t="str">
        <f>VLOOKUP($G43,'Base entreprise'!$A$2:$K$96,3,FALSE)</f>
        <v>sdf</v>
      </c>
      <c r="J43" s="73" t="str">
        <f>VLOOKUP($G43,'Base entreprise'!$A$2:$K$96,3,FALSE)</f>
        <v>sdf</v>
      </c>
      <c r="K43" s="73" t="str">
        <f>VLOOKUP($G43,'Base entreprise'!$A$2:$K$96,3,FALSE)</f>
        <v>sdf</v>
      </c>
      <c r="L43" s="73" t="str">
        <f>VLOOKUP($G43,'Base entreprise'!$A$2:$K$96,3,FALSE)</f>
        <v>sdf</v>
      </c>
      <c r="M43" s="73" t="str">
        <f>VLOOKUP($G43,'Base entreprise'!$A$2:$K$96,3,FALSE)</f>
        <v>sdf</v>
      </c>
      <c r="N43" s="73" t="str">
        <f>VLOOKUP($G43,'Base entreprise'!$A$2:$K$96,3,FALSE)</f>
        <v>sdf</v>
      </c>
      <c r="O43" s="73" t="str">
        <f>VLOOKUP($G43,'Base entreprise'!$A$2:$K$96,3,FALSE)</f>
        <v>sdf</v>
      </c>
      <c r="P43" s="73" t="str">
        <f>VLOOKUP($G43,'Base entreprise'!$A$2:$K$96,3,FALSE)</f>
        <v>sdf</v>
      </c>
      <c r="Q43" s="73" t="str">
        <f>VLOOKUP($G43,'Base entreprise'!$A$2:$K$96,3,FALSE)</f>
        <v>sdf</v>
      </c>
      <c r="R43" s="77" t="str">
        <f>VLOOKUP($G43,'Base entreprise'!$A$2:$L$96,12,FALSE)</f>
        <v>sdf</v>
      </c>
    </row>
    <row r="44" spans="1:18" ht="15">
      <c r="A44" s="100">
        <v>3146</v>
      </c>
      <c r="B44" s="98" t="s">
        <v>173</v>
      </c>
      <c r="C44" s="99" t="s">
        <v>174</v>
      </c>
      <c r="D44" s="98" t="s">
        <v>173</v>
      </c>
      <c r="E44" s="162">
        <v>89470</v>
      </c>
      <c r="F44" s="171" t="s">
        <v>248</v>
      </c>
      <c r="G44" s="76">
        <v>93000</v>
      </c>
      <c r="H44" s="60" t="str">
        <f>VLOOKUP(G44,'Base entreprise'!$A$2:$K$96,2,FALSE)</f>
        <v>sdf</v>
      </c>
      <c r="I44" s="73" t="str">
        <f>VLOOKUP($G44,'Base entreprise'!$A$2:$K$96,3,FALSE)</f>
        <v>sdf</v>
      </c>
      <c r="J44" s="73" t="str">
        <f>VLOOKUP($G44,'Base entreprise'!$A$2:$K$96,3,FALSE)</f>
        <v>sdf</v>
      </c>
      <c r="K44" s="73" t="str">
        <f>VLOOKUP($G44,'Base entreprise'!$A$2:$K$96,3,FALSE)</f>
        <v>sdf</v>
      </c>
      <c r="L44" s="73" t="str">
        <f>VLOOKUP($G44,'Base entreprise'!$A$2:$K$96,3,FALSE)</f>
        <v>sdf</v>
      </c>
      <c r="M44" s="73" t="str">
        <f>VLOOKUP($G44,'Base entreprise'!$A$2:$K$96,3,FALSE)</f>
        <v>sdf</v>
      </c>
      <c r="N44" s="73" t="str">
        <f>VLOOKUP($G44,'Base entreprise'!$A$2:$K$96,3,FALSE)</f>
        <v>sdf</v>
      </c>
      <c r="O44" s="73" t="str">
        <f>VLOOKUP($G44,'Base entreprise'!$A$2:$K$96,3,FALSE)</f>
        <v>sdf</v>
      </c>
      <c r="P44" s="73" t="str">
        <f>VLOOKUP($G44,'Base entreprise'!$A$2:$K$96,3,FALSE)</f>
        <v>sdf</v>
      </c>
      <c r="Q44" s="73" t="str">
        <f>VLOOKUP($G44,'Base entreprise'!$A$2:$K$96,3,FALSE)</f>
        <v>sdf</v>
      </c>
      <c r="R44" s="77" t="str">
        <f>VLOOKUP($G44,'Base entreprise'!$A$2:$L$96,12,FALSE)</f>
        <v>sdf</v>
      </c>
    </row>
    <row r="45" spans="1:18" ht="15">
      <c r="A45" s="100">
        <v>3210</v>
      </c>
      <c r="B45" s="98" t="s">
        <v>201</v>
      </c>
      <c r="C45" s="99" t="s">
        <v>202</v>
      </c>
      <c r="D45" s="98" t="s">
        <v>203</v>
      </c>
      <c r="E45" s="162">
        <v>89500</v>
      </c>
      <c r="F45" s="171" t="s">
        <v>248</v>
      </c>
      <c r="G45" s="76">
        <v>93000</v>
      </c>
      <c r="H45" s="60" t="str">
        <f>VLOOKUP(G45,'Base entreprise'!$A$2:$K$96,2,FALSE)</f>
        <v>sdf</v>
      </c>
      <c r="I45" s="73" t="str">
        <f>VLOOKUP($G45,'Base entreprise'!$A$2:$K$96,3,FALSE)</f>
        <v>sdf</v>
      </c>
      <c r="J45" s="73" t="str">
        <f>VLOOKUP($G45,'Base entreprise'!$A$2:$K$96,3,FALSE)</f>
        <v>sdf</v>
      </c>
      <c r="K45" s="73" t="str">
        <f>VLOOKUP($G45,'Base entreprise'!$A$2:$K$96,3,FALSE)</f>
        <v>sdf</v>
      </c>
      <c r="L45" s="73" t="str">
        <f>VLOOKUP($G45,'Base entreprise'!$A$2:$K$96,3,FALSE)</f>
        <v>sdf</v>
      </c>
      <c r="M45" s="73" t="str">
        <f>VLOOKUP($G45,'Base entreprise'!$A$2:$K$96,3,FALSE)</f>
        <v>sdf</v>
      </c>
      <c r="N45" s="73" t="str">
        <f>VLOOKUP($G45,'Base entreprise'!$A$2:$K$96,3,FALSE)</f>
        <v>sdf</v>
      </c>
      <c r="O45" s="73" t="str">
        <f>VLOOKUP($G45,'Base entreprise'!$A$2:$K$96,3,FALSE)</f>
        <v>sdf</v>
      </c>
      <c r="P45" s="73" t="str">
        <f>VLOOKUP($G45,'Base entreprise'!$A$2:$K$96,3,FALSE)</f>
        <v>sdf</v>
      </c>
      <c r="Q45" s="73" t="str">
        <f>VLOOKUP($G45,'Base entreprise'!$A$2:$K$96,3,FALSE)</f>
        <v>sdf</v>
      </c>
      <c r="R45" s="77" t="str">
        <f>VLOOKUP($G45,'Base entreprise'!$A$2:$L$96,12,FALSE)</f>
        <v>sdf</v>
      </c>
    </row>
    <row r="46" spans="1:18" ht="15.75" thickBot="1">
      <c r="A46" s="101">
        <v>2698</v>
      </c>
      <c r="B46" s="102" t="s">
        <v>133</v>
      </c>
      <c r="C46" s="103" t="s">
        <v>134</v>
      </c>
      <c r="D46" s="102" t="s">
        <v>133</v>
      </c>
      <c r="E46" s="176">
        <v>89700</v>
      </c>
      <c r="F46" s="171" t="s">
        <v>248</v>
      </c>
      <c r="G46" s="76">
        <v>93000</v>
      </c>
      <c r="H46" s="60" t="str">
        <f>VLOOKUP(G46,'Base entreprise'!$A$2:$K$96,2,FALSE)</f>
        <v>sdf</v>
      </c>
      <c r="I46" s="73" t="str">
        <f>VLOOKUP($G46,'Base entreprise'!$A$2:$K$96,3,FALSE)</f>
        <v>sdf</v>
      </c>
      <c r="J46" s="73" t="str">
        <f>VLOOKUP($G46,'Base entreprise'!$A$2:$K$96,3,FALSE)</f>
        <v>sdf</v>
      </c>
      <c r="K46" s="73" t="str">
        <f>VLOOKUP($G46,'Base entreprise'!$A$2:$K$96,3,FALSE)</f>
        <v>sdf</v>
      </c>
      <c r="L46" s="73" t="str">
        <f>VLOOKUP($G46,'Base entreprise'!$A$2:$K$96,3,FALSE)</f>
        <v>sdf</v>
      </c>
      <c r="M46" s="73" t="str">
        <f>VLOOKUP($G46,'Base entreprise'!$A$2:$K$96,3,FALSE)</f>
        <v>sdf</v>
      </c>
      <c r="N46" s="73" t="str">
        <f>VLOOKUP($G46,'Base entreprise'!$A$2:$K$96,3,FALSE)</f>
        <v>sdf</v>
      </c>
      <c r="O46" s="73" t="str">
        <f>VLOOKUP($G46,'Base entreprise'!$A$2:$K$96,3,FALSE)</f>
        <v>sdf</v>
      </c>
      <c r="P46" s="73" t="str">
        <f>VLOOKUP($G46,'Base entreprise'!$A$2:$K$96,3,FALSE)</f>
        <v>sdf</v>
      </c>
      <c r="Q46" s="73" t="str">
        <f>VLOOKUP($G46,'Base entreprise'!$A$2:$K$96,3,FALSE)</f>
        <v>sdf</v>
      </c>
      <c r="R46" s="77" t="str">
        <f>VLOOKUP($G46,'Base entreprise'!$A$2:$L$96,12,FALSE)</f>
        <v>sdf</v>
      </c>
    </row>
    <row r="47" spans="1:18" ht="16.5" thickTop="1">
      <c r="A47" s="152">
        <v>1043</v>
      </c>
      <c r="B47" s="153" t="s">
        <v>299</v>
      </c>
      <c r="C47" s="153" t="s">
        <v>300</v>
      </c>
      <c r="D47" s="153" t="s">
        <v>299</v>
      </c>
      <c r="E47" s="177">
        <v>91000</v>
      </c>
      <c r="F47" s="151" t="s">
        <v>249</v>
      </c>
      <c r="G47" s="76">
        <v>93000</v>
      </c>
      <c r="H47" s="60" t="str">
        <f>VLOOKUP(G47,'Base entreprise'!$A$2:$K$96,2,FALSE)</f>
        <v>sdf</v>
      </c>
      <c r="I47" s="73" t="str">
        <f>VLOOKUP($G47,'Base entreprise'!$A$2:$K$96,3,FALSE)</f>
        <v>sdf</v>
      </c>
      <c r="J47" s="73" t="str">
        <f>VLOOKUP($G47,'Base entreprise'!$A$2:$K$96,3,FALSE)</f>
        <v>sdf</v>
      </c>
      <c r="K47" s="73" t="str">
        <f>VLOOKUP($G47,'Base entreprise'!$A$2:$K$96,3,FALSE)</f>
        <v>sdf</v>
      </c>
      <c r="L47" s="73" t="str">
        <f>VLOOKUP($G47,'Base entreprise'!$A$2:$K$96,3,FALSE)</f>
        <v>sdf</v>
      </c>
      <c r="M47" s="73" t="str">
        <f>VLOOKUP($G47,'Base entreprise'!$A$2:$K$96,3,FALSE)</f>
        <v>sdf</v>
      </c>
      <c r="N47" s="73" t="str">
        <f>VLOOKUP($G47,'Base entreprise'!$A$2:$K$96,3,FALSE)</f>
        <v>sdf</v>
      </c>
      <c r="O47" s="73" t="str">
        <f>VLOOKUP($G47,'Base entreprise'!$A$2:$K$96,3,FALSE)</f>
        <v>sdf</v>
      </c>
      <c r="P47" s="73" t="str">
        <f>VLOOKUP($G47,'Base entreprise'!$A$2:$K$96,3,FALSE)</f>
        <v>sdf</v>
      </c>
      <c r="Q47" s="73" t="str">
        <f>VLOOKUP($G47,'Base entreprise'!$A$2:$K$96,3,FALSE)</f>
        <v>sdf</v>
      </c>
      <c r="R47" s="77" t="str">
        <f>VLOOKUP($G47,'Base entreprise'!$A$2:$L$96,12,FALSE)</f>
        <v>sdf</v>
      </c>
    </row>
    <row r="48" spans="1:18" ht="15.75">
      <c r="A48" s="154">
        <v>1045</v>
      </c>
      <c r="B48" s="155" t="s">
        <v>301</v>
      </c>
      <c r="C48" s="155" t="s">
        <v>302</v>
      </c>
      <c r="D48" s="155" t="s">
        <v>301</v>
      </c>
      <c r="E48" s="163">
        <v>91280</v>
      </c>
      <c r="F48" s="151" t="s">
        <v>249</v>
      </c>
      <c r="G48" s="76">
        <v>93000</v>
      </c>
      <c r="H48" s="60" t="str">
        <f>VLOOKUP(G48,'Base entreprise'!$A$2:$K$96,2,FALSE)</f>
        <v>sdf</v>
      </c>
      <c r="I48" s="73" t="str">
        <f>VLOOKUP($G48,'Base entreprise'!$A$2:$K$96,3,FALSE)</f>
        <v>sdf</v>
      </c>
      <c r="J48" s="73" t="str">
        <f>VLOOKUP($G48,'Base entreprise'!$A$2:$K$96,3,FALSE)</f>
        <v>sdf</v>
      </c>
      <c r="K48" s="73" t="str">
        <f>VLOOKUP($G48,'Base entreprise'!$A$2:$K$96,3,FALSE)</f>
        <v>sdf</v>
      </c>
      <c r="L48" s="73" t="str">
        <f>VLOOKUP($G48,'Base entreprise'!$A$2:$K$96,3,FALSE)</f>
        <v>sdf</v>
      </c>
      <c r="M48" s="73" t="str">
        <f>VLOOKUP($G48,'Base entreprise'!$A$2:$K$96,3,FALSE)</f>
        <v>sdf</v>
      </c>
      <c r="N48" s="73" t="str">
        <f>VLOOKUP($G48,'Base entreprise'!$A$2:$K$96,3,FALSE)</f>
        <v>sdf</v>
      </c>
      <c r="O48" s="73" t="str">
        <f>VLOOKUP($G48,'Base entreprise'!$A$2:$K$96,3,FALSE)</f>
        <v>sdf</v>
      </c>
      <c r="P48" s="73" t="str">
        <f>VLOOKUP($G48,'Base entreprise'!$A$2:$K$96,3,FALSE)</f>
        <v>sdf</v>
      </c>
      <c r="Q48" s="73" t="str">
        <f>VLOOKUP($G48,'Base entreprise'!$A$2:$K$96,3,FALSE)</f>
        <v>sdf</v>
      </c>
      <c r="R48" s="77" t="str">
        <f>VLOOKUP($G48,'Base entreprise'!$A$2:$L$96,12,FALSE)</f>
        <v>sdf</v>
      </c>
    </row>
    <row r="49" spans="1:18" s="77" customFormat="1" ht="15.75">
      <c r="A49" s="154">
        <v>3160</v>
      </c>
      <c r="B49" s="155" t="s">
        <v>335</v>
      </c>
      <c r="C49" s="155" t="s">
        <v>336</v>
      </c>
      <c r="D49" s="155" t="s">
        <v>335</v>
      </c>
      <c r="E49" s="163">
        <v>91100</v>
      </c>
      <c r="F49" s="151" t="s">
        <v>249</v>
      </c>
      <c r="G49" s="76">
        <v>93000</v>
      </c>
      <c r="H49" s="60" t="str">
        <f>VLOOKUP(G49,'Base entreprise'!$A$2:$K$96,2,FALSE)</f>
        <v>sdf</v>
      </c>
      <c r="I49" s="73" t="str">
        <f>VLOOKUP($G49,'Base entreprise'!$A$2:$K$96,3,FALSE)</f>
        <v>sdf</v>
      </c>
      <c r="J49" s="73" t="str">
        <f>VLOOKUP($G49,'Base entreprise'!$A$2:$K$96,3,FALSE)</f>
        <v>sdf</v>
      </c>
      <c r="K49" s="73" t="str">
        <f>VLOOKUP($G49,'Base entreprise'!$A$2:$K$96,3,FALSE)</f>
        <v>sdf</v>
      </c>
      <c r="L49" s="73" t="str">
        <f>VLOOKUP($G49,'Base entreprise'!$A$2:$K$96,3,FALSE)</f>
        <v>sdf</v>
      </c>
      <c r="M49" s="73" t="str">
        <f>VLOOKUP($G49,'Base entreprise'!$A$2:$K$96,3,FALSE)</f>
        <v>sdf</v>
      </c>
      <c r="N49" s="73" t="str">
        <f>VLOOKUP($G49,'Base entreprise'!$A$2:$K$96,3,FALSE)</f>
        <v>sdf</v>
      </c>
      <c r="O49" s="73" t="str">
        <f>VLOOKUP($G49,'Base entreprise'!$A$2:$K$96,3,FALSE)</f>
        <v>sdf</v>
      </c>
      <c r="P49" s="73" t="str">
        <f>VLOOKUP($G49,'Base entreprise'!$A$2:$K$96,3,FALSE)</f>
        <v>sdf</v>
      </c>
      <c r="Q49" s="73" t="str">
        <f>VLOOKUP($G49,'Base entreprise'!$A$2:$K$96,3,FALSE)</f>
        <v>sdf</v>
      </c>
      <c r="R49" s="77" t="str">
        <f>VLOOKUP($G49,'Base entreprise'!$A$2:$L$96,12,FALSE)</f>
        <v>sdf</v>
      </c>
    </row>
    <row r="50" spans="1:18" ht="15.75">
      <c r="A50" s="154">
        <v>1489</v>
      </c>
      <c r="B50" s="155" t="s">
        <v>318</v>
      </c>
      <c r="C50" s="155" t="s">
        <v>319</v>
      </c>
      <c r="D50" s="155" t="s">
        <v>318</v>
      </c>
      <c r="E50" s="163">
        <v>91130</v>
      </c>
      <c r="F50" s="151" t="s">
        <v>249</v>
      </c>
      <c r="G50" s="76">
        <v>93000</v>
      </c>
      <c r="H50" s="60" t="str">
        <f>VLOOKUP(G50,'Base entreprise'!$A$2:$K$96,2,FALSE)</f>
        <v>sdf</v>
      </c>
      <c r="I50" s="73" t="str">
        <f>VLOOKUP($G50,'Base entreprise'!$A$2:$K$96,3,FALSE)</f>
        <v>sdf</v>
      </c>
      <c r="J50" s="73" t="str">
        <f>VLOOKUP($G50,'Base entreprise'!$A$2:$K$96,3,FALSE)</f>
        <v>sdf</v>
      </c>
      <c r="K50" s="73" t="str">
        <f>VLOOKUP($G50,'Base entreprise'!$A$2:$K$96,3,FALSE)</f>
        <v>sdf</v>
      </c>
      <c r="L50" s="73" t="str">
        <f>VLOOKUP($G50,'Base entreprise'!$A$2:$K$96,3,FALSE)</f>
        <v>sdf</v>
      </c>
      <c r="M50" s="73" t="str">
        <f>VLOOKUP($G50,'Base entreprise'!$A$2:$K$96,3,FALSE)</f>
        <v>sdf</v>
      </c>
      <c r="N50" s="73" t="str">
        <f>VLOOKUP($G50,'Base entreprise'!$A$2:$K$96,3,FALSE)</f>
        <v>sdf</v>
      </c>
      <c r="O50" s="73" t="str">
        <f>VLOOKUP($G50,'Base entreprise'!$A$2:$K$96,3,FALSE)</f>
        <v>sdf</v>
      </c>
      <c r="P50" s="73" t="str">
        <f>VLOOKUP($G50,'Base entreprise'!$A$2:$K$96,3,FALSE)</f>
        <v>sdf</v>
      </c>
      <c r="Q50" s="73" t="str">
        <f>VLOOKUP($G50,'Base entreprise'!$A$2:$K$96,3,FALSE)</f>
        <v>sdf</v>
      </c>
      <c r="R50" s="77" t="str">
        <f>VLOOKUP($G50,'Base entreprise'!$A$2:$L$96,12,FALSE)</f>
        <v>sdf</v>
      </c>
    </row>
    <row r="51" spans="1:18" ht="15.75">
      <c r="A51" s="154">
        <v>1088</v>
      </c>
      <c r="B51" s="155" t="s">
        <v>312</v>
      </c>
      <c r="C51" s="155" t="s">
        <v>313</v>
      </c>
      <c r="D51" s="155" t="s">
        <v>312</v>
      </c>
      <c r="E51" s="163">
        <v>91200</v>
      </c>
      <c r="F51" s="151" t="s">
        <v>249</v>
      </c>
      <c r="G51" s="76">
        <v>93000</v>
      </c>
      <c r="H51" s="60" t="str">
        <f>VLOOKUP(G51,'Base entreprise'!$A$2:$K$96,2,FALSE)</f>
        <v>sdf</v>
      </c>
      <c r="I51" s="73" t="str">
        <f>VLOOKUP($G51,'Base entreprise'!$A$2:$K$96,3,FALSE)</f>
        <v>sdf</v>
      </c>
      <c r="J51" s="73" t="str">
        <f>VLOOKUP($G51,'Base entreprise'!$A$2:$K$96,3,FALSE)</f>
        <v>sdf</v>
      </c>
      <c r="K51" s="73" t="str">
        <f>VLOOKUP($G51,'Base entreprise'!$A$2:$K$96,3,FALSE)</f>
        <v>sdf</v>
      </c>
      <c r="L51" s="73" t="str">
        <f>VLOOKUP($G51,'Base entreprise'!$A$2:$K$96,3,FALSE)</f>
        <v>sdf</v>
      </c>
      <c r="M51" s="73" t="str">
        <f>VLOOKUP($G51,'Base entreprise'!$A$2:$K$96,3,FALSE)</f>
        <v>sdf</v>
      </c>
      <c r="N51" s="73" t="str">
        <f>VLOOKUP($G51,'Base entreprise'!$A$2:$K$96,3,FALSE)</f>
        <v>sdf</v>
      </c>
      <c r="O51" s="73" t="str">
        <f>VLOOKUP($G51,'Base entreprise'!$A$2:$K$96,3,FALSE)</f>
        <v>sdf</v>
      </c>
      <c r="P51" s="73" t="str">
        <f>VLOOKUP($G51,'Base entreprise'!$A$2:$K$96,3,FALSE)</f>
        <v>sdf</v>
      </c>
      <c r="Q51" s="73" t="str">
        <f>VLOOKUP($G51,'Base entreprise'!$A$2:$K$96,3,FALSE)</f>
        <v>sdf</v>
      </c>
      <c r="R51" s="77" t="str">
        <f>VLOOKUP($G51,'Base entreprise'!$A$2:$L$96,12,FALSE)</f>
        <v>sdf</v>
      </c>
    </row>
    <row r="52" spans="1:18" ht="15.75">
      <c r="A52" s="154">
        <v>1302</v>
      </c>
      <c r="B52" s="155" t="s">
        <v>71</v>
      </c>
      <c r="C52" s="155" t="s">
        <v>72</v>
      </c>
      <c r="D52" s="155" t="s">
        <v>18</v>
      </c>
      <c r="E52" s="163">
        <v>91210</v>
      </c>
      <c r="F52" s="151" t="s">
        <v>249</v>
      </c>
      <c r="G52" s="76">
        <v>94000</v>
      </c>
      <c r="H52" s="60" t="str">
        <f>VLOOKUP(G52,'Base entreprise'!$A$2:$K$96,2,FALSE)</f>
        <v>sdf</v>
      </c>
      <c r="I52" s="73" t="str">
        <f>VLOOKUP($G52,'Base entreprise'!$A$2:$K$96,3,FALSE)</f>
        <v>sdf</v>
      </c>
      <c r="J52" s="73" t="str">
        <f>VLOOKUP($G52,'Base entreprise'!$A$2:$K$96,3,FALSE)</f>
        <v>sdf</v>
      </c>
      <c r="K52" s="73" t="str">
        <f>VLOOKUP($G52,'Base entreprise'!$A$2:$K$96,3,FALSE)</f>
        <v>sdf</v>
      </c>
      <c r="L52" s="73" t="str">
        <f>VLOOKUP($G52,'Base entreprise'!$A$2:$K$96,3,FALSE)</f>
        <v>sdf</v>
      </c>
      <c r="M52" s="73" t="str">
        <f>VLOOKUP($G52,'Base entreprise'!$A$2:$K$96,3,FALSE)</f>
        <v>sdf</v>
      </c>
      <c r="N52" s="73" t="str">
        <f>VLOOKUP($G52,'Base entreprise'!$A$2:$K$96,3,FALSE)</f>
        <v>sdf</v>
      </c>
      <c r="O52" s="73" t="str">
        <f>VLOOKUP($G52,'Base entreprise'!$A$2:$K$96,3,FALSE)</f>
        <v>sdf</v>
      </c>
      <c r="P52" s="73" t="str">
        <f>VLOOKUP($G52,'Base entreprise'!$A$2:$K$96,3,FALSE)</f>
        <v>sdf</v>
      </c>
      <c r="Q52" s="73" t="str">
        <f>VLOOKUP($G52,'Base entreprise'!$A$2:$K$96,3,FALSE)</f>
        <v>sdf</v>
      </c>
      <c r="R52" s="77" t="str">
        <f>VLOOKUP($G52,'Base entreprise'!$A$2:$L$96,12,FALSE)</f>
        <v>sdf</v>
      </c>
    </row>
    <row r="53" spans="1:18" ht="15.75">
      <c r="A53" s="154">
        <v>1318</v>
      </c>
      <c r="B53" s="155" t="s">
        <v>314</v>
      </c>
      <c r="C53" s="155" t="s">
        <v>315</v>
      </c>
      <c r="D53" s="155" t="s">
        <v>314</v>
      </c>
      <c r="E53" s="163">
        <v>91210</v>
      </c>
      <c r="F53" s="151" t="s">
        <v>249</v>
      </c>
      <c r="G53" s="76">
        <v>94000</v>
      </c>
      <c r="H53" s="60" t="str">
        <f>VLOOKUP(G53,'Base entreprise'!$A$2:$K$96,2,FALSE)</f>
        <v>sdf</v>
      </c>
      <c r="I53" s="73" t="str">
        <f>VLOOKUP($G53,'Base entreprise'!$A$2:$K$96,3,FALSE)</f>
        <v>sdf</v>
      </c>
      <c r="J53" s="73" t="str">
        <f>VLOOKUP($G53,'Base entreprise'!$A$2:$K$96,3,FALSE)</f>
        <v>sdf</v>
      </c>
      <c r="K53" s="73" t="str">
        <f>VLOOKUP($G53,'Base entreprise'!$A$2:$K$96,3,FALSE)</f>
        <v>sdf</v>
      </c>
      <c r="L53" s="73" t="str">
        <f>VLOOKUP($G53,'Base entreprise'!$A$2:$K$96,3,FALSE)</f>
        <v>sdf</v>
      </c>
      <c r="M53" s="73" t="str">
        <f>VLOOKUP($G53,'Base entreprise'!$A$2:$K$96,3,FALSE)</f>
        <v>sdf</v>
      </c>
      <c r="N53" s="73" t="str">
        <f>VLOOKUP($G53,'Base entreprise'!$A$2:$K$96,3,FALSE)</f>
        <v>sdf</v>
      </c>
      <c r="O53" s="73" t="str">
        <f>VLOOKUP($G53,'Base entreprise'!$A$2:$K$96,3,FALSE)</f>
        <v>sdf</v>
      </c>
      <c r="P53" s="73" t="str">
        <f>VLOOKUP($G53,'Base entreprise'!$A$2:$K$96,3,FALSE)</f>
        <v>sdf</v>
      </c>
      <c r="Q53" s="73" t="str">
        <f>VLOOKUP($G53,'Base entreprise'!$A$2:$K$96,3,FALSE)</f>
        <v>sdf</v>
      </c>
      <c r="R53" s="77" t="str">
        <f>VLOOKUP($G53,'Base entreprise'!$A$2:$L$96,12,FALSE)</f>
        <v>sdf</v>
      </c>
    </row>
    <row r="54" spans="1:18" ht="15.75">
      <c r="A54" s="154">
        <v>1851</v>
      </c>
      <c r="B54" s="155" t="s">
        <v>323</v>
      </c>
      <c r="C54" s="155" t="s">
        <v>324</v>
      </c>
      <c r="D54" s="155" t="s">
        <v>323</v>
      </c>
      <c r="E54" s="163">
        <v>91230</v>
      </c>
      <c r="F54" s="151" t="s">
        <v>249</v>
      </c>
      <c r="G54" s="76">
        <v>94000</v>
      </c>
      <c r="H54" s="60" t="str">
        <f>VLOOKUP(G54,'Base entreprise'!$A$2:$K$96,2,FALSE)</f>
        <v>sdf</v>
      </c>
      <c r="I54" s="73" t="str">
        <f>VLOOKUP($G54,'Base entreprise'!$A$2:$K$96,3,FALSE)</f>
        <v>sdf</v>
      </c>
      <c r="J54" s="73" t="str">
        <f>VLOOKUP($G54,'Base entreprise'!$A$2:$K$96,3,FALSE)</f>
        <v>sdf</v>
      </c>
      <c r="K54" s="73" t="str">
        <f>VLOOKUP($G54,'Base entreprise'!$A$2:$K$96,3,FALSE)</f>
        <v>sdf</v>
      </c>
      <c r="L54" s="73" t="str">
        <f>VLOOKUP($G54,'Base entreprise'!$A$2:$K$96,3,FALSE)</f>
        <v>sdf</v>
      </c>
      <c r="M54" s="73" t="str">
        <f>VLOOKUP($G54,'Base entreprise'!$A$2:$K$96,3,FALSE)</f>
        <v>sdf</v>
      </c>
      <c r="N54" s="73" t="str">
        <f>VLOOKUP($G54,'Base entreprise'!$A$2:$K$96,3,FALSE)</f>
        <v>sdf</v>
      </c>
      <c r="O54" s="73" t="str">
        <f>VLOOKUP($G54,'Base entreprise'!$A$2:$K$96,3,FALSE)</f>
        <v>sdf</v>
      </c>
      <c r="P54" s="73" t="str">
        <f>VLOOKUP($G54,'Base entreprise'!$A$2:$K$96,3,FALSE)</f>
        <v>sdf</v>
      </c>
      <c r="Q54" s="73" t="str">
        <f>VLOOKUP($G54,'Base entreprise'!$A$2:$K$96,3,FALSE)</f>
        <v>sdf</v>
      </c>
      <c r="R54" s="77" t="str">
        <f>VLOOKUP($G54,'Base entreprise'!$A$2:$L$96,12,FALSE)</f>
        <v>sdf</v>
      </c>
    </row>
    <row r="55" spans="1:18" ht="15.75">
      <c r="A55" s="154">
        <v>3013</v>
      </c>
      <c r="B55" s="155" t="s">
        <v>331</v>
      </c>
      <c r="C55" s="155" t="s">
        <v>332</v>
      </c>
      <c r="D55" s="155" t="s">
        <v>331</v>
      </c>
      <c r="E55" s="163">
        <v>91250</v>
      </c>
      <c r="F55" s="151" t="s">
        <v>249</v>
      </c>
      <c r="G55" s="76">
        <v>94000</v>
      </c>
      <c r="H55" s="60" t="str">
        <f>VLOOKUP(G55,'Base entreprise'!$A$2:$K$96,2,FALSE)</f>
        <v>sdf</v>
      </c>
      <c r="I55" s="73" t="str">
        <f>VLOOKUP($G55,'Base entreprise'!$A$2:$K$96,3,FALSE)</f>
        <v>sdf</v>
      </c>
      <c r="J55" s="73" t="str">
        <f>VLOOKUP($G55,'Base entreprise'!$A$2:$K$96,3,FALSE)</f>
        <v>sdf</v>
      </c>
      <c r="K55" s="73" t="str">
        <f>VLOOKUP($G55,'Base entreprise'!$A$2:$K$96,3,FALSE)</f>
        <v>sdf</v>
      </c>
      <c r="L55" s="73" t="str">
        <f>VLOOKUP($G55,'Base entreprise'!$A$2:$K$96,3,FALSE)</f>
        <v>sdf</v>
      </c>
      <c r="M55" s="73" t="str">
        <f>VLOOKUP($G55,'Base entreprise'!$A$2:$K$96,3,FALSE)</f>
        <v>sdf</v>
      </c>
      <c r="N55" s="73" t="str">
        <f>VLOOKUP($G55,'Base entreprise'!$A$2:$K$96,3,FALSE)</f>
        <v>sdf</v>
      </c>
      <c r="O55" s="73" t="str">
        <f>VLOOKUP($G55,'Base entreprise'!$A$2:$K$96,3,FALSE)</f>
        <v>sdf</v>
      </c>
      <c r="P55" s="73" t="str">
        <f>VLOOKUP($G55,'Base entreprise'!$A$2:$K$96,3,FALSE)</f>
        <v>sdf</v>
      </c>
      <c r="Q55" s="73" t="str">
        <f>VLOOKUP($G55,'Base entreprise'!$A$2:$K$96,3,FALSE)</f>
        <v>sdf</v>
      </c>
      <c r="R55" s="77" t="str">
        <f>VLOOKUP($G55,'Base entreprise'!$A$2:$L$96,12,FALSE)</f>
        <v>sdf</v>
      </c>
    </row>
    <row r="56" spans="1:18" ht="15.75">
      <c r="A56" s="154">
        <v>2304</v>
      </c>
      <c r="B56" s="155" t="s">
        <v>325</v>
      </c>
      <c r="C56" s="155" t="s">
        <v>326</v>
      </c>
      <c r="D56" s="155" t="s">
        <v>325</v>
      </c>
      <c r="E56" s="163">
        <v>91390</v>
      </c>
      <c r="F56" s="151" t="s">
        <v>249</v>
      </c>
      <c r="G56" s="76">
        <v>94000</v>
      </c>
      <c r="H56" s="60" t="str">
        <f>VLOOKUP(G56,'Base entreprise'!$A$2:$K$96,2,FALSE)</f>
        <v>sdf</v>
      </c>
      <c r="I56" s="73" t="str">
        <f>VLOOKUP($G56,'Base entreprise'!$A$2:$K$96,3,FALSE)</f>
        <v>sdf</v>
      </c>
      <c r="J56" s="73" t="str">
        <f>VLOOKUP($G56,'Base entreprise'!$A$2:$K$96,3,FALSE)</f>
        <v>sdf</v>
      </c>
      <c r="K56" s="73" t="str">
        <f>VLOOKUP($G56,'Base entreprise'!$A$2:$K$96,3,FALSE)</f>
        <v>sdf</v>
      </c>
      <c r="L56" s="73" t="str">
        <f>VLOOKUP($G56,'Base entreprise'!$A$2:$K$96,3,FALSE)</f>
        <v>sdf</v>
      </c>
      <c r="M56" s="73" t="str">
        <f>VLOOKUP($G56,'Base entreprise'!$A$2:$K$96,3,FALSE)</f>
        <v>sdf</v>
      </c>
      <c r="N56" s="73" t="str">
        <f>VLOOKUP($G56,'Base entreprise'!$A$2:$K$96,3,FALSE)</f>
        <v>sdf</v>
      </c>
      <c r="O56" s="73" t="str">
        <f>VLOOKUP($G56,'Base entreprise'!$A$2:$K$96,3,FALSE)</f>
        <v>sdf</v>
      </c>
      <c r="P56" s="73" t="str">
        <f>VLOOKUP($G56,'Base entreprise'!$A$2:$K$96,3,FALSE)</f>
        <v>sdf</v>
      </c>
      <c r="Q56" s="73" t="str">
        <f>VLOOKUP($G56,'Base entreprise'!$A$2:$K$96,3,FALSE)</f>
        <v>sdf</v>
      </c>
      <c r="R56" s="77" t="str">
        <f>VLOOKUP($G56,'Base entreprise'!$A$2:$L$96,12,FALSE)</f>
        <v>sdf</v>
      </c>
    </row>
    <row r="57" spans="1:18" ht="15.75">
      <c r="A57" s="154">
        <v>3204</v>
      </c>
      <c r="B57" s="155" t="s">
        <v>339</v>
      </c>
      <c r="C57" s="155" t="s">
        <v>340</v>
      </c>
      <c r="D57" s="155" t="s">
        <v>339</v>
      </c>
      <c r="E57" s="163">
        <v>91420</v>
      </c>
      <c r="F57" s="151" t="s">
        <v>249</v>
      </c>
      <c r="G57" s="76">
        <v>94000</v>
      </c>
      <c r="H57" s="60" t="str">
        <f>VLOOKUP(G57,'Base entreprise'!$A$2:$K$96,2,FALSE)</f>
        <v>sdf</v>
      </c>
      <c r="I57" s="73" t="str">
        <f>VLOOKUP($G57,'Base entreprise'!$A$2:$K$96,3,FALSE)</f>
        <v>sdf</v>
      </c>
      <c r="J57" s="73" t="str">
        <f>VLOOKUP($G57,'Base entreprise'!$A$2:$K$96,3,FALSE)</f>
        <v>sdf</v>
      </c>
      <c r="K57" s="73" t="str">
        <f>VLOOKUP($G57,'Base entreprise'!$A$2:$K$96,3,FALSE)</f>
        <v>sdf</v>
      </c>
      <c r="L57" s="73" t="str">
        <f>VLOOKUP($G57,'Base entreprise'!$A$2:$K$96,3,FALSE)</f>
        <v>sdf</v>
      </c>
      <c r="M57" s="73" t="str">
        <f>VLOOKUP($G57,'Base entreprise'!$A$2:$K$96,3,FALSE)</f>
        <v>sdf</v>
      </c>
      <c r="N57" s="73" t="str">
        <f>VLOOKUP($G57,'Base entreprise'!$A$2:$K$96,3,FALSE)</f>
        <v>sdf</v>
      </c>
      <c r="O57" s="73" t="str">
        <f>VLOOKUP($G57,'Base entreprise'!$A$2:$K$96,3,FALSE)</f>
        <v>sdf</v>
      </c>
      <c r="P57" s="73" t="str">
        <f>VLOOKUP($G57,'Base entreprise'!$A$2:$K$96,3,FALSE)</f>
        <v>sdf</v>
      </c>
      <c r="Q57" s="73" t="str">
        <f>VLOOKUP($G57,'Base entreprise'!$A$2:$K$96,3,FALSE)</f>
        <v>sdf</v>
      </c>
      <c r="R57" s="77" t="str">
        <f>VLOOKUP($G57,'Base entreprise'!$A$2:$L$96,12,FALSE)</f>
        <v>sdf</v>
      </c>
    </row>
    <row r="58" spans="1:18" ht="16.5" thickBot="1">
      <c r="A58" s="104">
        <v>1004</v>
      </c>
      <c r="B58" s="105" t="s">
        <v>29</v>
      </c>
      <c r="C58" s="105" t="s">
        <v>30</v>
      </c>
      <c r="D58" s="105" t="s">
        <v>96</v>
      </c>
      <c r="E58" s="178">
        <v>91800</v>
      </c>
      <c r="F58" s="151" t="s">
        <v>249</v>
      </c>
    </row>
    <row r="59" spans="1:18" ht="15" thickTop="1">
      <c r="A59" s="107">
        <v>3245</v>
      </c>
      <c r="B59" s="108" t="s">
        <v>210</v>
      </c>
      <c r="C59" s="109" t="s">
        <v>211</v>
      </c>
      <c r="D59" s="108" t="s">
        <v>212</v>
      </c>
      <c r="E59" s="164">
        <v>94120</v>
      </c>
      <c r="F59" s="170" t="s">
        <v>244</v>
      </c>
    </row>
    <row r="60" spans="1:18" ht="14.25">
      <c r="A60" s="110">
        <v>1057</v>
      </c>
      <c r="B60" s="108" t="s">
        <v>40</v>
      </c>
      <c r="C60" s="108" t="s">
        <v>41</v>
      </c>
      <c r="D60" s="108" t="s">
        <v>99</v>
      </c>
      <c r="E60" s="165">
        <v>94350</v>
      </c>
      <c r="F60" s="170" t="s">
        <v>244</v>
      </c>
    </row>
    <row r="61" spans="1:18" ht="14.25">
      <c r="A61" s="110">
        <v>1039</v>
      </c>
      <c r="B61" s="108" t="s">
        <v>35</v>
      </c>
      <c r="C61" s="108" t="s">
        <v>36</v>
      </c>
      <c r="D61" s="108" t="s">
        <v>35</v>
      </c>
      <c r="E61" s="165">
        <v>94370</v>
      </c>
      <c r="F61" s="170" t="s">
        <v>244</v>
      </c>
    </row>
    <row r="62" spans="1:18" ht="14.25">
      <c r="A62" s="110">
        <v>1869</v>
      </c>
      <c r="B62" s="108" t="s">
        <v>109</v>
      </c>
      <c r="C62" s="108" t="s">
        <v>110</v>
      </c>
      <c r="D62" s="108" t="s">
        <v>209</v>
      </c>
      <c r="E62" s="165">
        <v>94380</v>
      </c>
      <c r="F62" s="170" t="s">
        <v>244</v>
      </c>
    </row>
    <row r="63" spans="1:18" ht="14.25">
      <c r="A63" s="110">
        <v>1072</v>
      </c>
      <c r="B63" s="108" t="s">
        <v>46</v>
      </c>
      <c r="C63" s="108" t="s">
        <v>47</v>
      </c>
      <c r="D63" s="108" t="s">
        <v>46</v>
      </c>
      <c r="E63" s="165">
        <v>94430</v>
      </c>
      <c r="F63" s="170" t="s">
        <v>244</v>
      </c>
    </row>
    <row r="64" spans="1:18" ht="14.25">
      <c r="A64" s="107">
        <v>2865</v>
      </c>
      <c r="B64" s="108" t="s">
        <v>165</v>
      </c>
      <c r="C64" s="109" t="s">
        <v>166</v>
      </c>
      <c r="D64" s="108" t="s">
        <v>167</v>
      </c>
      <c r="E64" s="164">
        <v>94430</v>
      </c>
      <c r="F64" s="170" t="s">
        <v>244</v>
      </c>
    </row>
    <row r="65" spans="1:8" ht="14.25">
      <c r="A65" s="107">
        <v>1021</v>
      </c>
      <c r="B65" s="108" t="s">
        <v>292</v>
      </c>
      <c r="C65" s="109" t="s">
        <v>293</v>
      </c>
      <c r="D65" s="108" t="s">
        <v>292</v>
      </c>
      <c r="E65" s="164">
        <v>94800</v>
      </c>
      <c r="F65" s="170" t="s">
        <v>244</v>
      </c>
    </row>
    <row r="66" spans="1:8" ht="14.25">
      <c r="A66" s="107">
        <v>3201</v>
      </c>
      <c r="B66" s="108" t="s">
        <v>337</v>
      </c>
      <c r="C66" s="109" t="s">
        <v>338</v>
      </c>
      <c r="D66" s="108" t="s">
        <v>308</v>
      </c>
      <c r="E66" s="164">
        <v>94000</v>
      </c>
      <c r="F66" s="170" t="s">
        <v>244</v>
      </c>
    </row>
    <row r="67" spans="1:8" ht="14.25" customHeight="1">
      <c r="A67" s="107">
        <v>1029</v>
      </c>
      <c r="B67" s="108" t="s">
        <v>294</v>
      </c>
      <c r="C67" s="109" t="s">
        <v>295</v>
      </c>
      <c r="D67" s="108" t="s">
        <v>296</v>
      </c>
      <c r="E67" s="164">
        <v>94190</v>
      </c>
      <c r="F67" s="170" t="s">
        <v>244</v>
      </c>
      <c r="G67" s="147"/>
    </row>
    <row r="68" spans="1:8" ht="14.25" customHeight="1">
      <c r="A68" s="107">
        <v>1849</v>
      </c>
      <c r="B68" s="108" t="s">
        <v>320</v>
      </c>
      <c r="C68" s="109" t="s">
        <v>321</v>
      </c>
      <c r="D68" s="108" t="s">
        <v>322</v>
      </c>
      <c r="E68" s="164">
        <v>94190</v>
      </c>
      <c r="F68" s="170" t="s">
        <v>244</v>
      </c>
      <c r="G68" s="147"/>
    </row>
    <row r="69" spans="1:8" ht="14.25" customHeight="1">
      <c r="A69" s="107">
        <v>1051</v>
      </c>
      <c r="B69" s="108" t="s">
        <v>303</v>
      </c>
      <c r="C69" s="109" t="s">
        <v>304</v>
      </c>
      <c r="D69" s="108" t="s">
        <v>303</v>
      </c>
      <c r="E69" s="164">
        <v>94290</v>
      </c>
      <c r="F69" s="170" t="s">
        <v>244</v>
      </c>
      <c r="G69" s="147"/>
    </row>
    <row r="70" spans="1:8" ht="14.25" customHeight="1">
      <c r="A70" s="107">
        <v>1058</v>
      </c>
      <c r="B70" s="108" t="s">
        <v>305</v>
      </c>
      <c r="C70" s="109" t="s">
        <v>306</v>
      </c>
      <c r="D70" s="108" t="s">
        <v>307</v>
      </c>
      <c r="E70" s="164">
        <v>94400</v>
      </c>
      <c r="F70" s="170" t="s">
        <v>244</v>
      </c>
      <c r="G70" s="147"/>
    </row>
    <row r="71" spans="1:8" ht="14.25" customHeight="1">
      <c r="A71" s="107">
        <v>1087</v>
      </c>
      <c r="B71" s="108" t="s">
        <v>309</v>
      </c>
      <c r="C71" s="109" t="s">
        <v>310</v>
      </c>
      <c r="D71" s="108" t="s">
        <v>311</v>
      </c>
      <c r="E71" s="164">
        <v>94400</v>
      </c>
      <c r="F71" s="170" t="s">
        <v>244</v>
      </c>
      <c r="G71" s="147"/>
    </row>
    <row r="72" spans="1:8" ht="14.25" customHeight="1">
      <c r="A72" s="107">
        <v>2405</v>
      </c>
      <c r="B72" s="108" t="s">
        <v>329</v>
      </c>
      <c r="C72" s="109" t="s">
        <v>330</v>
      </c>
      <c r="D72" s="108" t="s">
        <v>329</v>
      </c>
      <c r="E72" s="164">
        <v>94600</v>
      </c>
      <c r="F72" s="170" t="s">
        <v>244</v>
      </c>
      <c r="G72" s="147"/>
    </row>
    <row r="73" spans="1:8" ht="14.25" customHeight="1" thickBot="1">
      <c r="A73" s="166">
        <v>1053</v>
      </c>
      <c r="B73" s="167" t="s">
        <v>37</v>
      </c>
      <c r="C73" s="168" t="s">
        <v>38</v>
      </c>
      <c r="D73" s="167" t="s">
        <v>98</v>
      </c>
      <c r="E73" s="180">
        <v>94500</v>
      </c>
      <c r="F73" s="170" t="s">
        <v>244</v>
      </c>
      <c r="G73" s="147"/>
    </row>
    <row r="74" spans="1:8" ht="21.75" thickTop="1">
      <c r="F74" s="156"/>
      <c r="G74" s="147"/>
    </row>
    <row r="75" spans="1:8" ht="21">
      <c r="F75" s="156"/>
      <c r="G75" s="147"/>
    </row>
    <row r="76" spans="1:8" ht="21">
      <c r="F76" s="156"/>
      <c r="G76" s="147"/>
    </row>
    <row r="77" spans="1:8" ht="21">
      <c r="F77" s="156"/>
      <c r="G77" s="147"/>
    </row>
    <row r="78" spans="1:8" ht="21">
      <c r="F78" s="156"/>
      <c r="G78" s="147"/>
    </row>
    <row r="79" spans="1:8" ht="21">
      <c r="F79" s="156"/>
      <c r="G79" s="147"/>
      <c r="H79" s="60" t="s">
        <v>341</v>
      </c>
    </row>
    <row r="80" spans="1:8">
      <c r="F80" s="179"/>
      <c r="G80" s="147"/>
    </row>
    <row r="81" spans="6:7">
      <c r="F81" s="179"/>
      <c r="G81" s="147"/>
    </row>
  </sheetData>
  <sortState ref="A1:X88">
    <sortCondition ref="E1:E83"/>
  </sortState>
  <printOptions horizontalCentered="1" verticalCentered="1"/>
  <pageMargins left="0" right="0" top="0" bottom="0" header="0" footer="0"/>
  <pageSetup paperSize="9" scale="72" orientation="landscape" verticalDpi="300" r:id="rId1"/>
  <rowBreaks count="1" manualBreakCount="1">
    <brk id="37" max="16383" man="1"/>
  </rowBreaks>
  <colBreaks count="1" manualBreakCount="1">
    <brk id="5" max="91" man="1"/>
  </colBreaks>
  <legacyDrawing r:id="rId2"/>
</worksheet>
</file>

<file path=xl/worksheets/sheet5.xml><?xml version="1.0" encoding="utf-8"?>
<worksheet xmlns="http://schemas.openxmlformats.org/spreadsheetml/2006/main" xmlns:r="http://schemas.openxmlformats.org/officeDocument/2006/relationships">
  <sheetPr codeName="Feuil11">
    <tabColor rgb="FFFF0000"/>
  </sheetPr>
  <dimension ref="A1:L97"/>
  <sheetViews>
    <sheetView workbookViewId="0">
      <selection activeCell="F29" sqref="F29"/>
    </sheetView>
  </sheetViews>
  <sheetFormatPr baseColWidth="10" defaultRowHeight="12.75"/>
  <cols>
    <col min="1" max="1" width="16.28515625" style="124" customWidth="1"/>
    <col min="2" max="2" width="18.7109375" style="112" customWidth="1"/>
    <col min="3" max="3" width="18.7109375" style="112" bestFit="1" customWidth="1"/>
    <col min="4" max="12" width="18.7109375" bestFit="1" customWidth="1"/>
  </cols>
  <sheetData>
    <row r="1" spans="1:12" ht="13.5" thickBot="1">
      <c r="A1" s="139" t="s">
        <v>254</v>
      </c>
      <c r="B1" s="140" t="s">
        <v>238</v>
      </c>
      <c r="C1" s="140" t="s">
        <v>255</v>
      </c>
      <c r="D1" s="140" t="s">
        <v>257</v>
      </c>
      <c r="E1" s="140" t="s">
        <v>256</v>
      </c>
      <c r="F1" s="140" t="s">
        <v>239</v>
      </c>
      <c r="G1" s="140" t="s">
        <v>258</v>
      </c>
      <c r="H1" s="140" t="s">
        <v>260</v>
      </c>
      <c r="I1" s="140" t="s">
        <v>261</v>
      </c>
      <c r="J1" s="140" t="s">
        <v>262</v>
      </c>
      <c r="K1" s="140" t="s">
        <v>274</v>
      </c>
      <c r="L1" s="140" t="s">
        <v>259</v>
      </c>
    </row>
    <row r="2" spans="1:12" ht="15.75" thickBot="1">
      <c r="A2" s="141">
        <v>1000</v>
      </c>
      <c r="B2" s="142" t="s">
        <v>236</v>
      </c>
      <c r="C2" s="143" t="s">
        <v>221</v>
      </c>
      <c r="D2" s="143" t="s">
        <v>221</v>
      </c>
      <c r="E2" s="143" t="s">
        <v>221</v>
      </c>
      <c r="F2" s="143" t="s">
        <v>221</v>
      </c>
      <c r="G2" s="144" t="s">
        <v>224</v>
      </c>
      <c r="H2" s="144" t="s">
        <v>224</v>
      </c>
      <c r="I2" s="144" t="s">
        <v>224</v>
      </c>
      <c r="J2" s="144" t="s">
        <v>224</v>
      </c>
      <c r="K2" s="144" t="s">
        <v>224</v>
      </c>
      <c r="L2" s="144" t="s">
        <v>224</v>
      </c>
    </row>
    <row r="3" spans="1:12" ht="15.75" thickBot="1">
      <c r="A3" s="141">
        <v>2000</v>
      </c>
      <c r="B3" s="144" t="s">
        <v>224</v>
      </c>
      <c r="C3" s="143" t="s">
        <v>221</v>
      </c>
      <c r="D3" s="143" t="s">
        <v>221</v>
      </c>
      <c r="E3" s="143" t="s">
        <v>221</v>
      </c>
      <c r="F3" s="143" t="s">
        <v>221</v>
      </c>
      <c r="G3" s="144" t="s">
        <v>224</v>
      </c>
      <c r="H3" s="144" t="s">
        <v>224</v>
      </c>
      <c r="I3" s="144" t="s">
        <v>224</v>
      </c>
      <c r="J3" s="144" t="s">
        <v>224</v>
      </c>
      <c r="K3" s="144" t="s">
        <v>224</v>
      </c>
      <c r="L3" s="144" t="s">
        <v>224</v>
      </c>
    </row>
    <row r="4" spans="1:12" ht="15.75" thickBot="1">
      <c r="A4" s="141">
        <v>3000</v>
      </c>
      <c r="B4" s="142" t="s">
        <v>237</v>
      </c>
      <c r="C4" s="143" t="s">
        <v>221</v>
      </c>
      <c r="D4" s="143" t="s">
        <v>221</v>
      </c>
      <c r="E4" s="143" t="s">
        <v>221</v>
      </c>
      <c r="F4" s="143" t="s">
        <v>221</v>
      </c>
      <c r="G4" s="144" t="s">
        <v>281</v>
      </c>
      <c r="H4" s="144" t="s">
        <v>281</v>
      </c>
      <c r="I4" s="144" t="s">
        <v>281</v>
      </c>
      <c r="J4" s="144" t="s">
        <v>281</v>
      </c>
      <c r="K4" s="144" t="s">
        <v>281</v>
      </c>
      <c r="L4" s="142" t="s">
        <v>236</v>
      </c>
    </row>
    <row r="5" spans="1:12" ht="15.75" thickBot="1">
      <c r="A5" s="141">
        <v>4000</v>
      </c>
      <c r="B5" s="145" t="s">
        <v>223</v>
      </c>
      <c r="C5" s="143" t="s">
        <v>221</v>
      </c>
      <c r="D5" s="143" t="s">
        <v>221</v>
      </c>
      <c r="E5" s="143" t="s">
        <v>221</v>
      </c>
      <c r="F5" s="143" t="s">
        <v>221</v>
      </c>
      <c r="G5" s="144" t="s">
        <v>281</v>
      </c>
      <c r="H5" s="144" t="s">
        <v>281</v>
      </c>
      <c r="I5" s="144" t="s">
        <v>281</v>
      </c>
      <c r="J5" s="144" t="s">
        <v>281</v>
      </c>
      <c r="K5" s="144" t="s">
        <v>281</v>
      </c>
      <c r="L5" s="142" t="s">
        <v>236</v>
      </c>
    </row>
    <row r="6" spans="1:12" ht="15.75" thickBot="1">
      <c r="A6" s="141">
        <v>5000</v>
      </c>
      <c r="B6" s="144"/>
      <c r="C6" s="143" t="s">
        <v>221</v>
      </c>
      <c r="D6" s="143" t="s">
        <v>221</v>
      </c>
      <c r="E6" s="143" t="s">
        <v>221</v>
      </c>
      <c r="F6" s="143" t="s">
        <v>221</v>
      </c>
      <c r="G6" s="144" t="s">
        <v>281</v>
      </c>
      <c r="H6" s="144" t="s">
        <v>281</v>
      </c>
      <c r="I6" s="144" t="s">
        <v>281</v>
      </c>
      <c r="J6" s="144" t="s">
        <v>281</v>
      </c>
      <c r="K6" s="144" t="s">
        <v>281</v>
      </c>
      <c r="L6" s="142" t="s">
        <v>236</v>
      </c>
    </row>
    <row r="7" spans="1:12" ht="15.75" thickBot="1">
      <c r="A7" s="141">
        <v>6000</v>
      </c>
      <c r="B7" s="145" t="s">
        <v>223</v>
      </c>
      <c r="C7" s="143" t="s">
        <v>221</v>
      </c>
      <c r="D7" s="143" t="s">
        <v>221</v>
      </c>
      <c r="E7" s="143" t="s">
        <v>221</v>
      </c>
      <c r="F7" s="143" t="s">
        <v>221</v>
      </c>
      <c r="G7" s="144" t="s">
        <v>281</v>
      </c>
      <c r="H7" s="144" t="s">
        <v>281</v>
      </c>
      <c r="I7" s="144" t="s">
        <v>281</v>
      </c>
      <c r="J7" s="144" t="s">
        <v>281</v>
      </c>
      <c r="K7" s="144" t="s">
        <v>281</v>
      </c>
      <c r="L7" s="142" t="s">
        <v>236</v>
      </c>
    </row>
    <row r="8" spans="1:12" ht="15.75" thickBot="1">
      <c r="A8" s="141">
        <v>7000</v>
      </c>
      <c r="B8" s="142" t="s">
        <v>235</v>
      </c>
      <c r="C8" s="143" t="s">
        <v>221</v>
      </c>
      <c r="D8" s="143" t="s">
        <v>221</v>
      </c>
      <c r="E8" s="143" t="s">
        <v>221</v>
      </c>
      <c r="F8" s="143" t="s">
        <v>221</v>
      </c>
      <c r="G8" s="144" t="s">
        <v>281</v>
      </c>
      <c r="H8" s="144" t="s">
        <v>281</v>
      </c>
      <c r="I8" s="144" t="s">
        <v>281</v>
      </c>
      <c r="J8" s="144" t="s">
        <v>281</v>
      </c>
      <c r="K8" s="144" t="s">
        <v>281</v>
      </c>
      <c r="L8" s="142" t="s">
        <v>236</v>
      </c>
    </row>
    <row r="9" spans="1:12" ht="15.75" thickBot="1">
      <c r="A9" s="141">
        <v>8000</v>
      </c>
      <c r="B9" s="142" t="s">
        <v>235</v>
      </c>
      <c r="C9" s="143" t="s">
        <v>221</v>
      </c>
      <c r="D9" s="143" t="s">
        <v>221</v>
      </c>
      <c r="E9" s="143" t="s">
        <v>221</v>
      </c>
      <c r="F9" s="143" t="s">
        <v>221</v>
      </c>
      <c r="G9" s="144" t="s">
        <v>281</v>
      </c>
      <c r="H9" s="144" t="s">
        <v>281</v>
      </c>
      <c r="I9" s="144" t="s">
        <v>281</v>
      </c>
      <c r="J9" s="144" t="s">
        <v>281</v>
      </c>
      <c r="K9" s="144" t="s">
        <v>281</v>
      </c>
      <c r="L9" s="142" t="s">
        <v>236</v>
      </c>
    </row>
    <row r="10" spans="1:12" ht="15.75" thickBot="1">
      <c r="A10" s="141">
        <v>9000</v>
      </c>
      <c r="B10" s="145" t="s">
        <v>223</v>
      </c>
      <c r="C10" s="143" t="s">
        <v>221</v>
      </c>
      <c r="D10" s="143" t="s">
        <v>221</v>
      </c>
      <c r="E10" s="143" t="s">
        <v>221</v>
      </c>
      <c r="F10" s="143" t="s">
        <v>221</v>
      </c>
      <c r="G10" s="144" t="s">
        <v>281</v>
      </c>
      <c r="H10" s="144" t="s">
        <v>281</v>
      </c>
      <c r="I10" s="144" t="s">
        <v>281</v>
      </c>
      <c r="J10" s="144" t="s">
        <v>281</v>
      </c>
      <c r="K10" s="144" t="s">
        <v>281</v>
      </c>
      <c r="L10" s="142" t="s">
        <v>236</v>
      </c>
    </row>
    <row r="11" spans="1:12" ht="15.75" thickBot="1">
      <c r="A11" s="141">
        <v>10000</v>
      </c>
      <c r="B11" s="144" t="s">
        <v>224</v>
      </c>
      <c r="C11" s="143" t="s">
        <v>221</v>
      </c>
      <c r="D11" s="143" t="s">
        <v>221</v>
      </c>
      <c r="E11" s="143" t="s">
        <v>221</v>
      </c>
      <c r="F11" s="143" t="s">
        <v>221</v>
      </c>
      <c r="G11" s="144" t="s">
        <v>281</v>
      </c>
      <c r="H11" s="144" t="s">
        <v>281</v>
      </c>
      <c r="I11" s="144" t="s">
        <v>281</v>
      </c>
      <c r="J11" s="144" t="s">
        <v>281</v>
      </c>
      <c r="K11" s="144" t="s">
        <v>281</v>
      </c>
      <c r="L11" s="142" t="s">
        <v>236</v>
      </c>
    </row>
    <row r="12" spans="1:12" ht="15.75" thickBot="1">
      <c r="A12" s="141">
        <v>11000</v>
      </c>
      <c r="B12" s="145" t="s">
        <v>223</v>
      </c>
      <c r="C12" s="143" t="s">
        <v>221</v>
      </c>
      <c r="D12" s="143" t="s">
        <v>221</v>
      </c>
      <c r="E12" s="143" t="s">
        <v>221</v>
      </c>
      <c r="F12" s="143" t="s">
        <v>221</v>
      </c>
      <c r="G12" s="144" t="s">
        <v>281</v>
      </c>
      <c r="H12" s="144" t="s">
        <v>281</v>
      </c>
      <c r="I12" s="144" t="s">
        <v>281</v>
      </c>
      <c r="J12" s="144" t="s">
        <v>281</v>
      </c>
      <c r="K12" s="144" t="s">
        <v>281</v>
      </c>
      <c r="L12" s="142" t="s">
        <v>236</v>
      </c>
    </row>
    <row r="13" spans="1:12" ht="15.75" thickBot="1">
      <c r="A13" s="141">
        <v>12000</v>
      </c>
      <c r="B13" s="145" t="s">
        <v>223</v>
      </c>
      <c r="C13" s="143" t="s">
        <v>221</v>
      </c>
      <c r="D13" s="143" t="s">
        <v>221</v>
      </c>
      <c r="E13" s="143" t="s">
        <v>221</v>
      </c>
      <c r="F13" s="143" t="s">
        <v>221</v>
      </c>
      <c r="G13" s="144" t="s">
        <v>281</v>
      </c>
      <c r="H13" s="144" t="s">
        <v>281</v>
      </c>
      <c r="I13" s="144" t="s">
        <v>281</v>
      </c>
      <c r="J13" s="144" t="s">
        <v>281</v>
      </c>
      <c r="K13" s="144" t="s">
        <v>281</v>
      </c>
      <c r="L13" s="142" t="s">
        <v>236</v>
      </c>
    </row>
    <row r="14" spans="1:12" ht="15.75" thickBot="1">
      <c r="A14" s="141">
        <v>13000</v>
      </c>
      <c r="B14" s="145" t="s">
        <v>223</v>
      </c>
      <c r="C14" s="143" t="s">
        <v>221</v>
      </c>
      <c r="D14" s="143" t="s">
        <v>221</v>
      </c>
      <c r="E14" s="143" t="s">
        <v>221</v>
      </c>
      <c r="F14" s="143" t="s">
        <v>221</v>
      </c>
      <c r="G14" s="144" t="s">
        <v>281</v>
      </c>
      <c r="H14" s="144" t="s">
        <v>281</v>
      </c>
      <c r="I14" s="144" t="s">
        <v>281</v>
      </c>
      <c r="J14" s="144" t="s">
        <v>281</v>
      </c>
      <c r="K14" s="144" t="s">
        <v>281</v>
      </c>
      <c r="L14" s="142" t="s">
        <v>236</v>
      </c>
    </row>
    <row r="15" spans="1:12" ht="15.75" thickBot="1">
      <c r="A15" s="141">
        <v>14000</v>
      </c>
      <c r="B15" s="145" t="s">
        <v>223</v>
      </c>
      <c r="C15" s="143" t="s">
        <v>221</v>
      </c>
      <c r="D15" s="143" t="s">
        <v>221</v>
      </c>
      <c r="E15" s="143" t="s">
        <v>221</v>
      </c>
      <c r="F15" s="143" t="s">
        <v>221</v>
      </c>
      <c r="G15" s="144" t="s">
        <v>281</v>
      </c>
      <c r="H15" s="144" t="s">
        <v>281</v>
      </c>
      <c r="I15" s="144" t="s">
        <v>281</v>
      </c>
      <c r="J15" s="144" t="s">
        <v>281</v>
      </c>
      <c r="K15" s="144" t="s">
        <v>281</v>
      </c>
      <c r="L15" s="142" t="s">
        <v>236</v>
      </c>
    </row>
    <row r="16" spans="1:12" ht="15.75" thickBot="1">
      <c r="A16" s="141">
        <v>15000</v>
      </c>
      <c r="B16" s="145" t="s">
        <v>223</v>
      </c>
      <c r="C16" s="143" t="s">
        <v>221</v>
      </c>
      <c r="D16" s="143" t="s">
        <v>221</v>
      </c>
      <c r="E16" s="143" t="s">
        <v>221</v>
      </c>
      <c r="F16" s="143" t="s">
        <v>221</v>
      </c>
      <c r="G16" s="144" t="s">
        <v>281</v>
      </c>
      <c r="H16" s="144" t="s">
        <v>281</v>
      </c>
      <c r="I16" s="144" t="s">
        <v>281</v>
      </c>
      <c r="J16" s="144" t="s">
        <v>281</v>
      </c>
      <c r="K16" s="144" t="s">
        <v>281</v>
      </c>
      <c r="L16" s="142" t="s">
        <v>236</v>
      </c>
    </row>
    <row r="17" spans="1:12" ht="15.75" thickBot="1">
      <c r="A17" s="141">
        <v>16000</v>
      </c>
      <c r="B17" s="145" t="s">
        <v>223</v>
      </c>
      <c r="C17" s="143" t="s">
        <v>221</v>
      </c>
      <c r="D17" s="143" t="s">
        <v>221</v>
      </c>
      <c r="E17" s="143" t="s">
        <v>221</v>
      </c>
      <c r="F17" s="143" t="s">
        <v>221</v>
      </c>
      <c r="G17" s="144" t="s">
        <v>281</v>
      </c>
      <c r="H17" s="144" t="s">
        <v>281</v>
      </c>
      <c r="I17" s="144" t="s">
        <v>281</v>
      </c>
      <c r="J17" s="144" t="s">
        <v>281</v>
      </c>
      <c r="K17" s="144" t="s">
        <v>281</v>
      </c>
      <c r="L17" s="142" t="s">
        <v>236</v>
      </c>
    </row>
    <row r="18" spans="1:12" ht="15.75" thickBot="1">
      <c r="A18" s="141">
        <v>17000</v>
      </c>
      <c r="B18" s="145" t="s">
        <v>223</v>
      </c>
      <c r="C18" s="143" t="s">
        <v>221</v>
      </c>
      <c r="D18" s="143" t="s">
        <v>221</v>
      </c>
      <c r="E18" s="143" t="s">
        <v>221</v>
      </c>
      <c r="F18" s="143" t="s">
        <v>221</v>
      </c>
      <c r="G18" s="144" t="s">
        <v>281</v>
      </c>
      <c r="H18" s="144" t="s">
        <v>281</v>
      </c>
      <c r="I18" s="144" t="s">
        <v>281</v>
      </c>
      <c r="J18" s="144" t="s">
        <v>281</v>
      </c>
      <c r="K18" s="144" t="s">
        <v>281</v>
      </c>
      <c r="L18" s="142" t="s">
        <v>236</v>
      </c>
    </row>
    <row r="19" spans="1:12" ht="15.75" thickBot="1">
      <c r="A19" s="141">
        <v>18000</v>
      </c>
      <c r="B19" s="145" t="s">
        <v>223</v>
      </c>
      <c r="C19" s="143" t="s">
        <v>221</v>
      </c>
      <c r="D19" s="143" t="s">
        <v>221</v>
      </c>
      <c r="E19" s="143" t="s">
        <v>221</v>
      </c>
      <c r="F19" s="143" t="s">
        <v>221</v>
      </c>
      <c r="G19" s="144" t="s">
        <v>281</v>
      </c>
      <c r="H19" s="144" t="s">
        <v>281</v>
      </c>
      <c r="I19" s="144" t="s">
        <v>281</v>
      </c>
      <c r="J19" s="144" t="s">
        <v>281</v>
      </c>
      <c r="K19" s="144" t="s">
        <v>281</v>
      </c>
      <c r="L19" s="142" t="s">
        <v>236</v>
      </c>
    </row>
    <row r="20" spans="1:12" ht="15.75" thickBot="1">
      <c r="A20" s="141">
        <v>19000</v>
      </c>
      <c r="B20" s="145" t="s">
        <v>223</v>
      </c>
      <c r="C20" s="143" t="s">
        <v>221</v>
      </c>
      <c r="D20" s="143" t="s">
        <v>221</v>
      </c>
      <c r="E20" s="143" t="s">
        <v>221</v>
      </c>
      <c r="F20" s="143" t="s">
        <v>221</v>
      </c>
      <c r="G20" s="144" t="s">
        <v>281</v>
      </c>
      <c r="H20" s="144" t="s">
        <v>281</v>
      </c>
      <c r="I20" s="144" t="s">
        <v>281</v>
      </c>
      <c r="J20" s="144" t="s">
        <v>281</v>
      </c>
      <c r="K20" s="144" t="s">
        <v>281</v>
      </c>
      <c r="L20" s="142" t="s">
        <v>236</v>
      </c>
    </row>
    <row r="21" spans="1:12" ht="15.75" thickBot="1">
      <c r="A21" s="141">
        <v>20000</v>
      </c>
      <c r="B21" s="145" t="s">
        <v>223</v>
      </c>
      <c r="C21" s="143" t="s">
        <v>221</v>
      </c>
      <c r="D21" s="143" t="s">
        <v>221</v>
      </c>
      <c r="E21" s="143" t="s">
        <v>221</v>
      </c>
      <c r="F21" s="143" t="s">
        <v>221</v>
      </c>
      <c r="G21" s="144" t="s">
        <v>281</v>
      </c>
      <c r="H21" s="144" t="s">
        <v>281</v>
      </c>
      <c r="I21" s="144" t="s">
        <v>281</v>
      </c>
      <c r="J21" s="144" t="s">
        <v>281</v>
      </c>
      <c r="K21" s="144" t="s">
        <v>281</v>
      </c>
      <c r="L21" s="142" t="s">
        <v>236</v>
      </c>
    </row>
    <row r="22" spans="1:12" ht="15.75" thickBot="1">
      <c r="A22" s="141">
        <v>21000</v>
      </c>
      <c r="B22" s="145" t="s">
        <v>223</v>
      </c>
      <c r="C22" s="143" t="s">
        <v>221</v>
      </c>
      <c r="D22" s="143" t="s">
        <v>221</v>
      </c>
      <c r="E22" s="143" t="s">
        <v>221</v>
      </c>
      <c r="F22" s="143" t="s">
        <v>221</v>
      </c>
      <c r="G22" s="144" t="s">
        <v>281</v>
      </c>
      <c r="H22" s="144" t="s">
        <v>281</v>
      </c>
      <c r="I22" s="144" t="s">
        <v>281</v>
      </c>
      <c r="J22" s="144" t="s">
        <v>281</v>
      </c>
      <c r="K22" s="144" t="s">
        <v>281</v>
      </c>
      <c r="L22" s="142" t="s">
        <v>236</v>
      </c>
    </row>
    <row r="23" spans="1:12" ht="15.75" thickBot="1">
      <c r="A23" s="141">
        <v>22000</v>
      </c>
      <c r="B23" s="145" t="s">
        <v>223</v>
      </c>
      <c r="C23" s="144" t="s">
        <v>281</v>
      </c>
      <c r="D23" s="144" t="s">
        <v>281</v>
      </c>
      <c r="E23" s="144" t="s">
        <v>281</v>
      </c>
      <c r="F23" s="144" t="s">
        <v>281</v>
      </c>
      <c r="G23" s="144" t="s">
        <v>281</v>
      </c>
      <c r="H23" s="144" t="s">
        <v>281</v>
      </c>
      <c r="I23" s="144" t="s">
        <v>281</v>
      </c>
      <c r="J23" s="144" t="s">
        <v>281</v>
      </c>
      <c r="K23" s="144" t="s">
        <v>281</v>
      </c>
      <c r="L23" s="142" t="s">
        <v>236</v>
      </c>
    </row>
    <row r="24" spans="1:12" ht="15.75" thickBot="1">
      <c r="A24" s="141">
        <v>23000</v>
      </c>
      <c r="B24" s="145" t="s">
        <v>223</v>
      </c>
      <c r="C24" s="142" t="s">
        <v>235</v>
      </c>
      <c r="D24" s="142" t="s">
        <v>235</v>
      </c>
      <c r="E24" s="142" t="s">
        <v>235</v>
      </c>
      <c r="F24" s="142" t="s">
        <v>235</v>
      </c>
      <c r="G24" s="142" t="s">
        <v>235</v>
      </c>
      <c r="H24" s="142" t="s">
        <v>235</v>
      </c>
      <c r="I24" s="142" t="s">
        <v>235</v>
      </c>
      <c r="J24" s="142" t="s">
        <v>235</v>
      </c>
      <c r="K24" s="142" t="s">
        <v>235</v>
      </c>
      <c r="L24" s="142" t="s">
        <v>236</v>
      </c>
    </row>
    <row r="25" spans="1:12" ht="15.75" thickBot="1">
      <c r="A25" s="141">
        <v>24000</v>
      </c>
      <c r="B25" s="145" t="s">
        <v>223</v>
      </c>
      <c r="C25" s="142" t="s">
        <v>235</v>
      </c>
      <c r="D25" s="142" t="s">
        <v>235</v>
      </c>
      <c r="E25" s="142" t="s">
        <v>235</v>
      </c>
      <c r="F25" s="142" t="s">
        <v>235</v>
      </c>
      <c r="G25" s="142" t="s">
        <v>235</v>
      </c>
      <c r="H25" s="142" t="s">
        <v>235</v>
      </c>
      <c r="I25" s="142" t="s">
        <v>235</v>
      </c>
      <c r="J25" s="142" t="s">
        <v>235</v>
      </c>
      <c r="K25" s="142" t="s">
        <v>235</v>
      </c>
      <c r="L25" s="142" t="s">
        <v>236</v>
      </c>
    </row>
    <row r="26" spans="1:12" ht="13.5" thickBot="1">
      <c r="A26" s="141">
        <v>25000</v>
      </c>
      <c r="B26" s="144" t="s">
        <v>281</v>
      </c>
      <c r="C26" s="144" t="s">
        <v>281</v>
      </c>
      <c r="D26" s="144" t="s">
        <v>281</v>
      </c>
      <c r="E26" s="144" t="s">
        <v>281</v>
      </c>
      <c r="F26" s="144" t="s">
        <v>281</v>
      </c>
      <c r="G26" s="144" t="s">
        <v>281</v>
      </c>
      <c r="H26" s="144" t="s">
        <v>281</v>
      </c>
      <c r="I26" s="144" t="s">
        <v>281</v>
      </c>
      <c r="J26" s="144" t="s">
        <v>281</v>
      </c>
      <c r="K26" s="144" t="s">
        <v>281</v>
      </c>
      <c r="L26" s="142" t="s">
        <v>236</v>
      </c>
    </row>
    <row r="27" spans="1:12" ht="13.5" thickBot="1">
      <c r="A27" s="141">
        <v>26000</v>
      </c>
      <c r="B27" s="144" t="s">
        <v>281</v>
      </c>
      <c r="C27" s="144" t="s">
        <v>281</v>
      </c>
      <c r="D27" s="144" t="s">
        <v>281</v>
      </c>
      <c r="E27" s="144" t="s">
        <v>281</v>
      </c>
      <c r="F27" s="144" t="s">
        <v>281</v>
      </c>
      <c r="G27" s="144" t="s">
        <v>281</v>
      </c>
      <c r="H27" s="144" t="s">
        <v>281</v>
      </c>
      <c r="I27" s="144" t="s">
        <v>281</v>
      </c>
      <c r="J27" s="144" t="s">
        <v>281</v>
      </c>
      <c r="K27" s="144" t="s">
        <v>281</v>
      </c>
      <c r="L27" s="142" t="s">
        <v>236</v>
      </c>
    </row>
    <row r="28" spans="1:12" ht="13.5" thickBot="1">
      <c r="A28" s="141">
        <v>27000</v>
      </c>
      <c r="B28" s="144" t="s">
        <v>281</v>
      </c>
      <c r="C28" s="144" t="s">
        <v>281</v>
      </c>
      <c r="D28" s="144" t="s">
        <v>281</v>
      </c>
      <c r="E28" s="144" t="s">
        <v>281</v>
      </c>
      <c r="F28" s="144" t="s">
        <v>281</v>
      </c>
      <c r="G28" s="144" t="s">
        <v>281</v>
      </c>
      <c r="H28" s="144" t="s">
        <v>281</v>
      </c>
      <c r="I28" s="144" t="s">
        <v>281</v>
      </c>
      <c r="J28" s="144" t="s">
        <v>281</v>
      </c>
      <c r="K28" s="144" t="s">
        <v>281</v>
      </c>
      <c r="L28" s="142" t="s">
        <v>236</v>
      </c>
    </row>
    <row r="29" spans="1:12" ht="13.5" thickBot="1">
      <c r="A29" s="141">
        <v>28000</v>
      </c>
      <c r="B29" s="144" t="s">
        <v>281</v>
      </c>
      <c r="C29" s="144" t="s">
        <v>281</v>
      </c>
      <c r="D29" s="144" t="s">
        <v>281</v>
      </c>
      <c r="E29" s="144" t="s">
        <v>281</v>
      </c>
      <c r="F29" s="144" t="s">
        <v>281</v>
      </c>
      <c r="G29" s="144" t="s">
        <v>281</v>
      </c>
      <c r="H29" s="144" t="s">
        <v>281</v>
      </c>
      <c r="I29" s="144" t="s">
        <v>281</v>
      </c>
      <c r="J29" s="144" t="s">
        <v>281</v>
      </c>
      <c r="K29" s="144" t="s">
        <v>281</v>
      </c>
      <c r="L29" s="142" t="s">
        <v>236</v>
      </c>
    </row>
    <row r="30" spans="1:12" ht="13.5" thickBot="1">
      <c r="A30" s="141">
        <v>29000</v>
      </c>
      <c r="B30" s="144" t="s">
        <v>281</v>
      </c>
      <c r="C30" s="144" t="s">
        <v>281</v>
      </c>
      <c r="D30" s="144" t="s">
        <v>281</v>
      </c>
      <c r="E30" s="144" t="s">
        <v>281</v>
      </c>
      <c r="F30" s="144" t="s">
        <v>281</v>
      </c>
      <c r="G30" s="144" t="s">
        <v>281</v>
      </c>
      <c r="H30" s="144" t="s">
        <v>281</v>
      </c>
      <c r="I30" s="144" t="s">
        <v>281</v>
      </c>
      <c r="J30" s="144" t="s">
        <v>281</v>
      </c>
      <c r="K30" s="144" t="s">
        <v>281</v>
      </c>
      <c r="L30" s="142" t="s">
        <v>236</v>
      </c>
    </row>
    <row r="31" spans="1:12" ht="13.5" thickBot="1">
      <c r="A31" s="141">
        <v>30000</v>
      </c>
      <c r="B31" s="144" t="s">
        <v>281</v>
      </c>
      <c r="C31" s="144" t="s">
        <v>281</v>
      </c>
      <c r="D31" s="144" t="s">
        <v>281</v>
      </c>
      <c r="E31" s="144" t="s">
        <v>281</v>
      </c>
      <c r="F31" s="144" t="s">
        <v>281</v>
      </c>
      <c r="G31" s="144" t="s">
        <v>281</v>
      </c>
      <c r="H31" s="144" t="s">
        <v>281</v>
      </c>
      <c r="I31" s="144" t="s">
        <v>281</v>
      </c>
      <c r="J31" s="144" t="s">
        <v>281</v>
      </c>
      <c r="K31" s="144" t="s">
        <v>281</v>
      </c>
      <c r="L31" s="142" t="s">
        <v>236</v>
      </c>
    </row>
    <row r="32" spans="1:12" ht="13.5" thickBot="1">
      <c r="A32" s="141">
        <v>31000</v>
      </c>
      <c r="B32" s="144" t="s">
        <v>281</v>
      </c>
      <c r="C32" s="144" t="s">
        <v>281</v>
      </c>
      <c r="D32" s="144" t="s">
        <v>281</v>
      </c>
      <c r="E32" s="144" t="s">
        <v>281</v>
      </c>
      <c r="F32" s="144" t="s">
        <v>281</v>
      </c>
      <c r="G32" s="144" t="s">
        <v>281</v>
      </c>
      <c r="H32" s="144" t="s">
        <v>281</v>
      </c>
      <c r="I32" s="144" t="s">
        <v>281</v>
      </c>
      <c r="J32" s="144" t="s">
        <v>281</v>
      </c>
      <c r="K32" s="144" t="s">
        <v>281</v>
      </c>
      <c r="L32" s="142" t="s">
        <v>236</v>
      </c>
    </row>
    <row r="33" spans="1:12" ht="13.5" thickBot="1">
      <c r="A33" s="141">
        <v>32000</v>
      </c>
      <c r="B33" s="144" t="s">
        <v>281</v>
      </c>
      <c r="C33" s="144" t="s">
        <v>281</v>
      </c>
      <c r="D33" s="144" t="s">
        <v>281</v>
      </c>
      <c r="E33" s="144" t="s">
        <v>281</v>
      </c>
      <c r="F33" s="144" t="s">
        <v>281</v>
      </c>
      <c r="G33" s="144" t="s">
        <v>281</v>
      </c>
      <c r="H33" s="144" t="s">
        <v>281</v>
      </c>
      <c r="I33" s="144" t="s">
        <v>281</v>
      </c>
      <c r="J33" s="144" t="s">
        <v>281</v>
      </c>
      <c r="K33" s="144" t="s">
        <v>281</v>
      </c>
      <c r="L33" s="142" t="s">
        <v>236</v>
      </c>
    </row>
    <row r="34" spans="1:12" ht="13.5" thickBot="1">
      <c r="A34" s="141">
        <v>33000</v>
      </c>
      <c r="B34" s="144" t="s">
        <v>281</v>
      </c>
      <c r="C34" s="144" t="s">
        <v>281</v>
      </c>
      <c r="D34" s="144" t="s">
        <v>281</v>
      </c>
      <c r="E34" s="144" t="s">
        <v>281</v>
      </c>
      <c r="F34" s="144" t="s">
        <v>281</v>
      </c>
      <c r="G34" s="144" t="s">
        <v>281</v>
      </c>
      <c r="H34" s="144" t="s">
        <v>281</v>
      </c>
      <c r="I34" s="144" t="s">
        <v>281</v>
      </c>
      <c r="J34" s="144" t="s">
        <v>281</v>
      </c>
      <c r="K34" s="144" t="s">
        <v>281</v>
      </c>
      <c r="L34" s="142" t="s">
        <v>236</v>
      </c>
    </row>
    <row r="35" spans="1:12" ht="13.5" thickBot="1">
      <c r="A35" s="141">
        <v>34000</v>
      </c>
      <c r="B35" s="144" t="s">
        <v>281</v>
      </c>
      <c r="C35" s="144" t="s">
        <v>281</v>
      </c>
      <c r="D35" s="144" t="s">
        <v>281</v>
      </c>
      <c r="E35" s="144" t="s">
        <v>281</v>
      </c>
      <c r="F35" s="144" t="s">
        <v>281</v>
      </c>
      <c r="G35" s="144" t="s">
        <v>281</v>
      </c>
      <c r="H35" s="144" t="s">
        <v>281</v>
      </c>
      <c r="I35" s="144" t="s">
        <v>281</v>
      </c>
      <c r="J35" s="144" t="s">
        <v>281</v>
      </c>
      <c r="K35" s="144" t="s">
        <v>281</v>
      </c>
      <c r="L35" s="142" t="s">
        <v>236</v>
      </c>
    </row>
    <row r="36" spans="1:12" ht="13.5" thickBot="1">
      <c r="A36" s="141">
        <v>35000</v>
      </c>
      <c r="B36" s="144" t="s">
        <v>281</v>
      </c>
      <c r="C36" s="144" t="s">
        <v>281</v>
      </c>
      <c r="D36" s="144" t="s">
        <v>281</v>
      </c>
      <c r="E36" s="144" t="s">
        <v>281</v>
      </c>
      <c r="F36" s="144" t="s">
        <v>281</v>
      </c>
      <c r="G36" s="144" t="s">
        <v>281</v>
      </c>
      <c r="H36" s="144" t="s">
        <v>281</v>
      </c>
      <c r="I36" s="144" t="s">
        <v>281</v>
      </c>
      <c r="J36" s="144" t="s">
        <v>281</v>
      </c>
      <c r="K36" s="144" t="s">
        <v>281</v>
      </c>
      <c r="L36" s="142" t="s">
        <v>236</v>
      </c>
    </row>
    <row r="37" spans="1:12" ht="13.5" thickBot="1">
      <c r="A37" s="141">
        <v>36000</v>
      </c>
      <c r="B37" s="144" t="s">
        <v>281</v>
      </c>
      <c r="C37" s="144" t="s">
        <v>281</v>
      </c>
      <c r="D37" s="144" t="s">
        <v>281</v>
      </c>
      <c r="E37" s="144" t="s">
        <v>281</v>
      </c>
      <c r="F37" s="144" t="s">
        <v>281</v>
      </c>
      <c r="G37" s="144" t="s">
        <v>281</v>
      </c>
      <c r="H37" s="144" t="s">
        <v>281</v>
      </c>
      <c r="I37" s="144" t="s">
        <v>281</v>
      </c>
      <c r="J37" s="144" t="s">
        <v>281</v>
      </c>
      <c r="K37" s="144" t="s">
        <v>281</v>
      </c>
      <c r="L37" s="142" t="s">
        <v>236</v>
      </c>
    </row>
    <row r="38" spans="1:12" ht="13.5" thickBot="1">
      <c r="A38" s="141">
        <v>37000</v>
      </c>
      <c r="B38" s="144" t="s">
        <v>281</v>
      </c>
      <c r="C38" s="144" t="s">
        <v>281</v>
      </c>
      <c r="D38" s="144" t="s">
        <v>281</v>
      </c>
      <c r="E38" s="144" t="s">
        <v>281</v>
      </c>
      <c r="F38" s="144" t="s">
        <v>281</v>
      </c>
      <c r="G38" s="144" t="s">
        <v>281</v>
      </c>
      <c r="H38" s="144" t="s">
        <v>281</v>
      </c>
      <c r="I38" s="144" t="s">
        <v>281</v>
      </c>
      <c r="J38" s="144" t="s">
        <v>281</v>
      </c>
      <c r="K38" s="144" t="s">
        <v>281</v>
      </c>
      <c r="L38" s="142" t="s">
        <v>236</v>
      </c>
    </row>
    <row r="39" spans="1:12" ht="13.5" thickBot="1">
      <c r="A39" s="141">
        <v>38000</v>
      </c>
      <c r="B39" s="144" t="s">
        <v>281</v>
      </c>
      <c r="C39" s="144" t="s">
        <v>281</v>
      </c>
      <c r="D39" s="144" t="s">
        <v>281</v>
      </c>
      <c r="E39" s="144" t="s">
        <v>281</v>
      </c>
      <c r="F39" s="144" t="s">
        <v>281</v>
      </c>
      <c r="G39" s="144" t="s">
        <v>281</v>
      </c>
      <c r="H39" s="144" t="s">
        <v>281</v>
      </c>
      <c r="I39" s="144" t="s">
        <v>281</v>
      </c>
      <c r="J39" s="144" t="s">
        <v>281</v>
      </c>
      <c r="K39" s="144" t="s">
        <v>281</v>
      </c>
      <c r="L39" s="142" t="s">
        <v>236</v>
      </c>
    </row>
    <row r="40" spans="1:12" ht="13.5" thickBot="1">
      <c r="A40" s="141">
        <v>39000</v>
      </c>
      <c r="B40" s="144" t="s">
        <v>281</v>
      </c>
      <c r="C40" s="144" t="s">
        <v>281</v>
      </c>
      <c r="D40" s="144" t="s">
        <v>281</v>
      </c>
      <c r="E40" s="144" t="s">
        <v>281</v>
      </c>
      <c r="F40" s="144" t="s">
        <v>281</v>
      </c>
      <c r="G40" s="144" t="s">
        <v>281</v>
      </c>
      <c r="H40" s="144" t="s">
        <v>281</v>
      </c>
      <c r="I40" s="144" t="s">
        <v>281</v>
      </c>
      <c r="J40" s="144" t="s">
        <v>281</v>
      </c>
      <c r="K40" s="144" t="s">
        <v>281</v>
      </c>
      <c r="L40" s="142" t="s">
        <v>236</v>
      </c>
    </row>
    <row r="41" spans="1:12" ht="13.5" thickBot="1">
      <c r="A41" s="141">
        <v>40000</v>
      </c>
      <c r="B41" s="144" t="s">
        <v>281</v>
      </c>
      <c r="C41" s="144" t="s">
        <v>281</v>
      </c>
      <c r="D41" s="144" t="s">
        <v>281</v>
      </c>
      <c r="E41" s="144" t="s">
        <v>281</v>
      </c>
      <c r="F41" s="144" t="s">
        <v>281</v>
      </c>
      <c r="G41" s="144" t="s">
        <v>281</v>
      </c>
      <c r="H41" s="144" t="s">
        <v>281</v>
      </c>
      <c r="I41" s="144" t="s">
        <v>281</v>
      </c>
      <c r="J41" s="144" t="s">
        <v>281</v>
      </c>
      <c r="K41" s="144" t="s">
        <v>281</v>
      </c>
      <c r="L41" s="142" t="s">
        <v>236</v>
      </c>
    </row>
    <row r="42" spans="1:12" ht="13.5" thickBot="1">
      <c r="A42" s="141">
        <v>41000</v>
      </c>
      <c r="B42" s="144" t="s">
        <v>281</v>
      </c>
      <c r="C42" s="144" t="s">
        <v>281</v>
      </c>
      <c r="D42" s="144" t="s">
        <v>281</v>
      </c>
      <c r="E42" s="144" t="s">
        <v>281</v>
      </c>
      <c r="F42" s="144" t="s">
        <v>281</v>
      </c>
      <c r="G42" s="144" t="s">
        <v>281</v>
      </c>
      <c r="H42" s="144" t="s">
        <v>281</v>
      </c>
      <c r="I42" s="144" t="s">
        <v>281</v>
      </c>
      <c r="J42" s="144" t="s">
        <v>281</v>
      </c>
      <c r="K42" s="144" t="s">
        <v>281</v>
      </c>
      <c r="L42" s="142" t="s">
        <v>236</v>
      </c>
    </row>
    <row r="43" spans="1:12" ht="15.75" thickBot="1">
      <c r="A43" s="141">
        <v>42000</v>
      </c>
      <c r="B43" s="144" t="s">
        <v>281</v>
      </c>
      <c r="C43" s="145" t="s">
        <v>223</v>
      </c>
      <c r="D43" s="145" t="s">
        <v>223</v>
      </c>
      <c r="E43" s="145" t="s">
        <v>223</v>
      </c>
      <c r="F43" s="145" t="s">
        <v>223</v>
      </c>
      <c r="G43" s="145" t="s">
        <v>223</v>
      </c>
      <c r="H43" s="145" t="s">
        <v>223</v>
      </c>
      <c r="I43" s="145" t="s">
        <v>223</v>
      </c>
      <c r="J43" s="145" t="s">
        <v>223</v>
      </c>
      <c r="K43" s="145" t="s">
        <v>223</v>
      </c>
      <c r="L43" s="142" t="s">
        <v>236</v>
      </c>
    </row>
    <row r="44" spans="1:12" ht="15.75" thickBot="1">
      <c r="A44" s="141">
        <v>43000</v>
      </c>
      <c r="B44" s="142" t="s">
        <v>237</v>
      </c>
      <c r="C44" s="145" t="s">
        <v>223</v>
      </c>
      <c r="D44" s="145" t="s">
        <v>223</v>
      </c>
      <c r="E44" s="145" t="s">
        <v>223</v>
      </c>
      <c r="F44" s="145" t="s">
        <v>223</v>
      </c>
      <c r="G44" s="145" t="s">
        <v>223</v>
      </c>
      <c r="H44" s="145" t="s">
        <v>223</v>
      </c>
      <c r="I44" s="145" t="s">
        <v>223</v>
      </c>
      <c r="J44" s="145" t="s">
        <v>223</v>
      </c>
      <c r="K44" s="145" t="s">
        <v>223</v>
      </c>
      <c r="L44" s="142" t="s">
        <v>236</v>
      </c>
    </row>
    <row r="45" spans="1:12" ht="15.75" thickBot="1">
      <c r="A45" s="141">
        <v>44000</v>
      </c>
      <c r="B45" s="142" t="s">
        <v>237</v>
      </c>
      <c r="C45" s="145" t="s">
        <v>223</v>
      </c>
      <c r="D45" s="145" t="s">
        <v>223</v>
      </c>
      <c r="E45" s="145" t="s">
        <v>223</v>
      </c>
      <c r="F45" s="145" t="s">
        <v>223</v>
      </c>
      <c r="G45" s="145" t="s">
        <v>223</v>
      </c>
      <c r="H45" s="145" t="s">
        <v>223</v>
      </c>
      <c r="I45" s="145" t="s">
        <v>223</v>
      </c>
      <c r="J45" s="145" t="s">
        <v>223</v>
      </c>
      <c r="K45" s="145" t="s">
        <v>223</v>
      </c>
      <c r="L45" s="142" t="s">
        <v>236</v>
      </c>
    </row>
    <row r="46" spans="1:12" ht="15.75" thickBot="1">
      <c r="A46" s="141">
        <v>45000</v>
      </c>
      <c r="B46" s="142" t="s">
        <v>237</v>
      </c>
      <c r="C46" s="145" t="s">
        <v>223</v>
      </c>
      <c r="D46" s="145" t="s">
        <v>223</v>
      </c>
      <c r="E46" s="145" t="s">
        <v>223</v>
      </c>
      <c r="F46" s="145" t="s">
        <v>223</v>
      </c>
      <c r="G46" s="145" t="s">
        <v>223</v>
      </c>
      <c r="H46" s="145" t="s">
        <v>223</v>
      </c>
      <c r="I46" s="145" t="s">
        <v>223</v>
      </c>
      <c r="J46" s="145" t="s">
        <v>223</v>
      </c>
      <c r="K46" s="145" t="s">
        <v>223</v>
      </c>
      <c r="L46" s="142" t="s">
        <v>236</v>
      </c>
    </row>
    <row r="47" spans="1:12" ht="15.75" thickBot="1">
      <c r="A47" s="141">
        <v>46000</v>
      </c>
      <c r="B47" s="142" t="s">
        <v>237</v>
      </c>
      <c r="C47" s="145" t="s">
        <v>223</v>
      </c>
      <c r="D47" s="145" t="s">
        <v>223</v>
      </c>
      <c r="E47" s="145" t="s">
        <v>223</v>
      </c>
      <c r="F47" s="145" t="s">
        <v>223</v>
      </c>
      <c r="G47" s="145" t="s">
        <v>223</v>
      </c>
      <c r="H47" s="145" t="s">
        <v>223</v>
      </c>
      <c r="I47" s="145" t="s">
        <v>223</v>
      </c>
      <c r="J47" s="145" t="s">
        <v>223</v>
      </c>
      <c r="K47" s="145" t="s">
        <v>223</v>
      </c>
      <c r="L47" s="142" t="s">
        <v>236</v>
      </c>
    </row>
    <row r="48" spans="1:12" ht="15.75" thickBot="1">
      <c r="A48" s="141">
        <v>47000</v>
      </c>
      <c r="B48" s="142" t="s">
        <v>237</v>
      </c>
      <c r="C48" s="145" t="s">
        <v>223</v>
      </c>
      <c r="D48" s="145" t="s">
        <v>223</v>
      </c>
      <c r="E48" s="145" t="s">
        <v>223</v>
      </c>
      <c r="F48" s="145" t="s">
        <v>223</v>
      </c>
      <c r="G48" s="145" t="s">
        <v>223</v>
      </c>
      <c r="H48" s="145" t="s">
        <v>223</v>
      </c>
      <c r="I48" s="145" t="s">
        <v>223</v>
      </c>
      <c r="J48" s="145" t="s">
        <v>223</v>
      </c>
      <c r="K48" s="145" t="s">
        <v>223</v>
      </c>
      <c r="L48" s="142" t="s">
        <v>236</v>
      </c>
    </row>
    <row r="49" spans="1:12" ht="15.75" thickBot="1">
      <c r="A49" s="141">
        <v>48000</v>
      </c>
      <c r="B49" s="142" t="s">
        <v>237</v>
      </c>
      <c r="C49" s="145" t="s">
        <v>223</v>
      </c>
      <c r="D49" s="145" t="s">
        <v>223</v>
      </c>
      <c r="E49" s="145" t="s">
        <v>223</v>
      </c>
      <c r="F49" s="145" t="s">
        <v>223</v>
      </c>
      <c r="G49" s="145" t="s">
        <v>223</v>
      </c>
      <c r="H49" s="145" t="s">
        <v>223</v>
      </c>
      <c r="I49" s="145" t="s">
        <v>223</v>
      </c>
      <c r="J49" s="145" t="s">
        <v>223</v>
      </c>
      <c r="K49" s="145" t="s">
        <v>223</v>
      </c>
      <c r="L49" s="142" t="s">
        <v>236</v>
      </c>
    </row>
    <row r="50" spans="1:12" ht="15.75" thickBot="1">
      <c r="A50" s="141">
        <v>49000</v>
      </c>
      <c r="B50" s="142" t="s">
        <v>237</v>
      </c>
      <c r="C50" s="145" t="s">
        <v>223</v>
      </c>
      <c r="D50" s="145" t="s">
        <v>223</v>
      </c>
      <c r="E50" s="145" t="s">
        <v>223</v>
      </c>
      <c r="F50" s="145" t="s">
        <v>223</v>
      </c>
      <c r="G50" s="145" t="s">
        <v>223</v>
      </c>
      <c r="H50" s="145" t="s">
        <v>223</v>
      </c>
      <c r="I50" s="145" t="s">
        <v>223</v>
      </c>
      <c r="J50" s="145" t="s">
        <v>223</v>
      </c>
      <c r="K50" s="145" t="s">
        <v>223</v>
      </c>
      <c r="L50" s="142" t="s">
        <v>236</v>
      </c>
    </row>
    <row r="51" spans="1:12" ht="13.5" thickBot="1">
      <c r="A51" s="141">
        <v>50000</v>
      </c>
      <c r="B51" s="142" t="s">
        <v>237</v>
      </c>
      <c r="C51" s="144" t="s">
        <v>281</v>
      </c>
      <c r="D51" s="144" t="s">
        <v>281</v>
      </c>
      <c r="E51" s="144" t="s">
        <v>281</v>
      </c>
      <c r="F51" s="144" t="s">
        <v>281</v>
      </c>
      <c r="G51" s="144" t="s">
        <v>281</v>
      </c>
      <c r="H51" s="144" t="s">
        <v>281</v>
      </c>
      <c r="I51" s="144" t="s">
        <v>281</v>
      </c>
      <c r="J51" s="144" t="s">
        <v>281</v>
      </c>
      <c r="K51" s="144" t="s">
        <v>281</v>
      </c>
      <c r="L51" s="142" t="s">
        <v>236</v>
      </c>
    </row>
    <row r="52" spans="1:12" ht="13.5" thickBot="1">
      <c r="A52" s="141">
        <v>51000</v>
      </c>
      <c r="B52" s="142" t="s">
        <v>237</v>
      </c>
      <c r="C52" s="144" t="s">
        <v>281</v>
      </c>
      <c r="D52" s="144" t="s">
        <v>281</v>
      </c>
      <c r="E52" s="144" t="s">
        <v>281</v>
      </c>
      <c r="F52" s="144" t="s">
        <v>281</v>
      </c>
      <c r="G52" s="144" t="s">
        <v>281</v>
      </c>
      <c r="H52" s="144" t="s">
        <v>281</v>
      </c>
      <c r="I52" s="144" t="s">
        <v>281</v>
      </c>
      <c r="J52" s="144" t="s">
        <v>281</v>
      </c>
      <c r="K52" s="144" t="s">
        <v>281</v>
      </c>
      <c r="L52" s="142" t="s">
        <v>236</v>
      </c>
    </row>
    <row r="53" spans="1:12" ht="13.5" thickBot="1">
      <c r="A53" s="141">
        <v>52000</v>
      </c>
      <c r="B53" s="142" t="s">
        <v>237</v>
      </c>
      <c r="C53" s="144" t="s">
        <v>281</v>
      </c>
      <c r="D53" s="144" t="s">
        <v>281</v>
      </c>
      <c r="E53" s="144" t="s">
        <v>281</v>
      </c>
      <c r="F53" s="144" t="s">
        <v>281</v>
      </c>
      <c r="G53" s="144" t="s">
        <v>281</v>
      </c>
      <c r="H53" s="144" t="s">
        <v>281</v>
      </c>
      <c r="I53" s="144" t="s">
        <v>281</v>
      </c>
      <c r="J53" s="144" t="s">
        <v>281</v>
      </c>
      <c r="K53" s="144" t="s">
        <v>281</v>
      </c>
      <c r="L53" s="142" t="s">
        <v>236</v>
      </c>
    </row>
    <row r="54" spans="1:12" ht="13.5" thickBot="1">
      <c r="A54" s="141">
        <v>53000</v>
      </c>
      <c r="B54" s="142" t="s">
        <v>237</v>
      </c>
      <c r="C54" s="144" t="s">
        <v>281</v>
      </c>
      <c r="D54" s="144" t="s">
        <v>281</v>
      </c>
      <c r="E54" s="144" t="s">
        <v>281</v>
      </c>
      <c r="F54" s="144" t="s">
        <v>281</v>
      </c>
      <c r="G54" s="144" t="s">
        <v>281</v>
      </c>
      <c r="H54" s="144" t="s">
        <v>281</v>
      </c>
      <c r="I54" s="144" t="s">
        <v>281</v>
      </c>
      <c r="J54" s="144" t="s">
        <v>281</v>
      </c>
      <c r="K54" s="144" t="s">
        <v>281</v>
      </c>
      <c r="L54" s="142" t="s">
        <v>236</v>
      </c>
    </row>
    <row r="55" spans="1:12" ht="13.5" thickBot="1">
      <c r="A55" s="141">
        <v>54000</v>
      </c>
      <c r="B55" s="142" t="s">
        <v>237</v>
      </c>
      <c r="C55" s="144" t="s">
        <v>281</v>
      </c>
      <c r="D55" s="144" t="s">
        <v>281</v>
      </c>
      <c r="E55" s="144" t="s">
        <v>281</v>
      </c>
      <c r="F55" s="144" t="s">
        <v>281</v>
      </c>
      <c r="G55" s="144" t="s">
        <v>281</v>
      </c>
      <c r="H55" s="144" t="s">
        <v>281</v>
      </c>
      <c r="I55" s="144" t="s">
        <v>281</v>
      </c>
      <c r="J55" s="144" t="s">
        <v>281</v>
      </c>
      <c r="K55" s="144" t="s">
        <v>281</v>
      </c>
      <c r="L55" s="142" t="s">
        <v>236</v>
      </c>
    </row>
    <row r="56" spans="1:12" ht="13.5" thickBot="1">
      <c r="A56" s="141">
        <v>55000</v>
      </c>
      <c r="B56" s="142" t="s">
        <v>237</v>
      </c>
      <c r="C56" s="144" t="s">
        <v>281</v>
      </c>
      <c r="D56" s="144" t="s">
        <v>281</v>
      </c>
      <c r="E56" s="144" t="s">
        <v>281</v>
      </c>
      <c r="F56" s="144" t="s">
        <v>281</v>
      </c>
      <c r="G56" s="144" t="s">
        <v>281</v>
      </c>
      <c r="H56" s="144" t="s">
        <v>281</v>
      </c>
      <c r="I56" s="144" t="s">
        <v>281</v>
      </c>
      <c r="J56" s="144" t="s">
        <v>281</v>
      </c>
      <c r="K56" s="144" t="s">
        <v>281</v>
      </c>
      <c r="L56" s="142" t="s">
        <v>236</v>
      </c>
    </row>
    <row r="57" spans="1:12" ht="13.5" thickBot="1">
      <c r="A57" s="141">
        <v>56000</v>
      </c>
      <c r="B57" s="142" t="s">
        <v>237</v>
      </c>
      <c r="C57" s="144" t="s">
        <v>281</v>
      </c>
      <c r="D57" s="144" t="s">
        <v>281</v>
      </c>
      <c r="E57" s="144" t="s">
        <v>281</v>
      </c>
      <c r="F57" s="144" t="s">
        <v>281</v>
      </c>
      <c r="G57" s="144" t="s">
        <v>281</v>
      </c>
      <c r="H57" s="144" t="s">
        <v>281</v>
      </c>
      <c r="I57" s="144" t="s">
        <v>281</v>
      </c>
      <c r="J57" s="144" t="s">
        <v>281</v>
      </c>
      <c r="K57" s="144" t="s">
        <v>281</v>
      </c>
      <c r="L57" s="142" t="s">
        <v>236</v>
      </c>
    </row>
    <row r="58" spans="1:12" ht="13.5" thickBot="1">
      <c r="A58" s="141">
        <v>57000</v>
      </c>
      <c r="B58" s="142" t="s">
        <v>237</v>
      </c>
      <c r="C58" s="144" t="s">
        <v>281</v>
      </c>
      <c r="D58" s="144" t="s">
        <v>281</v>
      </c>
      <c r="E58" s="144" t="s">
        <v>281</v>
      </c>
      <c r="F58" s="144" t="s">
        <v>281</v>
      </c>
      <c r="G58" s="144" t="s">
        <v>281</v>
      </c>
      <c r="H58" s="144" t="s">
        <v>281</v>
      </c>
      <c r="I58" s="144" t="s">
        <v>281</v>
      </c>
      <c r="J58" s="144" t="s">
        <v>281</v>
      </c>
      <c r="K58" s="144" t="s">
        <v>281</v>
      </c>
      <c r="L58" s="142" t="s">
        <v>236</v>
      </c>
    </row>
    <row r="59" spans="1:12" ht="13.5" thickBot="1">
      <c r="A59" s="141">
        <v>58000</v>
      </c>
      <c r="B59" s="142" t="s">
        <v>237</v>
      </c>
      <c r="C59" s="144" t="s">
        <v>281</v>
      </c>
      <c r="D59" s="144" t="s">
        <v>281</v>
      </c>
      <c r="E59" s="144" t="s">
        <v>281</v>
      </c>
      <c r="F59" s="144" t="s">
        <v>281</v>
      </c>
      <c r="G59" s="144" t="s">
        <v>281</v>
      </c>
      <c r="H59" s="144" t="s">
        <v>281</v>
      </c>
      <c r="I59" s="144" t="s">
        <v>281</v>
      </c>
      <c r="J59" s="144" t="s">
        <v>281</v>
      </c>
      <c r="K59" s="142" t="s">
        <v>236</v>
      </c>
      <c r="L59" s="142" t="s">
        <v>236</v>
      </c>
    </row>
    <row r="60" spans="1:12" ht="13.5" thickBot="1">
      <c r="A60" s="141">
        <v>59000</v>
      </c>
      <c r="B60" s="142" t="s">
        <v>237</v>
      </c>
      <c r="C60" s="144" t="s">
        <v>281</v>
      </c>
      <c r="D60" s="144" t="s">
        <v>281</v>
      </c>
      <c r="E60" s="144" t="s">
        <v>281</v>
      </c>
      <c r="F60" s="144" t="s">
        <v>281</v>
      </c>
      <c r="G60" s="144" t="s">
        <v>281</v>
      </c>
      <c r="H60" s="144" t="s">
        <v>281</v>
      </c>
      <c r="I60" s="144" t="s">
        <v>281</v>
      </c>
      <c r="J60" s="144" t="s">
        <v>281</v>
      </c>
      <c r="K60" s="142" t="s">
        <v>236</v>
      </c>
      <c r="L60" s="142" t="s">
        <v>236</v>
      </c>
    </row>
    <row r="61" spans="1:12" ht="13.5" thickBot="1">
      <c r="A61" s="141">
        <v>60000</v>
      </c>
      <c r="B61" s="142" t="s">
        <v>237</v>
      </c>
      <c r="C61" s="144" t="s">
        <v>281</v>
      </c>
      <c r="D61" s="144" t="s">
        <v>281</v>
      </c>
      <c r="E61" s="144" t="s">
        <v>281</v>
      </c>
      <c r="F61" s="144" t="s">
        <v>281</v>
      </c>
      <c r="G61" s="144" t="s">
        <v>281</v>
      </c>
      <c r="H61" s="144" t="s">
        <v>281</v>
      </c>
      <c r="I61" s="144" t="s">
        <v>281</v>
      </c>
      <c r="J61" s="144" t="s">
        <v>281</v>
      </c>
      <c r="K61" s="142" t="s">
        <v>236</v>
      </c>
      <c r="L61" s="142" t="s">
        <v>236</v>
      </c>
    </row>
    <row r="62" spans="1:12" ht="13.5" thickBot="1">
      <c r="A62" s="141">
        <v>61000</v>
      </c>
      <c r="B62" s="142" t="s">
        <v>237</v>
      </c>
      <c r="C62" s="144" t="s">
        <v>281</v>
      </c>
      <c r="D62" s="144" t="s">
        <v>281</v>
      </c>
      <c r="E62" s="144" t="s">
        <v>281</v>
      </c>
      <c r="F62" s="144" t="s">
        <v>281</v>
      </c>
      <c r="G62" s="144" t="s">
        <v>281</v>
      </c>
      <c r="H62" s="144" t="s">
        <v>281</v>
      </c>
      <c r="I62" s="144" t="s">
        <v>281</v>
      </c>
      <c r="J62" s="144" t="s">
        <v>281</v>
      </c>
      <c r="K62" s="142" t="s">
        <v>236</v>
      </c>
      <c r="L62" s="142" t="s">
        <v>236</v>
      </c>
    </row>
    <row r="63" spans="1:12" ht="13.5" thickBot="1">
      <c r="A63" s="141">
        <v>62000</v>
      </c>
      <c r="B63" s="142" t="s">
        <v>237</v>
      </c>
      <c r="C63" s="144" t="s">
        <v>281</v>
      </c>
      <c r="D63" s="144" t="s">
        <v>281</v>
      </c>
      <c r="E63" s="144" t="s">
        <v>281</v>
      </c>
      <c r="F63" s="144" t="s">
        <v>281</v>
      </c>
      <c r="G63" s="144" t="s">
        <v>281</v>
      </c>
      <c r="H63" s="144" t="s">
        <v>281</v>
      </c>
      <c r="I63" s="144" t="s">
        <v>281</v>
      </c>
      <c r="J63" s="144" t="s">
        <v>281</v>
      </c>
      <c r="K63" s="142" t="s">
        <v>236</v>
      </c>
      <c r="L63" s="142" t="s">
        <v>236</v>
      </c>
    </row>
    <row r="64" spans="1:12" ht="13.5" thickBot="1">
      <c r="A64" s="141">
        <v>63000</v>
      </c>
      <c r="B64" s="142" t="s">
        <v>237</v>
      </c>
      <c r="C64" s="144" t="s">
        <v>281</v>
      </c>
      <c r="D64" s="144" t="s">
        <v>281</v>
      </c>
      <c r="E64" s="144" t="s">
        <v>281</v>
      </c>
      <c r="F64" s="144" t="s">
        <v>281</v>
      </c>
      <c r="G64" s="144" t="s">
        <v>281</v>
      </c>
      <c r="H64" s="144" t="s">
        <v>281</v>
      </c>
      <c r="I64" s="144" t="s">
        <v>281</v>
      </c>
      <c r="J64" s="144" t="s">
        <v>281</v>
      </c>
      <c r="K64" s="142" t="s">
        <v>236</v>
      </c>
      <c r="L64" s="142" t="s">
        <v>236</v>
      </c>
    </row>
    <row r="65" spans="1:12" ht="13.5" thickBot="1">
      <c r="A65" s="141">
        <v>64000</v>
      </c>
      <c r="B65" s="142" t="s">
        <v>237</v>
      </c>
      <c r="C65" s="144" t="s">
        <v>281</v>
      </c>
      <c r="D65" s="144" t="s">
        <v>281</v>
      </c>
      <c r="E65" s="144" t="s">
        <v>281</v>
      </c>
      <c r="F65" s="144" t="s">
        <v>281</v>
      </c>
      <c r="G65" s="144" t="s">
        <v>281</v>
      </c>
      <c r="H65" s="144" t="s">
        <v>281</v>
      </c>
      <c r="I65" s="144" t="s">
        <v>281</v>
      </c>
      <c r="J65" s="144" t="s">
        <v>281</v>
      </c>
      <c r="K65" s="142" t="s">
        <v>236</v>
      </c>
      <c r="L65" s="142" t="s">
        <v>236</v>
      </c>
    </row>
    <row r="66" spans="1:12" ht="13.5" thickBot="1">
      <c r="A66" s="141">
        <v>65000</v>
      </c>
      <c r="B66" s="142" t="s">
        <v>237</v>
      </c>
      <c r="C66" s="144" t="s">
        <v>281</v>
      </c>
      <c r="D66" s="144" t="s">
        <v>281</v>
      </c>
      <c r="E66" s="144" t="s">
        <v>281</v>
      </c>
      <c r="F66" s="144" t="s">
        <v>281</v>
      </c>
      <c r="G66" s="144" t="s">
        <v>281</v>
      </c>
      <c r="H66" s="144" t="s">
        <v>281</v>
      </c>
      <c r="I66" s="144" t="s">
        <v>281</v>
      </c>
      <c r="J66" s="144" t="s">
        <v>281</v>
      </c>
      <c r="K66" s="142" t="s">
        <v>236</v>
      </c>
      <c r="L66" s="142" t="s">
        <v>236</v>
      </c>
    </row>
    <row r="67" spans="1:12" ht="13.5" thickBot="1">
      <c r="A67" s="141">
        <v>66000</v>
      </c>
      <c r="B67" s="142" t="s">
        <v>237</v>
      </c>
      <c r="C67" s="144" t="s">
        <v>281</v>
      </c>
      <c r="D67" s="144" t="s">
        <v>281</v>
      </c>
      <c r="E67" s="144" t="s">
        <v>281</v>
      </c>
      <c r="F67" s="144" t="s">
        <v>281</v>
      </c>
      <c r="G67" s="144" t="s">
        <v>281</v>
      </c>
      <c r="H67" s="144" t="s">
        <v>281</v>
      </c>
      <c r="I67" s="144" t="s">
        <v>281</v>
      </c>
      <c r="J67" s="144" t="s">
        <v>281</v>
      </c>
      <c r="K67" s="142" t="s">
        <v>236</v>
      </c>
      <c r="L67" s="142" t="s">
        <v>236</v>
      </c>
    </row>
    <row r="68" spans="1:12" ht="13.5" thickBot="1">
      <c r="A68" s="141">
        <v>67000</v>
      </c>
      <c r="B68" s="142" t="s">
        <v>237</v>
      </c>
      <c r="C68" s="144" t="s">
        <v>281</v>
      </c>
      <c r="D68" s="144" t="s">
        <v>281</v>
      </c>
      <c r="E68" s="144" t="s">
        <v>281</v>
      </c>
      <c r="F68" s="144" t="s">
        <v>281</v>
      </c>
      <c r="G68" s="144" t="s">
        <v>281</v>
      </c>
      <c r="H68" s="144" t="s">
        <v>281</v>
      </c>
      <c r="I68" s="144" t="s">
        <v>281</v>
      </c>
      <c r="J68" s="144" t="s">
        <v>281</v>
      </c>
      <c r="K68" s="142" t="s">
        <v>236</v>
      </c>
      <c r="L68" s="142" t="s">
        <v>236</v>
      </c>
    </row>
    <row r="69" spans="1:12" ht="13.5" thickBot="1">
      <c r="A69" s="141">
        <v>68000</v>
      </c>
      <c r="B69" s="142" t="s">
        <v>237</v>
      </c>
      <c r="C69" s="144" t="s">
        <v>281</v>
      </c>
      <c r="D69" s="144" t="s">
        <v>281</v>
      </c>
      <c r="E69" s="144" t="s">
        <v>281</v>
      </c>
      <c r="F69" s="144" t="s">
        <v>281</v>
      </c>
      <c r="G69" s="144" t="s">
        <v>281</v>
      </c>
      <c r="H69" s="144" t="s">
        <v>281</v>
      </c>
      <c r="I69" s="144" t="s">
        <v>281</v>
      </c>
      <c r="J69" s="144" t="s">
        <v>281</v>
      </c>
      <c r="K69" s="142" t="s">
        <v>236</v>
      </c>
      <c r="L69" s="142" t="s">
        <v>236</v>
      </c>
    </row>
    <row r="70" spans="1:12" ht="13.5" thickBot="1">
      <c r="A70" s="141">
        <v>69000</v>
      </c>
      <c r="B70" s="142" t="s">
        <v>237</v>
      </c>
      <c r="C70" s="142" t="s">
        <v>237</v>
      </c>
      <c r="D70" s="142" t="s">
        <v>237</v>
      </c>
      <c r="E70" s="142" t="s">
        <v>237</v>
      </c>
      <c r="F70" s="142" t="s">
        <v>237</v>
      </c>
      <c r="G70" s="142" t="s">
        <v>237</v>
      </c>
      <c r="H70" s="142" t="s">
        <v>237</v>
      </c>
      <c r="I70" s="142" t="s">
        <v>237</v>
      </c>
      <c r="J70" s="142" t="s">
        <v>237</v>
      </c>
      <c r="K70" s="142" t="s">
        <v>236</v>
      </c>
      <c r="L70" s="142" t="s">
        <v>236</v>
      </c>
    </row>
    <row r="71" spans="1:12" ht="13.5" thickBot="1">
      <c r="A71" s="141">
        <v>70000</v>
      </c>
      <c r="B71" s="142" t="s">
        <v>237</v>
      </c>
      <c r="C71" s="142" t="s">
        <v>237</v>
      </c>
      <c r="D71" s="142" t="s">
        <v>237</v>
      </c>
      <c r="E71" s="142" t="s">
        <v>237</v>
      </c>
      <c r="F71" s="142" t="s">
        <v>237</v>
      </c>
      <c r="G71" s="142" t="s">
        <v>237</v>
      </c>
      <c r="H71" s="142" t="s">
        <v>237</v>
      </c>
      <c r="I71" s="142" t="s">
        <v>237</v>
      </c>
      <c r="J71" s="142" t="s">
        <v>237</v>
      </c>
      <c r="K71" s="142" t="s">
        <v>236</v>
      </c>
      <c r="L71" s="142" t="s">
        <v>236</v>
      </c>
    </row>
    <row r="72" spans="1:12" ht="13.5" thickBot="1">
      <c r="A72" s="141">
        <v>71000</v>
      </c>
      <c r="B72" s="142" t="s">
        <v>237</v>
      </c>
      <c r="C72" s="142" t="s">
        <v>237</v>
      </c>
      <c r="D72" s="142" t="s">
        <v>237</v>
      </c>
      <c r="E72" s="142" t="s">
        <v>237</v>
      </c>
      <c r="F72" s="142" t="s">
        <v>237</v>
      </c>
      <c r="G72" s="142" t="s">
        <v>237</v>
      </c>
      <c r="H72" s="142" t="s">
        <v>237</v>
      </c>
      <c r="I72" s="142" t="s">
        <v>237</v>
      </c>
      <c r="J72" s="142" t="s">
        <v>237</v>
      </c>
      <c r="K72" s="142" t="s">
        <v>236</v>
      </c>
      <c r="L72" s="142" t="s">
        <v>236</v>
      </c>
    </row>
    <row r="73" spans="1:12" ht="13.5" thickBot="1">
      <c r="A73" s="141">
        <v>72000</v>
      </c>
      <c r="B73" s="142" t="s">
        <v>237</v>
      </c>
      <c r="C73" s="142" t="s">
        <v>237</v>
      </c>
      <c r="D73" s="142" t="s">
        <v>237</v>
      </c>
      <c r="E73" s="142" t="s">
        <v>237</v>
      </c>
      <c r="F73" s="142" t="s">
        <v>237</v>
      </c>
      <c r="G73" s="142" t="s">
        <v>237</v>
      </c>
      <c r="H73" s="142" t="s">
        <v>237</v>
      </c>
      <c r="I73" s="142" t="s">
        <v>237</v>
      </c>
      <c r="J73" s="142" t="s">
        <v>237</v>
      </c>
      <c r="K73" s="142" t="s">
        <v>236</v>
      </c>
      <c r="L73" s="142" t="s">
        <v>236</v>
      </c>
    </row>
    <row r="74" spans="1:12" ht="13.5" thickBot="1">
      <c r="A74" s="141">
        <v>73000</v>
      </c>
      <c r="B74" s="142" t="s">
        <v>237</v>
      </c>
      <c r="C74" s="142" t="s">
        <v>237</v>
      </c>
      <c r="D74" s="142" t="s">
        <v>237</v>
      </c>
      <c r="E74" s="142" t="s">
        <v>237</v>
      </c>
      <c r="F74" s="142" t="s">
        <v>237</v>
      </c>
      <c r="G74" s="142" t="s">
        <v>237</v>
      </c>
      <c r="H74" s="142" t="s">
        <v>237</v>
      </c>
      <c r="I74" s="142" t="s">
        <v>237</v>
      </c>
      <c r="J74" s="142" t="s">
        <v>237</v>
      </c>
      <c r="K74" s="142" t="s">
        <v>237</v>
      </c>
      <c r="L74" s="142" t="s">
        <v>237</v>
      </c>
    </row>
    <row r="75" spans="1:12" ht="13.5" thickBot="1">
      <c r="A75" s="141">
        <v>74000</v>
      </c>
      <c r="B75" s="142" t="s">
        <v>237</v>
      </c>
      <c r="C75" s="142" t="s">
        <v>237</v>
      </c>
      <c r="D75" s="142" t="s">
        <v>237</v>
      </c>
      <c r="E75" s="142" t="s">
        <v>237</v>
      </c>
      <c r="F75" s="142" t="s">
        <v>237</v>
      </c>
      <c r="G75" s="142" t="s">
        <v>237</v>
      </c>
      <c r="H75" s="142" t="s">
        <v>237</v>
      </c>
      <c r="I75" s="142" t="s">
        <v>237</v>
      </c>
      <c r="J75" s="142" t="s">
        <v>237</v>
      </c>
      <c r="K75" s="142" t="s">
        <v>237</v>
      </c>
      <c r="L75" s="142" t="s">
        <v>237</v>
      </c>
    </row>
    <row r="76" spans="1:12" ht="13.5" thickBot="1">
      <c r="A76" s="141">
        <v>75000</v>
      </c>
      <c r="B76" s="142" t="s">
        <v>237</v>
      </c>
      <c r="C76" s="142" t="s">
        <v>237</v>
      </c>
      <c r="D76" s="142" t="s">
        <v>237</v>
      </c>
      <c r="E76" s="142" t="s">
        <v>237</v>
      </c>
      <c r="F76" s="142" t="s">
        <v>237</v>
      </c>
      <c r="G76" s="142" t="s">
        <v>237</v>
      </c>
      <c r="H76" s="142" t="s">
        <v>237</v>
      </c>
      <c r="I76" s="142" t="s">
        <v>237</v>
      </c>
      <c r="J76" s="142" t="s">
        <v>237</v>
      </c>
      <c r="K76" s="142" t="s">
        <v>237</v>
      </c>
      <c r="L76" s="142" t="s">
        <v>237</v>
      </c>
    </row>
    <row r="77" spans="1:12" ht="13.5" thickBot="1">
      <c r="A77" s="141">
        <v>76000</v>
      </c>
      <c r="B77" s="142" t="s">
        <v>237</v>
      </c>
      <c r="C77" s="142" t="s">
        <v>237</v>
      </c>
      <c r="D77" s="142" t="s">
        <v>237</v>
      </c>
      <c r="E77" s="142" t="s">
        <v>237</v>
      </c>
      <c r="F77" s="142" t="s">
        <v>237</v>
      </c>
      <c r="G77" s="142" t="s">
        <v>237</v>
      </c>
      <c r="H77" s="142" t="s">
        <v>237</v>
      </c>
      <c r="I77" s="142" t="s">
        <v>237</v>
      </c>
      <c r="J77" s="142" t="s">
        <v>237</v>
      </c>
      <c r="K77" s="142" t="s">
        <v>237</v>
      </c>
      <c r="L77" s="142" t="s">
        <v>237</v>
      </c>
    </row>
    <row r="78" spans="1:12" ht="13.5" thickBot="1">
      <c r="A78" s="141">
        <v>77000</v>
      </c>
      <c r="B78" s="142" t="s">
        <v>282</v>
      </c>
      <c r="C78" s="142" t="s">
        <v>237</v>
      </c>
      <c r="D78" s="142" t="s">
        <v>237</v>
      </c>
      <c r="E78" s="142" t="s">
        <v>237</v>
      </c>
      <c r="F78" s="142" t="s">
        <v>237</v>
      </c>
      <c r="G78" s="142" t="s">
        <v>237</v>
      </c>
      <c r="H78" s="142" t="s">
        <v>237</v>
      </c>
      <c r="I78" s="142" t="s">
        <v>237</v>
      </c>
      <c r="J78" s="142" t="s">
        <v>237</v>
      </c>
      <c r="K78" s="142" t="s">
        <v>237</v>
      </c>
      <c r="L78" s="142" t="s">
        <v>237</v>
      </c>
    </row>
    <row r="79" spans="1:12" ht="13.5" thickBot="1">
      <c r="A79" s="141">
        <v>78000</v>
      </c>
      <c r="B79" s="142" t="s">
        <v>286</v>
      </c>
      <c r="C79" s="142" t="s">
        <v>286</v>
      </c>
      <c r="D79" s="142" t="s">
        <v>286</v>
      </c>
      <c r="E79" s="142" t="s">
        <v>286</v>
      </c>
      <c r="F79" s="142" t="s">
        <v>286</v>
      </c>
      <c r="G79" s="142" t="s">
        <v>286</v>
      </c>
      <c r="H79" s="142" t="s">
        <v>286</v>
      </c>
      <c r="I79" s="142" t="s">
        <v>286</v>
      </c>
      <c r="J79" s="142" t="s">
        <v>286</v>
      </c>
      <c r="K79" s="142" t="s">
        <v>286</v>
      </c>
      <c r="L79" s="142" t="s">
        <v>286</v>
      </c>
    </row>
    <row r="80" spans="1:12" ht="13.5" thickBot="1">
      <c r="A80" s="141">
        <v>79000</v>
      </c>
      <c r="B80" s="142" t="s">
        <v>286</v>
      </c>
      <c r="C80" s="142" t="s">
        <v>286</v>
      </c>
      <c r="D80" s="142" t="s">
        <v>286</v>
      </c>
      <c r="E80" s="142" t="s">
        <v>286</v>
      </c>
      <c r="F80" s="142" t="s">
        <v>286</v>
      </c>
      <c r="G80" s="142" t="s">
        <v>286</v>
      </c>
      <c r="H80" s="142" t="s">
        <v>286</v>
      </c>
      <c r="I80" s="142" t="s">
        <v>286</v>
      </c>
      <c r="J80" s="142" t="s">
        <v>286</v>
      </c>
      <c r="K80" s="142" t="s">
        <v>286</v>
      </c>
      <c r="L80" s="142" t="s">
        <v>286</v>
      </c>
    </row>
    <row r="81" spans="1:12" ht="13.5" thickBot="1">
      <c r="A81" s="141">
        <v>80000</v>
      </c>
      <c r="B81" s="142" t="s">
        <v>286</v>
      </c>
      <c r="C81" s="142" t="s">
        <v>286</v>
      </c>
      <c r="D81" s="142" t="s">
        <v>286</v>
      </c>
      <c r="E81" s="142" t="s">
        <v>286</v>
      </c>
      <c r="F81" s="142" t="s">
        <v>286</v>
      </c>
      <c r="G81" s="142" t="s">
        <v>286</v>
      </c>
      <c r="H81" s="142" t="s">
        <v>286</v>
      </c>
      <c r="I81" s="142" t="s">
        <v>286</v>
      </c>
      <c r="J81" s="142" t="s">
        <v>286</v>
      </c>
      <c r="K81" s="142" t="s">
        <v>286</v>
      </c>
      <c r="L81" s="142" t="s">
        <v>286</v>
      </c>
    </row>
    <row r="82" spans="1:12" ht="13.5" thickBot="1">
      <c r="A82" s="141">
        <v>81000</v>
      </c>
      <c r="B82" s="142" t="s">
        <v>286</v>
      </c>
      <c r="C82" s="142" t="s">
        <v>286</v>
      </c>
      <c r="D82" s="142" t="s">
        <v>286</v>
      </c>
      <c r="E82" s="142" t="s">
        <v>286</v>
      </c>
      <c r="F82" s="142" t="s">
        <v>286</v>
      </c>
      <c r="G82" s="142" t="s">
        <v>286</v>
      </c>
      <c r="H82" s="142" t="s">
        <v>286</v>
      </c>
      <c r="I82" s="142" t="s">
        <v>286</v>
      </c>
      <c r="J82" s="142" t="s">
        <v>286</v>
      </c>
      <c r="K82" s="142" t="s">
        <v>286</v>
      </c>
      <c r="L82" s="142" t="s">
        <v>286</v>
      </c>
    </row>
    <row r="83" spans="1:12" ht="13.5" thickBot="1">
      <c r="A83" s="141">
        <v>82000</v>
      </c>
      <c r="B83" s="142" t="s">
        <v>286</v>
      </c>
      <c r="C83" s="142" t="s">
        <v>286</v>
      </c>
      <c r="D83" s="142" t="s">
        <v>286</v>
      </c>
      <c r="E83" s="142" t="s">
        <v>286</v>
      </c>
      <c r="F83" s="142" t="s">
        <v>286</v>
      </c>
      <c r="G83" s="142" t="s">
        <v>286</v>
      </c>
      <c r="H83" s="142" t="s">
        <v>286</v>
      </c>
      <c r="I83" s="142" t="s">
        <v>286</v>
      </c>
      <c r="J83" s="142" t="s">
        <v>286</v>
      </c>
      <c r="K83" s="142" t="s">
        <v>286</v>
      </c>
      <c r="L83" s="142" t="s">
        <v>286</v>
      </c>
    </row>
    <row r="84" spans="1:12" ht="13.5" thickBot="1">
      <c r="A84" s="141">
        <v>83000</v>
      </c>
      <c r="B84" s="142" t="s">
        <v>286</v>
      </c>
      <c r="C84" s="142" t="s">
        <v>286</v>
      </c>
      <c r="D84" s="142" t="s">
        <v>286</v>
      </c>
      <c r="E84" s="142" t="s">
        <v>286</v>
      </c>
      <c r="F84" s="142" t="s">
        <v>286</v>
      </c>
      <c r="G84" s="142" t="s">
        <v>286</v>
      </c>
      <c r="H84" s="142" t="s">
        <v>286</v>
      </c>
      <c r="I84" s="142" t="s">
        <v>286</v>
      </c>
      <c r="J84" s="142" t="s">
        <v>286</v>
      </c>
      <c r="K84" s="142" t="s">
        <v>286</v>
      </c>
      <c r="L84" s="142" t="s">
        <v>286</v>
      </c>
    </row>
    <row r="85" spans="1:12" ht="13.5" thickBot="1">
      <c r="A85" s="141">
        <v>84000</v>
      </c>
      <c r="B85" s="142" t="s">
        <v>286</v>
      </c>
      <c r="C85" s="142" t="s">
        <v>286</v>
      </c>
      <c r="D85" s="142" t="s">
        <v>286</v>
      </c>
      <c r="E85" s="142" t="s">
        <v>286</v>
      </c>
      <c r="F85" s="142" t="s">
        <v>286</v>
      </c>
      <c r="G85" s="142" t="s">
        <v>286</v>
      </c>
      <c r="H85" s="142" t="s">
        <v>286</v>
      </c>
      <c r="I85" s="142" t="s">
        <v>286</v>
      </c>
      <c r="J85" s="142" t="s">
        <v>286</v>
      </c>
      <c r="K85" s="142" t="s">
        <v>286</v>
      </c>
      <c r="L85" s="142" t="s">
        <v>286</v>
      </c>
    </row>
    <row r="86" spans="1:12" ht="13.5" thickBot="1">
      <c r="A86" s="141">
        <v>85000</v>
      </c>
      <c r="B86" s="142" t="s">
        <v>286</v>
      </c>
      <c r="C86" s="142" t="s">
        <v>286</v>
      </c>
      <c r="D86" s="142" t="s">
        <v>286</v>
      </c>
      <c r="E86" s="142" t="s">
        <v>286</v>
      </c>
      <c r="F86" s="142" t="s">
        <v>286</v>
      </c>
      <c r="G86" s="142" t="s">
        <v>286</v>
      </c>
      <c r="H86" s="142" t="s">
        <v>286</v>
      </c>
      <c r="I86" s="142" t="s">
        <v>286</v>
      </c>
      <c r="J86" s="142" t="s">
        <v>286</v>
      </c>
      <c r="K86" s="142" t="s">
        <v>286</v>
      </c>
      <c r="L86" s="142" t="s">
        <v>286</v>
      </c>
    </row>
    <row r="87" spans="1:12" ht="13.5" thickBot="1">
      <c r="A87" s="141">
        <v>86000</v>
      </c>
      <c r="B87" s="142" t="s">
        <v>286</v>
      </c>
      <c r="C87" s="142" t="s">
        <v>286</v>
      </c>
      <c r="D87" s="142" t="s">
        <v>286</v>
      </c>
      <c r="E87" s="142" t="s">
        <v>286</v>
      </c>
      <c r="F87" s="142" t="s">
        <v>286</v>
      </c>
      <c r="G87" s="142" t="s">
        <v>286</v>
      </c>
      <c r="H87" s="142" t="s">
        <v>286</v>
      </c>
      <c r="I87" s="142" t="s">
        <v>286</v>
      </c>
      <c r="J87" s="142" t="s">
        <v>286</v>
      </c>
      <c r="K87" s="142" t="s">
        <v>286</v>
      </c>
      <c r="L87" s="142" t="s">
        <v>286</v>
      </c>
    </row>
    <row r="88" spans="1:12" ht="13.5" thickBot="1">
      <c r="A88" s="141">
        <v>87000</v>
      </c>
      <c r="B88" s="142" t="s">
        <v>286</v>
      </c>
      <c r="C88" s="142" t="s">
        <v>286</v>
      </c>
      <c r="D88" s="142" t="s">
        <v>286</v>
      </c>
      <c r="E88" s="142" t="s">
        <v>286</v>
      </c>
      <c r="F88" s="142" t="s">
        <v>286</v>
      </c>
      <c r="G88" s="142" t="s">
        <v>286</v>
      </c>
      <c r="H88" s="142" t="s">
        <v>286</v>
      </c>
      <c r="I88" s="142" t="s">
        <v>286</v>
      </c>
      <c r="J88" s="142" t="s">
        <v>286</v>
      </c>
      <c r="K88" s="142" t="s">
        <v>286</v>
      </c>
      <c r="L88" s="142" t="s">
        <v>286</v>
      </c>
    </row>
    <row r="89" spans="1:12" ht="13.5" thickBot="1">
      <c r="A89" s="141">
        <v>88000</v>
      </c>
      <c r="B89" s="142" t="s">
        <v>286</v>
      </c>
      <c r="C89" s="142" t="s">
        <v>286</v>
      </c>
      <c r="D89" s="142" t="s">
        <v>286</v>
      </c>
      <c r="E89" s="142" t="s">
        <v>286</v>
      </c>
      <c r="F89" s="142" t="s">
        <v>286</v>
      </c>
      <c r="G89" s="142" t="s">
        <v>286</v>
      </c>
      <c r="H89" s="142" t="s">
        <v>286</v>
      </c>
      <c r="I89" s="142" t="s">
        <v>286</v>
      </c>
      <c r="J89" s="142" t="s">
        <v>286</v>
      </c>
      <c r="K89" s="142" t="s">
        <v>286</v>
      </c>
      <c r="L89" s="142" t="s">
        <v>286</v>
      </c>
    </row>
    <row r="90" spans="1:12" ht="13.5" thickBot="1">
      <c r="A90" s="141">
        <v>89000</v>
      </c>
      <c r="B90" s="142" t="s">
        <v>286</v>
      </c>
      <c r="C90" s="142" t="s">
        <v>286</v>
      </c>
      <c r="D90" s="142" t="s">
        <v>286</v>
      </c>
      <c r="E90" s="142" t="s">
        <v>286</v>
      </c>
      <c r="F90" s="142" t="s">
        <v>286</v>
      </c>
      <c r="G90" s="142" t="s">
        <v>286</v>
      </c>
      <c r="H90" s="142" t="s">
        <v>286</v>
      </c>
      <c r="I90" s="142" t="s">
        <v>286</v>
      </c>
      <c r="J90" s="142" t="s">
        <v>286</v>
      </c>
      <c r="K90" s="142" t="s">
        <v>286</v>
      </c>
      <c r="L90" s="142" t="s">
        <v>286</v>
      </c>
    </row>
    <row r="91" spans="1:12" ht="13.5" thickBot="1">
      <c r="A91" s="141">
        <v>90000</v>
      </c>
      <c r="B91" s="142" t="s">
        <v>286</v>
      </c>
      <c r="C91" s="142" t="s">
        <v>286</v>
      </c>
      <c r="D91" s="142" t="s">
        <v>286</v>
      </c>
      <c r="E91" s="142" t="s">
        <v>286</v>
      </c>
      <c r="F91" s="142" t="s">
        <v>286</v>
      </c>
      <c r="G91" s="142" t="s">
        <v>286</v>
      </c>
      <c r="H91" s="142" t="s">
        <v>286</v>
      </c>
      <c r="I91" s="142" t="s">
        <v>286</v>
      </c>
      <c r="J91" s="142" t="s">
        <v>286</v>
      </c>
      <c r="K91" s="142" t="s">
        <v>286</v>
      </c>
      <c r="L91" s="142" t="s">
        <v>286</v>
      </c>
    </row>
    <row r="92" spans="1:12" ht="13.5" thickBot="1">
      <c r="A92" s="141">
        <v>91000</v>
      </c>
      <c r="B92" s="142" t="s">
        <v>286</v>
      </c>
      <c r="C92" s="142" t="s">
        <v>286</v>
      </c>
      <c r="D92" s="142" t="s">
        <v>286</v>
      </c>
      <c r="E92" s="142" t="s">
        <v>286</v>
      </c>
      <c r="F92" s="142" t="s">
        <v>286</v>
      </c>
      <c r="G92" s="142" t="s">
        <v>286</v>
      </c>
      <c r="H92" s="142" t="s">
        <v>286</v>
      </c>
      <c r="I92" s="142" t="s">
        <v>286</v>
      </c>
      <c r="J92" s="142" t="s">
        <v>286</v>
      </c>
      <c r="K92" s="142" t="s">
        <v>286</v>
      </c>
      <c r="L92" s="142" t="s">
        <v>286</v>
      </c>
    </row>
    <row r="93" spans="1:12" ht="13.5" thickBot="1">
      <c r="A93" s="141">
        <v>92000</v>
      </c>
      <c r="B93" s="142" t="s">
        <v>286</v>
      </c>
      <c r="C93" s="142" t="s">
        <v>286</v>
      </c>
      <c r="D93" s="142" t="s">
        <v>286</v>
      </c>
      <c r="E93" s="142" t="s">
        <v>286</v>
      </c>
      <c r="F93" s="142" t="s">
        <v>286</v>
      </c>
      <c r="G93" s="142" t="s">
        <v>286</v>
      </c>
      <c r="H93" s="142" t="s">
        <v>286</v>
      </c>
      <c r="I93" s="142" t="s">
        <v>286</v>
      </c>
      <c r="J93" s="142" t="s">
        <v>286</v>
      </c>
      <c r="K93" s="142" t="s">
        <v>286</v>
      </c>
      <c r="L93" s="142" t="s">
        <v>286</v>
      </c>
    </row>
    <row r="94" spans="1:12" ht="13.5" thickBot="1">
      <c r="A94" s="141">
        <v>93000</v>
      </c>
      <c r="B94" s="144" t="s">
        <v>281</v>
      </c>
      <c r="C94" s="144" t="s">
        <v>281</v>
      </c>
      <c r="D94" s="144" t="s">
        <v>281</v>
      </c>
      <c r="E94" s="144" t="s">
        <v>281</v>
      </c>
      <c r="F94" s="144" t="s">
        <v>281</v>
      </c>
      <c r="G94" s="144" t="s">
        <v>281</v>
      </c>
      <c r="H94" s="144" t="s">
        <v>281</v>
      </c>
      <c r="I94" s="144" t="s">
        <v>281</v>
      </c>
      <c r="J94" s="144" t="s">
        <v>281</v>
      </c>
      <c r="K94" s="144" t="s">
        <v>281</v>
      </c>
      <c r="L94" s="144" t="s">
        <v>281</v>
      </c>
    </row>
    <row r="95" spans="1:12" ht="13.5" thickBot="1">
      <c r="A95" s="141">
        <v>94000</v>
      </c>
      <c r="B95" s="144" t="s">
        <v>281</v>
      </c>
      <c r="C95" s="144" t="s">
        <v>281</v>
      </c>
      <c r="D95" s="144" t="s">
        <v>281</v>
      </c>
      <c r="E95" s="144" t="s">
        <v>281</v>
      </c>
      <c r="F95" s="144" t="s">
        <v>281</v>
      </c>
      <c r="G95" s="144" t="s">
        <v>281</v>
      </c>
      <c r="H95" s="144" t="s">
        <v>281</v>
      </c>
      <c r="I95" s="144" t="s">
        <v>281</v>
      </c>
      <c r="J95" s="144" t="s">
        <v>281</v>
      </c>
      <c r="K95" s="144" t="s">
        <v>281</v>
      </c>
      <c r="L95" s="144" t="s">
        <v>281</v>
      </c>
    </row>
    <row r="96" spans="1:12" ht="13.5" thickBot="1">
      <c r="A96" s="141">
        <v>95000</v>
      </c>
      <c r="B96" s="144" t="s">
        <v>281</v>
      </c>
      <c r="C96" s="144" t="s">
        <v>281</v>
      </c>
      <c r="D96" s="144" t="s">
        <v>281</v>
      </c>
      <c r="E96" s="144" t="s">
        <v>281</v>
      </c>
      <c r="F96" s="144" t="s">
        <v>281</v>
      </c>
      <c r="G96" s="144" t="s">
        <v>281</v>
      </c>
      <c r="H96" s="144" t="s">
        <v>281</v>
      </c>
      <c r="I96" s="144" t="s">
        <v>281</v>
      </c>
      <c r="J96" s="144" t="s">
        <v>281</v>
      </c>
      <c r="K96" s="144" t="s">
        <v>281</v>
      </c>
      <c r="L96" s="144" t="s">
        <v>281</v>
      </c>
    </row>
    <row r="97" spans="1:3" ht="15">
      <c r="A97" s="146"/>
      <c r="B97"/>
      <c r="C97"/>
    </row>
  </sheetData>
  <sortState ref="C2:D61">
    <sortCondition ref="C2:C61"/>
  </sortState>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3">
    <tabColor theme="4"/>
  </sheetPr>
  <dimension ref="A3:N209"/>
  <sheetViews>
    <sheetView zoomScale="70" zoomScaleNormal="70" workbookViewId="0">
      <selection activeCell="C27" sqref="C27"/>
    </sheetView>
  </sheetViews>
  <sheetFormatPr baseColWidth="10" defaultColWidth="11.42578125" defaultRowHeight="12.75"/>
  <cols>
    <col min="1" max="1" width="14.140625" style="1" customWidth="1"/>
    <col min="2" max="3" width="57.140625" style="1" customWidth="1"/>
    <col min="4" max="4" width="26.28515625" style="1" customWidth="1"/>
    <col min="5" max="5" width="13.28515625" style="1" customWidth="1"/>
    <col min="6" max="6" width="14.7109375" style="1" customWidth="1"/>
    <col min="7" max="7" width="20.85546875" style="1" bestFit="1" customWidth="1"/>
    <col min="8" max="8" width="20.28515625" style="1" bestFit="1" customWidth="1"/>
    <col min="9" max="9" width="13.28515625" style="1" bestFit="1" customWidth="1"/>
    <col min="10" max="16384" width="11.42578125" style="1"/>
  </cols>
  <sheetData>
    <row r="3" spans="1:14">
      <c r="K3" s="39"/>
      <c r="L3" s="39"/>
      <c r="M3" s="39"/>
      <c r="N3" s="39"/>
    </row>
    <row r="4" spans="1:14" ht="13.5" thickBot="1">
      <c r="D4" s="63"/>
      <c r="E4" s="63"/>
      <c r="F4" s="63"/>
      <c r="G4" s="63"/>
      <c r="H4" s="63"/>
      <c r="I4" s="63"/>
      <c r="J4" s="63"/>
      <c r="K4" s="65"/>
      <c r="L4" s="65"/>
      <c r="M4" s="39"/>
      <c r="N4" s="39"/>
    </row>
    <row r="5" spans="1:14" ht="12.75" customHeight="1" thickTop="1">
      <c r="B5" s="344" t="s">
        <v>233</v>
      </c>
      <c r="C5" s="345"/>
      <c r="D5" s="345"/>
      <c r="E5" s="345"/>
      <c r="F5" s="345"/>
      <c r="G5" s="345"/>
      <c r="H5" s="345"/>
      <c r="I5" s="64"/>
      <c r="J5" s="64"/>
      <c r="K5" s="64"/>
      <c r="L5" s="65"/>
      <c r="M5" s="39"/>
      <c r="N5" s="39"/>
    </row>
    <row r="6" spans="1:14" ht="12.75" customHeight="1">
      <c r="B6" s="323"/>
      <c r="C6" s="324"/>
      <c r="D6" s="324"/>
      <c r="E6" s="324"/>
      <c r="F6" s="324"/>
      <c r="G6" s="324"/>
      <c r="H6" s="324"/>
      <c r="I6" s="64"/>
      <c r="J6" s="64"/>
      <c r="K6" s="64"/>
      <c r="L6" s="65"/>
      <c r="M6" s="39"/>
      <c r="N6" s="39"/>
    </row>
    <row r="7" spans="1:14" ht="12.75" customHeight="1">
      <c r="B7" s="323"/>
      <c r="C7" s="324"/>
      <c r="D7" s="324"/>
      <c r="E7" s="324"/>
      <c r="F7" s="324"/>
      <c r="G7" s="324"/>
      <c r="H7" s="324"/>
      <c r="I7" s="64"/>
      <c r="J7" s="64"/>
      <c r="K7" s="64"/>
      <c r="L7" s="65"/>
      <c r="M7" s="39"/>
      <c r="N7" s="39"/>
    </row>
    <row r="8" spans="1:14" ht="12.75" customHeight="1" thickBot="1">
      <c r="B8" s="346"/>
      <c r="C8" s="347"/>
      <c r="D8" s="347"/>
      <c r="E8" s="347"/>
      <c r="F8" s="347"/>
      <c r="G8" s="347"/>
      <c r="H8" s="347"/>
      <c r="I8" s="64"/>
      <c r="J8" s="64"/>
      <c r="K8" s="64"/>
      <c r="L8" s="65"/>
      <c r="M8" s="39"/>
      <c r="N8" s="39"/>
    </row>
    <row r="9" spans="1:14" ht="13.5" thickTop="1">
      <c r="K9" s="39"/>
      <c r="L9" s="39"/>
      <c r="M9" s="39"/>
      <c r="N9" s="39"/>
    </row>
    <row r="10" spans="1:14" ht="13.5" thickBot="1">
      <c r="H10" s="39"/>
    </row>
    <row r="11" spans="1:14" ht="18">
      <c r="A11" s="338" t="s">
        <v>242</v>
      </c>
      <c r="B11" s="339"/>
      <c r="C11" s="339"/>
      <c r="D11" s="339"/>
      <c r="E11" s="339"/>
      <c r="F11" s="339"/>
      <c r="G11" s="339"/>
      <c r="H11" s="340"/>
    </row>
    <row r="12" spans="1:14" ht="18.75" thickBot="1">
      <c r="A12" s="341" t="s">
        <v>231</v>
      </c>
      <c r="B12" s="342"/>
      <c r="C12" s="342"/>
      <c r="D12" s="342"/>
      <c r="E12" s="342"/>
      <c r="F12" s="342"/>
      <c r="G12" s="342"/>
      <c r="H12" s="343"/>
    </row>
    <row r="13" spans="1:14" ht="18.75" thickBot="1">
      <c r="A13" s="66"/>
      <c r="B13" s="66"/>
      <c r="C13" s="66"/>
      <c r="D13" s="66"/>
      <c r="E13" s="66"/>
      <c r="F13" s="66"/>
      <c r="G13" s="66"/>
    </row>
    <row r="14" spans="1:14" ht="24.75" customHeight="1" thickBot="1">
      <c r="A14" s="348" t="s">
        <v>5</v>
      </c>
      <c r="B14" s="349"/>
      <c r="C14" s="71"/>
      <c r="D14" s="71" t="s">
        <v>243</v>
      </c>
      <c r="E14" s="71"/>
      <c r="F14" s="71"/>
      <c r="G14" s="71"/>
      <c r="H14" s="71"/>
    </row>
    <row r="15" spans="1:14" ht="24.75" customHeight="1">
      <c r="A15" s="67"/>
      <c r="B15" s="70"/>
      <c r="C15" s="70"/>
      <c r="D15" s="70"/>
      <c r="E15" s="68"/>
      <c r="F15" s="68"/>
      <c r="G15" s="69"/>
    </row>
    <row r="16" spans="1:14" s="5" customFormat="1" ht="19.899999999999999" customHeight="1">
      <c r="A16" s="61" t="s">
        <v>0</v>
      </c>
      <c r="B16" s="61" t="s">
        <v>4</v>
      </c>
      <c r="C16" s="61" t="s">
        <v>3</v>
      </c>
      <c r="D16" s="61" t="s">
        <v>92</v>
      </c>
      <c r="E16" s="61" t="s">
        <v>1</v>
      </c>
      <c r="F16" s="61" t="s">
        <v>2</v>
      </c>
      <c r="G16" s="72" t="s">
        <v>241</v>
      </c>
      <c r="H16" s="62" t="s">
        <v>240</v>
      </c>
    </row>
    <row r="17" spans="1:12" s="5" customFormat="1" ht="19.899999999999999" customHeight="1">
      <c r="A17" s="120"/>
      <c r="B17" s="120"/>
      <c r="C17" s="61"/>
      <c r="D17" s="61"/>
      <c r="E17" s="61"/>
      <c r="F17" s="61"/>
      <c r="G17" s="121"/>
      <c r="H17" s="122"/>
    </row>
    <row r="18" spans="1:12" s="5" customFormat="1" ht="19.899999999999999" customHeight="1">
      <c r="A18" s="120"/>
      <c r="B18" s="120"/>
      <c r="C18" s="61"/>
      <c r="D18" s="61"/>
      <c r="E18" s="61"/>
      <c r="F18" s="61"/>
      <c r="G18" s="121"/>
      <c r="H18" s="122"/>
    </row>
    <row r="19" spans="1:12" ht="14.25">
      <c r="A19" s="119" t="s">
        <v>239</v>
      </c>
      <c r="B19" t="s">
        <v>268</v>
      </c>
      <c r="C19" s="29"/>
      <c r="D19" s="29"/>
      <c r="E19" s="29"/>
      <c r="F19" s="29"/>
      <c r="G19" s="29"/>
    </row>
    <row r="20" spans="1:12" ht="19.5" customHeight="1">
      <c r="A20" s="116"/>
      <c r="B20" s="117"/>
      <c r="C20" s="118"/>
      <c r="D20" s="117"/>
      <c r="E20" s="116"/>
      <c r="F20" s="29"/>
      <c r="G20" s="29"/>
    </row>
    <row r="21" spans="1:12">
      <c r="A21"/>
      <c r="B21"/>
      <c r="C21"/>
      <c r="D21"/>
      <c r="E21"/>
      <c r="F21"/>
      <c r="G21"/>
      <c r="H21"/>
      <c r="I21"/>
      <c r="J21"/>
      <c r="K21"/>
      <c r="L21"/>
    </row>
    <row r="22" spans="1:12">
      <c r="A22" s="119" t="s">
        <v>251</v>
      </c>
      <c r="B22" s="119" t="s">
        <v>4</v>
      </c>
      <c r="C22" s="119" t="s">
        <v>253</v>
      </c>
      <c r="D22" s="119" t="s">
        <v>252</v>
      </c>
      <c r="E22" s="119" t="s">
        <v>264</v>
      </c>
      <c r="F22" s="119" t="s">
        <v>266</v>
      </c>
      <c r="G22"/>
      <c r="H22"/>
      <c r="I22"/>
      <c r="J22"/>
      <c r="K22"/>
      <c r="L22"/>
    </row>
    <row r="23" spans="1:12">
      <c r="A23">
        <v>1874</v>
      </c>
      <c r="B23" t="s">
        <v>81</v>
      </c>
      <c r="C23" t="s">
        <v>83</v>
      </c>
      <c r="D23" t="s">
        <v>81</v>
      </c>
      <c r="E23" s="123">
        <v>2130</v>
      </c>
      <c r="F23" t="s">
        <v>84</v>
      </c>
      <c r="G23"/>
      <c r="H23"/>
      <c r="I23"/>
      <c r="J23"/>
      <c r="K23"/>
      <c r="L23"/>
    </row>
    <row r="24" spans="1:12">
      <c r="A24" t="s">
        <v>267</v>
      </c>
      <c r="B24"/>
      <c r="C24"/>
      <c r="D24"/>
      <c r="E24"/>
      <c r="F24"/>
      <c r="G24"/>
      <c r="H24"/>
      <c r="I24"/>
      <c r="J24"/>
      <c r="K24"/>
      <c r="L24"/>
    </row>
    <row r="25" spans="1:12">
      <c r="A25"/>
      <c r="B25"/>
      <c r="C25"/>
      <c r="D25"/>
      <c r="E25"/>
      <c r="F25"/>
      <c r="G25"/>
      <c r="H25"/>
      <c r="I25"/>
      <c r="J25"/>
      <c r="K25"/>
      <c r="L25"/>
    </row>
    <row r="26" spans="1:12">
      <c r="A26"/>
      <c r="B26"/>
      <c r="C26"/>
      <c r="D26"/>
      <c r="E26"/>
      <c r="F26"/>
      <c r="G26"/>
      <c r="H26"/>
      <c r="I26"/>
      <c r="J26"/>
      <c r="K26"/>
      <c r="L26"/>
    </row>
    <row r="27" spans="1:12">
      <c r="A27"/>
      <c r="B27"/>
      <c r="C27"/>
      <c r="D27"/>
      <c r="E27"/>
      <c r="F27"/>
      <c r="G27"/>
      <c r="H27"/>
      <c r="I27"/>
      <c r="J27"/>
      <c r="K27"/>
      <c r="L27"/>
    </row>
    <row r="28" spans="1:12">
      <c r="A28"/>
      <c r="B28"/>
      <c r="C28"/>
      <c r="D28"/>
      <c r="E28"/>
      <c r="F28"/>
      <c r="G28"/>
      <c r="H28"/>
      <c r="I28"/>
      <c r="J28"/>
      <c r="K28"/>
      <c r="L28"/>
    </row>
    <row r="29" spans="1:12">
      <c r="A29"/>
      <c r="B29"/>
      <c r="C29"/>
      <c r="D29"/>
      <c r="E29"/>
      <c r="F29"/>
      <c r="G29"/>
      <c r="H29"/>
      <c r="I29"/>
      <c r="J29"/>
      <c r="K29"/>
      <c r="L29"/>
    </row>
    <row r="30" spans="1:12">
      <c r="A30"/>
      <c r="B30"/>
      <c r="C30"/>
      <c r="D30"/>
      <c r="E30"/>
      <c r="F30"/>
      <c r="G30"/>
      <c r="H30"/>
      <c r="I30"/>
      <c r="J30"/>
      <c r="K30"/>
      <c r="L30"/>
    </row>
    <row r="31" spans="1:12">
      <c r="A31"/>
      <c r="B31"/>
      <c r="C31"/>
      <c r="D31"/>
      <c r="E31"/>
      <c r="F31"/>
      <c r="G31"/>
      <c r="H31"/>
      <c r="I31"/>
      <c r="J31"/>
      <c r="K31"/>
      <c r="L31"/>
    </row>
    <row r="32" spans="1:12">
      <c r="A32"/>
      <c r="B32"/>
      <c r="C32"/>
      <c r="D32"/>
      <c r="E32"/>
      <c r="F32"/>
      <c r="G32"/>
      <c r="H32"/>
      <c r="I32"/>
      <c r="J32"/>
      <c r="K32"/>
      <c r="L32"/>
    </row>
    <row r="33" spans="1:12">
      <c r="A33"/>
      <c r="B33"/>
      <c r="C33"/>
      <c r="D33"/>
      <c r="E33"/>
      <c r="F33"/>
      <c r="G33"/>
      <c r="H33"/>
      <c r="I33"/>
      <c r="J33"/>
      <c r="K33"/>
      <c r="L33"/>
    </row>
    <row r="34" spans="1:12">
      <c r="A34"/>
      <c r="B34"/>
      <c r="C34"/>
      <c r="D34"/>
      <c r="E34"/>
      <c r="F34"/>
      <c r="G34"/>
      <c r="H34"/>
      <c r="I34"/>
      <c r="J34"/>
      <c r="K34"/>
      <c r="L34"/>
    </row>
    <row r="35" spans="1:12">
      <c r="A35"/>
      <c r="B35"/>
      <c r="C35"/>
      <c r="D35"/>
      <c r="E35"/>
      <c r="F35"/>
      <c r="G35"/>
      <c r="H35"/>
      <c r="I35"/>
      <c r="J35"/>
      <c r="K35"/>
      <c r="L35"/>
    </row>
    <row r="36" spans="1:12">
      <c r="A36"/>
      <c r="B36"/>
      <c r="C36"/>
      <c r="D36"/>
      <c r="E36"/>
      <c r="F36"/>
      <c r="G36"/>
      <c r="H36"/>
      <c r="I36"/>
      <c r="J36"/>
      <c r="K36"/>
      <c r="L36"/>
    </row>
    <row r="37" spans="1:12">
      <c r="A37"/>
      <c r="B37"/>
      <c r="C37"/>
      <c r="D37"/>
      <c r="E37"/>
      <c r="F37"/>
      <c r="G37"/>
      <c r="H37"/>
      <c r="I37"/>
      <c r="J37"/>
      <c r="K37"/>
      <c r="L37"/>
    </row>
    <row r="38" spans="1:12">
      <c r="A38"/>
      <c r="B38"/>
      <c r="C38"/>
      <c r="D38"/>
      <c r="E38"/>
      <c r="F38"/>
      <c r="G38"/>
      <c r="H38"/>
      <c r="I38"/>
      <c r="J38"/>
      <c r="K38"/>
      <c r="L38"/>
    </row>
    <row r="39" spans="1:12">
      <c r="A39"/>
      <c r="B39"/>
      <c r="C39"/>
      <c r="D39"/>
      <c r="E39"/>
      <c r="F39"/>
      <c r="G39"/>
      <c r="H39"/>
      <c r="I39"/>
      <c r="J39"/>
      <c r="K39"/>
      <c r="L39"/>
    </row>
    <row r="40" spans="1:12">
      <c r="A40"/>
      <c r="B40"/>
      <c r="C40"/>
      <c r="D40"/>
      <c r="E40"/>
      <c r="F40"/>
      <c r="G40"/>
      <c r="H40"/>
      <c r="I40"/>
      <c r="J40"/>
      <c r="K40"/>
      <c r="L40"/>
    </row>
    <row r="41" spans="1:12">
      <c r="A41"/>
      <c r="B41"/>
      <c r="C41"/>
      <c r="D41"/>
      <c r="E41"/>
      <c r="F41"/>
      <c r="G41"/>
      <c r="H41"/>
      <c r="I41"/>
      <c r="J41"/>
      <c r="K41"/>
      <c r="L41"/>
    </row>
    <row r="42" spans="1:12">
      <c r="A42"/>
      <c r="B42"/>
      <c r="C42"/>
      <c r="D42"/>
      <c r="E42"/>
      <c r="F42"/>
      <c r="G42"/>
      <c r="H42"/>
      <c r="I42"/>
      <c r="J42"/>
      <c r="K42"/>
      <c r="L42"/>
    </row>
    <row r="43" spans="1:12">
      <c r="A43"/>
      <c r="B43"/>
      <c r="C43"/>
      <c r="D43"/>
      <c r="E43"/>
      <c r="F43"/>
      <c r="G43"/>
      <c r="H43"/>
      <c r="I43"/>
      <c r="J43"/>
      <c r="K43"/>
      <c r="L43"/>
    </row>
    <row r="44" spans="1:12">
      <c r="A44"/>
      <c r="B44"/>
      <c r="C44"/>
      <c r="D44"/>
      <c r="E44"/>
      <c r="F44"/>
      <c r="G44"/>
      <c r="H44"/>
      <c r="I44"/>
      <c r="J44"/>
      <c r="K44"/>
      <c r="L44"/>
    </row>
    <row r="45" spans="1:12">
      <c r="A45"/>
      <c r="B45"/>
      <c r="C45"/>
      <c r="D45"/>
      <c r="E45"/>
      <c r="F45"/>
      <c r="G45"/>
      <c r="H45"/>
      <c r="I45"/>
      <c r="J45"/>
      <c r="K45"/>
      <c r="L45"/>
    </row>
    <row r="46" spans="1:12">
      <c r="A46"/>
      <c r="B46"/>
      <c r="C46"/>
      <c r="D46"/>
      <c r="E46"/>
      <c r="F46"/>
      <c r="G46"/>
      <c r="H46"/>
      <c r="I46"/>
      <c r="J46"/>
      <c r="K46"/>
      <c r="L46"/>
    </row>
    <row r="47" spans="1:12">
      <c r="A47"/>
      <c r="B47"/>
      <c r="C47"/>
      <c r="D47"/>
      <c r="E47"/>
      <c r="F47"/>
      <c r="G47"/>
      <c r="H47"/>
      <c r="I47"/>
      <c r="J47"/>
      <c r="K47"/>
      <c r="L47"/>
    </row>
    <row r="48" spans="1:12">
      <c r="A48"/>
      <c r="B48"/>
      <c r="C48"/>
      <c r="D48"/>
      <c r="E48"/>
      <c r="F48"/>
      <c r="G48"/>
      <c r="H48"/>
      <c r="I48"/>
      <c r="J48"/>
      <c r="K48"/>
      <c r="L48"/>
    </row>
    <row r="49" spans="1:12">
      <c r="A49"/>
      <c r="B49"/>
      <c r="C49"/>
      <c r="D49"/>
      <c r="E49"/>
      <c r="F49"/>
      <c r="G49"/>
      <c r="H49"/>
      <c r="I49"/>
      <c r="J49"/>
      <c r="K49"/>
      <c r="L49"/>
    </row>
    <row r="50" spans="1:12">
      <c r="A50"/>
      <c r="B50"/>
      <c r="C50"/>
      <c r="D50"/>
      <c r="E50"/>
      <c r="F50"/>
      <c r="G50"/>
      <c r="H50"/>
      <c r="I50"/>
      <c r="J50"/>
      <c r="K50"/>
      <c r="L50"/>
    </row>
    <row r="51" spans="1:12">
      <c r="A51"/>
      <c r="B51"/>
      <c r="C51"/>
      <c r="D51"/>
      <c r="E51"/>
      <c r="F51"/>
      <c r="G51"/>
      <c r="H51"/>
      <c r="I51"/>
      <c r="J51"/>
      <c r="K51"/>
      <c r="L51"/>
    </row>
    <row r="52" spans="1:12">
      <c r="A52"/>
      <c r="B52"/>
      <c r="C52"/>
      <c r="D52"/>
      <c r="E52"/>
      <c r="F52"/>
      <c r="G52"/>
      <c r="H52"/>
      <c r="I52"/>
      <c r="J52"/>
      <c r="K52"/>
      <c r="L52"/>
    </row>
    <row r="53" spans="1:12">
      <c r="A53"/>
      <c r="B53"/>
      <c r="C53"/>
      <c r="D53"/>
      <c r="E53"/>
      <c r="F53"/>
      <c r="G53"/>
      <c r="H53"/>
      <c r="I53"/>
      <c r="J53"/>
      <c r="K53"/>
      <c r="L53"/>
    </row>
    <row r="54" spans="1:12">
      <c r="A54"/>
      <c r="B54"/>
      <c r="C54"/>
      <c r="D54"/>
      <c r="E54"/>
      <c r="F54"/>
      <c r="G54"/>
      <c r="H54"/>
      <c r="I54"/>
      <c r="J54"/>
      <c r="K54"/>
      <c r="L54"/>
    </row>
    <row r="55" spans="1:12">
      <c r="A55"/>
      <c r="B55"/>
      <c r="C55"/>
      <c r="D55"/>
      <c r="E55"/>
      <c r="F55"/>
      <c r="G55"/>
      <c r="H55"/>
      <c r="I55"/>
      <c r="J55"/>
      <c r="K55"/>
      <c r="L55"/>
    </row>
    <row r="56" spans="1:12">
      <c r="A56"/>
      <c r="B56"/>
      <c r="C56"/>
      <c r="D56"/>
      <c r="E56"/>
      <c r="F56"/>
      <c r="G56"/>
      <c r="H56"/>
      <c r="I56"/>
      <c r="J56"/>
      <c r="K56"/>
      <c r="L56"/>
    </row>
    <row r="57" spans="1:12">
      <c r="A57"/>
      <c r="B57"/>
      <c r="C57"/>
      <c r="D57"/>
      <c r="E57"/>
      <c r="F57"/>
      <c r="G57"/>
      <c r="H57"/>
      <c r="I57"/>
      <c r="J57"/>
      <c r="K57"/>
      <c r="L57"/>
    </row>
    <row r="58" spans="1:12">
      <c r="A58"/>
      <c r="B58"/>
      <c r="C58"/>
      <c r="D58"/>
      <c r="E58"/>
      <c r="F58"/>
      <c r="G58"/>
      <c r="H58"/>
      <c r="I58"/>
      <c r="J58"/>
      <c r="K58"/>
      <c r="L58"/>
    </row>
    <row r="59" spans="1:12">
      <c r="A59"/>
      <c r="B59"/>
      <c r="C59"/>
      <c r="D59"/>
      <c r="E59"/>
      <c r="F59"/>
      <c r="G59"/>
      <c r="H59"/>
      <c r="I59"/>
      <c r="J59"/>
      <c r="K59"/>
      <c r="L59"/>
    </row>
    <row r="60" spans="1:12">
      <c r="A60"/>
      <c r="B60"/>
      <c r="C60"/>
      <c r="D60"/>
      <c r="E60"/>
      <c r="F60"/>
      <c r="G60"/>
      <c r="H60"/>
      <c r="I60"/>
      <c r="J60"/>
      <c r="K60"/>
      <c r="L60"/>
    </row>
    <row r="61" spans="1:12">
      <c r="A61"/>
      <c r="B61"/>
      <c r="C61"/>
      <c r="D61"/>
      <c r="E61"/>
      <c r="F61"/>
      <c r="G61"/>
      <c r="H61"/>
      <c r="I61"/>
      <c r="J61"/>
      <c r="K61"/>
      <c r="L61"/>
    </row>
    <row r="62" spans="1:12">
      <c r="A62"/>
      <c r="B62"/>
      <c r="C62"/>
      <c r="D62"/>
      <c r="E62"/>
      <c r="F62"/>
      <c r="G62"/>
      <c r="H62"/>
      <c r="I62"/>
      <c r="J62"/>
      <c r="K62"/>
      <c r="L62"/>
    </row>
    <row r="63" spans="1:12">
      <c r="A63"/>
      <c r="B63"/>
      <c r="C63"/>
      <c r="D63"/>
      <c r="E63"/>
      <c r="F63"/>
      <c r="G63"/>
      <c r="H63"/>
      <c r="I63"/>
      <c r="J63"/>
      <c r="K63"/>
      <c r="L63"/>
    </row>
    <row r="64" spans="1:12">
      <c r="A64"/>
      <c r="B64"/>
      <c r="C64"/>
      <c r="D64"/>
      <c r="E64"/>
      <c r="F64"/>
      <c r="G64"/>
      <c r="H64"/>
      <c r="I64"/>
      <c r="J64"/>
      <c r="K64"/>
      <c r="L64"/>
    </row>
    <row r="65" spans="1:12">
      <c r="A65"/>
      <c r="B65"/>
      <c r="C65"/>
      <c r="D65"/>
      <c r="E65"/>
      <c r="F65"/>
      <c r="G65"/>
      <c r="H65"/>
      <c r="I65"/>
      <c r="J65"/>
      <c r="K65"/>
      <c r="L65"/>
    </row>
    <row r="66" spans="1:12">
      <c r="A66"/>
      <c r="B66"/>
      <c r="C66"/>
      <c r="D66"/>
      <c r="E66"/>
      <c r="F66"/>
      <c r="G66"/>
      <c r="H66"/>
      <c r="I66"/>
      <c r="J66"/>
      <c r="K66"/>
      <c r="L66"/>
    </row>
    <row r="67" spans="1:12">
      <c r="A67"/>
      <c r="B67"/>
      <c r="C67"/>
      <c r="D67"/>
      <c r="E67"/>
      <c r="F67"/>
      <c r="G67"/>
      <c r="H67"/>
      <c r="I67"/>
      <c r="J67"/>
      <c r="K67"/>
      <c r="L67"/>
    </row>
    <row r="68" spans="1:12">
      <c r="A68"/>
      <c r="B68"/>
      <c r="C68"/>
      <c r="D68"/>
      <c r="E68"/>
      <c r="F68"/>
      <c r="G68"/>
      <c r="H68"/>
      <c r="I68"/>
      <c r="J68"/>
      <c r="K68"/>
      <c r="L68"/>
    </row>
    <row r="69" spans="1:12">
      <c r="A69"/>
      <c r="B69"/>
      <c r="C69"/>
      <c r="D69"/>
      <c r="E69"/>
      <c r="F69"/>
      <c r="G69"/>
      <c r="H69"/>
      <c r="I69"/>
      <c r="J69"/>
      <c r="K69"/>
      <c r="L69"/>
    </row>
    <row r="70" spans="1:12">
      <c r="A70"/>
      <c r="B70"/>
      <c r="C70"/>
      <c r="D70"/>
      <c r="E70"/>
      <c r="F70"/>
      <c r="G70"/>
      <c r="H70"/>
      <c r="I70"/>
      <c r="J70"/>
      <c r="K70"/>
      <c r="L70"/>
    </row>
    <row r="71" spans="1:12">
      <c r="A71"/>
      <c r="B71"/>
      <c r="C71"/>
      <c r="D71"/>
      <c r="E71"/>
      <c r="F71"/>
      <c r="G71"/>
      <c r="H71"/>
      <c r="I71"/>
      <c r="J71"/>
      <c r="K71"/>
      <c r="L71"/>
    </row>
    <row r="72" spans="1:12">
      <c r="A72"/>
      <c r="B72"/>
      <c r="C72"/>
      <c r="D72"/>
      <c r="E72"/>
      <c r="F72"/>
      <c r="G72"/>
      <c r="H72"/>
      <c r="I72"/>
      <c r="J72"/>
      <c r="K72"/>
      <c r="L72"/>
    </row>
    <row r="73" spans="1:12">
      <c r="A73"/>
      <c r="B73"/>
      <c r="C73"/>
      <c r="D73"/>
      <c r="E73"/>
      <c r="F73"/>
      <c r="G73"/>
      <c r="H73"/>
      <c r="I73"/>
      <c r="J73"/>
      <c r="K73"/>
      <c r="L73"/>
    </row>
    <row r="74" spans="1:12">
      <c r="A74"/>
      <c r="B74"/>
      <c r="C74"/>
      <c r="D74"/>
      <c r="E74"/>
      <c r="F74"/>
      <c r="G74"/>
      <c r="H74"/>
      <c r="I74"/>
      <c r="J74"/>
      <c r="K74"/>
      <c r="L74"/>
    </row>
    <row r="75" spans="1:12">
      <c r="A75"/>
      <c r="B75"/>
      <c r="C75"/>
      <c r="D75"/>
      <c r="E75"/>
      <c r="F75"/>
      <c r="G75"/>
      <c r="H75"/>
      <c r="I75"/>
      <c r="J75"/>
      <c r="K75"/>
      <c r="L75"/>
    </row>
    <row r="76" spans="1:12">
      <c r="A76"/>
      <c r="B76"/>
      <c r="C76"/>
      <c r="D76"/>
      <c r="E76"/>
      <c r="F76"/>
      <c r="G76"/>
      <c r="H76"/>
      <c r="I76"/>
      <c r="J76"/>
      <c r="K76"/>
      <c r="L76"/>
    </row>
    <row r="77" spans="1:12">
      <c r="A77"/>
      <c r="B77"/>
      <c r="C77"/>
      <c r="D77"/>
      <c r="E77"/>
      <c r="F77"/>
      <c r="G77"/>
      <c r="H77"/>
      <c r="I77"/>
      <c r="J77"/>
      <c r="K77"/>
      <c r="L77"/>
    </row>
    <row r="78" spans="1:12">
      <c r="A78"/>
      <c r="B78"/>
      <c r="C78"/>
      <c r="D78"/>
      <c r="E78"/>
      <c r="F78"/>
      <c r="G78"/>
      <c r="H78"/>
      <c r="I78"/>
      <c r="J78"/>
      <c r="K78"/>
      <c r="L78"/>
    </row>
    <row r="79" spans="1:12">
      <c r="A79"/>
      <c r="B79"/>
      <c r="C79"/>
      <c r="D79"/>
      <c r="E79"/>
      <c r="F79"/>
      <c r="G79"/>
      <c r="H79"/>
      <c r="I79"/>
      <c r="J79"/>
      <c r="K79"/>
      <c r="L79"/>
    </row>
    <row r="80" spans="1:12">
      <c r="A80"/>
      <c r="B80"/>
      <c r="C80"/>
      <c r="D80"/>
      <c r="E80"/>
      <c r="F80"/>
      <c r="G80"/>
      <c r="H80"/>
      <c r="I80"/>
      <c r="J80"/>
      <c r="K80"/>
      <c r="L80"/>
    </row>
    <row r="81" spans="1:12">
      <c r="A81"/>
      <c r="B81"/>
      <c r="C81"/>
      <c r="D81"/>
      <c r="E81"/>
      <c r="F81"/>
      <c r="G81"/>
      <c r="H81"/>
      <c r="I81"/>
      <c r="J81"/>
      <c r="K81"/>
      <c r="L81"/>
    </row>
    <row r="82" spans="1:12">
      <c r="A82"/>
      <c r="B82"/>
      <c r="C82"/>
      <c r="D82"/>
      <c r="E82"/>
      <c r="F82"/>
      <c r="G82"/>
      <c r="H82"/>
      <c r="I82"/>
      <c r="J82"/>
      <c r="K82"/>
      <c r="L82"/>
    </row>
    <row r="83" spans="1:12">
      <c r="A83"/>
      <c r="B83"/>
      <c r="C83"/>
      <c r="D83"/>
      <c r="E83"/>
      <c r="F83"/>
      <c r="G83"/>
      <c r="H83"/>
      <c r="I83"/>
      <c r="J83"/>
      <c r="K83"/>
      <c r="L83"/>
    </row>
    <row r="84" spans="1:12">
      <c r="A84"/>
      <c r="B84"/>
      <c r="C84"/>
      <c r="D84"/>
      <c r="E84"/>
      <c r="F84"/>
      <c r="G84"/>
      <c r="H84"/>
      <c r="I84"/>
      <c r="J84"/>
      <c r="K84"/>
      <c r="L84"/>
    </row>
    <row r="85" spans="1:12">
      <c r="A85"/>
      <c r="B85"/>
      <c r="C85"/>
      <c r="D85"/>
      <c r="E85"/>
      <c r="F85"/>
      <c r="G85"/>
      <c r="H85"/>
      <c r="I85"/>
      <c r="J85"/>
      <c r="K85"/>
      <c r="L85"/>
    </row>
    <row r="86" spans="1:12">
      <c r="A86"/>
      <c r="B86"/>
      <c r="C86"/>
      <c r="D86"/>
      <c r="E86"/>
      <c r="F86"/>
      <c r="G86"/>
      <c r="H86"/>
      <c r="I86"/>
      <c r="J86"/>
      <c r="K86"/>
      <c r="L86"/>
    </row>
    <row r="87" spans="1:12">
      <c r="A87"/>
      <c r="B87"/>
      <c r="C87"/>
      <c r="D87"/>
      <c r="E87"/>
      <c r="F87"/>
      <c r="G87"/>
      <c r="H87"/>
      <c r="I87"/>
      <c r="J87"/>
      <c r="K87"/>
      <c r="L87"/>
    </row>
    <row r="88" spans="1:12">
      <c r="A88"/>
      <c r="B88"/>
      <c r="C88"/>
      <c r="D88"/>
      <c r="E88"/>
      <c r="F88"/>
      <c r="G88"/>
      <c r="H88"/>
      <c r="I88"/>
      <c r="J88"/>
      <c r="K88"/>
      <c r="L88"/>
    </row>
    <row r="89" spans="1:12">
      <c r="A89"/>
      <c r="B89"/>
      <c r="C89"/>
      <c r="D89"/>
      <c r="E89"/>
      <c r="F89"/>
      <c r="G89"/>
      <c r="H89"/>
      <c r="I89"/>
      <c r="J89"/>
      <c r="K89"/>
      <c r="L89"/>
    </row>
    <row r="90" spans="1:12">
      <c r="A90"/>
      <c r="B90"/>
      <c r="C90"/>
      <c r="D90"/>
      <c r="E90"/>
      <c r="F90"/>
      <c r="G90"/>
      <c r="H90"/>
      <c r="I90"/>
      <c r="J90"/>
      <c r="K90"/>
      <c r="L90"/>
    </row>
    <row r="91" spans="1:12">
      <c r="A91"/>
      <c r="B91"/>
      <c r="C91"/>
      <c r="D91"/>
      <c r="E91"/>
      <c r="F91"/>
      <c r="G91"/>
      <c r="H91"/>
      <c r="I91"/>
      <c r="J91"/>
      <c r="K91"/>
      <c r="L91"/>
    </row>
    <row r="92" spans="1:12">
      <c r="A92"/>
      <c r="B92"/>
      <c r="C92"/>
      <c r="D92"/>
      <c r="E92"/>
      <c r="F92"/>
      <c r="G92"/>
      <c r="H92"/>
      <c r="I92"/>
      <c r="J92"/>
      <c r="K92"/>
      <c r="L92"/>
    </row>
    <row r="93" spans="1:12">
      <c r="A93"/>
      <c r="B93"/>
      <c r="C93"/>
      <c r="D93"/>
      <c r="E93"/>
      <c r="F93"/>
      <c r="G93"/>
      <c r="H93"/>
      <c r="I93"/>
      <c r="J93"/>
      <c r="K93"/>
      <c r="L93"/>
    </row>
    <row r="94" spans="1:12">
      <c r="A94"/>
      <c r="B94"/>
      <c r="C94"/>
      <c r="D94"/>
      <c r="E94"/>
      <c r="F94"/>
      <c r="G94"/>
      <c r="H94"/>
      <c r="I94"/>
      <c r="J94"/>
      <c r="K94"/>
      <c r="L94"/>
    </row>
    <row r="95" spans="1:12">
      <c r="A95"/>
      <c r="B95"/>
      <c r="C95"/>
      <c r="D95"/>
      <c r="E95"/>
      <c r="F95"/>
      <c r="G95"/>
      <c r="H95"/>
      <c r="I95"/>
      <c r="J95"/>
      <c r="K95"/>
      <c r="L95"/>
    </row>
    <row r="96" spans="1:12">
      <c r="A96"/>
      <c r="B96"/>
      <c r="C96"/>
      <c r="D96"/>
      <c r="E96"/>
      <c r="F96"/>
      <c r="G96"/>
      <c r="H96"/>
      <c r="I96"/>
      <c r="J96"/>
      <c r="K96"/>
      <c r="L96"/>
    </row>
    <row r="97" spans="1:12">
      <c r="A97"/>
      <c r="B97"/>
      <c r="C97"/>
      <c r="D97"/>
      <c r="E97"/>
      <c r="F97"/>
      <c r="G97"/>
      <c r="H97"/>
      <c r="I97"/>
      <c r="J97"/>
      <c r="K97"/>
      <c r="L97"/>
    </row>
    <row r="98" spans="1:12">
      <c r="A98"/>
      <c r="B98"/>
      <c r="C98"/>
      <c r="D98"/>
      <c r="E98"/>
      <c r="F98"/>
      <c r="G98"/>
      <c r="H98"/>
      <c r="I98"/>
      <c r="J98"/>
      <c r="K98"/>
      <c r="L98"/>
    </row>
    <row r="99" spans="1:12">
      <c r="A99"/>
      <c r="B99"/>
      <c r="C99"/>
      <c r="D99"/>
      <c r="E99"/>
      <c r="F99"/>
      <c r="G99"/>
      <c r="H99"/>
      <c r="I99"/>
      <c r="J99"/>
      <c r="K99"/>
      <c r="L99"/>
    </row>
    <row r="100" spans="1:12">
      <c r="A100"/>
      <c r="B100"/>
      <c r="C100"/>
      <c r="D100"/>
      <c r="E100"/>
      <c r="F100"/>
      <c r="G100"/>
      <c r="H100"/>
      <c r="I100"/>
      <c r="J100"/>
      <c r="K100"/>
      <c r="L100"/>
    </row>
    <row r="101" spans="1:12">
      <c r="A101"/>
      <c r="B101"/>
      <c r="C101"/>
      <c r="D101"/>
      <c r="E101"/>
      <c r="F101"/>
      <c r="G101"/>
      <c r="H101"/>
      <c r="I101"/>
      <c r="J101"/>
      <c r="K101"/>
      <c r="L101"/>
    </row>
    <row r="102" spans="1:12">
      <c r="A102"/>
      <c r="B102"/>
      <c r="C102"/>
      <c r="D102"/>
      <c r="E102"/>
      <c r="F102"/>
      <c r="G102"/>
      <c r="H102"/>
      <c r="I102"/>
      <c r="J102"/>
      <c r="K102"/>
      <c r="L102"/>
    </row>
    <row r="103" spans="1:12">
      <c r="A103"/>
      <c r="B103"/>
      <c r="C103"/>
      <c r="D103"/>
      <c r="E103"/>
      <c r="F103"/>
      <c r="G103"/>
      <c r="H103"/>
      <c r="I103"/>
      <c r="J103"/>
      <c r="K103"/>
      <c r="L103"/>
    </row>
    <row r="104" spans="1:12">
      <c r="A104"/>
      <c r="B104"/>
      <c r="C104"/>
      <c r="D104"/>
      <c r="E104"/>
      <c r="F104"/>
      <c r="G104"/>
      <c r="H104"/>
      <c r="I104"/>
      <c r="J104"/>
      <c r="K104"/>
      <c r="L104"/>
    </row>
    <row r="105" spans="1:12">
      <c r="A105"/>
      <c r="B105"/>
      <c r="C105"/>
      <c r="D105"/>
      <c r="E105"/>
      <c r="F105"/>
      <c r="G105"/>
      <c r="H105"/>
      <c r="I105"/>
      <c r="J105"/>
      <c r="K105"/>
      <c r="L105"/>
    </row>
    <row r="106" spans="1:12">
      <c r="A106"/>
      <c r="B106"/>
      <c r="C106"/>
      <c r="D106"/>
      <c r="E106"/>
      <c r="F106"/>
      <c r="G106"/>
      <c r="H106"/>
      <c r="I106"/>
      <c r="J106"/>
      <c r="K106"/>
      <c r="L106"/>
    </row>
    <row r="107" spans="1:12">
      <c r="A107"/>
      <c r="B107"/>
      <c r="C107"/>
      <c r="D107"/>
      <c r="E107"/>
      <c r="F107"/>
      <c r="G107"/>
      <c r="H107"/>
      <c r="I107"/>
      <c r="J107"/>
      <c r="K107"/>
      <c r="L107"/>
    </row>
    <row r="108" spans="1:12">
      <c r="A108"/>
      <c r="B108"/>
      <c r="C108"/>
      <c r="D108"/>
      <c r="E108"/>
      <c r="F108"/>
      <c r="G108"/>
      <c r="H108"/>
      <c r="I108"/>
      <c r="J108"/>
      <c r="K108"/>
      <c r="L108"/>
    </row>
    <row r="109" spans="1:12">
      <c r="A109"/>
      <c r="B109"/>
      <c r="C109"/>
      <c r="D109"/>
      <c r="E109"/>
      <c r="F109"/>
      <c r="G109"/>
      <c r="H109"/>
      <c r="I109"/>
      <c r="J109"/>
      <c r="K109"/>
      <c r="L109"/>
    </row>
    <row r="110" spans="1:12">
      <c r="A110"/>
      <c r="B110"/>
      <c r="C110"/>
      <c r="D110"/>
      <c r="E110"/>
      <c r="F110"/>
      <c r="G110"/>
      <c r="H110"/>
      <c r="I110"/>
      <c r="J110"/>
      <c r="K110"/>
      <c r="L110"/>
    </row>
    <row r="111" spans="1:12">
      <c r="A111"/>
      <c r="B111"/>
      <c r="C111"/>
      <c r="D111"/>
      <c r="E111"/>
      <c r="F111"/>
      <c r="G111"/>
      <c r="H111"/>
      <c r="I111"/>
      <c r="J111"/>
      <c r="K111"/>
      <c r="L111"/>
    </row>
    <row r="112" spans="1:12">
      <c r="A112"/>
      <c r="B112"/>
      <c r="C112"/>
      <c r="D112"/>
      <c r="E112"/>
      <c r="F112"/>
      <c r="G112"/>
      <c r="H112"/>
      <c r="I112"/>
      <c r="J112"/>
      <c r="K112"/>
      <c r="L112"/>
    </row>
    <row r="113" spans="1:12">
      <c r="A113"/>
      <c r="B113"/>
      <c r="C113"/>
      <c r="D113"/>
      <c r="E113"/>
      <c r="F113"/>
      <c r="G113"/>
      <c r="H113"/>
      <c r="I113"/>
      <c r="J113"/>
      <c r="K113"/>
      <c r="L113"/>
    </row>
    <row r="114" spans="1:12">
      <c r="A114"/>
      <c r="B114"/>
      <c r="C114"/>
      <c r="D114"/>
      <c r="E114"/>
      <c r="F114"/>
      <c r="G114"/>
      <c r="H114"/>
      <c r="I114"/>
      <c r="J114"/>
      <c r="K114"/>
      <c r="L114"/>
    </row>
    <row r="115" spans="1:12">
      <c r="A115"/>
      <c r="B115"/>
      <c r="C115"/>
      <c r="D115"/>
      <c r="E115"/>
      <c r="F115"/>
      <c r="G115"/>
      <c r="H115"/>
      <c r="I115"/>
      <c r="J115"/>
      <c r="K115"/>
      <c r="L115"/>
    </row>
    <row r="116" spans="1:12">
      <c r="A116"/>
      <c r="B116"/>
      <c r="C116"/>
      <c r="D116"/>
      <c r="E116"/>
      <c r="F116"/>
      <c r="G116"/>
      <c r="H116"/>
      <c r="I116"/>
      <c r="J116"/>
      <c r="K116"/>
      <c r="L116"/>
    </row>
    <row r="117" spans="1:12">
      <c r="A117"/>
      <c r="B117"/>
      <c r="C117"/>
      <c r="D117"/>
      <c r="E117"/>
      <c r="F117"/>
      <c r="G117"/>
      <c r="H117"/>
      <c r="I117"/>
      <c r="J117"/>
      <c r="K117"/>
      <c r="L117"/>
    </row>
    <row r="118" spans="1:12">
      <c r="A118"/>
      <c r="B118"/>
      <c r="C118"/>
      <c r="D118"/>
      <c r="E118"/>
      <c r="F118"/>
      <c r="G118"/>
      <c r="H118"/>
      <c r="I118"/>
      <c r="J118"/>
      <c r="K118"/>
      <c r="L118"/>
    </row>
    <row r="119" spans="1:12">
      <c r="A119"/>
      <c r="B119"/>
      <c r="C119"/>
      <c r="D119"/>
      <c r="E119"/>
      <c r="F119"/>
      <c r="G119"/>
      <c r="H119"/>
      <c r="I119"/>
      <c r="J119"/>
      <c r="K119"/>
      <c r="L119"/>
    </row>
    <row r="120" spans="1:12">
      <c r="A120"/>
      <c r="B120"/>
      <c r="C120"/>
      <c r="D120"/>
      <c r="E120"/>
      <c r="F120"/>
      <c r="G120"/>
      <c r="H120"/>
      <c r="I120"/>
      <c r="J120"/>
      <c r="K120"/>
      <c r="L120"/>
    </row>
    <row r="121" spans="1:12">
      <c r="A121"/>
      <c r="B121"/>
      <c r="C121"/>
      <c r="D121"/>
      <c r="E121"/>
      <c r="F121"/>
      <c r="G121"/>
      <c r="H121"/>
      <c r="I121"/>
      <c r="J121"/>
      <c r="K121"/>
      <c r="L121"/>
    </row>
    <row r="122" spans="1:12" s="5" customFormat="1" ht="15">
      <c r="A122"/>
      <c r="B122"/>
      <c r="C122"/>
      <c r="D122"/>
      <c r="E122"/>
      <c r="F122"/>
      <c r="G122"/>
      <c r="H122"/>
      <c r="I122"/>
      <c r="J122"/>
      <c r="K122"/>
      <c r="L122"/>
    </row>
    <row r="123" spans="1:12">
      <c r="A123"/>
      <c r="B123"/>
      <c r="C123"/>
      <c r="D123"/>
      <c r="E123"/>
      <c r="F123"/>
      <c r="G123"/>
      <c r="H123"/>
      <c r="I123"/>
      <c r="J123"/>
      <c r="K123"/>
      <c r="L123"/>
    </row>
    <row r="124" spans="1:12">
      <c r="A124"/>
      <c r="B124"/>
      <c r="C124"/>
      <c r="D124"/>
      <c r="E124"/>
      <c r="F124"/>
      <c r="G124"/>
      <c r="H124"/>
      <c r="I124"/>
      <c r="J124"/>
      <c r="K124"/>
      <c r="L124"/>
    </row>
    <row r="125" spans="1:12">
      <c r="A125"/>
      <c r="B125"/>
      <c r="C125"/>
      <c r="D125"/>
      <c r="E125"/>
      <c r="F125"/>
      <c r="G125"/>
      <c r="H125"/>
      <c r="I125"/>
      <c r="J125"/>
      <c r="K125"/>
      <c r="L125"/>
    </row>
    <row r="126" spans="1:12">
      <c r="A126"/>
      <c r="B126"/>
      <c r="C126"/>
      <c r="D126"/>
      <c r="E126"/>
      <c r="F126"/>
      <c r="G126"/>
      <c r="H126"/>
      <c r="I126"/>
      <c r="J126"/>
      <c r="K126"/>
      <c r="L126"/>
    </row>
    <row r="127" spans="1:12">
      <c r="A127"/>
      <c r="B127"/>
      <c r="C127"/>
      <c r="D127"/>
      <c r="E127"/>
      <c r="F127"/>
      <c r="G127"/>
      <c r="H127"/>
      <c r="I127"/>
      <c r="J127"/>
      <c r="K127"/>
      <c r="L127"/>
    </row>
    <row r="128" spans="1:12">
      <c r="A128"/>
      <c r="B128"/>
      <c r="C128"/>
      <c r="D128"/>
      <c r="E128"/>
      <c r="F128"/>
      <c r="G128"/>
      <c r="H128"/>
      <c r="I128"/>
      <c r="J128"/>
      <c r="K128"/>
      <c r="L128"/>
    </row>
    <row r="129" spans="1:12">
      <c r="A129"/>
      <c r="B129"/>
      <c r="C129"/>
      <c r="D129"/>
      <c r="E129"/>
      <c r="F129"/>
      <c r="G129"/>
      <c r="H129"/>
      <c r="I129"/>
      <c r="J129"/>
      <c r="K129"/>
      <c r="L129"/>
    </row>
    <row r="130" spans="1:12">
      <c r="A130"/>
      <c r="B130"/>
      <c r="C130"/>
      <c r="D130"/>
      <c r="E130"/>
      <c r="F130"/>
      <c r="G130"/>
      <c r="H130"/>
      <c r="I130"/>
      <c r="J130"/>
      <c r="K130"/>
      <c r="L130"/>
    </row>
    <row r="131" spans="1:12">
      <c r="A131"/>
      <c r="B131"/>
      <c r="C131"/>
      <c r="D131"/>
      <c r="E131"/>
      <c r="F131"/>
      <c r="G131"/>
      <c r="H131"/>
      <c r="I131"/>
      <c r="J131"/>
      <c r="K131"/>
      <c r="L131"/>
    </row>
    <row r="132" spans="1:12">
      <c r="A132"/>
      <c r="B132"/>
      <c r="C132"/>
      <c r="D132"/>
      <c r="E132"/>
      <c r="F132"/>
      <c r="G132"/>
      <c r="H132"/>
      <c r="I132"/>
      <c r="J132"/>
      <c r="K132"/>
      <c r="L132"/>
    </row>
    <row r="133" spans="1:12">
      <c r="A133"/>
      <c r="B133"/>
      <c r="C133"/>
      <c r="D133"/>
      <c r="E133"/>
      <c r="F133"/>
      <c r="G133"/>
      <c r="H133"/>
      <c r="I133"/>
      <c r="J133"/>
      <c r="K133"/>
      <c r="L133"/>
    </row>
    <row r="134" spans="1:12">
      <c r="A134"/>
      <c r="B134"/>
      <c r="C134"/>
      <c r="D134"/>
      <c r="E134"/>
      <c r="F134"/>
      <c r="G134"/>
      <c r="H134"/>
      <c r="I134"/>
      <c r="J134"/>
      <c r="K134"/>
      <c r="L134"/>
    </row>
    <row r="135" spans="1:12">
      <c r="A135"/>
      <c r="B135"/>
      <c r="C135"/>
      <c r="D135"/>
      <c r="E135"/>
      <c r="F135"/>
      <c r="G135"/>
      <c r="H135"/>
      <c r="I135"/>
      <c r="J135"/>
      <c r="K135"/>
      <c r="L135"/>
    </row>
    <row r="136" spans="1:12">
      <c r="A136"/>
      <c r="B136"/>
      <c r="C136"/>
      <c r="D136"/>
      <c r="E136"/>
      <c r="F136"/>
      <c r="G136"/>
      <c r="H136"/>
      <c r="I136"/>
      <c r="J136"/>
      <c r="K136"/>
      <c r="L136"/>
    </row>
    <row r="137" spans="1:12">
      <c r="A137"/>
      <c r="B137"/>
      <c r="C137"/>
      <c r="D137"/>
      <c r="E137"/>
      <c r="F137"/>
      <c r="G137"/>
      <c r="H137"/>
      <c r="I137"/>
      <c r="J137"/>
      <c r="K137"/>
      <c r="L137"/>
    </row>
    <row r="138" spans="1:12">
      <c r="A138"/>
      <c r="B138"/>
      <c r="C138"/>
      <c r="D138"/>
      <c r="E138"/>
      <c r="F138"/>
      <c r="G138"/>
      <c r="H138"/>
      <c r="I138"/>
      <c r="J138"/>
      <c r="K138"/>
      <c r="L138"/>
    </row>
    <row r="139" spans="1:12">
      <c r="A139"/>
      <c r="B139"/>
      <c r="C139"/>
      <c r="D139"/>
      <c r="E139"/>
      <c r="F139"/>
      <c r="G139"/>
      <c r="H139"/>
      <c r="I139"/>
      <c r="J139"/>
      <c r="K139"/>
      <c r="L139"/>
    </row>
    <row r="140" spans="1:12">
      <c r="A140"/>
      <c r="B140"/>
      <c r="C140"/>
      <c r="D140"/>
      <c r="E140"/>
      <c r="F140"/>
      <c r="G140"/>
      <c r="H140"/>
      <c r="I140"/>
      <c r="J140"/>
      <c r="K140"/>
      <c r="L140"/>
    </row>
    <row r="141" spans="1:12">
      <c r="A141"/>
      <c r="B141"/>
      <c r="C141"/>
      <c r="D141"/>
      <c r="E141"/>
      <c r="F141"/>
      <c r="G141"/>
      <c r="H141"/>
      <c r="I141"/>
      <c r="J141"/>
      <c r="K141"/>
      <c r="L141"/>
    </row>
    <row r="142" spans="1:12">
      <c r="A142"/>
      <c r="B142"/>
      <c r="C142"/>
      <c r="D142"/>
      <c r="E142"/>
      <c r="F142"/>
      <c r="G142"/>
      <c r="H142"/>
      <c r="I142"/>
      <c r="J142"/>
      <c r="K142"/>
      <c r="L142"/>
    </row>
    <row r="143" spans="1:12">
      <c r="A143"/>
      <c r="B143"/>
      <c r="C143"/>
      <c r="D143"/>
      <c r="E143"/>
      <c r="F143"/>
      <c r="G143"/>
      <c r="H143"/>
      <c r="I143"/>
      <c r="J143"/>
      <c r="K143"/>
      <c r="L143"/>
    </row>
    <row r="144" spans="1:12">
      <c r="A144"/>
      <c r="B144"/>
      <c r="C144"/>
      <c r="D144"/>
      <c r="E144"/>
      <c r="F144"/>
      <c r="G144"/>
      <c r="H144"/>
      <c r="I144"/>
      <c r="J144"/>
      <c r="K144"/>
      <c r="L144"/>
    </row>
    <row r="145" spans="1:12">
      <c r="A145"/>
      <c r="B145"/>
      <c r="C145"/>
      <c r="D145"/>
      <c r="E145"/>
      <c r="F145"/>
      <c r="G145"/>
      <c r="H145"/>
      <c r="I145"/>
      <c r="J145"/>
      <c r="K145"/>
      <c r="L145"/>
    </row>
    <row r="146" spans="1:12">
      <c r="A146"/>
      <c r="B146"/>
      <c r="C146"/>
      <c r="D146"/>
      <c r="E146"/>
      <c r="F146"/>
      <c r="G146"/>
      <c r="H146"/>
      <c r="I146"/>
      <c r="J146"/>
      <c r="K146"/>
      <c r="L146"/>
    </row>
    <row r="147" spans="1:12">
      <c r="A147"/>
      <c r="B147"/>
      <c r="C147"/>
      <c r="D147"/>
      <c r="E147"/>
      <c r="F147"/>
      <c r="G147"/>
      <c r="H147"/>
      <c r="I147"/>
      <c r="J147"/>
      <c r="K147"/>
      <c r="L147"/>
    </row>
    <row r="148" spans="1:12">
      <c r="A148"/>
      <c r="B148"/>
      <c r="C148"/>
      <c r="D148"/>
      <c r="E148"/>
      <c r="F148"/>
      <c r="G148"/>
      <c r="H148"/>
      <c r="I148"/>
      <c r="J148"/>
      <c r="K148"/>
      <c r="L148"/>
    </row>
    <row r="149" spans="1:12">
      <c r="A149"/>
      <c r="B149"/>
      <c r="C149"/>
      <c r="D149"/>
      <c r="E149"/>
      <c r="F149"/>
      <c r="G149"/>
      <c r="H149"/>
      <c r="I149"/>
      <c r="J149"/>
      <c r="K149"/>
      <c r="L149"/>
    </row>
    <row r="150" spans="1:12">
      <c r="A150"/>
      <c r="B150"/>
      <c r="C150"/>
      <c r="D150"/>
      <c r="E150"/>
      <c r="F150"/>
      <c r="G150"/>
      <c r="H150"/>
      <c r="I150"/>
      <c r="J150"/>
      <c r="K150"/>
      <c r="L150"/>
    </row>
    <row r="151" spans="1:12">
      <c r="A151"/>
      <c r="B151"/>
      <c r="C151"/>
      <c r="D151"/>
      <c r="E151"/>
      <c r="F151"/>
      <c r="G151"/>
      <c r="H151"/>
      <c r="I151"/>
      <c r="J151"/>
      <c r="K151"/>
      <c r="L151"/>
    </row>
    <row r="152" spans="1:12">
      <c r="A152"/>
      <c r="B152"/>
      <c r="C152"/>
      <c r="D152"/>
      <c r="E152"/>
      <c r="F152"/>
      <c r="G152"/>
      <c r="H152"/>
      <c r="I152"/>
      <c r="J152"/>
      <c r="K152"/>
      <c r="L152"/>
    </row>
    <row r="153" spans="1:12">
      <c r="A153"/>
      <c r="B153"/>
      <c r="C153"/>
      <c r="D153"/>
      <c r="E153"/>
      <c r="F153"/>
      <c r="G153"/>
      <c r="H153"/>
      <c r="I153"/>
      <c r="J153"/>
      <c r="K153"/>
      <c r="L153"/>
    </row>
    <row r="154" spans="1:12">
      <c r="A154"/>
      <c r="B154"/>
      <c r="C154"/>
      <c r="D154"/>
      <c r="E154"/>
      <c r="F154"/>
      <c r="G154"/>
      <c r="H154"/>
      <c r="I154"/>
      <c r="J154"/>
      <c r="K154"/>
      <c r="L154"/>
    </row>
    <row r="155" spans="1:12">
      <c r="A155"/>
      <c r="B155"/>
      <c r="C155"/>
      <c r="D155"/>
      <c r="E155"/>
      <c r="F155"/>
      <c r="G155"/>
      <c r="H155"/>
      <c r="I155"/>
      <c r="J155"/>
      <c r="K155"/>
      <c r="L155"/>
    </row>
    <row r="156" spans="1:12">
      <c r="A156"/>
      <c r="B156"/>
      <c r="C156"/>
      <c r="D156"/>
      <c r="E156"/>
      <c r="F156"/>
      <c r="G156"/>
      <c r="H156"/>
      <c r="I156"/>
      <c r="J156"/>
      <c r="K156"/>
      <c r="L156"/>
    </row>
    <row r="157" spans="1:12">
      <c r="A157"/>
      <c r="B157"/>
      <c r="C157"/>
      <c r="D157"/>
      <c r="E157"/>
      <c r="F157"/>
      <c r="G157"/>
      <c r="H157"/>
      <c r="I157"/>
      <c r="J157"/>
      <c r="K157"/>
      <c r="L157"/>
    </row>
    <row r="158" spans="1:12">
      <c r="A158"/>
      <c r="B158"/>
      <c r="C158"/>
      <c r="D158"/>
      <c r="E158"/>
      <c r="F158"/>
      <c r="G158"/>
      <c r="H158"/>
      <c r="I158"/>
      <c r="J158"/>
      <c r="K158"/>
      <c r="L158"/>
    </row>
    <row r="159" spans="1:12">
      <c r="A159"/>
      <c r="B159"/>
      <c r="C159"/>
      <c r="D159"/>
      <c r="E159"/>
      <c r="F159"/>
      <c r="G159"/>
      <c r="H159"/>
      <c r="I159"/>
      <c r="J159"/>
      <c r="K159"/>
      <c r="L159"/>
    </row>
    <row r="160" spans="1:12">
      <c r="A160"/>
      <c r="B160"/>
      <c r="C160"/>
      <c r="D160"/>
      <c r="E160"/>
      <c r="F160"/>
      <c r="G160"/>
      <c r="H160"/>
      <c r="I160"/>
      <c r="J160"/>
      <c r="K160"/>
      <c r="L160"/>
    </row>
    <row r="161" spans="1:12">
      <c r="A161"/>
      <c r="B161"/>
      <c r="C161"/>
      <c r="D161"/>
      <c r="E161"/>
      <c r="F161"/>
      <c r="G161"/>
      <c r="H161"/>
      <c r="I161"/>
      <c r="J161"/>
      <c r="K161"/>
      <c r="L161"/>
    </row>
    <row r="162" spans="1:12">
      <c r="A162"/>
      <c r="B162"/>
      <c r="C162"/>
      <c r="D162"/>
      <c r="E162"/>
      <c r="F162"/>
      <c r="G162"/>
      <c r="H162"/>
      <c r="I162"/>
      <c r="J162"/>
      <c r="K162"/>
      <c r="L162"/>
    </row>
    <row r="163" spans="1:12">
      <c r="A163"/>
      <c r="B163"/>
      <c r="C163"/>
      <c r="D163"/>
      <c r="E163"/>
      <c r="F163"/>
      <c r="G163"/>
      <c r="H163"/>
      <c r="I163"/>
      <c r="J163"/>
      <c r="K163"/>
      <c r="L163"/>
    </row>
    <row r="164" spans="1:12">
      <c r="A164"/>
      <c r="B164"/>
      <c r="C164"/>
      <c r="D164"/>
      <c r="E164"/>
      <c r="F164"/>
      <c r="G164"/>
      <c r="H164"/>
      <c r="I164"/>
      <c r="J164"/>
      <c r="K164"/>
      <c r="L164"/>
    </row>
    <row r="165" spans="1:12">
      <c r="A165"/>
      <c r="B165"/>
      <c r="C165"/>
      <c r="D165"/>
      <c r="E165"/>
      <c r="F165"/>
      <c r="G165"/>
      <c r="H165"/>
      <c r="I165"/>
      <c r="J165"/>
      <c r="K165"/>
      <c r="L165"/>
    </row>
    <row r="166" spans="1:12">
      <c r="A166"/>
      <c r="B166"/>
      <c r="C166"/>
      <c r="D166"/>
      <c r="E166"/>
      <c r="F166"/>
      <c r="G166"/>
      <c r="H166"/>
      <c r="I166"/>
      <c r="J166"/>
      <c r="K166"/>
      <c r="L166"/>
    </row>
    <row r="167" spans="1:12">
      <c r="A167"/>
      <c r="B167"/>
      <c r="C167"/>
      <c r="D167"/>
      <c r="E167"/>
      <c r="F167"/>
      <c r="G167"/>
      <c r="H167"/>
      <c r="I167"/>
      <c r="J167"/>
      <c r="K167"/>
      <c r="L167"/>
    </row>
    <row r="168" spans="1:12">
      <c r="A168"/>
      <c r="B168"/>
      <c r="C168"/>
      <c r="D168"/>
      <c r="E168"/>
      <c r="F168"/>
      <c r="G168"/>
      <c r="H168"/>
      <c r="I168"/>
      <c r="J168"/>
      <c r="K168"/>
      <c r="L168"/>
    </row>
    <row r="169" spans="1:12">
      <c r="A169"/>
      <c r="B169"/>
      <c r="C169"/>
      <c r="D169"/>
      <c r="E169"/>
      <c r="F169"/>
      <c r="G169"/>
      <c r="H169"/>
      <c r="I169"/>
      <c r="J169"/>
      <c r="K169"/>
      <c r="L169"/>
    </row>
    <row r="170" spans="1:12">
      <c r="A170"/>
      <c r="B170"/>
      <c r="C170"/>
      <c r="D170"/>
      <c r="E170"/>
      <c r="F170"/>
      <c r="G170"/>
      <c r="H170"/>
      <c r="I170"/>
      <c r="J170"/>
      <c r="K170"/>
      <c r="L170"/>
    </row>
    <row r="171" spans="1:12">
      <c r="A171"/>
      <c r="B171"/>
      <c r="C171"/>
      <c r="D171"/>
      <c r="E171"/>
      <c r="F171"/>
      <c r="G171"/>
      <c r="H171"/>
      <c r="I171"/>
      <c r="J171"/>
      <c r="K171"/>
      <c r="L171"/>
    </row>
    <row r="172" spans="1:12">
      <c r="A172"/>
      <c r="B172"/>
      <c r="C172"/>
      <c r="D172"/>
      <c r="E172"/>
      <c r="F172"/>
      <c r="G172"/>
      <c r="H172"/>
      <c r="I172"/>
      <c r="J172"/>
      <c r="K172"/>
      <c r="L172"/>
    </row>
    <row r="173" spans="1:12">
      <c r="A173"/>
      <c r="B173"/>
      <c r="C173"/>
      <c r="D173"/>
      <c r="E173"/>
      <c r="F173"/>
      <c r="G173"/>
      <c r="H173"/>
      <c r="I173"/>
      <c r="J173"/>
      <c r="K173"/>
      <c r="L173"/>
    </row>
    <row r="174" spans="1:12">
      <c r="A174"/>
      <c r="B174"/>
      <c r="C174"/>
      <c r="D174"/>
      <c r="E174"/>
      <c r="F174"/>
      <c r="G174"/>
      <c r="H174"/>
      <c r="I174"/>
      <c r="J174"/>
      <c r="K174"/>
      <c r="L174"/>
    </row>
    <row r="175" spans="1:12">
      <c r="A175"/>
      <c r="B175"/>
      <c r="C175"/>
      <c r="D175"/>
      <c r="E175"/>
      <c r="F175"/>
      <c r="G175"/>
      <c r="H175"/>
      <c r="I175"/>
      <c r="J175"/>
      <c r="K175"/>
      <c r="L175"/>
    </row>
    <row r="176" spans="1:12">
      <c r="A176"/>
      <c r="B176"/>
      <c r="C176"/>
      <c r="D176"/>
      <c r="E176"/>
      <c r="F176"/>
      <c r="G176"/>
      <c r="H176"/>
      <c r="I176"/>
      <c r="J176"/>
      <c r="K176"/>
      <c r="L176"/>
    </row>
    <row r="177" spans="1:12">
      <c r="A177"/>
      <c r="B177"/>
      <c r="C177"/>
      <c r="D177"/>
      <c r="E177"/>
      <c r="F177"/>
      <c r="G177"/>
      <c r="H177"/>
      <c r="I177"/>
      <c r="J177"/>
      <c r="K177"/>
      <c r="L177"/>
    </row>
    <row r="178" spans="1:12">
      <c r="A178"/>
      <c r="B178"/>
      <c r="C178"/>
      <c r="D178"/>
      <c r="E178"/>
      <c r="F178"/>
      <c r="G178"/>
      <c r="H178"/>
      <c r="I178"/>
      <c r="J178"/>
      <c r="K178"/>
      <c r="L178"/>
    </row>
    <row r="179" spans="1:12">
      <c r="A179"/>
      <c r="B179"/>
      <c r="C179"/>
      <c r="D179"/>
      <c r="E179"/>
      <c r="F179"/>
      <c r="G179"/>
      <c r="H179"/>
      <c r="I179"/>
      <c r="J179"/>
      <c r="K179"/>
      <c r="L179"/>
    </row>
    <row r="180" spans="1:12">
      <c r="A180"/>
      <c r="B180"/>
      <c r="C180"/>
      <c r="D180"/>
      <c r="E180"/>
      <c r="F180"/>
      <c r="G180"/>
      <c r="H180"/>
      <c r="I180"/>
      <c r="J180"/>
      <c r="K180"/>
      <c r="L180"/>
    </row>
    <row r="181" spans="1:12">
      <c r="A181"/>
      <c r="B181"/>
      <c r="C181"/>
      <c r="D181"/>
      <c r="E181"/>
      <c r="F181"/>
      <c r="G181"/>
      <c r="H181"/>
      <c r="I181"/>
      <c r="J181"/>
      <c r="K181"/>
      <c r="L181"/>
    </row>
    <row r="182" spans="1:12">
      <c r="A182"/>
      <c r="B182"/>
      <c r="C182"/>
      <c r="D182"/>
      <c r="E182"/>
      <c r="F182"/>
      <c r="G182"/>
      <c r="H182"/>
      <c r="I182"/>
      <c r="J182"/>
      <c r="K182"/>
      <c r="L182"/>
    </row>
    <row r="183" spans="1:12">
      <c r="A183"/>
      <c r="B183"/>
      <c r="C183"/>
      <c r="D183"/>
      <c r="E183"/>
      <c r="F183"/>
      <c r="G183"/>
      <c r="H183"/>
      <c r="I183"/>
      <c r="J183"/>
      <c r="K183"/>
      <c r="L183"/>
    </row>
    <row r="184" spans="1:12">
      <c r="A184"/>
      <c r="B184"/>
      <c r="C184"/>
      <c r="D184"/>
      <c r="E184"/>
      <c r="F184"/>
      <c r="G184"/>
      <c r="H184"/>
      <c r="I184"/>
      <c r="J184"/>
      <c r="K184"/>
      <c r="L184"/>
    </row>
    <row r="185" spans="1:12">
      <c r="A185"/>
      <c r="B185"/>
      <c r="C185"/>
      <c r="D185"/>
      <c r="E185"/>
      <c r="F185"/>
      <c r="G185"/>
      <c r="H185"/>
      <c r="I185"/>
      <c r="J185"/>
      <c r="K185"/>
      <c r="L185"/>
    </row>
    <row r="186" spans="1:12">
      <c r="A186"/>
      <c r="B186"/>
      <c r="C186"/>
      <c r="D186"/>
      <c r="E186"/>
      <c r="F186"/>
      <c r="G186"/>
      <c r="H186"/>
      <c r="I186"/>
      <c r="J186"/>
      <c r="K186"/>
      <c r="L186"/>
    </row>
    <row r="187" spans="1:12">
      <c r="A187"/>
      <c r="B187"/>
      <c r="C187"/>
      <c r="D187"/>
      <c r="E187"/>
      <c r="F187"/>
      <c r="G187"/>
      <c r="H187"/>
      <c r="I187"/>
      <c r="J187"/>
      <c r="K187"/>
      <c r="L187"/>
    </row>
    <row r="188" spans="1:12">
      <c r="A188"/>
      <c r="B188"/>
      <c r="C188"/>
      <c r="D188"/>
      <c r="E188"/>
      <c r="F188"/>
      <c r="G188"/>
      <c r="H188"/>
      <c r="I188"/>
      <c r="J188"/>
      <c r="K188"/>
      <c r="L188"/>
    </row>
    <row r="189" spans="1:12">
      <c r="A189"/>
      <c r="B189"/>
      <c r="C189"/>
      <c r="D189"/>
      <c r="E189"/>
      <c r="F189"/>
      <c r="G189"/>
      <c r="H189"/>
      <c r="I189"/>
      <c r="J189"/>
      <c r="K189"/>
      <c r="L189"/>
    </row>
    <row r="190" spans="1:12">
      <c r="A190"/>
      <c r="B190"/>
      <c r="C190"/>
      <c r="D190"/>
      <c r="E190"/>
      <c r="F190"/>
      <c r="G190"/>
      <c r="H190"/>
      <c r="I190"/>
      <c r="J190"/>
      <c r="K190"/>
      <c r="L190"/>
    </row>
    <row r="191" spans="1:12">
      <c r="A191"/>
      <c r="B191"/>
      <c r="C191"/>
      <c r="D191"/>
      <c r="E191"/>
      <c r="F191"/>
      <c r="G191"/>
      <c r="H191"/>
      <c r="I191"/>
      <c r="J191"/>
      <c r="K191"/>
      <c r="L191"/>
    </row>
    <row r="192" spans="1:12">
      <c r="A192"/>
      <c r="B192"/>
      <c r="C192"/>
      <c r="D192"/>
      <c r="E192"/>
      <c r="F192"/>
      <c r="G192"/>
      <c r="H192"/>
      <c r="I192"/>
      <c r="J192"/>
      <c r="K192"/>
      <c r="L192"/>
    </row>
    <row r="193" spans="1:12">
      <c r="A193"/>
      <c r="B193"/>
      <c r="C193"/>
      <c r="D193"/>
      <c r="E193"/>
      <c r="F193"/>
      <c r="G193"/>
      <c r="H193"/>
      <c r="I193"/>
      <c r="J193"/>
      <c r="K193"/>
      <c r="L193"/>
    </row>
    <row r="194" spans="1:12">
      <c r="A194"/>
      <c r="B194"/>
      <c r="C194"/>
      <c r="D194"/>
      <c r="E194"/>
      <c r="F194"/>
      <c r="G194"/>
      <c r="H194"/>
      <c r="I194"/>
      <c r="J194"/>
      <c r="K194"/>
      <c r="L194"/>
    </row>
    <row r="195" spans="1:12">
      <c r="A195"/>
      <c r="B195"/>
      <c r="C195"/>
      <c r="D195"/>
      <c r="E195"/>
      <c r="F195"/>
      <c r="G195"/>
      <c r="H195"/>
      <c r="I195"/>
      <c r="J195"/>
      <c r="K195"/>
      <c r="L195"/>
    </row>
    <row r="196" spans="1:12">
      <c r="A196"/>
      <c r="B196"/>
      <c r="C196"/>
      <c r="D196"/>
      <c r="E196"/>
      <c r="F196"/>
      <c r="G196"/>
      <c r="H196"/>
      <c r="I196"/>
      <c r="J196"/>
      <c r="K196"/>
      <c r="L196"/>
    </row>
    <row r="197" spans="1:12">
      <c r="A197"/>
      <c r="B197"/>
      <c r="C197"/>
      <c r="D197"/>
      <c r="E197"/>
      <c r="F197"/>
      <c r="G197"/>
      <c r="H197"/>
      <c r="I197"/>
      <c r="J197"/>
      <c r="K197"/>
      <c r="L197"/>
    </row>
    <row r="198" spans="1:12">
      <c r="A198"/>
      <c r="B198"/>
      <c r="C198"/>
      <c r="D198"/>
      <c r="E198"/>
      <c r="F198"/>
      <c r="G198"/>
      <c r="H198"/>
      <c r="I198"/>
      <c r="J198"/>
      <c r="K198"/>
      <c r="L198"/>
    </row>
    <row r="199" spans="1:12">
      <c r="A199"/>
      <c r="B199"/>
      <c r="C199"/>
      <c r="D199"/>
      <c r="E199"/>
      <c r="F199"/>
      <c r="G199"/>
      <c r="H199"/>
      <c r="I199"/>
      <c r="J199"/>
      <c r="K199"/>
      <c r="L199"/>
    </row>
    <row r="200" spans="1:12">
      <c r="A200"/>
      <c r="B200"/>
      <c r="C200"/>
      <c r="D200"/>
      <c r="E200"/>
      <c r="F200"/>
      <c r="G200"/>
      <c r="H200"/>
      <c r="I200"/>
      <c r="J200"/>
      <c r="K200"/>
      <c r="L200"/>
    </row>
    <row r="201" spans="1:12">
      <c r="A201"/>
      <c r="B201"/>
      <c r="C201"/>
      <c r="D201"/>
      <c r="E201"/>
      <c r="F201"/>
      <c r="G201"/>
      <c r="H201"/>
      <c r="I201"/>
      <c r="J201"/>
      <c r="K201"/>
      <c r="L201"/>
    </row>
    <row r="202" spans="1:12">
      <c r="A202"/>
      <c r="B202"/>
      <c r="C202"/>
      <c r="D202"/>
      <c r="E202"/>
      <c r="F202"/>
      <c r="G202"/>
      <c r="H202"/>
      <c r="I202"/>
      <c r="J202"/>
      <c r="K202"/>
      <c r="L202"/>
    </row>
    <row r="203" spans="1:12">
      <c r="A203"/>
      <c r="B203"/>
      <c r="C203"/>
      <c r="D203"/>
      <c r="E203"/>
      <c r="F203"/>
      <c r="G203"/>
      <c r="H203"/>
      <c r="I203"/>
      <c r="J203"/>
      <c r="K203"/>
      <c r="L203"/>
    </row>
    <row r="204" spans="1:12">
      <c r="A204"/>
      <c r="B204"/>
      <c r="C204"/>
      <c r="D204"/>
      <c r="E204"/>
      <c r="F204"/>
      <c r="G204"/>
      <c r="H204"/>
      <c r="I204"/>
      <c r="J204"/>
      <c r="K204"/>
      <c r="L204"/>
    </row>
    <row r="205" spans="1:12">
      <c r="A205"/>
      <c r="B205"/>
      <c r="C205"/>
      <c r="D205"/>
      <c r="E205"/>
      <c r="F205"/>
      <c r="G205"/>
      <c r="H205"/>
      <c r="I205"/>
      <c r="J205"/>
      <c r="K205"/>
      <c r="L205"/>
    </row>
    <row r="206" spans="1:12">
      <c r="A206"/>
      <c r="B206"/>
      <c r="C206"/>
      <c r="D206"/>
      <c r="E206"/>
      <c r="F206"/>
      <c r="G206"/>
      <c r="H206"/>
      <c r="I206"/>
      <c r="J206"/>
      <c r="K206"/>
      <c r="L206"/>
    </row>
    <row r="207" spans="1:12">
      <c r="A207"/>
      <c r="B207"/>
      <c r="C207"/>
      <c r="D207"/>
      <c r="E207"/>
      <c r="F207"/>
      <c r="G207"/>
      <c r="H207"/>
      <c r="I207"/>
      <c r="J207"/>
      <c r="K207"/>
      <c r="L207"/>
    </row>
    <row r="208" spans="1:12">
      <c r="A208"/>
      <c r="B208"/>
      <c r="C208"/>
      <c r="D208"/>
      <c r="E208"/>
      <c r="F208"/>
      <c r="G208"/>
      <c r="H208"/>
      <c r="I208"/>
      <c r="J208"/>
      <c r="K208"/>
      <c r="L208"/>
    </row>
    <row r="209" spans="1:12">
      <c r="A209"/>
      <c r="B209"/>
      <c r="C209"/>
      <c r="D209"/>
      <c r="E209"/>
      <c r="F209"/>
      <c r="G209"/>
      <c r="H209"/>
      <c r="I209"/>
      <c r="J209"/>
      <c r="K209"/>
      <c r="L209"/>
    </row>
  </sheetData>
  <mergeCells count="4">
    <mergeCell ref="A11:H11"/>
    <mergeCell ref="A12:H12"/>
    <mergeCell ref="B5:H8"/>
    <mergeCell ref="A14:B14"/>
  </mergeCells>
  <phoneticPr fontId="13" type="noConversion"/>
  <printOptions horizontalCentered="1" verticalCentered="1"/>
  <pageMargins left="0" right="0" top="0" bottom="0" header="0" footer="0"/>
  <pageSetup paperSize="9" scale="85" orientation="landscape" r:id="rId2"/>
  <headerFooter alignWithMargins="0"/>
  <drawing r:id="rId3"/>
</worksheet>
</file>

<file path=xl/worksheets/sheet7.xml><?xml version="1.0" encoding="utf-8"?>
<worksheet xmlns="http://schemas.openxmlformats.org/spreadsheetml/2006/main" xmlns:r="http://schemas.openxmlformats.org/officeDocument/2006/relationships">
  <sheetPr codeName="Feuil4">
    <tabColor theme="5" tint="0.39997558519241921"/>
  </sheetPr>
  <dimension ref="A1:I80"/>
  <sheetViews>
    <sheetView topLeftCell="A19" workbookViewId="0">
      <selection activeCell="C20" sqref="C20"/>
    </sheetView>
  </sheetViews>
  <sheetFormatPr baseColWidth="10" defaultColWidth="11.42578125" defaultRowHeight="12.75"/>
  <cols>
    <col min="1" max="1" width="3.85546875" style="1" bestFit="1" customWidth="1"/>
    <col min="2" max="2" width="9.42578125" style="1" customWidth="1"/>
    <col min="3" max="3" width="35.28515625" style="1" customWidth="1"/>
    <col min="4" max="4" width="48.42578125" style="1" bestFit="1" customWidth="1"/>
    <col min="5" max="5" width="27.5703125" style="1" bestFit="1" customWidth="1"/>
    <col min="6" max="6" width="13" style="1" bestFit="1" customWidth="1"/>
    <col min="7" max="7" width="16.7109375" style="1" hidden="1" customWidth="1"/>
    <col min="8" max="8" width="16.7109375" style="1" customWidth="1"/>
    <col min="9" max="9" width="29.85546875" style="1" customWidth="1"/>
    <col min="10" max="10" width="15.85546875" style="1" bestFit="1" customWidth="1"/>
    <col min="11" max="11" width="13.28515625" style="1" bestFit="1" customWidth="1"/>
    <col min="12" max="16384" width="11.42578125" style="1"/>
  </cols>
  <sheetData>
    <row r="1" spans="1:9" ht="18">
      <c r="B1" s="352" t="s">
        <v>231</v>
      </c>
      <c r="C1" s="353"/>
      <c r="D1" s="353"/>
      <c r="E1" s="353"/>
      <c r="F1" s="353"/>
      <c r="G1" s="353"/>
      <c r="H1" s="353"/>
      <c r="I1" s="353"/>
    </row>
    <row r="2" spans="1:9" ht="24.75" customHeight="1">
      <c r="B2" s="2" t="s">
        <v>118</v>
      </c>
      <c r="C2" s="3"/>
      <c r="D2" s="2" t="s">
        <v>5</v>
      </c>
      <c r="E2" s="4"/>
      <c r="F2" s="350" t="s">
        <v>214</v>
      </c>
      <c r="G2" s="351"/>
      <c r="H2" s="27"/>
      <c r="I2" s="24"/>
    </row>
    <row r="3" spans="1:9" s="5" customFormat="1" ht="25.5" customHeight="1">
      <c r="B3" s="6" t="s">
        <v>0</v>
      </c>
      <c r="C3" s="6" t="s">
        <v>4</v>
      </c>
      <c r="D3" s="6" t="s">
        <v>3</v>
      </c>
      <c r="E3" s="6" t="s">
        <v>92</v>
      </c>
      <c r="F3" s="6" t="s">
        <v>1</v>
      </c>
      <c r="G3" s="6" t="s">
        <v>2</v>
      </c>
      <c r="H3" s="6" t="s">
        <v>230</v>
      </c>
      <c r="I3" s="3"/>
    </row>
    <row r="4" spans="1:9" s="5" customFormat="1" ht="19.5" customHeight="1">
      <c r="A4" s="5">
        <v>1</v>
      </c>
      <c r="B4" s="7">
        <v>352</v>
      </c>
      <c r="C4" s="8" t="s">
        <v>6</v>
      </c>
      <c r="D4" s="8" t="s">
        <v>112</v>
      </c>
      <c r="E4" s="8" t="s">
        <v>93</v>
      </c>
      <c r="F4" s="7">
        <v>10100</v>
      </c>
      <c r="G4" s="7" t="s">
        <v>7</v>
      </c>
      <c r="H4" s="7"/>
      <c r="I4" s="41" t="s">
        <v>219</v>
      </c>
    </row>
    <row r="5" spans="1:9" s="5" customFormat="1" ht="19.5" customHeight="1">
      <c r="A5" s="5">
        <v>1</v>
      </c>
      <c r="B5" s="7">
        <v>383</v>
      </c>
      <c r="C5" s="8" t="s">
        <v>8</v>
      </c>
      <c r="D5" s="8" t="s">
        <v>9</v>
      </c>
      <c r="E5" s="8" t="s">
        <v>8</v>
      </c>
      <c r="F5" s="7">
        <v>51170</v>
      </c>
      <c r="G5" s="7" t="s">
        <v>10</v>
      </c>
      <c r="H5" s="7"/>
      <c r="I5" s="41" t="s">
        <v>219</v>
      </c>
    </row>
    <row r="6" spans="1:9" s="5" customFormat="1" ht="21.75" customHeight="1">
      <c r="A6" s="5">
        <v>1</v>
      </c>
      <c r="B6" s="7">
        <v>601</v>
      </c>
      <c r="C6" s="8" t="s">
        <v>11</v>
      </c>
      <c r="D6" s="8" t="s">
        <v>12</v>
      </c>
      <c r="E6" s="8" t="s">
        <v>11</v>
      </c>
      <c r="F6" s="7">
        <v>93370</v>
      </c>
      <c r="G6" s="7" t="s">
        <v>13</v>
      </c>
      <c r="H6" s="22" t="s">
        <v>229</v>
      </c>
      <c r="I6" s="42" t="s">
        <v>221</v>
      </c>
    </row>
    <row r="7" spans="1:9" s="5" customFormat="1" ht="21.75" customHeight="1">
      <c r="A7" s="5">
        <v>1</v>
      </c>
      <c r="B7" s="7">
        <v>603</v>
      </c>
      <c r="C7" s="8" t="s">
        <v>14</v>
      </c>
      <c r="D7" s="8" t="s">
        <v>205</v>
      </c>
      <c r="E7" s="8" t="s">
        <v>14</v>
      </c>
      <c r="F7" s="7">
        <v>93270</v>
      </c>
      <c r="G7" s="7" t="s">
        <v>194</v>
      </c>
      <c r="H7" s="22" t="s">
        <v>229</v>
      </c>
      <c r="I7" s="43" t="s">
        <v>220</v>
      </c>
    </row>
    <row r="8" spans="1:9" s="5" customFormat="1" ht="21.75" customHeight="1">
      <c r="A8" s="5">
        <v>1</v>
      </c>
      <c r="B8" s="7">
        <v>632</v>
      </c>
      <c r="C8" s="8" t="s">
        <v>15</v>
      </c>
      <c r="D8" s="8" t="s">
        <v>16</v>
      </c>
      <c r="E8" s="8" t="s">
        <v>15</v>
      </c>
      <c r="F8" s="7">
        <v>77260</v>
      </c>
      <c r="G8" s="7" t="s">
        <v>17</v>
      </c>
      <c r="H8" s="22" t="s">
        <v>229</v>
      </c>
      <c r="I8" s="44" t="s">
        <v>222</v>
      </c>
    </row>
    <row r="9" spans="1:9" s="5" customFormat="1" ht="21.75" customHeight="1">
      <c r="A9" s="5">
        <v>1</v>
      </c>
      <c r="B9" s="7">
        <v>641</v>
      </c>
      <c r="C9" s="8" t="s">
        <v>18</v>
      </c>
      <c r="D9" s="8" t="s">
        <v>19</v>
      </c>
      <c r="E9" s="8" t="s">
        <v>18</v>
      </c>
      <c r="F9" s="7">
        <v>77120</v>
      </c>
      <c r="G9" s="7" t="s">
        <v>20</v>
      </c>
      <c r="H9" s="22" t="s">
        <v>229</v>
      </c>
      <c r="I9" s="44" t="s">
        <v>222</v>
      </c>
    </row>
    <row r="10" spans="1:9" s="5" customFormat="1" ht="21.75" customHeight="1">
      <c r="A10" s="5">
        <v>1</v>
      </c>
      <c r="B10" s="7">
        <v>648</v>
      </c>
      <c r="C10" s="8" t="s">
        <v>21</v>
      </c>
      <c r="D10" s="8" t="s">
        <v>22</v>
      </c>
      <c r="E10" s="8" t="s">
        <v>94</v>
      </c>
      <c r="F10" s="7">
        <v>75020</v>
      </c>
      <c r="G10" s="7" t="s">
        <v>23</v>
      </c>
      <c r="H10" s="22" t="s">
        <v>229</v>
      </c>
      <c r="I10" s="42" t="s">
        <v>221</v>
      </c>
    </row>
    <row r="11" spans="1:9" s="5" customFormat="1" ht="21" customHeight="1">
      <c r="A11" s="5">
        <v>1</v>
      </c>
      <c r="B11" s="7">
        <v>649</v>
      </c>
      <c r="C11" s="8" t="s">
        <v>24</v>
      </c>
      <c r="D11" s="8" t="s">
        <v>25</v>
      </c>
      <c r="E11" s="8" t="s">
        <v>95</v>
      </c>
      <c r="F11" s="7">
        <v>77100</v>
      </c>
      <c r="G11" s="7" t="s">
        <v>26</v>
      </c>
      <c r="H11" s="22" t="s">
        <v>229</v>
      </c>
      <c r="I11" s="44" t="s">
        <v>222</v>
      </c>
    </row>
    <row r="12" spans="1:9" s="5" customFormat="1" ht="20.25" customHeight="1">
      <c r="A12" s="5">
        <v>1</v>
      </c>
      <c r="B12" s="7">
        <v>665</v>
      </c>
      <c r="C12" s="8" t="s">
        <v>27</v>
      </c>
      <c r="D12" s="8" t="s">
        <v>28</v>
      </c>
      <c r="E12" s="8" t="s">
        <v>27</v>
      </c>
      <c r="F12" s="7">
        <v>93190</v>
      </c>
      <c r="G12" s="7" t="s">
        <v>104</v>
      </c>
      <c r="H12" s="22" t="s">
        <v>229</v>
      </c>
      <c r="I12" s="42" t="s">
        <v>221</v>
      </c>
    </row>
    <row r="13" spans="1:9" s="5" customFormat="1" ht="21" customHeight="1">
      <c r="A13" s="5">
        <v>1</v>
      </c>
      <c r="B13" s="7">
        <v>1004</v>
      </c>
      <c r="C13" s="8" t="s">
        <v>29</v>
      </c>
      <c r="D13" s="8" t="s">
        <v>30</v>
      </c>
      <c r="E13" s="8" t="s">
        <v>96</v>
      </c>
      <c r="F13" s="7">
        <v>91800</v>
      </c>
      <c r="G13" s="7" t="s">
        <v>31</v>
      </c>
      <c r="H13" s="22" t="s">
        <v>229</v>
      </c>
      <c r="I13" s="42" t="s">
        <v>221</v>
      </c>
    </row>
    <row r="14" spans="1:9" s="5" customFormat="1" ht="21" customHeight="1">
      <c r="A14" s="5">
        <v>1</v>
      </c>
      <c r="B14" s="7">
        <v>1005</v>
      </c>
      <c r="C14" s="8" t="s">
        <v>176</v>
      </c>
      <c r="D14" s="8" t="s">
        <v>177</v>
      </c>
      <c r="E14" s="8" t="s">
        <v>176</v>
      </c>
      <c r="F14" s="7">
        <v>77130</v>
      </c>
      <c r="G14" s="7" t="s">
        <v>178</v>
      </c>
      <c r="H14" s="22" t="s">
        <v>229</v>
      </c>
      <c r="I14" s="42" t="s">
        <v>221</v>
      </c>
    </row>
    <row r="15" spans="1:9" s="5" customFormat="1" ht="21" customHeight="1">
      <c r="A15" s="5">
        <v>1</v>
      </c>
      <c r="B15" s="7">
        <v>1014</v>
      </c>
      <c r="C15" s="8" t="s">
        <v>32</v>
      </c>
      <c r="D15" s="8" t="s">
        <v>33</v>
      </c>
      <c r="E15" s="8" t="s">
        <v>97</v>
      </c>
      <c r="F15" s="7">
        <v>77330</v>
      </c>
      <c r="G15" s="7" t="s">
        <v>34</v>
      </c>
      <c r="H15" s="22" t="s">
        <v>229</v>
      </c>
      <c r="I15" s="44" t="s">
        <v>222</v>
      </c>
    </row>
    <row r="16" spans="1:9" s="5" customFormat="1" ht="21" customHeight="1">
      <c r="A16" s="5">
        <v>1</v>
      </c>
      <c r="B16" s="7">
        <v>1016</v>
      </c>
      <c r="C16" s="8" t="s">
        <v>43</v>
      </c>
      <c r="D16" s="8" t="s">
        <v>90</v>
      </c>
      <c r="E16" s="8" t="s">
        <v>43</v>
      </c>
      <c r="F16" s="7">
        <v>77160</v>
      </c>
      <c r="G16" s="7" t="s">
        <v>91</v>
      </c>
      <c r="H16" s="22" t="s">
        <v>229</v>
      </c>
      <c r="I16" s="42" t="s">
        <v>221</v>
      </c>
    </row>
    <row r="17" spans="1:9" s="5" customFormat="1" ht="22.5" customHeight="1">
      <c r="A17" s="5">
        <v>1</v>
      </c>
      <c r="B17" s="12">
        <v>1039</v>
      </c>
      <c r="C17" s="9" t="s">
        <v>35</v>
      </c>
      <c r="D17" s="9" t="s">
        <v>36</v>
      </c>
      <c r="E17" s="9" t="s">
        <v>35</v>
      </c>
      <c r="F17" s="12">
        <v>94370</v>
      </c>
      <c r="G17" s="12" t="s">
        <v>137</v>
      </c>
      <c r="H17" s="22" t="s">
        <v>229</v>
      </c>
      <c r="I17" s="42" t="s">
        <v>221</v>
      </c>
    </row>
    <row r="18" spans="1:9" s="5" customFormat="1" ht="19.5" customHeight="1">
      <c r="A18" s="5">
        <v>1</v>
      </c>
      <c r="B18" s="7">
        <v>1053</v>
      </c>
      <c r="C18" s="8" t="s">
        <v>37</v>
      </c>
      <c r="D18" s="8" t="s">
        <v>38</v>
      </c>
      <c r="E18" s="8" t="s">
        <v>98</v>
      </c>
      <c r="F18" s="7">
        <v>94500</v>
      </c>
      <c r="G18" s="7" t="s">
        <v>39</v>
      </c>
      <c r="H18" s="22" t="s">
        <v>229</v>
      </c>
      <c r="I18" s="42" t="s">
        <v>221</v>
      </c>
    </row>
    <row r="19" spans="1:9" s="5" customFormat="1" ht="22.5" customHeight="1">
      <c r="A19" s="5">
        <v>1</v>
      </c>
      <c r="B19" s="7">
        <v>1057</v>
      </c>
      <c r="C19" s="8" t="s">
        <v>40</v>
      </c>
      <c r="D19" s="8" t="s">
        <v>41</v>
      </c>
      <c r="E19" s="8" t="s">
        <v>99</v>
      </c>
      <c r="F19" s="7">
        <v>94350</v>
      </c>
      <c r="G19" s="7" t="s">
        <v>42</v>
      </c>
      <c r="H19" s="22" t="s">
        <v>229</v>
      </c>
      <c r="I19" s="44" t="s">
        <v>222</v>
      </c>
    </row>
    <row r="20" spans="1:9" s="5" customFormat="1" ht="22.5" customHeight="1">
      <c r="A20" s="5">
        <v>1</v>
      </c>
      <c r="B20" s="7">
        <v>1061</v>
      </c>
      <c r="C20" s="8" t="s">
        <v>44</v>
      </c>
      <c r="D20" s="8" t="s">
        <v>49</v>
      </c>
      <c r="E20" s="8" t="s">
        <v>100</v>
      </c>
      <c r="F20" s="7">
        <v>93100</v>
      </c>
      <c r="G20" s="7" t="s">
        <v>50</v>
      </c>
      <c r="H20" s="22" t="s">
        <v>229</v>
      </c>
      <c r="I20" s="42" t="s">
        <v>221</v>
      </c>
    </row>
    <row r="21" spans="1:9" s="5" customFormat="1" ht="21.75" customHeight="1">
      <c r="A21" s="5">
        <v>1</v>
      </c>
      <c r="B21" s="7">
        <v>1062</v>
      </c>
      <c r="C21" s="8" t="s">
        <v>45</v>
      </c>
      <c r="D21" s="8" t="s">
        <v>51</v>
      </c>
      <c r="E21" s="8" t="s">
        <v>45</v>
      </c>
      <c r="F21" s="7">
        <v>93260</v>
      </c>
      <c r="G21" s="7" t="s">
        <v>52</v>
      </c>
      <c r="H21" s="22" t="s">
        <v>229</v>
      </c>
      <c r="I21" s="42" t="s">
        <v>221</v>
      </c>
    </row>
    <row r="22" spans="1:9" s="5" customFormat="1" ht="21.75" customHeight="1">
      <c r="A22" s="5">
        <v>1</v>
      </c>
      <c r="B22" s="7">
        <v>1072</v>
      </c>
      <c r="C22" s="8" t="s">
        <v>46</v>
      </c>
      <c r="D22" s="8" t="s">
        <v>47</v>
      </c>
      <c r="E22" s="8" t="s">
        <v>46</v>
      </c>
      <c r="F22" s="7">
        <v>94430</v>
      </c>
      <c r="G22" s="7" t="s">
        <v>48</v>
      </c>
      <c r="H22" s="22" t="s">
        <v>229</v>
      </c>
      <c r="I22" s="44" t="s">
        <v>222</v>
      </c>
    </row>
    <row r="23" spans="1:9" s="5" customFormat="1" ht="21.75" customHeight="1">
      <c r="A23" s="5">
        <v>1</v>
      </c>
      <c r="B23" s="7">
        <v>1073</v>
      </c>
      <c r="C23" s="8" t="s">
        <v>53</v>
      </c>
      <c r="D23" s="8" t="s">
        <v>113</v>
      </c>
      <c r="E23" s="8" t="s">
        <v>115</v>
      </c>
      <c r="F23" s="7">
        <v>77100</v>
      </c>
      <c r="G23" s="7" t="s">
        <v>54</v>
      </c>
      <c r="H23" s="22" t="s">
        <v>229</v>
      </c>
      <c r="I23" s="44" t="s">
        <v>222</v>
      </c>
    </row>
    <row r="24" spans="1:9" s="5" customFormat="1" ht="22.5" customHeight="1">
      <c r="A24" s="5">
        <v>1</v>
      </c>
      <c r="B24" s="7">
        <v>1077</v>
      </c>
      <c r="C24" s="8" t="s">
        <v>55</v>
      </c>
      <c r="D24" s="8" t="s">
        <v>56</v>
      </c>
      <c r="E24" s="8" t="s">
        <v>94</v>
      </c>
      <c r="F24" s="7">
        <v>75020</v>
      </c>
      <c r="G24" s="7" t="s">
        <v>169</v>
      </c>
      <c r="H24" s="22" t="s">
        <v>229</v>
      </c>
      <c r="I24" s="42" t="s">
        <v>221</v>
      </c>
    </row>
    <row r="25" spans="1:9" s="5" customFormat="1" ht="21" customHeight="1">
      <c r="A25" s="5">
        <v>1</v>
      </c>
      <c r="B25" s="7">
        <v>1091</v>
      </c>
      <c r="C25" s="8" t="s">
        <v>57</v>
      </c>
      <c r="D25" s="8" t="s">
        <v>58</v>
      </c>
      <c r="E25" s="8" t="s">
        <v>57</v>
      </c>
      <c r="F25" s="7">
        <v>77380</v>
      </c>
      <c r="G25" s="7" t="s">
        <v>59</v>
      </c>
      <c r="H25" s="22" t="s">
        <v>229</v>
      </c>
      <c r="I25" s="42" t="s">
        <v>221</v>
      </c>
    </row>
    <row r="26" spans="1:9" s="5" customFormat="1" ht="22.5" customHeight="1">
      <c r="A26" s="17">
        <v>1</v>
      </c>
      <c r="B26" s="18">
        <v>1094</v>
      </c>
      <c r="C26" s="9" t="s">
        <v>121</v>
      </c>
      <c r="D26" s="15" t="s">
        <v>122</v>
      </c>
      <c r="E26" s="9" t="s">
        <v>121</v>
      </c>
      <c r="F26" s="18">
        <v>89400</v>
      </c>
      <c r="G26" s="16">
        <v>386804512</v>
      </c>
      <c r="H26" s="22" t="s">
        <v>229</v>
      </c>
      <c r="I26" s="41" t="s">
        <v>219</v>
      </c>
    </row>
    <row r="27" spans="1:9" s="5" customFormat="1" ht="21.75" customHeight="1">
      <c r="A27" s="5">
        <v>1</v>
      </c>
      <c r="B27" s="7">
        <v>1302</v>
      </c>
      <c r="C27" s="8" t="s">
        <v>71</v>
      </c>
      <c r="D27" s="8" t="s">
        <v>72</v>
      </c>
      <c r="E27" s="8" t="s">
        <v>18</v>
      </c>
      <c r="F27" s="7">
        <v>77120</v>
      </c>
      <c r="G27" s="7" t="s">
        <v>73</v>
      </c>
      <c r="H27" s="22" t="s">
        <v>229</v>
      </c>
      <c r="I27" s="41" t="s">
        <v>219</v>
      </c>
    </row>
    <row r="28" spans="1:9" s="5" customFormat="1" ht="21.75" customHeight="1">
      <c r="A28" s="17">
        <v>1</v>
      </c>
      <c r="B28" s="18">
        <v>1306</v>
      </c>
      <c r="C28" s="9" t="s">
        <v>123</v>
      </c>
      <c r="D28" s="15" t="s">
        <v>124</v>
      </c>
      <c r="E28" s="9" t="s">
        <v>123</v>
      </c>
      <c r="F28" s="18">
        <v>89300</v>
      </c>
      <c r="G28" s="16">
        <v>386193595</v>
      </c>
      <c r="H28" s="22" t="s">
        <v>229</v>
      </c>
      <c r="I28" s="41" t="s">
        <v>219</v>
      </c>
    </row>
    <row r="29" spans="1:9" s="5" customFormat="1" ht="21.75" customHeight="1">
      <c r="A29" s="5">
        <v>1</v>
      </c>
      <c r="B29" s="7">
        <v>1308</v>
      </c>
      <c r="C29" s="8" t="s">
        <v>60</v>
      </c>
      <c r="D29" s="8" t="s">
        <v>61</v>
      </c>
      <c r="E29" s="8" t="s">
        <v>106</v>
      </c>
      <c r="F29" s="7">
        <v>75011</v>
      </c>
      <c r="G29" s="7" t="s">
        <v>105</v>
      </c>
      <c r="H29" s="22" t="s">
        <v>229</v>
      </c>
      <c r="I29" s="42" t="s">
        <v>221</v>
      </c>
    </row>
    <row r="30" spans="1:9" s="5" customFormat="1" ht="23.25" customHeight="1">
      <c r="A30" s="5">
        <v>1</v>
      </c>
      <c r="B30" s="7">
        <v>1320</v>
      </c>
      <c r="C30" s="8" t="s">
        <v>62</v>
      </c>
      <c r="D30" s="8" t="s">
        <v>63</v>
      </c>
      <c r="E30" s="8" t="s">
        <v>62</v>
      </c>
      <c r="F30" s="7">
        <v>77340</v>
      </c>
      <c r="G30" s="7" t="s">
        <v>64</v>
      </c>
      <c r="H30" s="22" t="s">
        <v>229</v>
      </c>
      <c r="I30" s="45" t="s">
        <v>223</v>
      </c>
    </row>
    <row r="31" spans="1:9" s="5" customFormat="1" ht="22.5" customHeight="1">
      <c r="A31" s="5">
        <v>1</v>
      </c>
      <c r="B31" s="7">
        <v>1490</v>
      </c>
      <c r="C31" s="8" t="s">
        <v>65</v>
      </c>
      <c r="D31" s="8" t="s">
        <v>66</v>
      </c>
      <c r="E31" s="8" t="s">
        <v>65</v>
      </c>
      <c r="F31" s="7">
        <v>77170</v>
      </c>
      <c r="G31" s="7" t="s">
        <v>67</v>
      </c>
      <c r="H31" s="22" t="s">
        <v>229</v>
      </c>
      <c r="I31" s="45" t="s">
        <v>223</v>
      </c>
    </row>
    <row r="32" spans="1:9" s="5" customFormat="1" ht="22.5" customHeight="1">
      <c r="A32" s="5">
        <v>1</v>
      </c>
      <c r="B32" s="7">
        <v>1492</v>
      </c>
      <c r="C32" s="8" t="s">
        <v>179</v>
      </c>
      <c r="D32" s="8" t="s">
        <v>180</v>
      </c>
      <c r="E32" s="8" t="s">
        <v>179</v>
      </c>
      <c r="F32" s="7">
        <v>77250</v>
      </c>
      <c r="G32" s="7" t="s">
        <v>181</v>
      </c>
      <c r="H32" s="22" t="s">
        <v>229</v>
      </c>
      <c r="I32" s="42" t="s">
        <v>221</v>
      </c>
    </row>
    <row r="33" spans="1:9" s="5" customFormat="1" ht="22.5" customHeight="1">
      <c r="A33" s="17">
        <v>1</v>
      </c>
      <c r="B33" s="12">
        <v>1495</v>
      </c>
      <c r="C33" s="9" t="s">
        <v>131</v>
      </c>
      <c r="D33" s="15" t="s">
        <v>132</v>
      </c>
      <c r="E33" s="9" t="s">
        <v>120</v>
      </c>
      <c r="F33" s="18">
        <v>89100</v>
      </c>
      <c r="G33" s="12" t="s">
        <v>136</v>
      </c>
      <c r="H33" s="22" t="s">
        <v>229</v>
      </c>
      <c r="I33" s="41" t="s">
        <v>219</v>
      </c>
    </row>
    <row r="34" spans="1:9" s="5" customFormat="1" ht="22.5" customHeight="1">
      <c r="A34" s="5">
        <v>1</v>
      </c>
      <c r="B34" s="7">
        <v>1613</v>
      </c>
      <c r="C34" s="8" t="s">
        <v>68</v>
      </c>
      <c r="D34" s="8" t="s">
        <v>69</v>
      </c>
      <c r="E34" s="8" t="s">
        <v>100</v>
      </c>
      <c r="F34" s="7">
        <v>93100</v>
      </c>
      <c r="G34" s="7" t="s">
        <v>70</v>
      </c>
      <c r="H34" s="22" t="s">
        <v>229</v>
      </c>
      <c r="I34" s="42" t="s">
        <v>221</v>
      </c>
    </row>
    <row r="35" spans="1:9" s="5" customFormat="1" ht="21.75" customHeight="1">
      <c r="A35" s="5">
        <v>1</v>
      </c>
      <c r="B35" s="7">
        <v>1620</v>
      </c>
      <c r="C35" s="8" t="s">
        <v>74</v>
      </c>
      <c r="D35" s="10" t="s">
        <v>75</v>
      </c>
      <c r="E35" s="10" t="s">
        <v>94</v>
      </c>
      <c r="F35" s="11">
        <v>75011</v>
      </c>
      <c r="G35" s="11" t="s">
        <v>76</v>
      </c>
      <c r="H35" s="22" t="s">
        <v>229</v>
      </c>
      <c r="I35" s="42" t="s">
        <v>221</v>
      </c>
    </row>
    <row r="36" spans="1:9" s="5" customFormat="1" ht="22.5" customHeight="1">
      <c r="A36" s="5">
        <v>1</v>
      </c>
      <c r="B36" s="7">
        <v>1854</v>
      </c>
      <c r="C36" s="8" t="s">
        <v>77</v>
      </c>
      <c r="D36" s="8" t="s">
        <v>89</v>
      </c>
      <c r="E36" s="8" t="s">
        <v>77</v>
      </c>
      <c r="F36" s="7">
        <v>77320</v>
      </c>
      <c r="G36" s="7" t="s">
        <v>116</v>
      </c>
      <c r="H36" s="22" t="s">
        <v>229</v>
      </c>
      <c r="I36" s="45" t="s">
        <v>223</v>
      </c>
    </row>
    <row r="37" spans="1:9" s="5" customFormat="1" ht="23.25" customHeight="1">
      <c r="A37" s="5">
        <v>1</v>
      </c>
      <c r="B37" s="7">
        <v>1865</v>
      </c>
      <c r="C37" s="8" t="s">
        <v>78</v>
      </c>
      <c r="D37" s="8" t="s">
        <v>114</v>
      </c>
      <c r="E37" s="8" t="s">
        <v>95</v>
      </c>
      <c r="F37" s="7">
        <v>77100</v>
      </c>
      <c r="G37" s="7" t="s">
        <v>79</v>
      </c>
      <c r="H37" s="22" t="s">
        <v>229</v>
      </c>
      <c r="I37" s="45" t="s">
        <v>223</v>
      </c>
    </row>
    <row r="38" spans="1:9" s="5" customFormat="1" ht="21.75" customHeight="1">
      <c r="A38" s="5">
        <v>1</v>
      </c>
      <c r="B38" s="7">
        <v>1869</v>
      </c>
      <c r="C38" s="9" t="s">
        <v>109</v>
      </c>
      <c r="D38" s="8" t="s">
        <v>110</v>
      </c>
      <c r="E38" s="19" t="s">
        <v>209</v>
      </c>
      <c r="F38" s="7">
        <v>94380</v>
      </c>
      <c r="G38" s="7" t="s">
        <v>119</v>
      </c>
      <c r="H38" s="22" t="s">
        <v>229</v>
      </c>
      <c r="I38" s="42" t="s">
        <v>221</v>
      </c>
    </row>
    <row r="39" spans="1:9" s="5" customFormat="1" ht="22.5" customHeight="1">
      <c r="A39" s="5">
        <v>1</v>
      </c>
      <c r="B39" s="7">
        <v>1870</v>
      </c>
      <c r="C39" s="8" t="s">
        <v>80</v>
      </c>
      <c r="D39" s="9" t="s">
        <v>85</v>
      </c>
      <c r="E39" s="9" t="s">
        <v>80</v>
      </c>
      <c r="F39" s="12">
        <v>51210</v>
      </c>
      <c r="G39" s="12" t="s">
        <v>86</v>
      </c>
      <c r="H39" s="22" t="s">
        <v>229</v>
      </c>
      <c r="I39" s="45" t="s">
        <v>223</v>
      </c>
    </row>
    <row r="40" spans="1:9" ht="19.5" customHeight="1">
      <c r="A40" s="5">
        <v>1</v>
      </c>
      <c r="B40" s="7">
        <v>1874</v>
      </c>
      <c r="C40" s="8" t="s">
        <v>81</v>
      </c>
      <c r="D40" s="8" t="s">
        <v>83</v>
      </c>
      <c r="E40" s="8" t="s">
        <v>81</v>
      </c>
      <c r="F40" s="13" t="s">
        <v>117</v>
      </c>
      <c r="G40" s="7" t="s">
        <v>84</v>
      </c>
      <c r="H40" s="22" t="s">
        <v>229</v>
      </c>
      <c r="I40" s="42" t="s">
        <v>221</v>
      </c>
    </row>
    <row r="41" spans="1:9" ht="19.5" customHeight="1">
      <c r="A41" s="5">
        <v>1</v>
      </c>
      <c r="B41" s="7">
        <v>2020</v>
      </c>
      <c r="C41" s="8" t="s">
        <v>154</v>
      </c>
      <c r="D41" s="8" t="s">
        <v>155</v>
      </c>
      <c r="E41" s="8" t="s">
        <v>154</v>
      </c>
      <c r="F41" s="13">
        <v>2400</v>
      </c>
      <c r="G41" s="7" t="s">
        <v>156</v>
      </c>
      <c r="H41" s="22" t="s">
        <v>229</v>
      </c>
      <c r="I41" s="44" t="s">
        <v>222</v>
      </c>
    </row>
    <row r="42" spans="1:9" ht="19.5" customHeight="1">
      <c r="A42" s="5">
        <v>1</v>
      </c>
      <c r="B42" s="7">
        <v>2313</v>
      </c>
      <c r="C42" s="8" t="s">
        <v>182</v>
      </c>
      <c r="D42" s="8" t="s">
        <v>183</v>
      </c>
      <c r="E42" s="8" t="s">
        <v>182</v>
      </c>
      <c r="F42" s="13">
        <v>77130</v>
      </c>
      <c r="G42" s="7" t="s">
        <v>184</v>
      </c>
      <c r="H42" s="22" t="s">
        <v>229</v>
      </c>
      <c r="I42" s="44" t="s">
        <v>222</v>
      </c>
    </row>
    <row r="43" spans="1:9" ht="19.5" customHeight="1">
      <c r="A43" s="5">
        <v>1</v>
      </c>
      <c r="B43" s="7">
        <v>2406</v>
      </c>
      <c r="C43" s="8" t="s">
        <v>82</v>
      </c>
      <c r="D43" s="8" t="s">
        <v>87</v>
      </c>
      <c r="E43" s="8" t="s">
        <v>103</v>
      </c>
      <c r="F43" s="7">
        <v>77420</v>
      </c>
      <c r="G43" s="7" t="s">
        <v>88</v>
      </c>
      <c r="H43" s="22" t="s">
        <v>229</v>
      </c>
      <c r="I43" s="45" t="s">
        <v>223</v>
      </c>
    </row>
    <row r="44" spans="1:9" ht="19.5" customHeight="1">
      <c r="A44" s="5">
        <v>1</v>
      </c>
      <c r="B44" s="12">
        <v>2623</v>
      </c>
      <c r="C44" s="9" t="s">
        <v>107</v>
      </c>
      <c r="D44" s="9" t="s">
        <v>108</v>
      </c>
      <c r="E44" s="9" t="s">
        <v>107</v>
      </c>
      <c r="F44" s="12">
        <v>93420</v>
      </c>
      <c r="G44" s="7" t="s">
        <v>111</v>
      </c>
      <c r="H44" s="22" t="s">
        <v>229</v>
      </c>
      <c r="I44" s="42" t="s">
        <v>221</v>
      </c>
    </row>
    <row r="45" spans="1:9" ht="19.5" customHeight="1">
      <c r="A45" s="17">
        <v>1</v>
      </c>
      <c r="B45" s="18">
        <v>2638</v>
      </c>
      <c r="C45" s="9" t="s">
        <v>125</v>
      </c>
      <c r="D45" s="15" t="s">
        <v>126</v>
      </c>
      <c r="E45" s="9" t="s">
        <v>127</v>
      </c>
      <c r="F45" s="18">
        <v>89100</v>
      </c>
      <c r="G45" s="12" t="s">
        <v>128</v>
      </c>
      <c r="H45" s="22" t="s">
        <v>229</v>
      </c>
      <c r="I45" s="41" t="s">
        <v>219</v>
      </c>
    </row>
    <row r="46" spans="1:9" ht="19.5" customHeight="1">
      <c r="A46" s="17">
        <v>1</v>
      </c>
      <c r="B46" s="18">
        <v>2640</v>
      </c>
      <c r="C46" s="9" t="s">
        <v>129</v>
      </c>
      <c r="D46" s="15" t="s">
        <v>130</v>
      </c>
      <c r="E46" s="9" t="s">
        <v>129</v>
      </c>
      <c r="F46" s="18">
        <v>89130</v>
      </c>
      <c r="G46" s="12" t="s">
        <v>157</v>
      </c>
      <c r="H46" s="22" t="s">
        <v>229</v>
      </c>
      <c r="I46" s="41" t="s">
        <v>219</v>
      </c>
    </row>
    <row r="47" spans="1:9" ht="19.5" customHeight="1">
      <c r="A47" s="17">
        <v>1</v>
      </c>
      <c r="B47" s="18">
        <v>2681</v>
      </c>
      <c r="C47" s="9" t="s">
        <v>145</v>
      </c>
      <c r="D47" s="15" t="s">
        <v>146</v>
      </c>
      <c r="E47" s="9" t="s">
        <v>145</v>
      </c>
      <c r="F47" s="18">
        <v>77270</v>
      </c>
      <c r="G47" s="12" t="s">
        <v>158</v>
      </c>
      <c r="H47" s="22" t="s">
        <v>229</v>
      </c>
      <c r="I47" s="46" t="s">
        <v>224</v>
      </c>
    </row>
    <row r="48" spans="1:9" ht="19.5" customHeight="1">
      <c r="A48" s="17">
        <v>1</v>
      </c>
      <c r="B48" s="18">
        <v>2683</v>
      </c>
      <c r="C48" s="9" t="s">
        <v>138</v>
      </c>
      <c r="D48" s="15" t="s">
        <v>139</v>
      </c>
      <c r="E48" s="9" t="s">
        <v>138</v>
      </c>
      <c r="F48" s="18">
        <v>93110</v>
      </c>
      <c r="G48" s="12" t="s">
        <v>140</v>
      </c>
      <c r="H48" s="22" t="s">
        <v>229</v>
      </c>
      <c r="I48" s="46" t="s">
        <v>224</v>
      </c>
    </row>
    <row r="49" spans="1:9" ht="19.5" customHeight="1">
      <c r="A49" s="17">
        <v>1</v>
      </c>
      <c r="B49" s="18">
        <v>2684</v>
      </c>
      <c r="C49" s="9" t="s">
        <v>143</v>
      </c>
      <c r="D49" s="15" t="s">
        <v>144</v>
      </c>
      <c r="E49" s="9" t="s">
        <v>143</v>
      </c>
      <c r="F49" s="18">
        <v>77185</v>
      </c>
      <c r="G49" s="12" t="s">
        <v>159</v>
      </c>
      <c r="H49" s="22" t="s">
        <v>229</v>
      </c>
      <c r="I49" s="46" t="s">
        <v>224</v>
      </c>
    </row>
    <row r="50" spans="1:9" ht="19.5" customHeight="1">
      <c r="A50" s="17">
        <v>1</v>
      </c>
      <c r="B50" s="18">
        <v>2685</v>
      </c>
      <c r="C50" s="9" t="s">
        <v>150</v>
      </c>
      <c r="D50" s="15" t="s">
        <v>151</v>
      </c>
      <c r="E50" s="9" t="s">
        <v>101</v>
      </c>
      <c r="F50" s="18">
        <v>77400</v>
      </c>
      <c r="G50" s="12" t="s">
        <v>160</v>
      </c>
      <c r="H50" s="22" t="s">
        <v>229</v>
      </c>
      <c r="I50" s="46" t="s">
        <v>224</v>
      </c>
    </row>
    <row r="51" spans="1:9" ht="19.5" customHeight="1">
      <c r="A51" s="17">
        <v>1</v>
      </c>
      <c r="B51" s="18">
        <v>2688</v>
      </c>
      <c r="C51" s="9" t="s">
        <v>102</v>
      </c>
      <c r="D51" s="15" t="s">
        <v>152</v>
      </c>
      <c r="E51" s="9" t="s">
        <v>102</v>
      </c>
      <c r="F51" s="18">
        <v>10400</v>
      </c>
      <c r="G51" s="12" t="s">
        <v>153</v>
      </c>
      <c r="H51" s="22" t="s">
        <v>229</v>
      </c>
      <c r="I51" s="43" t="s">
        <v>220</v>
      </c>
    </row>
    <row r="52" spans="1:9" ht="19.5" customHeight="1">
      <c r="A52" s="17">
        <v>1</v>
      </c>
      <c r="B52" s="18">
        <v>2691</v>
      </c>
      <c r="C52" s="9" t="s">
        <v>170</v>
      </c>
      <c r="D52" s="15" t="s">
        <v>171</v>
      </c>
      <c r="E52" s="9" t="s">
        <v>170</v>
      </c>
      <c r="F52" s="18">
        <v>77170</v>
      </c>
      <c r="G52" s="12" t="s">
        <v>172</v>
      </c>
      <c r="H52" s="22" t="s">
        <v>229</v>
      </c>
      <c r="I52" s="43" t="s">
        <v>220</v>
      </c>
    </row>
    <row r="53" spans="1:9" ht="19.5" customHeight="1">
      <c r="A53" s="17">
        <v>1</v>
      </c>
      <c r="B53" s="18">
        <v>2696</v>
      </c>
      <c r="C53" s="9" t="s">
        <v>162</v>
      </c>
      <c r="D53" s="15" t="s">
        <v>163</v>
      </c>
      <c r="E53" s="9" t="s">
        <v>162</v>
      </c>
      <c r="F53" s="18">
        <v>89100</v>
      </c>
      <c r="G53" s="12" t="s">
        <v>164</v>
      </c>
      <c r="H53" s="22" t="s">
        <v>229</v>
      </c>
      <c r="I53" s="43" t="s">
        <v>220</v>
      </c>
    </row>
    <row r="54" spans="1:9" ht="19.5" customHeight="1">
      <c r="A54" s="17">
        <v>1</v>
      </c>
      <c r="B54" s="18">
        <v>2698</v>
      </c>
      <c r="C54" s="9" t="s">
        <v>133</v>
      </c>
      <c r="D54" s="15" t="s">
        <v>134</v>
      </c>
      <c r="E54" s="9" t="s">
        <v>133</v>
      </c>
      <c r="F54" s="18">
        <v>89700</v>
      </c>
      <c r="G54" s="12" t="s">
        <v>135</v>
      </c>
      <c r="H54" s="22" t="s">
        <v>229</v>
      </c>
      <c r="I54" s="41" t="s">
        <v>219</v>
      </c>
    </row>
    <row r="55" spans="1:9" ht="19.5" customHeight="1">
      <c r="A55" s="17">
        <v>1</v>
      </c>
      <c r="B55" s="18">
        <v>2723</v>
      </c>
      <c r="C55" s="9" t="s">
        <v>141</v>
      </c>
      <c r="D55" s="15" t="s">
        <v>142</v>
      </c>
      <c r="E55" s="9" t="s">
        <v>141</v>
      </c>
      <c r="F55" s="18">
        <v>51700</v>
      </c>
      <c r="G55" s="12" t="s">
        <v>161</v>
      </c>
      <c r="H55" s="22" t="s">
        <v>229</v>
      </c>
      <c r="I55" s="41" t="s">
        <v>219</v>
      </c>
    </row>
    <row r="56" spans="1:9" ht="19.5" customHeight="1">
      <c r="A56" s="17">
        <v>1</v>
      </c>
      <c r="B56" s="18">
        <v>2862</v>
      </c>
      <c r="C56" s="9" t="s">
        <v>147</v>
      </c>
      <c r="D56" s="15" t="s">
        <v>148</v>
      </c>
      <c r="E56" s="9" t="s">
        <v>147</v>
      </c>
      <c r="F56" s="18">
        <v>93170</v>
      </c>
      <c r="G56" s="12" t="s">
        <v>149</v>
      </c>
      <c r="H56" s="22" t="s">
        <v>229</v>
      </c>
      <c r="I56" s="43" t="s">
        <v>220</v>
      </c>
    </row>
    <row r="57" spans="1:9" ht="19.5" customHeight="1">
      <c r="A57" s="17">
        <v>1</v>
      </c>
      <c r="B57" s="18">
        <v>2865</v>
      </c>
      <c r="C57" s="9" t="s">
        <v>165</v>
      </c>
      <c r="D57" s="15" t="s">
        <v>166</v>
      </c>
      <c r="E57" s="9" t="s">
        <v>167</v>
      </c>
      <c r="F57" s="18">
        <v>94430</v>
      </c>
      <c r="G57" s="12" t="s">
        <v>168</v>
      </c>
      <c r="H57" s="22" t="s">
        <v>229</v>
      </c>
      <c r="I57" s="43" t="s">
        <v>220</v>
      </c>
    </row>
    <row r="58" spans="1:9" ht="19.5" customHeight="1">
      <c r="A58" s="17">
        <v>1</v>
      </c>
      <c r="B58" s="18">
        <v>3009</v>
      </c>
      <c r="C58" s="9" t="s">
        <v>191</v>
      </c>
      <c r="D58" s="15" t="s">
        <v>192</v>
      </c>
      <c r="E58" s="9" t="s">
        <v>191</v>
      </c>
      <c r="F58" s="18">
        <v>93330</v>
      </c>
      <c r="G58" s="12" t="s">
        <v>193</v>
      </c>
      <c r="H58" s="22" t="s">
        <v>229</v>
      </c>
      <c r="I58" s="45" t="s">
        <v>223</v>
      </c>
    </row>
    <row r="59" spans="1:9" ht="19.5" customHeight="1">
      <c r="A59" s="17">
        <v>1</v>
      </c>
      <c r="B59" s="18">
        <v>3016</v>
      </c>
      <c r="C59" s="9" t="s">
        <v>188</v>
      </c>
      <c r="D59" s="15" t="s">
        <v>189</v>
      </c>
      <c r="E59" s="9" t="s">
        <v>188</v>
      </c>
      <c r="F59" s="18">
        <v>77370</v>
      </c>
      <c r="G59" s="12" t="s">
        <v>190</v>
      </c>
      <c r="H59" s="22" t="s">
        <v>229</v>
      </c>
      <c r="I59" s="46" t="s">
        <v>224</v>
      </c>
    </row>
    <row r="60" spans="1:9" ht="19.5" customHeight="1">
      <c r="A60" s="17">
        <v>1</v>
      </c>
      <c r="B60" s="18">
        <v>3142</v>
      </c>
      <c r="C60" s="9" t="s">
        <v>196</v>
      </c>
      <c r="D60" s="15" t="s">
        <v>199</v>
      </c>
      <c r="E60" s="9" t="s">
        <v>196</v>
      </c>
      <c r="F60" s="18">
        <v>77600</v>
      </c>
      <c r="G60" s="12" t="s">
        <v>200</v>
      </c>
      <c r="H60" s="22" t="s">
        <v>229</v>
      </c>
      <c r="I60" s="46" t="s">
        <v>224</v>
      </c>
    </row>
    <row r="61" spans="1:9" ht="19.5" customHeight="1">
      <c r="A61" s="17">
        <v>1</v>
      </c>
      <c r="B61" s="18">
        <v>3146</v>
      </c>
      <c r="C61" s="9" t="s">
        <v>173</v>
      </c>
      <c r="D61" s="15" t="s">
        <v>174</v>
      </c>
      <c r="E61" s="9" t="s">
        <v>173</v>
      </c>
      <c r="F61" s="18">
        <v>89470</v>
      </c>
      <c r="G61" s="12" t="s">
        <v>175</v>
      </c>
      <c r="H61" s="22" t="s">
        <v>229</v>
      </c>
      <c r="I61" s="44" t="s">
        <v>222</v>
      </c>
    </row>
    <row r="62" spans="1:9" ht="19.5" customHeight="1">
      <c r="A62" s="17">
        <v>1</v>
      </c>
      <c r="B62" s="18">
        <v>3202</v>
      </c>
      <c r="C62" s="9" t="s">
        <v>185</v>
      </c>
      <c r="D62" s="15" t="s">
        <v>186</v>
      </c>
      <c r="E62" s="9" t="s">
        <v>185</v>
      </c>
      <c r="F62" s="18">
        <v>77210</v>
      </c>
      <c r="G62" s="12" t="s">
        <v>187</v>
      </c>
      <c r="H62" s="22" t="s">
        <v>229</v>
      </c>
      <c r="I62" s="44" t="s">
        <v>222</v>
      </c>
    </row>
    <row r="63" spans="1:9" ht="19.5" customHeight="1">
      <c r="A63" s="17">
        <v>1</v>
      </c>
      <c r="B63" s="18">
        <v>3210</v>
      </c>
      <c r="C63" s="9" t="s">
        <v>201</v>
      </c>
      <c r="D63" s="15" t="s">
        <v>202</v>
      </c>
      <c r="E63" s="9" t="s">
        <v>203</v>
      </c>
      <c r="F63" s="18">
        <v>89500</v>
      </c>
      <c r="G63" s="12" t="s">
        <v>204</v>
      </c>
      <c r="H63" s="22" t="s">
        <v>229</v>
      </c>
      <c r="I63" s="41" t="s">
        <v>219</v>
      </c>
    </row>
    <row r="64" spans="1:9" ht="19.5" customHeight="1">
      <c r="A64" s="17">
        <v>1</v>
      </c>
      <c r="B64" s="18">
        <v>3214</v>
      </c>
      <c r="C64" s="20" t="s">
        <v>206</v>
      </c>
      <c r="D64" s="21" t="s">
        <v>207</v>
      </c>
      <c r="E64" s="20" t="s">
        <v>94</v>
      </c>
      <c r="F64" s="18">
        <v>75019</v>
      </c>
      <c r="G64" s="22" t="s">
        <v>208</v>
      </c>
      <c r="H64" s="22" t="s">
        <v>229</v>
      </c>
      <c r="I64" s="42" t="s">
        <v>221</v>
      </c>
    </row>
    <row r="65" spans="1:9" ht="19.5" customHeight="1">
      <c r="A65" s="17">
        <v>1</v>
      </c>
      <c r="B65" s="18">
        <v>3219</v>
      </c>
      <c r="C65" s="9" t="s">
        <v>195</v>
      </c>
      <c r="D65" s="15" t="s">
        <v>197</v>
      </c>
      <c r="E65" s="9" t="s">
        <v>195</v>
      </c>
      <c r="F65" s="18">
        <v>77410</v>
      </c>
      <c r="G65" s="12" t="s">
        <v>198</v>
      </c>
      <c r="H65" s="22" t="s">
        <v>229</v>
      </c>
      <c r="I65" s="42" t="s">
        <v>221</v>
      </c>
    </row>
    <row r="66" spans="1:9" ht="19.5" customHeight="1">
      <c r="A66" s="17">
        <v>1</v>
      </c>
      <c r="B66" s="18">
        <v>3245</v>
      </c>
      <c r="C66" s="20" t="s">
        <v>210</v>
      </c>
      <c r="D66" s="21" t="s">
        <v>211</v>
      </c>
      <c r="E66" s="20" t="s">
        <v>212</v>
      </c>
      <c r="F66" s="18">
        <v>94120</v>
      </c>
      <c r="G66" s="22" t="s">
        <v>213</v>
      </c>
      <c r="H66" s="29"/>
      <c r="I66" s="35" t="s">
        <v>224</v>
      </c>
    </row>
    <row r="67" spans="1:9" s="5" customFormat="1" ht="15.75" customHeight="1">
      <c r="A67" s="5">
        <f>SUM(A4:A66)</f>
        <v>63</v>
      </c>
      <c r="B67" s="14"/>
      <c r="C67" s="14"/>
      <c r="D67" s="14"/>
      <c r="E67" s="14"/>
      <c r="F67" s="14"/>
      <c r="G67" s="14"/>
      <c r="H67" s="14"/>
    </row>
    <row r="69" spans="1:9" ht="22.5" customHeight="1">
      <c r="B69" s="14"/>
      <c r="C69" s="14"/>
      <c r="D69" s="14"/>
      <c r="E69" s="14"/>
      <c r="F69" s="14"/>
      <c r="G69" s="14"/>
      <c r="H69" s="14"/>
    </row>
    <row r="70" spans="1:9">
      <c r="D70" s="23" t="s">
        <v>215</v>
      </c>
      <c r="E70" s="23" t="s">
        <v>216</v>
      </c>
      <c r="F70" s="23" t="s">
        <v>217</v>
      </c>
    </row>
    <row r="71" spans="1:9" ht="15">
      <c r="D71" s="30"/>
      <c r="E71" s="25"/>
      <c r="F71" s="25"/>
    </row>
    <row r="72" spans="1:9" ht="15">
      <c r="D72" s="32" t="s">
        <v>221</v>
      </c>
      <c r="E72" s="25" t="s">
        <v>225</v>
      </c>
      <c r="F72" s="25">
        <v>21</v>
      </c>
    </row>
    <row r="73" spans="1:9" ht="15.75" thickBot="1">
      <c r="D73" s="30"/>
      <c r="E73" s="25"/>
      <c r="F73" s="26"/>
    </row>
    <row r="74" spans="1:9" ht="15.75" thickTop="1">
      <c r="D74" s="30"/>
      <c r="E74" s="25"/>
      <c r="F74" s="25">
        <v>21</v>
      </c>
    </row>
    <row r="75" spans="1:9" ht="15">
      <c r="D75" s="30"/>
      <c r="E75" s="25"/>
    </row>
    <row r="76" spans="1:9" ht="15">
      <c r="D76" s="37"/>
      <c r="E76" s="5"/>
    </row>
    <row r="77" spans="1:9" ht="15">
      <c r="D77" s="37"/>
      <c r="E77" s="5"/>
      <c r="F77" s="25"/>
    </row>
    <row r="78" spans="1:9" ht="15">
      <c r="D78" s="5"/>
      <c r="E78" s="5"/>
      <c r="F78" s="5"/>
    </row>
    <row r="79" spans="1:9" ht="15">
      <c r="D79" s="5"/>
      <c r="E79" s="5"/>
      <c r="F79" s="5"/>
    </row>
    <row r="80" spans="1:9" ht="15">
      <c r="D80" s="5"/>
      <c r="E80" s="5"/>
    </row>
  </sheetData>
  <mergeCells count="2">
    <mergeCell ref="F2:G2"/>
    <mergeCell ref="B1:I1"/>
  </mergeCells>
  <printOptions horizontalCentered="1" verticalCentered="1"/>
  <pageMargins left="0" right="0" top="0" bottom="0" header="0" footer="0"/>
  <pageSetup paperSize="9" scale="80" orientation="landscape" r:id="rId1"/>
  <legacyDrawing r:id="rId2"/>
</worksheet>
</file>

<file path=xl/worksheets/sheet8.xml><?xml version="1.0" encoding="utf-8"?>
<worksheet xmlns="http://schemas.openxmlformats.org/spreadsheetml/2006/main" xmlns:r="http://schemas.openxmlformats.org/officeDocument/2006/relationships">
  <sheetPr codeName="Feuil5">
    <tabColor theme="8" tint="0.59999389629810485"/>
  </sheetPr>
  <dimension ref="A1:I80"/>
  <sheetViews>
    <sheetView workbookViewId="0">
      <selection activeCell="B52" sqref="B52"/>
    </sheetView>
  </sheetViews>
  <sheetFormatPr baseColWidth="10" defaultColWidth="11.42578125" defaultRowHeight="12.75"/>
  <cols>
    <col min="1" max="1" width="3.85546875" style="1" bestFit="1" customWidth="1"/>
    <col min="2" max="2" width="15.140625" style="1" customWidth="1"/>
    <col min="3" max="3" width="35.28515625" style="1" customWidth="1"/>
    <col min="4" max="4" width="48.42578125" style="1" bestFit="1" customWidth="1"/>
    <col min="5" max="5" width="27.5703125" style="1" bestFit="1" customWidth="1"/>
    <col min="6" max="6" width="13" style="1" bestFit="1" customWidth="1"/>
    <col min="7" max="7" width="16.7109375" style="1" hidden="1" customWidth="1"/>
    <col min="8" max="8" width="16.7109375" style="1" customWidth="1"/>
    <col min="9" max="9" width="29.85546875" style="1" customWidth="1"/>
    <col min="10" max="10" width="11.42578125" style="1"/>
    <col min="11" max="11" width="15.85546875" style="1" bestFit="1" customWidth="1"/>
    <col min="12" max="12" width="13.28515625" style="1" bestFit="1" customWidth="1"/>
    <col min="13" max="16384" width="11.42578125" style="1"/>
  </cols>
  <sheetData>
    <row r="1" spans="1:9" ht="18">
      <c r="B1" s="352" t="s">
        <v>231</v>
      </c>
      <c r="C1" s="353"/>
      <c r="D1" s="353"/>
      <c r="E1" s="353"/>
      <c r="F1" s="353"/>
      <c r="G1" s="353"/>
      <c r="H1" s="353"/>
      <c r="I1" s="353"/>
    </row>
    <row r="2" spans="1:9" ht="24.75" customHeight="1">
      <c r="B2" s="2" t="s">
        <v>118</v>
      </c>
      <c r="C2" s="3"/>
      <c r="D2" s="2" t="s">
        <v>5</v>
      </c>
      <c r="E2" s="4"/>
      <c r="F2" s="350" t="s">
        <v>214</v>
      </c>
      <c r="G2" s="351"/>
      <c r="H2" s="27"/>
      <c r="I2" s="24"/>
    </row>
    <row r="3" spans="1:9" s="5" customFormat="1" ht="25.5" customHeight="1">
      <c r="B3" s="6" t="s">
        <v>0</v>
      </c>
      <c r="C3" s="6" t="s">
        <v>4</v>
      </c>
      <c r="D3" s="6" t="s">
        <v>3</v>
      </c>
      <c r="E3" s="6" t="s">
        <v>92</v>
      </c>
      <c r="F3" s="6" t="s">
        <v>1</v>
      </c>
      <c r="G3" s="6" t="s">
        <v>2</v>
      </c>
      <c r="H3" s="6" t="s">
        <v>230</v>
      </c>
      <c r="I3" s="3"/>
    </row>
    <row r="4" spans="1:9" s="5" customFormat="1" ht="19.5" hidden="1" customHeight="1">
      <c r="A4" s="5">
        <v>1</v>
      </c>
      <c r="B4" s="7">
        <v>352</v>
      </c>
      <c r="C4" s="8" t="s">
        <v>6</v>
      </c>
      <c r="D4" s="8" t="s">
        <v>112</v>
      </c>
      <c r="E4" s="8" t="s">
        <v>93</v>
      </c>
      <c r="F4" s="7">
        <v>10100</v>
      </c>
      <c r="G4" s="7" t="s">
        <v>7</v>
      </c>
      <c r="H4" s="7"/>
      <c r="I4" s="41" t="s">
        <v>219</v>
      </c>
    </row>
    <row r="5" spans="1:9" s="5" customFormat="1" ht="19.5" hidden="1" customHeight="1">
      <c r="A5" s="5">
        <v>1</v>
      </c>
      <c r="B5" s="7">
        <v>383</v>
      </c>
      <c r="C5" s="8" t="s">
        <v>8</v>
      </c>
      <c r="D5" s="8" t="s">
        <v>9</v>
      </c>
      <c r="E5" s="8" t="s">
        <v>8</v>
      </c>
      <c r="F5" s="7">
        <v>51170</v>
      </c>
      <c r="G5" s="7" t="s">
        <v>10</v>
      </c>
      <c r="H5" s="7"/>
      <c r="I5" s="41" t="s">
        <v>219</v>
      </c>
    </row>
    <row r="6" spans="1:9" s="5" customFormat="1" ht="21.75" hidden="1" customHeight="1">
      <c r="A6" s="5">
        <v>1</v>
      </c>
      <c r="B6" s="7">
        <v>601</v>
      </c>
      <c r="C6" s="8" t="s">
        <v>11</v>
      </c>
      <c r="D6" s="8" t="s">
        <v>12</v>
      </c>
      <c r="E6" s="8" t="s">
        <v>11</v>
      </c>
      <c r="F6" s="7">
        <v>93370</v>
      </c>
      <c r="G6" s="7" t="s">
        <v>13</v>
      </c>
      <c r="H6" s="7"/>
      <c r="I6" s="42" t="s">
        <v>221</v>
      </c>
    </row>
    <row r="7" spans="1:9" s="5" customFormat="1" ht="21.75" customHeight="1">
      <c r="A7" s="5">
        <v>1</v>
      </c>
      <c r="B7" s="7">
        <v>603</v>
      </c>
      <c r="C7" s="8" t="s">
        <v>14</v>
      </c>
      <c r="D7" s="8" t="s">
        <v>205</v>
      </c>
      <c r="E7" s="8" t="s">
        <v>14</v>
      </c>
      <c r="F7" s="7">
        <v>93270</v>
      </c>
      <c r="G7" s="7" t="s">
        <v>194</v>
      </c>
      <c r="H7" s="40" t="s">
        <v>229</v>
      </c>
      <c r="I7" s="43" t="s">
        <v>220</v>
      </c>
    </row>
    <row r="8" spans="1:9" s="5" customFormat="1" ht="21.75" hidden="1" customHeight="1">
      <c r="A8" s="5">
        <v>1</v>
      </c>
      <c r="B8" s="7">
        <v>632</v>
      </c>
      <c r="C8" s="8" t="s">
        <v>15</v>
      </c>
      <c r="D8" s="8" t="s">
        <v>16</v>
      </c>
      <c r="E8" s="8" t="s">
        <v>15</v>
      </c>
      <c r="F8" s="7">
        <v>77260</v>
      </c>
      <c r="G8" s="7" t="s">
        <v>17</v>
      </c>
      <c r="H8" s="7"/>
      <c r="I8" s="44" t="s">
        <v>222</v>
      </c>
    </row>
    <row r="9" spans="1:9" s="5" customFormat="1" ht="21.75" hidden="1" customHeight="1">
      <c r="A9" s="5">
        <v>1</v>
      </c>
      <c r="B9" s="7">
        <v>641</v>
      </c>
      <c r="C9" s="8" t="s">
        <v>18</v>
      </c>
      <c r="D9" s="8" t="s">
        <v>19</v>
      </c>
      <c r="E9" s="8" t="s">
        <v>18</v>
      </c>
      <c r="F9" s="7">
        <v>77120</v>
      </c>
      <c r="G9" s="7" t="s">
        <v>20</v>
      </c>
      <c r="H9" s="7"/>
      <c r="I9" s="44" t="s">
        <v>222</v>
      </c>
    </row>
    <row r="10" spans="1:9" s="5" customFormat="1" ht="21.75" hidden="1" customHeight="1">
      <c r="A10" s="5">
        <v>1</v>
      </c>
      <c r="B10" s="7">
        <v>648</v>
      </c>
      <c r="C10" s="8" t="s">
        <v>21</v>
      </c>
      <c r="D10" s="8" t="s">
        <v>22</v>
      </c>
      <c r="E10" s="8" t="s">
        <v>94</v>
      </c>
      <c r="F10" s="7">
        <v>75020</v>
      </c>
      <c r="G10" s="7" t="s">
        <v>23</v>
      </c>
      <c r="H10" s="7"/>
      <c r="I10" s="42" t="s">
        <v>221</v>
      </c>
    </row>
    <row r="11" spans="1:9" s="5" customFormat="1" ht="21" hidden="1" customHeight="1">
      <c r="A11" s="5">
        <v>1</v>
      </c>
      <c r="B11" s="7">
        <v>649</v>
      </c>
      <c r="C11" s="8" t="s">
        <v>24</v>
      </c>
      <c r="D11" s="8" t="s">
        <v>25</v>
      </c>
      <c r="E11" s="8" t="s">
        <v>95</v>
      </c>
      <c r="F11" s="7">
        <v>77100</v>
      </c>
      <c r="G11" s="7" t="s">
        <v>26</v>
      </c>
      <c r="H11" s="7"/>
      <c r="I11" s="44" t="s">
        <v>222</v>
      </c>
    </row>
    <row r="12" spans="1:9" s="5" customFormat="1" ht="20.25" hidden="1" customHeight="1">
      <c r="A12" s="5">
        <v>1</v>
      </c>
      <c r="B12" s="7">
        <v>665</v>
      </c>
      <c r="C12" s="8" t="s">
        <v>27</v>
      </c>
      <c r="D12" s="8" t="s">
        <v>28</v>
      </c>
      <c r="E12" s="8" t="s">
        <v>27</v>
      </c>
      <c r="F12" s="7">
        <v>93190</v>
      </c>
      <c r="G12" s="7" t="s">
        <v>104</v>
      </c>
      <c r="H12" s="7"/>
      <c r="I12" s="42" t="s">
        <v>221</v>
      </c>
    </row>
    <row r="13" spans="1:9" s="5" customFormat="1" ht="21" hidden="1" customHeight="1">
      <c r="A13" s="5">
        <v>1</v>
      </c>
      <c r="B13" s="7">
        <v>1004</v>
      </c>
      <c r="C13" s="8" t="s">
        <v>29</v>
      </c>
      <c r="D13" s="8" t="s">
        <v>30</v>
      </c>
      <c r="E13" s="8" t="s">
        <v>96</v>
      </c>
      <c r="F13" s="7">
        <v>91800</v>
      </c>
      <c r="G13" s="7" t="s">
        <v>31</v>
      </c>
      <c r="H13" s="7"/>
      <c r="I13" s="42" t="s">
        <v>221</v>
      </c>
    </row>
    <row r="14" spans="1:9" s="5" customFormat="1" ht="21" hidden="1" customHeight="1">
      <c r="A14" s="5">
        <v>1</v>
      </c>
      <c r="B14" s="7">
        <v>1005</v>
      </c>
      <c r="C14" s="8" t="s">
        <v>176</v>
      </c>
      <c r="D14" s="8" t="s">
        <v>177</v>
      </c>
      <c r="E14" s="8" t="s">
        <v>176</v>
      </c>
      <c r="F14" s="7">
        <v>77130</v>
      </c>
      <c r="G14" s="7" t="s">
        <v>178</v>
      </c>
      <c r="H14" s="7"/>
      <c r="I14" s="42" t="s">
        <v>221</v>
      </c>
    </row>
    <row r="15" spans="1:9" s="5" customFormat="1" ht="21" hidden="1" customHeight="1">
      <c r="A15" s="5">
        <v>1</v>
      </c>
      <c r="B15" s="7">
        <v>1014</v>
      </c>
      <c r="C15" s="8" t="s">
        <v>32</v>
      </c>
      <c r="D15" s="8" t="s">
        <v>33</v>
      </c>
      <c r="E15" s="8" t="s">
        <v>97</v>
      </c>
      <c r="F15" s="7">
        <v>77330</v>
      </c>
      <c r="G15" s="7" t="s">
        <v>34</v>
      </c>
      <c r="H15" s="7"/>
      <c r="I15" s="44" t="s">
        <v>222</v>
      </c>
    </row>
    <row r="16" spans="1:9" s="5" customFormat="1" ht="21" hidden="1" customHeight="1">
      <c r="A16" s="5">
        <v>1</v>
      </c>
      <c r="B16" s="7">
        <v>1016</v>
      </c>
      <c r="C16" s="8" t="s">
        <v>43</v>
      </c>
      <c r="D16" s="8" t="s">
        <v>90</v>
      </c>
      <c r="E16" s="8" t="s">
        <v>43</v>
      </c>
      <c r="F16" s="7">
        <v>77160</v>
      </c>
      <c r="G16" s="7" t="s">
        <v>91</v>
      </c>
      <c r="H16" s="7"/>
      <c r="I16" s="42" t="s">
        <v>221</v>
      </c>
    </row>
    <row r="17" spans="1:9" s="5" customFormat="1" ht="22.5" hidden="1" customHeight="1">
      <c r="A17" s="5">
        <v>1</v>
      </c>
      <c r="B17" s="12">
        <v>1039</v>
      </c>
      <c r="C17" s="9" t="s">
        <v>35</v>
      </c>
      <c r="D17" s="9" t="s">
        <v>36</v>
      </c>
      <c r="E17" s="9" t="s">
        <v>35</v>
      </c>
      <c r="F17" s="12">
        <v>94370</v>
      </c>
      <c r="G17" s="12" t="s">
        <v>137</v>
      </c>
      <c r="H17" s="12"/>
      <c r="I17" s="42" t="s">
        <v>221</v>
      </c>
    </row>
    <row r="18" spans="1:9" s="5" customFormat="1" ht="19.5" hidden="1" customHeight="1">
      <c r="A18" s="5">
        <v>1</v>
      </c>
      <c r="B18" s="7">
        <v>1053</v>
      </c>
      <c r="C18" s="8" t="s">
        <v>37</v>
      </c>
      <c r="D18" s="8" t="s">
        <v>38</v>
      </c>
      <c r="E18" s="8" t="s">
        <v>98</v>
      </c>
      <c r="F18" s="7">
        <v>94500</v>
      </c>
      <c r="G18" s="7" t="s">
        <v>39</v>
      </c>
      <c r="H18" s="7"/>
      <c r="I18" s="42" t="s">
        <v>221</v>
      </c>
    </row>
    <row r="19" spans="1:9" s="5" customFormat="1" ht="22.5" hidden="1" customHeight="1">
      <c r="A19" s="5">
        <v>1</v>
      </c>
      <c r="B19" s="7">
        <v>1057</v>
      </c>
      <c r="C19" s="8" t="s">
        <v>40</v>
      </c>
      <c r="D19" s="8" t="s">
        <v>41</v>
      </c>
      <c r="E19" s="8" t="s">
        <v>99</v>
      </c>
      <c r="F19" s="7">
        <v>94350</v>
      </c>
      <c r="G19" s="7" t="s">
        <v>42</v>
      </c>
      <c r="H19" s="7"/>
      <c r="I19" s="44" t="s">
        <v>222</v>
      </c>
    </row>
    <row r="20" spans="1:9" s="5" customFormat="1" ht="22.5" hidden="1" customHeight="1">
      <c r="A20" s="5">
        <v>1</v>
      </c>
      <c r="B20" s="7">
        <v>1061</v>
      </c>
      <c r="C20" s="8" t="s">
        <v>44</v>
      </c>
      <c r="D20" s="8" t="s">
        <v>49</v>
      </c>
      <c r="E20" s="8" t="s">
        <v>100</v>
      </c>
      <c r="F20" s="7">
        <v>93100</v>
      </c>
      <c r="G20" s="7" t="s">
        <v>50</v>
      </c>
      <c r="H20" s="7"/>
      <c r="I20" s="42" t="s">
        <v>221</v>
      </c>
    </row>
    <row r="21" spans="1:9" s="5" customFormat="1" ht="21.75" hidden="1" customHeight="1">
      <c r="A21" s="5">
        <v>1</v>
      </c>
      <c r="B21" s="7">
        <v>1062</v>
      </c>
      <c r="C21" s="8" t="s">
        <v>45</v>
      </c>
      <c r="D21" s="8" t="s">
        <v>51</v>
      </c>
      <c r="E21" s="8" t="s">
        <v>45</v>
      </c>
      <c r="F21" s="7">
        <v>93260</v>
      </c>
      <c r="G21" s="7" t="s">
        <v>52</v>
      </c>
      <c r="H21" s="7"/>
      <c r="I21" s="42" t="s">
        <v>221</v>
      </c>
    </row>
    <row r="22" spans="1:9" s="5" customFormat="1" ht="21.75" hidden="1" customHeight="1">
      <c r="A22" s="5">
        <v>1</v>
      </c>
      <c r="B22" s="7">
        <v>1072</v>
      </c>
      <c r="C22" s="8" t="s">
        <v>46</v>
      </c>
      <c r="D22" s="8" t="s">
        <v>47</v>
      </c>
      <c r="E22" s="8" t="s">
        <v>46</v>
      </c>
      <c r="F22" s="7">
        <v>94430</v>
      </c>
      <c r="G22" s="7" t="s">
        <v>48</v>
      </c>
      <c r="H22" s="7"/>
      <c r="I22" s="44" t="s">
        <v>222</v>
      </c>
    </row>
    <row r="23" spans="1:9" s="5" customFormat="1" ht="21.75" hidden="1" customHeight="1">
      <c r="A23" s="5">
        <v>1</v>
      </c>
      <c r="B23" s="7">
        <v>1073</v>
      </c>
      <c r="C23" s="8" t="s">
        <v>53</v>
      </c>
      <c r="D23" s="8" t="s">
        <v>113</v>
      </c>
      <c r="E23" s="8" t="s">
        <v>115</v>
      </c>
      <c r="F23" s="7">
        <v>77100</v>
      </c>
      <c r="G23" s="7" t="s">
        <v>54</v>
      </c>
      <c r="H23" s="7"/>
      <c r="I23" s="44" t="s">
        <v>222</v>
      </c>
    </row>
    <row r="24" spans="1:9" s="5" customFormat="1" ht="22.5" hidden="1" customHeight="1">
      <c r="A24" s="5">
        <v>1</v>
      </c>
      <c r="B24" s="7">
        <v>1077</v>
      </c>
      <c r="C24" s="8" t="s">
        <v>55</v>
      </c>
      <c r="D24" s="8" t="s">
        <v>56</v>
      </c>
      <c r="E24" s="8" t="s">
        <v>94</v>
      </c>
      <c r="F24" s="7">
        <v>75020</v>
      </c>
      <c r="G24" s="7" t="s">
        <v>169</v>
      </c>
      <c r="H24" s="7"/>
      <c r="I24" s="42" t="s">
        <v>221</v>
      </c>
    </row>
    <row r="25" spans="1:9" s="5" customFormat="1" ht="21" hidden="1" customHeight="1">
      <c r="A25" s="5">
        <v>1</v>
      </c>
      <c r="B25" s="7">
        <v>1091</v>
      </c>
      <c r="C25" s="8" t="s">
        <v>57</v>
      </c>
      <c r="D25" s="8" t="s">
        <v>58</v>
      </c>
      <c r="E25" s="8" t="s">
        <v>57</v>
      </c>
      <c r="F25" s="7">
        <v>77380</v>
      </c>
      <c r="G25" s="7" t="s">
        <v>59</v>
      </c>
      <c r="H25" s="7"/>
      <c r="I25" s="42" t="s">
        <v>221</v>
      </c>
    </row>
    <row r="26" spans="1:9" s="5" customFormat="1" ht="22.5" hidden="1" customHeight="1">
      <c r="A26" s="17">
        <v>1</v>
      </c>
      <c r="B26" s="18">
        <v>1094</v>
      </c>
      <c r="C26" s="9" t="s">
        <v>121</v>
      </c>
      <c r="D26" s="15" t="s">
        <v>122</v>
      </c>
      <c r="E26" s="9" t="s">
        <v>121</v>
      </c>
      <c r="F26" s="18">
        <v>89400</v>
      </c>
      <c r="G26" s="16">
        <v>386804512</v>
      </c>
      <c r="H26" s="16"/>
      <c r="I26" s="41" t="s">
        <v>219</v>
      </c>
    </row>
    <row r="27" spans="1:9" s="5" customFormat="1" ht="21.75" hidden="1" customHeight="1">
      <c r="A27" s="5">
        <v>1</v>
      </c>
      <c r="B27" s="7">
        <v>1302</v>
      </c>
      <c r="C27" s="8" t="s">
        <v>71</v>
      </c>
      <c r="D27" s="8" t="s">
        <v>72</v>
      </c>
      <c r="E27" s="8" t="s">
        <v>18</v>
      </c>
      <c r="F27" s="7">
        <v>77120</v>
      </c>
      <c r="G27" s="7" t="s">
        <v>73</v>
      </c>
      <c r="H27" s="7"/>
      <c r="I27" s="41" t="s">
        <v>219</v>
      </c>
    </row>
    <row r="28" spans="1:9" s="5" customFormat="1" ht="21.75" hidden="1" customHeight="1">
      <c r="A28" s="17">
        <v>1</v>
      </c>
      <c r="B28" s="18">
        <v>1306</v>
      </c>
      <c r="C28" s="9" t="s">
        <v>123</v>
      </c>
      <c r="D28" s="15" t="s">
        <v>124</v>
      </c>
      <c r="E28" s="9" t="s">
        <v>123</v>
      </c>
      <c r="F28" s="18">
        <v>89300</v>
      </c>
      <c r="G28" s="16">
        <v>386193595</v>
      </c>
      <c r="H28" s="16"/>
      <c r="I28" s="41" t="s">
        <v>219</v>
      </c>
    </row>
    <row r="29" spans="1:9" s="5" customFormat="1" ht="21.75" hidden="1" customHeight="1">
      <c r="A29" s="5">
        <v>1</v>
      </c>
      <c r="B29" s="7">
        <v>1308</v>
      </c>
      <c r="C29" s="8" t="s">
        <v>60</v>
      </c>
      <c r="D29" s="8" t="s">
        <v>61</v>
      </c>
      <c r="E29" s="8" t="s">
        <v>106</v>
      </c>
      <c r="F29" s="7">
        <v>75011</v>
      </c>
      <c r="G29" s="7" t="s">
        <v>105</v>
      </c>
      <c r="H29" s="7"/>
      <c r="I29" s="42" t="s">
        <v>221</v>
      </c>
    </row>
    <row r="30" spans="1:9" s="5" customFormat="1" ht="23.25" hidden="1" customHeight="1">
      <c r="A30" s="5">
        <v>1</v>
      </c>
      <c r="B30" s="7">
        <v>1320</v>
      </c>
      <c r="C30" s="8" t="s">
        <v>62</v>
      </c>
      <c r="D30" s="8" t="s">
        <v>63</v>
      </c>
      <c r="E30" s="8" t="s">
        <v>62</v>
      </c>
      <c r="F30" s="7">
        <v>77340</v>
      </c>
      <c r="G30" s="7" t="s">
        <v>64</v>
      </c>
      <c r="H30" s="7"/>
      <c r="I30" s="45" t="s">
        <v>223</v>
      </c>
    </row>
    <row r="31" spans="1:9" s="5" customFormat="1" ht="22.5" hidden="1" customHeight="1">
      <c r="A31" s="5">
        <v>1</v>
      </c>
      <c r="B31" s="7">
        <v>1490</v>
      </c>
      <c r="C31" s="8" t="s">
        <v>65</v>
      </c>
      <c r="D31" s="8" t="s">
        <v>66</v>
      </c>
      <c r="E31" s="8" t="s">
        <v>65</v>
      </c>
      <c r="F31" s="7">
        <v>77170</v>
      </c>
      <c r="G31" s="7" t="s">
        <v>67</v>
      </c>
      <c r="H31" s="7"/>
      <c r="I31" s="45" t="s">
        <v>223</v>
      </c>
    </row>
    <row r="32" spans="1:9" s="5" customFormat="1" ht="22.5" hidden="1" customHeight="1">
      <c r="A32" s="5">
        <v>1</v>
      </c>
      <c r="B32" s="7">
        <v>1492</v>
      </c>
      <c r="C32" s="8" t="s">
        <v>179</v>
      </c>
      <c r="D32" s="8" t="s">
        <v>180</v>
      </c>
      <c r="E32" s="8" t="s">
        <v>179</v>
      </c>
      <c r="F32" s="7">
        <v>77250</v>
      </c>
      <c r="G32" s="7" t="s">
        <v>181</v>
      </c>
      <c r="H32" s="7"/>
      <c r="I32" s="42" t="s">
        <v>221</v>
      </c>
    </row>
    <row r="33" spans="1:9" s="5" customFormat="1" ht="22.5" hidden="1" customHeight="1">
      <c r="A33" s="17">
        <v>1</v>
      </c>
      <c r="B33" s="12">
        <v>1495</v>
      </c>
      <c r="C33" s="9" t="s">
        <v>131</v>
      </c>
      <c r="D33" s="15" t="s">
        <v>132</v>
      </c>
      <c r="E33" s="9" t="s">
        <v>120</v>
      </c>
      <c r="F33" s="18">
        <v>89100</v>
      </c>
      <c r="G33" s="12" t="s">
        <v>136</v>
      </c>
      <c r="H33" s="12"/>
      <c r="I33" s="41" t="s">
        <v>219</v>
      </c>
    </row>
    <row r="34" spans="1:9" s="5" customFormat="1" ht="22.5" hidden="1" customHeight="1">
      <c r="A34" s="5">
        <v>1</v>
      </c>
      <c r="B34" s="7">
        <v>1613</v>
      </c>
      <c r="C34" s="8" t="s">
        <v>68</v>
      </c>
      <c r="D34" s="8" t="s">
        <v>69</v>
      </c>
      <c r="E34" s="8" t="s">
        <v>100</v>
      </c>
      <c r="F34" s="7">
        <v>93100</v>
      </c>
      <c r="G34" s="7" t="s">
        <v>70</v>
      </c>
      <c r="H34" s="7"/>
      <c r="I34" s="42" t="s">
        <v>221</v>
      </c>
    </row>
    <row r="35" spans="1:9" s="5" customFormat="1" ht="21.75" hidden="1" customHeight="1">
      <c r="A35" s="5">
        <v>1</v>
      </c>
      <c r="B35" s="7">
        <v>1620</v>
      </c>
      <c r="C35" s="8" t="s">
        <v>74</v>
      </c>
      <c r="D35" s="10" t="s">
        <v>75</v>
      </c>
      <c r="E35" s="10" t="s">
        <v>94</v>
      </c>
      <c r="F35" s="11">
        <v>75011</v>
      </c>
      <c r="G35" s="11" t="s">
        <v>76</v>
      </c>
      <c r="H35" s="7"/>
      <c r="I35" s="42" t="s">
        <v>221</v>
      </c>
    </row>
    <row r="36" spans="1:9" s="5" customFormat="1" ht="22.5" hidden="1" customHeight="1">
      <c r="A36" s="5">
        <v>1</v>
      </c>
      <c r="B36" s="7">
        <v>1854</v>
      </c>
      <c r="C36" s="8" t="s">
        <v>77</v>
      </c>
      <c r="D36" s="8" t="s">
        <v>89</v>
      </c>
      <c r="E36" s="8" t="s">
        <v>77</v>
      </c>
      <c r="F36" s="7">
        <v>77320</v>
      </c>
      <c r="G36" s="7" t="s">
        <v>116</v>
      </c>
      <c r="H36" s="7"/>
      <c r="I36" s="45" t="s">
        <v>223</v>
      </c>
    </row>
    <row r="37" spans="1:9" s="5" customFormat="1" ht="23.25" hidden="1" customHeight="1">
      <c r="A37" s="5">
        <v>1</v>
      </c>
      <c r="B37" s="7">
        <v>1865</v>
      </c>
      <c r="C37" s="8" t="s">
        <v>78</v>
      </c>
      <c r="D37" s="8" t="s">
        <v>114</v>
      </c>
      <c r="E37" s="8" t="s">
        <v>95</v>
      </c>
      <c r="F37" s="7">
        <v>77100</v>
      </c>
      <c r="G37" s="7" t="s">
        <v>79</v>
      </c>
      <c r="H37" s="7"/>
      <c r="I37" s="45" t="s">
        <v>223</v>
      </c>
    </row>
    <row r="38" spans="1:9" s="5" customFormat="1" ht="21.75" hidden="1" customHeight="1">
      <c r="A38" s="5">
        <v>1</v>
      </c>
      <c r="B38" s="7">
        <v>1869</v>
      </c>
      <c r="C38" s="9" t="s">
        <v>109</v>
      </c>
      <c r="D38" s="8" t="s">
        <v>110</v>
      </c>
      <c r="E38" s="19" t="s">
        <v>209</v>
      </c>
      <c r="F38" s="7">
        <v>94380</v>
      </c>
      <c r="G38" s="7" t="s">
        <v>119</v>
      </c>
      <c r="H38" s="7"/>
      <c r="I38" s="42" t="s">
        <v>221</v>
      </c>
    </row>
    <row r="39" spans="1:9" s="5" customFormat="1" ht="22.5" hidden="1" customHeight="1">
      <c r="A39" s="5">
        <v>1</v>
      </c>
      <c r="B39" s="7">
        <v>1870</v>
      </c>
      <c r="C39" s="8" t="s">
        <v>80</v>
      </c>
      <c r="D39" s="9" t="s">
        <v>85</v>
      </c>
      <c r="E39" s="9" t="s">
        <v>80</v>
      </c>
      <c r="F39" s="12">
        <v>51210</v>
      </c>
      <c r="G39" s="12" t="s">
        <v>86</v>
      </c>
      <c r="H39" s="12"/>
      <c r="I39" s="45" t="s">
        <v>223</v>
      </c>
    </row>
    <row r="40" spans="1:9" ht="19.5" hidden="1" customHeight="1">
      <c r="A40" s="5">
        <v>1</v>
      </c>
      <c r="B40" s="7">
        <v>1874</v>
      </c>
      <c r="C40" s="8" t="s">
        <v>81</v>
      </c>
      <c r="D40" s="8" t="s">
        <v>83</v>
      </c>
      <c r="E40" s="8" t="s">
        <v>81</v>
      </c>
      <c r="F40" s="13" t="s">
        <v>117</v>
      </c>
      <c r="G40" s="7" t="s">
        <v>84</v>
      </c>
      <c r="H40" s="7"/>
      <c r="I40" s="42" t="s">
        <v>221</v>
      </c>
    </row>
    <row r="41" spans="1:9" ht="19.5" hidden="1" customHeight="1">
      <c r="A41" s="5">
        <v>1</v>
      </c>
      <c r="B41" s="7">
        <v>2020</v>
      </c>
      <c r="C41" s="8" t="s">
        <v>154</v>
      </c>
      <c r="D41" s="8" t="s">
        <v>155</v>
      </c>
      <c r="E41" s="8" t="s">
        <v>154</v>
      </c>
      <c r="F41" s="13">
        <v>2400</v>
      </c>
      <c r="G41" s="7" t="s">
        <v>156</v>
      </c>
      <c r="H41" s="7"/>
      <c r="I41" s="44" t="s">
        <v>222</v>
      </c>
    </row>
    <row r="42" spans="1:9" ht="19.5" hidden="1" customHeight="1">
      <c r="A42" s="5">
        <v>1</v>
      </c>
      <c r="B42" s="7">
        <v>2313</v>
      </c>
      <c r="C42" s="8" t="s">
        <v>182</v>
      </c>
      <c r="D42" s="8" t="s">
        <v>183</v>
      </c>
      <c r="E42" s="8" t="s">
        <v>182</v>
      </c>
      <c r="F42" s="13">
        <v>77130</v>
      </c>
      <c r="G42" s="7" t="s">
        <v>184</v>
      </c>
      <c r="H42" s="7"/>
      <c r="I42" s="44" t="s">
        <v>222</v>
      </c>
    </row>
    <row r="43" spans="1:9" ht="19.5" hidden="1" customHeight="1">
      <c r="A43" s="5">
        <v>1</v>
      </c>
      <c r="B43" s="7">
        <v>2406</v>
      </c>
      <c r="C43" s="8" t="s">
        <v>82</v>
      </c>
      <c r="D43" s="8" t="s">
        <v>87</v>
      </c>
      <c r="E43" s="8" t="s">
        <v>103</v>
      </c>
      <c r="F43" s="7">
        <v>77420</v>
      </c>
      <c r="G43" s="7" t="s">
        <v>88</v>
      </c>
      <c r="H43" s="7"/>
      <c r="I43" s="45" t="s">
        <v>223</v>
      </c>
    </row>
    <row r="44" spans="1:9" ht="19.5" hidden="1" customHeight="1">
      <c r="A44" s="5">
        <v>1</v>
      </c>
      <c r="B44" s="12">
        <v>2623</v>
      </c>
      <c r="C44" s="9" t="s">
        <v>107</v>
      </c>
      <c r="D44" s="9" t="s">
        <v>108</v>
      </c>
      <c r="E44" s="9" t="s">
        <v>107</v>
      </c>
      <c r="F44" s="12">
        <v>93420</v>
      </c>
      <c r="G44" s="7" t="s">
        <v>111</v>
      </c>
      <c r="H44" s="7"/>
      <c r="I44" s="42" t="s">
        <v>221</v>
      </c>
    </row>
    <row r="45" spans="1:9" ht="19.5" hidden="1" customHeight="1">
      <c r="A45" s="17">
        <v>1</v>
      </c>
      <c r="B45" s="18">
        <v>2638</v>
      </c>
      <c r="C45" s="9" t="s">
        <v>125</v>
      </c>
      <c r="D45" s="15" t="s">
        <v>126</v>
      </c>
      <c r="E45" s="9" t="s">
        <v>127</v>
      </c>
      <c r="F45" s="18">
        <v>89100</v>
      </c>
      <c r="G45" s="12" t="s">
        <v>128</v>
      </c>
      <c r="H45" s="12"/>
      <c r="I45" s="41" t="s">
        <v>219</v>
      </c>
    </row>
    <row r="46" spans="1:9" ht="19.5" hidden="1" customHeight="1">
      <c r="A46" s="17">
        <v>1</v>
      </c>
      <c r="B46" s="18">
        <v>2640</v>
      </c>
      <c r="C46" s="9" t="s">
        <v>129</v>
      </c>
      <c r="D46" s="15" t="s">
        <v>130</v>
      </c>
      <c r="E46" s="9" t="s">
        <v>129</v>
      </c>
      <c r="F46" s="18">
        <v>89130</v>
      </c>
      <c r="G46" s="12" t="s">
        <v>157</v>
      </c>
      <c r="H46" s="12"/>
      <c r="I46" s="41" t="s">
        <v>219</v>
      </c>
    </row>
    <row r="47" spans="1:9" ht="19.5" hidden="1" customHeight="1">
      <c r="A47" s="17">
        <v>1</v>
      </c>
      <c r="B47" s="18">
        <v>2681</v>
      </c>
      <c r="C47" s="9" t="s">
        <v>145</v>
      </c>
      <c r="D47" s="15" t="s">
        <v>146</v>
      </c>
      <c r="E47" s="9" t="s">
        <v>145</v>
      </c>
      <c r="F47" s="18">
        <v>77270</v>
      </c>
      <c r="G47" s="12" t="s">
        <v>158</v>
      </c>
      <c r="H47" s="12"/>
      <c r="I47" s="46" t="s">
        <v>224</v>
      </c>
    </row>
    <row r="48" spans="1:9" ht="19.5" hidden="1" customHeight="1">
      <c r="A48" s="17">
        <v>1</v>
      </c>
      <c r="B48" s="18">
        <v>2683</v>
      </c>
      <c r="C48" s="9" t="s">
        <v>138</v>
      </c>
      <c r="D48" s="15" t="s">
        <v>139</v>
      </c>
      <c r="E48" s="9" t="s">
        <v>138</v>
      </c>
      <c r="F48" s="18">
        <v>93110</v>
      </c>
      <c r="G48" s="12" t="s">
        <v>140</v>
      </c>
      <c r="H48" s="12"/>
      <c r="I48" s="46" t="s">
        <v>224</v>
      </c>
    </row>
    <row r="49" spans="1:9" ht="19.5" hidden="1" customHeight="1">
      <c r="A49" s="17">
        <v>1</v>
      </c>
      <c r="B49" s="18">
        <v>2684</v>
      </c>
      <c r="C49" s="9" t="s">
        <v>143</v>
      </c>
      <c r="D49" s="15" t="s">
        <v>144</v>
      </c>
      <c r="E49" s="9" t="s">
        <v>143</v>
      </c>
      <c r="F49" s="18">
        <v>77185</v>
      </c>
      <c r="G49" s="12" t="s">
        <v>159</v>
      </c>
      <c r="H49" s="12"/>
      <c r="I49" s="46" t="s">
        <v>224</v>
      </c>
    </row>
    <row r="50" spans="1:9" ht="19.5" hidden="1" customHeight="1">
      <c r="A50" s="17">
        <v>1</v>
      </c>
      <c r="B50" s="18">
        <v>2685</v>
      </c>
      <c r="C50" s="9" t="s">
        <v>150</v>
      </c>
      <c r="D50" s="15" t="s">
        <v>151</v>
      </c>
      <c r="E50" s="9" t="s">
        <v>101</v>
      </c>
      <c r="F50" s="18">
        <v>77400</v>
      </c>
      <c r="G50" s="12" t="s">
        <v>160</v>
      </c>
      <c r="H50" s="12"/>
      <c r="I50" s="46" t="s">
        <v>224</v>
      </c>
    </row>
    <row r="51" spans="1:9" ht="19.5" customHeight="1">
      <c r="A51" s="17">
        <v>1</v>
      </c>
      <c r="B51" s="18">
        <v>2688</v>
      </c>
      <c r="C51" s="9" t="s">
        <v>102</v>
      </c>
      <c r="D51" s="15" t="s">
        <v>152</v>
      </c>
      <c r="E51" s="9" t="s">
        <v>102</v>
      </c>
      <c r="F51" s="18">
        <v>10400</v>
      </c>
      <c r="G51" s="12" t="s">
        <v>153</v>
      </c>
      <c r="H51" s="40" t="s">
        <v>229</v>
      </c>
      <c r="I51" s="43" t="s">
        <v>220</v>
      </c>
    </row>
    <row r="52" spans="1:9" ht="19.5" customHeight="1">
      <c r="A52" s="17">
        <v>1</v>
      </c>
      <c r="B52" s="18">
        <v>2691</v>
      </c>
      <c r="C52" s="9" t="s">
        <v>170</v>
      </c>
      <c r="D52" s="15" t="s">
        <v>171</v>
      </c>
      <c r="E52" s="9" t="s">
        <v>170</v>
      </c>
      <c r="F52" s="18">
        <v>77170</v>
      </c>
      <c r="G52" s="12" t="s">
        <v>172</v>
      </c>
      <c r="H52" s="40" t="s">
        <v>229</v>
      </c>
      <c r="I52" s="43" t="s">
        <v>220</v>
      </c>
    </row>
    <row r="53" spans="1:9" ht="19.5" customHeight="1">
      <c r="A53" s="17">
        <v>1</v>
      </c>
      <c r="B53" s="18">
        <v>2696</v>
      </c>
      <c r="C53" s="9" t="s">
        <v>162</v>
      </c>
      <c r="D53" s="15" t="s">
        <v>163</v>
      </c>
      <c r="E53" s="9" t="s">
        <v>162</v>
      </c>
      <c r="F53" s="18">
        <v>89100</v>
      </c>
      <c r="G53" s="12" t="s">
        <v>164</v>
      </c>
      <c r="H53" s="40" t="s">
        <v>229</v>
      </c>
      <c r="I53" s="43" t="s">
        <v>220</v>
      </c>
    </row>
    <row r="54" spans="1:9" ht="19.5" hidden="1" customHeight="1">
      <c r="A54" s="17">
        <v>1</v>
      </c>
      <c r="B54" s="18">
        <v>2698</v>
      </c>
      <c r="C54" s="9" t="s">
        <v>133</v>
      </c>
      <c r="D54" s="15" t="s">
        <v>134</v>
      </c>
      <c r="E54" s="9" t="s">
        <v>133</v>
      </c>
      <c r="F54" s="18">
        <v>89700</v>
      </c>
      <c r="G54" s="12" t="s">
        <v>135</v>
      </c>
      <c r="H54" s="40" t="s">
        <v>229</v>
      </c>
      <c r="I54" s="41" t="s">
        <v>219</v>
      </c>
    </row>
    <row r="55" spans="1:9" ht="19.5" hidden="1" customHeight="1">
      <c r="A55" s="17">
        <v>1</v>
      </c>
      <c r="B55" s="18">
        <v>2723</v>
      </c>
      <c r="C55" s="9" t="s">
        <v>141</v>
      </c>
      <c r="D55" s="15" t="s">
        <v>142</v>
      </c>
      <c r="E55" s="9" t="s">
        <v>141</v>
      </c>
      <c r="F55" s="18">
        <v>51700</v>
      </c>
      <c r="G55" s="12" t="s">
        <v>161</v>
      </c>
      <c r="H55" s="40" t="s">
        <v>229</v>
      </c>
      <c r="I55" s="41" t="s">
        <v>219</v>
      </c>
    </row>
    <row r="56" spans="1:9" ht="19.5" customHeight="1">
      <c r="A56" s="17">
        <v>1</v>
      </c>
      <c r="B56" s="18">
        <v>2862</v>
      </c>
      <c r="C56" s="9" t="s">
        <v>147</v>
      </c>
      <c r="D56" s="15" t="s">
        <v>148</v>
      </c>
      <c r="E56" s="9" t="s">
        <v>147</v>
      </c>
      <c r="F56" s="18">
        <v>93170</v>
      </c>
      <c r="G56" s="12" t="s">
        <v>149</v>
      </c>
      <c r="H56" s="40" t="s">
        <v>229</v>
      </c>
      <c r="I56" s="43" t="s">
        <v>220</v>
      </c>
    </row>
    <row r="57" spans="1:9" ht="19.5" customHeight="1">
      <c r="A57" s="17">
        <v>1</v>
      </c>
      <c r="B57" s="18">
        <v>2865</v>
      </c>
      <c r="C57" s="9" t="s">
        <v>165</v>
      </c>
      <c r="D57" s="15" t="s">
        <v>166</v>
      </c>
      <c r="E57" s="9" t="s">
        <v>167</v>
      </c>
      <c r="F57" s="18">
        <v>94430</v>
      </c>
      <c r="G57" s="12" t="s">
        <v>168</v>
      </c>
      <c r="H57" s="40" t="s">
        <v>229</v>
      </c>
      <c r="I57" s="43" t="s">
        <v>220</v>
      </c>
    </row>
    <row r="58" spans="1:9" ht="19.5" hidden="1" customHeight="1">
      <c r="A58" s="17">
        <v>1</v>
      </c>
      <c r="B58" s="18">
        <v>3009</v>
      </c>
      <c r="C58" s="9" t="s">
        <v>191</v>
      </c>
      <c r="D58" s="15" t="s">
        <v>192</v>
      </c>
      <c r="E58" s="9" t="s">
        <v>191</v>
      </c>
      <c r="F58" s="18">
        <v>93330</v>
      </c>
      <c r="G58" s="12" t="s">
        <v>193</v>
      </c>
      <c r="H58" s="28"/>
      <c r="I58" s="36" t="s">
        <v>223</v>
      </c>
    </row>
    <row r="59" spans="1:9" ht="19.5" hidden="1" customHeight="1">
      <c r="A59" s="17">
        <v>1</v>
      </c>
      <c r="B59" s="18">
        <v>3016</v>
      </c>
      <c r="C59" s="9" t="s">
        <v>188</v>
      </c>
      <c r="D59" s="15" t="s">
        <v>189</v>
      </c>
      <c r="E59" s="9" t="s">
        <v>188</v>
      </c>
      <c r="F59" s="18">
        <v>77370</v>
      </c>
      <c r="G59" s="12" t="s">
        <v>190</v>
      </c>
      <c r="H59" s="28"/>
      <c r="I59" s="35" t="s">
        <v>224</v>
      </c>
    </row>
    <row r="60" spans="1:9" ht="19.5" hidden="1" customHeight="1">
      <c r="A60" s="17">
        <v>1</v>
      </c>
      <c r="B60" s="18">
        <v>3142</v>
      </c>
      <c r="C60" s="9" t="s">
        <v>196</v>
      </c>
      <c r="D60" s="15" t="s">
        <v>199</v>
      </c>
      <c r="E60" s="9" t="s">
        <v>196</v>
      </c>
      <c r="F60" s="18">
        <v>77600</v>
      </c>
      <c r="G60" s="12" t="s">
        <v>200</v>
      </c>
      <c r="H60" s="28"/>
      <c r="I60" s="35" t="s">
        <v>224</v>
      </c>
    </row>
    <row r="61" spans="1:9" ht="19.5" hidden="1" customHeight="1">
      <c r="A61" s="17">
        <v>1</v>
      </c>
      <c r="B61" s="18">
        <v>3146</v>
      </c>
      <c r="C61" s="9" t="s">
        <v>173</v>
      </c>
      <c r="D61" s="15" t="s">
        <v>174</v>
      </c>
      <c r="E61" s="9" t="s">
        <v>173</v>
      </c>
      <c r="F61" s="18">
        <v>89470</v>
      </c>
      <c r="G61" s="12" t="s">
        <v>175</v>
      </c>
      <c r="H61" s="28"/>
      <c r="I61" s="34" t="s">
        <v>222</v>
      </c>
    </row>
    <row r="62" spans="1:9" ht="19.5" hidden="1" customHeight="1">
      <c r="A62" s="17">
        <v>1</v>
      </c>
      <c r="B62" s="18">
        <v>3202</v>
      </c>
      <c r="C62" s="9" t="s">
        <v>185</v>
      </c>
      <c r="D62" s="15" t="s">
        <v>186</v>
      </c>
      <c r="E62" s="9" t="s">
        <v>185</v>
      </c>
      <c r="F62" s="18">
        <v>77210</v>
      </c>
      <c r="G62" s="12" t="s">
        <v>187</v>
      </c>
      <c r="H62" s="28"/>
      <c r="I62" s="34" t="s">
        <v>222</v>
      </c>
    </row>
    <row r="63" spans="1:9" ht="19.5" hidden="1" customHeight="1">
      <c r="A63" s="17">
        <v>1</v>
      </c>
      <c r="B63" s="18">
        <v>3210</v>
      </c>
      <c r="C63" s="9" t="s">
        <v>201</v>
      </c>
      <c r="D63" s="15" t="s">
        <v>202</v>
      </c>
      <c r="E63" s="9" t="s">
        <v>203</v>
      </c>
      <c r="F63" s="18">
        <v>89500</v>
      </c>
      <c r="G63" s="12" t="s">
        <v>204</v>
      </c>
      <c r="H63" s="28"/>
      <c r="I63" s="31" t="s">
        <v>219</v>
      </c>
    </row>
    <row r="64" spans="1:9" ht="19.5" hidden="1" customHeight="1">
      <c r="A64" s="17">
        <v>1</v>
      </c>
      <c r="B64" s="18">
        <v>3214</v>
      </c>
      <c r="C64" s="20" t="s">
        <v>206</v>
      </c>
      <c r="D64" s="21" t="s">
        <v>207</v>
      </c>
      <c r="E64" s="20" t="s">
        <v>94</v>
      </c>
      <c r="F64" s="18">
        <v>75019</v>
      </c>
      <c r="G64" s="22" t="s">
        <v>208</v>
      </c>
      <c r="H64" s="29"/>
      <c r="I64" s="32" t="s">
        <v>221</v>
      </c>
    </row>
    <row r="65" spans="1:9" ht="19.5" hidden="1" customHeight="1">
      <c r="A65" s="17">
        <v>1</v>
      </c>
      <c r="B65" s="18">
        <v>3219</v>
      </c>
      <c r="C65" s="9" t="s">
        <v>195</v>
      </c>
      <c r="D65" s="15" t="s">
        <v>197</v>
      </c>
      <c r="E65" s="9" t="s">
        <v>195</v>
      </c>
      <c r="F65" s="18">
        <v>77410</v>
      </c>
      <c r="G65" s="12" t="s">
        <v>198</v>
      </c>
      <c r="H65" s="28"/>
      <c r="I65" s="32" t="s">
        <v>221</v>
      </c>
    </row>
    <row r="66" spans="1:9" ht="19.5" hidden="1" customHeight="1">
      <c r="A66" s="17">
        <v>1</v>
      </c>
      <c r="B66" s="18">
        <v>3245</v>
      </c>
      <c r="C66" s="20" t="s">
        <v>210</v>
      </c>
      <c r="D66" s="21" t="s">
        <v>211</v>
      </c>
      <c r="E66" s="20" t="s">
        <v>212</v>
      </c>
      <c r="F66" s="18">
        <v>94120</v>
      </c>
      <c r="G66" s="22" t="s">
        <v>213</v>
      </c>
      <c r="H66" s="29"/>
      <c r="I66" s="35" t="s">
        <v>224</v>
      </c>
    </row>
    <row r="67" spans="1:9" s="5" customFormat="1" ht="15.75" customHeight="1">
      <c r="A67" s="5">
        <f>SUM(A4:A66)</f>
        <v>63</v>
      </c>
      <c r="B67" s="14"/>
      <c r="C67" s="14"/>
      <c r="D67" s="14"/>
      <c r="E67" s="14"/>
      <c r="F67" s="14"/>
      <c r="G67" s="14"/>
      <c r="H67" s="14"/>
    </row>
    <row r="68" spans="1:9" ht="21.75" customHeight="1"/>
    <row r="69" spans="1:9" ht="22.5" customHeight="1">
      <c r="B69" s="14"/>
      <c r="C69" s="14"/>
      <c r="D69" s="14"/>
      <c r="E69" s="14"/>
      <c r="F69" s="14"/>
      <c r="G69" s="14"/>
      <c r="H69" s="14"/>
    </row>
    <row r="70" spans="1:9">
      <c r="D70" s="23" t="s">
        <v>215</v>
      </c>
      <c r="E70" s="23" t="s">
        <v>216</v>
      </c>
      <c r="F70" s="23" t="s">
        <v>217</v>
      </c>
    </row>
    <row r="71" spans="1:9" ht="15">
      <c r="D71" s="30"/>
      <c r="E71" s="25"/>
      <c r="F71" s="25"/>
    </row>
    <row r="72" spans="1:9" ht="15">
      <c r="D72" s="33" t="s">
        <v>220</v>
      </c>
      <c r="E72" s="25" t="s">
        <v>226</v>
      </c>
      <c r="F72" s="25">
        <v>6</v>
      </c>
    </row>
    <row r="73" spans="1:9" ht="15.75" thickBot="1">
      <c r="D73" s="30"/>
      <c r="E73" s="25"/>
      <c r="F73" s="26"/>
    </row>
    <row r="74" spans="1:9" ht="15.75" thickTop="1">
      <c r="D74" s="30"/>
      <c r="E74" s="25"/>
      <c r="F74" s="25"/>
    </row>
    <row r="75" spans="1:9" ht="15">
      <c r="D75" s="30"/>
      <c r="E75" s="25"/>
      <c r="F75" s="25">
        <v>6</v>
      </c>
    </row>
    <row r="76" spans="1:9" ht="15">
      <c r="D76" s="37"/>
      <c r="E76" s="5"/>
    </row>
    <row r="77" spans="1:9" ht="15">
      <c r="D77" s="37"/>
      <c r="E77" s="5"/>
      <c r="F77" s="25"/>
    </row>
    <row r="78" spans="1:9" ht="15">
      <c r="D78" s="5"/>
      <c r="E78" s="5"/>
      <c r="F78" s="5"/>
    </row>
    <row r="79" spans="1:9" ht="15">
      <c r="D79" s="5"/>
      <c r="E79" s="5"/>
      <c r="F79" s="5"/>
    </row>
    <row r="80" spans="1:9" ht="15">
      <c r="D80" s="5"/>
      <c r="E80" s="5"/>
    </row>
  </sheetData>
  <mergeCells count="2">
    <mergeCell ref="F2:G2"/>
    <mergeCell ref="B1:I1"/>
  </mergeCells>
  <printOptions horizontalCentered="1" verticalCentered="1"/>
  <pageMargins left="0" right="0" top="0" bottom="0" header="0" footer="0"/>
  <pageSetup paperSize="9" scale="80" orientation="landscape" r:id="rId1"/>
  <legacyDrawing r:id="rId2"/>
</worksheet>
</file>

<file path=xl/worksheets/sheet9.xml><?xml version="1.0" encoding="utf-8"?>
<worksheet xmlns="http://schemas.openxmlformats.org/spreadsheetml/2006/main" xmlns:r="http://schemas.openxmlformats.org/officeDocument/2006/relationships">
  <sheetPr codeName="Feuil6">
    <tabColor theme="9" tint="0.59999389629810485"/>
  </sheetPr>
  <dimension ref="A1:I80"/>
  <sheetViews>
    <sheetView workbookViewId="0">
      <selection activeCell="D78" sqref="D78"/>
    </sheetView>
  </sheetViews>
  <sheetFormatPr baseColWidth="10" defaultColWidth="11.42578125" defaultRowHeight="12.75"/>
  <cols>
    <col min="1" max="1" width="3.85546875" style="1" bestFit="1" customWidth="1"/>
    <col min="2" max="2" width="15.140625" style="1" customWidth="1"/>
    <col min="3" max="3" width="35.28515625" style="1" customWidth="1"/>
    <col min="4" max="4" width="48.42578125" style="1" bestFit="1" customWidth="1"/>
    <col min="5" max="5" width="27.5703125" style="1" bestFit="1" customWidth="1"/>
    <col min="6" max="6" width="13" style="1" bestFit="1" customWidth="1"/>
    <col min="7" max="7" width="16.7109375" style="1" hidden="1" customWidth="1"/>
    <col min="8" max="8" width="29.7109375" style="1" customWidth="1"/>
    <col min="9" max="9" width="29.85546875" style="1" customWidth="1"/>
    <col min="10" max="10" width="11.42578125" style="1"/>
    <col min="11" max="11" width="15.85546875" style="1" bestFit="1" customWidth="1"/>
    <col min="12" max="12" width="13.28515625" style="1" bestFit="1" customWidth="1"/>
    <col min="13" max="16384" width="11.42578125" style="1"/>
  </cols>
  <sheetData>
    <row r="1" spans="1:9" ht="18">
      <c r="B1" s="352" t="s">
        <v>231</v>
      </c>
      <c r="C1" s="353"/>
      <c r="D1" s="353"/>
      <c r="E1" s="353"/>
      <c r="F1" s="353"/>
      <c r="G1" s="353"/>
      <c r="H1" s="353"/>
      <c r="I1" s="353"/>
    </row>
    <row r="2" spans="1:9" ht="25.5">
      <c r="B2" s="2" t="s">
        <v>118</v>
      </c>
      <c r="C2" s="3"/>
      <c r="D2" s="2" t="s">
        <v>5</v>
      </c>
      <c r="E2" s="4"/>
      <c r="F2" s="350" t="s">
        <v>214</v>
      </c>
      <c r="G2" s="351"/>
      <c r="H2" s="27"/>
      <c r="I2" s="24"/>
    </row>
    <row r="3" spans="1:9" s="5" customFormat="1" ht="15">
      <c r="B3" s="6" t="s">
        <v>0</v>
      </c>
      <c r="C3" s="6" t="s">
        <v>4</v>
      </c>
      <c r="D3" s="6" t="s">
        <v>3</v>
      </c>
      <c r="E3" s="6" t="s">
        <v>92</v>
      </c>
      <c r="F3" s="6" t="s">
        <v>1</v>
      </c>
      <c r="G3" s="6" t="s">
        <v>2</v>
      </c>
      <c r="H3" s="6" t="s">
        <v>230</v>
      </c>
      <c r="I3" s="3"/>
    </row>
    <row r="4" spans="1:9" s="5" customFormat="1" ht="15" hidden="1">
      <c r="A4" s="5">
        <v>1</v>
      </c>
      <c r="B4" s="7">
        <v>352</v>
      </c>
      <c r="C4" s="8" t="s">
        <v>6</v>
      </c>
      <c r="D4" s="8" t="s">
        <v>112</v>
      </c>
      <c r="E4" s="8" t="s">
        <v>93</v>
      </c>
      <c r="F4" s="7">
        <v>10100</v>
      </c>
      <c r="G4" s="7" t="s">
        <v>7</v>
      </c>
      <c r="H4" s="7"/>
      <c r="I4" s="41" t="s">
        <v>219</v>
      </c>
    </row>
    <row r="5" spans="1:9" s="5" customFormat="1" ht="15" hidden="1">
      <c r="A5" s="5">
        <v>1</v>
      </c>
      <c r="B5" s="7">
        <v>383</v>
      </c>
      <c r="C5" s="8" t="s">
        <v>8</v>
      </c>
      <c r="D5" s="8" t="s">
        <v>9</v>
      </c>
      <c r="E5" s="8" t="s">
        <v>8</v>
      </c>
      <c r="F5" s="7">
        <v>51170</v>
      </c>
      <c r="G5" s="7" t="s">
        <v>10</v>
      </c>
      <c r="H5" s="7"/>
      <c r="I5" s="41" t="s">
        <v>219</v>
      </c>
    </row>
    <row r="6" spans="1:9" s="5" customFormat="1" ht="15" hidden="1">
      <c r="A6" s="5">
        <v>1</v>
      </c>
      <c r="B6" s="7">
        <v>601</v>
      </c>
      <c r="C6" s="8" t="s">
        <v>11</v>
      </c>
      <c r="D6" s="8" t="s">
        <v>12</v>
      </c>
      <c r="E6" s="8" t="s">
        <v>11</v>
      </c>
      <c r="F6" s="7">
        <v>93370</v>
      </c>
      <c r="G6" s="7" t="s">
        <v>13</v>
      </c>
      <c r="H6" s="7"/>
      <c r="I6" s="42" t="s">
        <v>221</v>
      </c>
    </row>
    <row r="7" spans="1:9" s="5" customFormat="1" ht="15" hidden="1">
      <c r="A7" s="5">
        <v>1</v>
      </c>
      <c r="B7" s="7">
        <v>603</v>
      </c>
      <c r="C7" s="8" t="s">
        <v>14</v>
      </c>
      <c r="D7" s="8" t="s">
        <v>205</v>
      </c>
      <c r="E7" s="8" t="s">
        <v>14</v>
      </c>
      <c r="F7" s="7">
        <v>93270</v>
      </c>
      <c r="G7" s="7" t="s">
        <v>194</v>
      </c>
      <c r="H7" s="7"/>
      <c r="I7" s="43" t="s">
        <v>220</v>
      </c>
    </row>
    <row r="8" spans="1:9" s="5" customFormat="1" ht="15">
      <c r="A8" s="5">
        <v>1</v>
      </c>
      <c r="B8" s="7">
        <v>632</v>
      </c>
      <c r="C8" s="8" t="s">
        <v>15</v>
      </c>
      <c r="D8" s="8" t="s">
        <v>16</v>
      </c>
      <c r="E8" s="8" t="s">
        <v>15</v>
      </c>
      <c r="F8" s="7">
        <v>77260</v>
      </c>
      <c r="G8" s="7" t="s">
        <v>17</v>
      </c>
      <c r="H8" s="40" t="s">
        <v>229</v>
      </c>
      <c r="I8" s="44" t="s">
        <v>222</v>
      </c>
    </row>
    <row r="9" spans="1:9" s="5" customFormat="1" ht="15">
      <c r="A9" s="5">
        <v>1</v>
      </c>
      <c r="B9" s="7">
        <v>641</v>
      </c>
      <c r="C9" s="8" t="s">
        <v>18</v>
      </c>
      <c r="D9" s="8" t="s">
        <v>19</v>
      </c>
      <c r="E9" s="8" t="s">
        <v>18</v>
      </c>
      <c r="F9" s="7">
        <v>77120</v>
      </c>
      <c r="G9" s="7" t="s">
        <v>20</v>
      </c>
      <c r="H9" s="40" t="s">
        <v>229</v>
      </c>
      <c r="I9" s="44" t="s">
        <v>222</v>
      </c>
    </row>
    <row r="10" spans="1:9" s="5" customFormat="1" ht="15" hidden="1">
      <c r="A10" s="5">
        <v>1</v>
      </c>
      <c r="B10" s="7">
        <v>648</v>
      </c>
      <c r="C10" s="8" t="s">
        <v>21</v>
      </c>
      <c r="D10" s="8" t="s">
        <v>22</v>
      </c>
      <c r="E10" s="8" t="s">
        <v>94</v>
      </c>
      <c r="F10" s="7">
        <v>75020</v>
      </c>
      <c r="G10" s="7" t="s">
        <v>23</v>
      </c>
      <c r="H10" s="40" t="s">
        <v>229</v>
      </c>
      <c r="I10" s="42" t="s">
        <v>221</v>
      </c>
    </row>
    <row r="11" spans="1:9" s="5" customFormat="1" ht="15">
      <c r="A11" s="5">
        <v>1</v>
      </c>
      <c r="B11" s="7">
        <v>649</v>
      </c>
      <c r="C11" s="8" t="s">
        <v>24</v>
      </c>
      <c r="D11" s="8" t="s">
        <v>25</v>
      </c>
      <c r="E11" s="8" t="s">
        <v>95</v>
      </c>
      <c r="F11" s="7">
        <v>77100</v>
      </c>
      <c r="G11" s="7" t="s">
        <v>26</v>
      </c>
      <c r="H11" s="40" t="s">
        <v>229</v>
      </c>
      <c r="I11" s="44" t="s">
        <v>222</v>
      </c>
    </row>
    <row r="12" spans="1:9" s="5" customFormat="1" ht="15" hidden="1">
      <c r="A12" s="5">
        <v>1</v>
      </c>
      <c r="B12" s="7">
        <v>665</v>
      </c>
      <c r="C12" s="8" t="s">
        <v>27</v>
      </c>
      <c r="D12" s="8" t="s">
        <v>28</v>
      </c>
      <c r="E12" s="8" t="s">
        <v>27</v>
      </c>
      <c r="F12" s="7">
        <v>93190</v>
      </c>
      <c r="G12" s="7" t="s">
        <v>104</v>
      </c>
      <c r="H12" s="40" t="s">
        <v>229</v>
      </c>
      <c r="I12" s="42" t="s">
        <v>221</v>
      </c>
    </row>
    <row r="13" spans="1:9" s="5" customFormat="1" ht="15" hidden="1">
      <c r="A13" s="5">
        <v>1</v>
      </c>
      <c r="B13" s="7">
        <v>1004</v>
      </c>
      <c r="C13" s="8" t="s">
        <v>29</v>
      </c>
      <c r="D13" s="8" t="s">
        <v>30</v>
      </c>
      <c r="E13" s="8" t="s">
        <v>96</v>
      </c>
      <c r="F13" s="7">
        <v>91800</v>
      </c>
      <c r="G13" s="7" t="s">
        <v>31</v>
      </c>
      <c r="H13" s="40" t="s">
        <v>229</v>
      </c>
      <c r="I13" s="42" t="s">
        <v>221</v>
      </c>
    </row>
    <row r="14" spans="1:9" s="5" customFormat="1" ht="15" hidden="1">
      <c r="A14" s="5">
        <v>1</v>
      </c>
      <c r="B14" s="7">
        <v>1005</v>
      </c>
      <c r="C14" s="8" t="s">
        <v>176</v>
      </c>
      <c r="D14" s="8" t="s">
        <v>177</v>
      </c>
      <c r="E14" s="8" t="s">
        <v>176</v>
      </c>
      <c r="F14" s="7">
        <v>77130</v>
      </c>
      <c r="G14" s="7" t="s">
        <v>178</v>
      </c>
      <c r="H14" s="40" t="s">
        <v>229</v>
      </c>
      <c r="I14" s="42" t="s">
        <v>221</v>
      </c>
    </row>
    <row r="15" spans="1:9" s="5" customFormat="1" ht="15">
      <c r="A15" s="5">
        <v>1</v>
      </c>
      <c r="B15" s="7">
        <v>1014</v>
      </c>
      <c r="C15" s="8" t="s">
        <v>32</v>
      </c>
      <c r="D15" s="8" t="s">
        <v>33</v>
      </c>
      <c r="E15" s="8" t="s">
        <v>97</v>
      </c>
      <c r="F15" s="7">
        <v>77330</v>
      </c>
      <c r="G15" s="7" t="s">
        <v>34</v>
      </c>
      <c r="H15" s="40" t="s">
        <v>229</v>
      </c>
      <c r="I15" s="44" t="s">
        <v>222</v>
      </c>
    </row>
    <row r="16" spans="1:9" s="5" customFormat="1" ht="15" hidden="1">
      <c r="A16" s="5">
        <v>1</v>
      </c>
      <c r="B16" s="7">
        <v>1016</v>
      </c>
      <c r="C16" s="8" t="s">
        <v>43</v>
      </c>
      <c r="D16" s="8" t="s">
        <v>90</v>
      </c>
      <c r="E16" s="8" t="s">
        <v>43</v>
      </c>
      <c r="F16" s="7">
        <v>77160</v>
      </c>
      <c r="G16" s="7" t="s">
        <v>91</v>
      </c>
      <c r="H16" s="40" t="s">
        <v>229</v>
      </c>
      <c r="I16" s="42" t="s">
        <v>221</v>
      </c>
    </row>
    <row r="17" spans="1:9" s="5" customFormat="1" ht="15" hidden="1">
      <c r="A17" s="5">
        <v>1</v>
      </c>
      <c r="B17" s="12">
        <v>1039</v>
      </c>
      <c r="C17" s="9" t="s">
        <v>35</v>
      </c>
      <c r="D17" s="9" t="s">
        <v>36</v>
      </c>
      <c r="E17" s="9" t="s">
        <v>35</v>
      </c>
      <c r="F17" s="12">
        <v>94370</v>
      </c>
      <c r="G17" s="12" t="s">
        <v>137</v>
      </c>
      <c r="H17" s="40" t="s">
        <v>229</v>
      </c>
      <c r="I17" s="42" t="s">
        <v>221</v>
      </c>
    </row>
    <row r="18" spans="1:9" s="5" customFormat="1" ht="15" hidden="1">
      <c r="A18" s="5">
        <v>1</v>
      </c>
      <c r="B18" s="7">
        <v>1053</v>
      </c>
      <c r="C18" s="8" t="s">
        <v>37</v>
      </c>
      <c r="D18" s="8" t="s">
        <v>38</v>
      </c>
      <c r="E18" s="8" t="s">
        <v>98</v>
      </c>
      <c r="F18" s="7">
        <v>94500</v>
      </c>
      <c r="G18" s="7" t="s">
        <v>39</v>
      </c>
      <c r="H18" s="40" t="s">
        <v>229</v>
      </c>
      <c r="I18" s="42" t="s">
        <v>221</v>
      </c>
    </row>
    <row r="19" spans="1:9" s="5" customFormat="1" ht="15">
      <c r="A19" s="5">
        <v>1</v>
      </c>
      <c r="B19" s="7">
        <v>1057</v>
      </c>
      <c r="C19" s="8" t="s">
        <v>40</v>
      </c>
      <c r="D19" s="8" t="s">
        <v>41</v>
      </c>
      <c r="E19" s="8" t="s">
        <v>99</v>
      </c>
      <c r="F19" s="7">
        <v>94350</v>
      </c>
      <c r="G19" s="7" t="s">
        <v>42</v>
      </c>
      <c r="H19" s="40" t="s">
        <v>229</v>
      </c>
      <c r="I19" s="44" t="s">
        <v>222</v>
      </c>
    </row>
    <row r="20" spans="1:9" s="5" customFormat="1" ht="15" hidden="1">
      <c r="A20" s="5">
        <v>1</v>
      </c>
      <c r="B20" s="7">
        <v>1061</v>
      </c>
      <c r="C20" s="8" t="s">
        <v>44</v>
      </c>
      <c r="D20" s="8" t="s">
        <v>49</v>
      </c>
      <c r="E20" s="8" t="s">
        <v>100</v>
      </c>
      <c r="F20" s="7">
        <v>93100</v>
      </c>
      <c r="G20" s="7" t="s">
        <v>50</v>
      </c>
      <c r="H20" s="40" t="s">
        <v>229</v>
      </c>
      <c r="I20" s="42" t="s">
        <v>221</v>
      </c>
    </row>
    <row r="21" spans="1:9" s="5" customFormat="1" ht="15" hidden="1">
      <c r="A21" s="5">
        <v>1</v>
      </c>
      <c r="B21" s="7">
        <v>1062</v>
      </c>
      <c r="C21" s="8" t="s">
        <v>45</v>
      </c>
      <c r="D21" s="8" t="s">
        <v>51</v>
      </c>
      <c r="E21" s="8" t="s">
        <v>45</v>
      </c>
      <c r="F21" s="7">
        <v>93260</v>
      </c>
      <c r="G21" s="7" t="s">
        <v>52</v>
      </c>
      <c r="H21" s="40" t="s">
        <v>229</v>
      </c>
      <c r="I21" s="42" t="s">
        <v>221</v>
      </c>
    </row>
    <row r="22" spans="1:9" s="5" customFormat="1" ht="15">
      <c r="A22" s="5">
        <v>1</v>
      </c>
      <c r="B22" s="7">
        <v>1072</v>
      </c>
      <c r="C22" s="8" t="s">
        <v>46</v>
      </c>
      <c r="D22" s="8" t="s">
        <v>47</v>
      </c>
      <c r="E22" s="8" t="s">
        <v>46</v>
      </c>
      <c r="F22" s="7">
        <v>94430</v>
      </c>
      <c r="G22" s="7" t="s">
        <v>48</v>
      </c>
      <c r="H22" s="40" t="s">
        <v>229</v>
      </c>
      <c r="I22" s="44" t="s">
        <v>222</v>
      </c>
    </row>
    <row r="23" spans="1:9" s="5" customFormat="1" ht="15">
      <c r="A23" s="5">
        <v>1</v>
      </c>
      <c r="B23" s="7">
        <v>1073</v>
      </c>
      <c r="C23" s="8" t="s">
        <v>53</v>
      </c>
      <c r="D23" s="8" t="s">
        <v>113</v>
      </c>
      <c r="E23" s="8" t="s">
        <v>115</v>
      </c>
      <c r="F23" s="7">
        <v>77100</v>
      </c>
      <c r="G23" s="7" t="s">
        <v>54</v>
      </c>
      <c r="H23" s="40" t="s">
        <v>229</v>
      </c>
      <c r="I23" s="44" t="s">
        <v>222</v>
      </c>
    </row>
    <row r="24" spans="1:9" s="5" customFormat="1" ht="15" hidden="1">
      <c r="A24" s="5">
        <v>1</v>
      </c>
      <c r="B24" s="7">
        <v>1077</v>
      </c>
      <c r="C24" s="8" t="s">
        <v>55</v>
      </c>
      <c r="D24" s="8" t="s">
        <v>56</v>
      </c>
      <c r="E24" s="8" t="s">
        <v>94</v>
      </c>
      <c r="F24" s="7">
        <v>75020</v>
      </c>
      <c r="G24" s="7" t="s">
        <v>169</v>
      </c>
      <c r="H24" s="40" t="s">
        <v>229</v>
      </c>
      <c r="I24" s="42" t="s">
        <v>221</v>
      </c>
    </row>
    <row r="25" spans="1:9" s="5" customFormat="1" ht="15" hidden="1">
      <c r="A25" s="5">
        <v>1</v>
      </c>
      <c r="B25" s="7">
        <v>1091</v>
      </c>
      <c r="C25" s="8" t="s">
        <v>57</v>
      </c>
      <c r="D25" s="8" t="s">
        <v>58</v>
      </c>
      <c r="E25" s="8" t="s">
        <v>57</v>
      </c>
      <c r="F25" s="7">
        <v>77380</v>
      </c>
      <c r="G25" s="7" t="s">
        <v>59</v>
      </c>
      <c r="H25" s="40" t="s">
        <v>229</v>
      </c>
      <c r="I25" s="42" t="s">
        <v>221</v>
      </c>
    </row>
    <row r="26" spans="1:9" s="5" customFormat="1" ht="15" hidden="1">
      <c r="A26" s="17">
        <v>1</v>
      </c>
      <c r="B26" s="18">
        <v>1094</v>
      </c>
      <c r="C26" s="9" t="s">
        <v>121</v>
      </c>
      <c r="D26" s="15" t="s">
        <v>122</v>
      </c>
      <c r="E26" s="9" t="s">
        <v>121</v>
      </c>
      <c r="F26" s="18">
        <v>89400</v>
      </c>
      <c r="G26" s="16">
        <v>386804512</v>
      </c>
      <c r="H26" s="40" t="s">
        <v>229</v>
      </c>
      <c r="I26" s="41" t="s">
        <v>219</v>
      </c>
    </row>
    <row r="27" spans="1:9" s="5" customFormat="1" ht="15" hidden="1">
      <c r="A27" s="5">
        <v>1</v>
      </c>
      <c r="B27" s="7">
        <v>1302</v>
      </c>
      <c r="C27" s="8" t="s">
        <v>71</v>
      </c>
      <c r="D27" s="8" t="s">
        <v>72</v>
      </c>
      <c r="E27" s="8" t="s">
        <v>18</v>
      </c>
      <c r="F27" s="7">
        <v>77120</v>
      </c>
      <c r="G27" s="7" t="s">
        <v>73</v>
      </c>
      <c r="H27" s="40" t="s">
        <v>229</v>
      </c>
      <c r="I27" s="41" t="s">
        <v>219</v>
      </c>
    </row>
    <row r="28" spans="1:9" s="5" customFormat="1" ht="15" hidden="1">
      <c r="A28" s="17">
        <v>1</v>
      </c>
      <c r="B28" s="18">
        <v>1306</v>
      </c>
      <c r="C28" s="9" t="s">
        <v>123</v>
      </c>
      <c r="D28" s="15" t="s">
        <v>124</v>
      </c>
      <c r="E28" s="9" t="s">
        <v>123</v>
      </c>
      <c r="F28" s="18">
        <v>89300</v>
      </c>
      <c r="G28" s="16">
        <v>386193595</v>
      </c>
      <c r="H28" s="40" t="s">
        <v>229</v>
      </c>
      <c r="I28" s="41" t="s">
        <v>219</v>
      </c>
    </row>
    <row r="29" spans="1:9" s="5" customFormat="1" ht="15" hidden="1">
      <c r="A29" s="5">
        <v>1</v>
      </c>
      <c r="B29" s="7">
        <v>1308</v>
      </c>
      <c r="C29" s="8" t="s">
        <v>60</v>
      </c>
      <c r="D29" s="8" t="s">
        <v>61</v>
      </c>
      <c r="E29" s="8" t="s">
        <v>106</v>
      </c>
      <c r="F29" s="7">
        <v>75011</v>
      </c>
      <c r="G29" s="7" t="s">
        <v>105</v>
      </c>
      <c r="H29" s="40" t="s">
        <v>229</v>
      </c>
      <c r="I29" s="42" t="s">
        <v>221</v>
      </c>
    </row>
    <row r="30" spans="1:9" s="5" customFormat="1" ht="15" hidden="1">
      <c r="A30" s="5">
        <v>1</v>
      </c>
      <c r="B30" s="7">
        <v>1320</v>
      </c>
      <c r="C30" s="8" t="s">
        <v>62</v>
      </c>
      <c r="D30" s="8" t="s">
        <v>63</v>
      </c>
      <c r="E30" s="8" t="s">
        <v>62</v>
      </c>
      <c r="F30" s="7">
        <v>77340</v>
      </c>
      <c r="G30" s="7" t="s">
        <v>64</v>
      </c>
      <c r="H30" s="40" t="s">
        <v>229</v>
      </c>
      <c r="I30" s="45" t="s">
        <v>223</v>
      </c>
    </row>
    <row r="31" spans="1:9" s="5" customFormat="1" ht="15" hidden="1">
      <c r="A31" s="5">
        <v>1</v>
      </c>
      <c r="B31" s="7">
        <v>1490</v>
      </c>
      <c r="C31" s="8" t="s">
        <v>65</v>
      </c>
      <c r="D31" s="8" t="s">
        <v>66</v>
      </c>
      <c r="E31" s="8" t="s">
        <v>65</v>
      </c>
      <c r="F31" s="7">
        <v>77170</v>
      </c>
      <c r="G31" s="7" t="s">
        <v>67</v>
      </c>
      <c r="H31" s="40" t="s">
        <v>229</v>
      </c>
      <c r="I31" s="45" t="s">
        <v>223</v>
      </c>
    </row>
    <row r="32" spans="1:9" s="5" customFormat="1" ht="15" hidden="1">
      <c r="A32" s="5">
        <v>1</v>
      </c>
      <c r="B32" s="7">
        <v>1492</v>
      </c>
      <c r="C32" s="8" t="s">
        <v>179</v>
      </c>
      <c r="D32" s="8" t="s">
        <v>180</v>
      </c>
      <c r="E32" s="8" t="s">
        <v>179</v>
      </c>
      <c r="F32" s="7">
        <v>77250</v>
      </c>
      <c r="G32" s="7" t="s">
        <v>181</v>
      </c>
      <c r="H32" s="40" t="s">
        <v>229</v>
      </c>
      <c r="I32" s="42" t="s">
        <v>221</v>
      </c>
    </row>
    <row r="33" spans="1:9" s="5" customFormat="1" ht="15" hidden="1">
      <c r="A33" s="17">
        <v>1</v>
      </c>
      <c r="B33" s="12">
        <v>1495</v>
      </c>
      <c r="C33" s="9" t="s">
        <v>131</v>
      </c>
      <c r="D33" s="15" t="s">
        <v>132</v>
      </c>
      <c r="E33" s="9" t="s">
        <v>120</v>
      </c>
      <c r="F33" s="18">
        <v>89100</v>
      </c>
      <c r="G33" s="12" t="s">
        <v>136</v>
      </c>
      <c r="H33" s="40" t="s">
        <v>229</v>
      </c>
      <c r="I33" s="41" t="s">
        <v>219</v>
      </c>
    </row>
    <row r="34" spans="1:9" s="5" customFormat="1" ht="15" hidden="1">
      <c r="A34" s="5">
        <v>1</v>
      </c>
      <c r="B34" s="7">
        <v>1613</v>
      </c>
      <c r="C34" s="8" t="s">
        <v>68</v>
      </c>
      <c r="D34" s="8" t="s">
        <v>69</v>
      </c>
      <c r="E34" s="8" t="s">
        <v>100</v>
      </c>
      <c r="F34" s="7">
        <v>93100</v>
      </c>
      <c r="G34" s="7" t="s">
        <v>70</v>
      </c>
      <c r="H34" s="40" t="s">
        <v>229</v>
      </c>
      <c r="I34" s="42" t="s">
        <v>221</v>
      </c>
    </row>
    <row r="35" spans="1:9" s="5" customFormat="1" ht="15" hidden="1">
      <c r="A35" s="5">
        <v>1</v>
      </c>
      <c r="B35" s="7">
        <v>1620</v>
      </c>
      <c r="C35" s="8" t="s">
        <v>74</v>
      </c>
      <c r="D35" s="10" t="s">
        <v>75</v>
      </c>
      <c r="E35" s="10" t="s">
        <v>94</v>
      </c>
      <c r="F35" s="11">
        <v>75011</v>
      </c>
      <c r="G35" s="11" t="s">
        <v>76</v>
      </c>
      <c r="H35" s="40" t="s">
        <v>229</v>
      </c>
      <c r="I35" s="42" t="s">
        <v>221</v>
      </c>
    </row>
    <row r="36" spans="1:9" s="5" customFormat="1" ht="15" hidden="1">
      <c r="A36" s="5">
        <v>1</v>
      </c>
      <c r="B36" s="7">
        <v>1854</v>
      </c>
      <c r="C36" s="8" t="s">
        <v>77</v>
      </c>
      <c r="D36" s="8" t="s">
        <v>89</v>
      </c>
      <c r="E36" s="8" t="s">
        <v>77</v>
      </c>
      <c r="F36" s="7">
        <v>77320</v>
      </c>
      <c r="G36" s="7" t="s">
        <v>116</v>
      </c>
      <c r="H36" s="40" t="s">
        <v>229</v>
      </c>
      <c r="I36" s="45" t="s">
        <v>223</v>
      </c>
    </row>
    <row r="37" spans="1:9" s="5" customFormat="1" ht="15" hidden="1">
      <c r="A37" s="5">
        <v>1</v>
      </c>
      <c r="B37" s="7">
        <v>1865</v>
      </c>
      <c r="C37" s="8" t="s">
        <v>78</v>
      </c>
      <c r="D37" s="8" t="s">
        <v>114</v>
      </c>
      <c r="E37" s="8" t="s">
        <v>95</v>
      </c>
      <c r="F37" s="7">
        <v>77100</v>
      </c>
      <c r="G37" s="7" t="s">
        <v>79</v>
      </c>
      <c r="H37" s="40" t="s">
        <v>229</v>
      </c>
      <c r="I37" s="45" t="s">
        <v>223</v>
      </c>
    </row>
    <row r="38" spans="1:9" s="5" customFormat="1" ht="15" hidden="1">
      <c r="A38" s="5">
        <v>1</v>
      </c>
      <c r="B38" s="7">
        <v>1869</v>
      </c>
      <c r="C38" s="9" t="s">
        <v>109</v>
      </c>
      <c r="D38" s="8" t="s">
        <v>110</v>
      </c>
      <c r="E38" s="19" t="s">
        <v>209</v>
      </c>
      <c r="F38" s="7">
        <v>94380</v>
      </c>
      <c r="G38" s="7" t="s">
        <v>119</v>
      </c>
      <c r="H38" s="40" t="s">
        <v>229</v>
      </c>
      <c r="I38" s="42" t="s">
        <v>221</v>
      </c>
    </row>
    <row r="39" spans="1:9" s="5" customFormat="1" ht="15" hidden="1">
      <c r="A39" s="5">
        <v>1</v>
      </c>
      <c r="B39" s="7">
        <v>1870</v>
      </c>
      <c r="C39" s="8" t="s">
        <v>80</v>
      </c>
      <c r="D39" s="9" t="s">
        <v>85</v>
      </c>
      <c r="E39" s="9" t="s">
        <v>80</v>
      </c>
      <c r="F39" s="12">
        <v>51210</v>
      </c>
      <c r="G39" s="12" t="s">
        <v>86</v>
      </c>
      <c r="H39" s="40" t="s">
        <v>229</v>
      </c>
      <c r="I39" s="45" t="s">
        <v>223</v>
      </c>
    </row>
    <row r="40" spans="1:9" ht="15" hidden="1">
      <c r="A40" s="5">
        <v>1</v>
      </c>
      <c r="B40" s="7">
        <v>1874</v>
      </c>
      <c r="C40" s="8" t="s">
        <v>81</v>
      </c>
      <c r="D40" s="8" t="s">
        <v>83</v>
      </c>
      <c r="E40" s="8" t="s">
        <v>81</v>
      </c>
      <c r="F40" s="13" t="s">
        <v>117</v>
      </c>
      <c r="G40" s="7" t="s">
        <v>84</v>
      </c>
      <c r="H40" s="40" t="s">
        <v>229</v>
      </c>
      <c r="I40" s="42" t="s">
        <v>221</v>
      </c>
    </row>
    <row r="41" spans="1:9" ht="15">
      <c r="A41" s="5">
        <v>1</v>
      </c>
      <c r="B41" s="7">
        <v>2020</v>
      </c>
      <c r="C41" s="8" t="s">
        <v>154</v>
      </c>
      <c r="D41" s="8" t="s">
        <v>155</v>
      </c>
      <c r="E41" s="8" t="s">
        <v>154</v>
      </c>
      <c r="F41" s="13">
        <v>2400</v>
      </c>
      <c r="G41" s="7" t="s">
        <v>156</v>
      </c>
      <c r="H41" s="40" t="s">
        <v>229</v>
      </c>
      <c r="I41" s="44" t="s">
        <v>222</v>
      </c>
    </row>
    <row r="42" spans="1:9" ht="15">
      <c r="A42" s="5">
        <v>1</v>
      </c>
      <c r="B42" s="7">
        <v>2313</v>
      </c>
      <c r="C42" s="8" t="s">
        <v>182</v>
      </c>
      <c r="D42" s="8" t="s">
        <v>183</v>
      </c>
      <c r="E42" s="8" t="s">
        <v>182</v>
      </c>
      <c r="F42" s="13">
        <v>77130</v>
      </c>
      <c r="G42" s="7" t="s">
        <v>184</v>
      </c>
      <c r="H42" s="40" t="s">
        <v>229</v>
      </c>
      <c r="I42" s="44" t="s">
        <v>222</v>
      </c>
    </row>
    <row r="43" spans="1:9" ht="15" hidden="1">
      <c r="A43" s="5">
        <v>1</v>
      </c>
      <c r="B43" s="7">
        <v>2406</v>
      </c>
      <c r="C43" s="8" t="s">
        <v>82</v>
      </c>
      <c r="D43" s="8" t="s">
        <v>87</v>
      </c>
      <c r="E43" s="8" t="s">
        <v>103</v>
      </c>
      <c r="F43" s="7">
        <v>77420</v>
      </c>
      <c r="G43" s="7" t="s">
        <v>88</v>
      </c>
      <c r="H43" s="40" t="s">
        <v>229</v>
      </c>
      <c r="I43" s="45" t="s">
        <v>223</v>
      </c>
    </row>
    <row r="44" spans="1:9" ht="15" hidden="1">
      <c r="A44" s="5">
        <v>1</v>
      </c>
      <c r="B44" s="12">
        <v>2623</v>
      </c>
      <c r="C44" s="9" t="s">
        <v>107</v>
      </c>
      <c r="D44" s="9" t="s">
        <v>108</v>
      </c>
      <c r="E44" s="9" t="s">
        <v>107</v>
      </c>
      <c r="F44" s="12">
        <v>93420</v>
      </c>
      <c r="G44" s="7" t="s">
        <v>111</v>
      </c>
      <c r="H44" s="40" t="s">
        <v>229</v>
      </c>
      <c r="I44" s="42" t="s">
        <v>221</v>
      </c>
    </row>
    <row r="45" spans="1:9" ht="15" hidden="1">
      <c r="A45" s="17">
        <v>1</v>
      </c>
      <c r="B45" s="18">
        <v>2638</v>
      </c>
      <c r="C45" s="9" t="s">
        <v>125</v>
      </c>
      <c r="D45" s="15" t="s">
        <v>126</v>
      </c>
      <c r="E45" s="9" t="s">
        <v>127</v>
      </c>
      <c r="F45" s="18">
        <v>89100</v>
      </c>
      <c r="G45" s="12" t="s">
        <v>128</v>
      </c>
      <c r="H45" s="40" t="s">
        <v>229</v>
      </c>
      <c r="I45" s="41" t="s">
        <v>219</v>
      </c>
    </row>
    <row r="46" spans="1:9" ht="15" hidden="1">
      <c r="A46" s="17">
        <v>1</v>
      </c>
      <c r="B46" s="18">
        <v>2640</v>
      </c>
      <c r="C46" s="9" t="s">
        <v>129</v>
      </c>
      <c r="D46" s="15" t="s">
        <v>130</v>
      </c>
      <c r="E46" s="9" t="s">
        <v>129</v>
      </c>
      <c r="F46" s="18">
        <v>89130</v>
      </c>
      <c r="G46" s="12" t="s">
        <v>157</v>
      </c>
      <c r="H46" s="40" t="s">
        <v>229</v>
      </c>
      <c r="I46" s="41" t="s">
        <v>219</v>
      </c>
    </row>
    <row r="47" spans="1:9" ht="15" hidden="1">
      <c r="A47" s="17">
        <v>1</v>
      </c>
      <c r="B47" s="18">
        <v>2681</v>
      </c>
      <c r="C47" s="9" t="s">
        <v>145</v>
      </c>
      <c r="D47" s="15" t="s">
        <v>146</v>
      </c>
      <c r="E47" s="9" t="s">
        <v>145</v>
      </c>
      <c r="F47" s="18">
        <v>77270</v>
      </c>
      <c r="G47" s="12" t="s">
        <v>158</v>
      </c>
      <c r="H47" s="40" t="s">
        <v>229</v>
      </c>
      <c r="I47" s="46" t="s">
        <v>224</v>
      </c>
    </row>
    <row r="48" spans="1:9" ht="15" hidden="1">
      <c r="A48" s="17">
        <v>1</v>
      </c>
      <c r="B48" s="18">
        <v>2683</v>
      </c>
      <c r="C48" s="9" t="s">
        <v>138</v>
      </c>
      <c r="D48" s="15" t="s">
        <v>139</v>
      </c>
      <c r="E48" s="9" t="s">
        <v>138</v>
      </c>
      <c r="F48" s="18">
        <v>93110</v>
      </c>
      <c r="G48" s="12" t="s">
        <v>140</v>
      </c>
      <c r="H48" s="40" t="s">
        <v>229</v>
      </c>
      <c r="I48" s="46" t="s">
        <v>224</v>
      </c>
    </row>
    <row r="49" spans="1:9" ht="15" hidden="1">
      <c r="A49" s="17">
        <v>1</v>
      </c>
      <c r="B49" s="18">
        <v>2684</v>
      </c>
      <c r="C49" s="9" t="s">
        <v>143</v>
      </c>
      <c r="D49" s="15" t="s">
        <v>144</v>
      </c>
      <c r="E49" s="9" t="s">
        <v>143</v>
      </c>
      <c r="F49" s="18">
        <v>77185</v>
      </c>
      <c r="G49" s="12" t="s">
        <v>159</v>
      </c>
      <c r="H49" s="40" t="s">
        <v>229</v>
      </c>
      <c r="I49" s="46" t="s">
        <v>224</v>
      </c>
    </row>
    <row r="50" spans="1:9" ht="15" hidden="1">
      <c r="A50" s="17">
        <v>1</v>
      </c>
      <c r="B50" s="18">
        <v>2685</v>
      </c>
      <c r="C50" s="9" t="s">
        <v>150</v>
      </c>
      <c r="D50" s="15" t="s">
        <v>151</v>
      </c>
      <c r="E50" s="9" t="s">
        <v>101</v>
      </c>
      <c r="F50" s="18">
        <v>77400</v>
      </c>
      <c r="G50" s="12" t="s">
        <v>160</v>
      </c>
      <c r="H50" s="40" t="s">
        <v>229</v>
      </c>
      <c r="I50" s="46" t="s">
        <v>224</v>
      </c>
    </row>
    <row r="51" spans="1:9" ht="15" hidden="1">
      <c r="A51" s="17">
        <v>1</v>
      </c>
      <c r="B51" s="18">
        <v>2688</v>
      </c>
      <c r="C51" s="9" t="s">
        <v>102</v>
      </c>
      <c r="D51" s="15" t="s">
        <v>152</v>
      </c>
      <c r="E51" s="9" t="s">
        <v>102</v>
      </c>
      <c r="F51" s="18">
        <v>10400</v>
      </c>
      <c r="G51" s="12" t="s">
        <v>153</v>
      </c>
      <c r="H51" s="40" t="s">
        <v>229</v>
      </c>
      <c r="I51" s="43" t="s">
        <v>220</v>
      </c>
    </row>
    <row r="52" spans="1:9" ht="15" hidden="1">
      <c r="A52" s="17">
        <v>1</v>
      </c>
      <c r="B52" s="18">
        <v>2691</v>
      </c>
      <c r="C52" s="9" t="s">
        <v>170</v>
      </c>
      <c r="D52" s="15" t="s">
        <v>171</v>
      </c>
      <c r="E52" s="9" t="s">
        <v>170</v>
      </c>
      <c r="F52" s="18">
        <v>77170</v>
      </c>
      <c r="G52" s="12" t="s">
        <v>172</v>
      </c>
      <c r="H52" s="40" t="s">
        <v>229</v>
      </c>
      <c r="I52" s="43" t="s">
        <v>220</v>
      </c>
    </row>
    <row r="53" spans="1:9" ht="15" hidden="1">
      <c r="A53" s="17">
        <v>1</v>
      </c>
      <c r="B53" s="18">
        <v>2696</v>
      </c>
      <c r="C53" s="9" t="s">
        <v>162</v>
      </c>
      <c r="D53" s="15" t="s">
        <v>163</v>
      </c>
      <c r="E53" s="9" t="s">
        <v>162</v>
      </c>
      <c r="F53" s="18">
        <v>89100</v>
      </c>
      <c r="G53" s="12" t="s">
        <v>164</v>
      </c>
      <c r="H53" s="40" t="s">
        <v>229</v>
      </c>
      <c r="I53" s="43" t="s">
        <v>220</v>
      </c>
    </row>
    <row r="54" spans="1:9" ht="15" hidden="1">
      <c r="A54" s="17">
        <v>1</v>
      </c>
      <c r="B54" s="18">
        <v>2698</v>
      </c>
      <c r="C54" s="9" t="s">
        <v>133</v>
      </c>
      <c r="D54" s="15" t="s">
        <v>134</v>
      </c>
      <c r="E54" s="9" t="s">
        <v>133</v>
      </c>
      <c r="F54" s="18">
        <v>89700</v>
      </c>
      <c r="G54" s="12" t="s">
        <v>135</v>
      </c>
      <c r="H54" s="40" t="s">
        <v>229</v>
      </c>
      <c r="I54" s="41" t="s">
        <v>219</v>
      </c>
    </row>
    <row r="55" spans="1:9" ht="15" hidden="1">
      <c r="A55" s="17">
        <v>1</v>
      </c>
      <c r="B55" s="18">
        <v>2723</v>
      </c>
      <c r="C55" s="9" t="s">
        <v>141</v>
      </c>
      <c r="D55" s="15" t="s">
        <v>142</v>
      </c>
      <c r="E55" s="9" t="s">
        <v>141</v>
      </c>
      <c r="F55" s="18">
        <v>51700</v>
      </c>
      <c r="G55" s="12" t="s">
        <v>161</v>
      </c>
      <c r="H55" s="40" t="s">
        <v>229</v>
      </c>
      <c r="I55" s="41" t="s">
        <v>219</v>
      </c>
    </row>
    <row r="56" spans="1:9" ht="15" hidden="1">
      <c r="A56" s="17">
        <v>1</v>
      </c>
      <c r="B56" s="18">
        <v>2862</v>
      </c>
      <c r="C56" s="9" t="s">
        <v>147</v>
      </c>
      <c r="D56" s="15" t="s">
        <v>148</v>
      </c>
      <c r="E56" s="9" t="s">
        <v>147</v>
      </c>
      <c r="F56" s="18">
        <v>93170</v>
      </c>
      <c r="G56" s="12" t="s">
        <v>149</v>
      </c>
      <c r="H56" s="40" t="s">
        <v>229</v>
      </c>
      <c r="I56" s="43" t="s">
        <v>220</v>
      </c>
    </row>
    <row r="57" spans="1:9" ht="15" hidden="1">
      <c r="A57" s="17">
        <v>1</v>
      </c>
      <c r="B57" s="18">
        <v>2865</v>
      </c>
      <c r="C57" s="9" t="s">
        <v>165</v>
      </c>
      <c r="D57" s="15" t="s">
        <v>166</v>
      </c>
      <c r="E57" s="9" t="s">
        <v>167</v>
      </c>
      <c r="F57" s="18">
        <v>94430</v>
      </c>
      <c r="G57" s="12" t="s">
        <v>168</v>
      </c>
      <c r="H57" s="40" t="s">
        <v>229</v>
      </c>
      <c r="I57" s="43" t="s">
        <v>220</v>
      </c>
    </row>
    <row r="58" spans="1:9" ht="15" hidden="1">
      <c r="A58" s="17">
        <v>1</v>
      </c>
      <c r="B58" s="18">
        <v>3009</v>
      </c>
      <c r="C58" s="9" t="s">
        <v>191</v>
      </c>
      <c r="D58" s="15" t="s">
        <v>192</v>
      </c>
      <c r="E58" s="9" t="s">
        <v>191</v>
      </c>
      <c r="F58" s="18">
        <v>93330</v>
      </c>
      <c r="G58" s="12" t="s">
        <v>193</v>
      </c>
      <c r="H58" s="40" t="s">
        <v>229</v>
      </c>
      <c r="I58" s="45" t="s">
        <v>223</v>
      </c>
    </row>
    <row r="59" spans="1:9" ht="15" hidden="1">
      <c r="A59" s="17">
        <v>1</v>
      </c>
      <c r="B59" s="18">
        <v>3016</v>
      </c>
      <c r="C59" s="9" t="s">
        <v>188</v>
      </c>
      <c r="D59" s="15" t="s">
        <v>189</v>
      </c>
      <c r="E59" s="9" t="s">
        <v>188</v>
      </c>
      <c r="F59" s="18">
        <v>77370</v>
      </c>
      <c r="G59" s="12" t="s">
        <v>190</v>
      </c>
      <c r="H59" s="40" t="s">
        <v>229</v>
      </c>
      <c r="I59" s="46" t="s">
        <v>224</v>
      </c>
    </row>
    <row r="60" spans="1:9" ht="15" hidden="1">
      <c r="A60" s="17">
        <v>1</v>
      </c>
      <c r="B60" s="18">
        <v>3142</v>
      </c>
      <c r="C60" s="9" t="s">
        <v>196</v>
      </c>
      <c r="D60" s="15" t="s">
        <v>199</v>
      </c>
      <c r="E60" s="9" t="s">
        <v>196</v>
      </c>
      <c r="F60" s="18">
        <v>77600</v>
      </c>
      <c r="G60" s="12" t="s">
        <v>200</v>
      </c>
      <c r="H60" s="40" t="s">
        <v>229</v>
      </c>
      <c r="I60" s="46" t="s">
        <v>224</v>
      </c>
    </row>
    <row r="61" spans="1:9" ht="15">
      <c r="A61" s="17">
        <v>1</v>
      </c>
      <c r="B61" s="18">
        <v>3146</v>
      </c>
      <c r="C61" s="9" t="s">
        <v>173</v>
      </c>
      <c r="D61" s="15" t="s">
        <v>174</v>
      </c>
      <c r="E61" s="9" t="s">
        <v>173</v>
      </c>
      <c r="F61" s="18">
        <v>89470</v>
      </c>
      <c r="G61" s="12" t="s">
        <v>175</v>
      </c>
      <c r="H61" s="40" t="s">
        <v>229</v>
      </c>
      <c r="I61" s="44" t="s">
        <v>222</v>
      </c>
    </row>
    <row r="62" spans="1:9" ht="15">
      <c r="A62" s="17">
        <v>1</v>
      </c>
      <c r="B62" s="18">
        <v>3202</v>
      </c>
      <c r="C62" s="9" t="s">
        <v>185</v>
      </c>
      <c r="D62" s="15" t="s">
        <v>186</v>
      </c>
      <c r="E62" s="9" t="s">
        <v>185</v>
      </c>
      <c r="F62" s="18">
        <v>77210</v>
      </c>
      <c r="G62" s="12" t="s">
        <v>187</v>
      </c>
      <c r="H62" s="40" t="s">
        <v>229</v>
      </c>
      <c r="I62" s="44" t="s">
        <v>222</v>
      </c>
    </row>
    <row r="63" spans="1:9" ht="15" hidden="1">
      <c r="A63" s="17">
        <v>1</v>
      </c>
      <c r="B63" s="18">
        <v>3210</v>
      </c>
      <c r="C63" s="9" t="s">
        <v>201</v>
      </c>
      <c r="D63" s="15" t="s">
        <v>202</v>
      </c>
      <c r="E63" s="9" t="s">
        <v>203</v>
      </c>
      <c r="F63" s="18">
        <v>89500</v>
      </c>
      <c r="G63" s="12" t="s">
        <v>204</v>
      </c>
      <c r="H63" s="28"/>
      <c r="I63" s="31" t="s">
        <v>219</v>
      </c>
    </row>
    <row r="64" spans="1:9" ht="15" hidden="1">
      <c r="A64" s="17">
        <v>1</v>
      </c>
      <c r="B64" s="18">
        <v>3214</v>
      </c>
      <c r="C64" s="20" t="s">
        <v>206</v>
      </c>
      <c r="D64" s="21" t="s">
        <v>207</v>
      </c>
      <c r="E64" s="20" t="s">
        <v>94</v>
      </c>
      <c r="F64" s="18">
        <v>75019</v>
      </c>
      <c r="G64" s="22" t="s">
        <v>208</v>
      </c>
      <c r="H64" s="29"/>
      <c r="I64" s="32" t="s">
        <v>221</v>
      </c>
    </row>
    <row r="65" spans="1:9" ht="15" hidden="1">
      <c r="A65" s="17">
        <v>1</v>
      </c>
      <c r="B65" s="18">
        <v>3219</v>
      </c>
      <c r="C65" s="9" t="s">
        <v>195</v>
      </c>
      <c r="D65" s="15" t="s">
        <v>197</v>
      </c>
      <c r="E65" s="9" t="s">
        <v>195</v>
      </c>
      <c r="F65" s="18">
        <v>77410</v>
      </c>
      <c r="G65" s="12" t="s">
        <v>198</v>
      </c>
      <c r="H65" s="28"/>
      <c r="I65" s="32" t="s">
        <v>221</v>
      </c>
    </row>
    <row r="66" spans="1:9" ht="15" hidden="1">
      <c r="A66" s="17">
        <v>1</v>
      </c>
      <c r="B66" s="18">
        <v>3245</v>
      </c>
      <c r="C66" s="20" t="s">
        <v>210</v>
      </c>
      <c r="D66" s="21" t="s">
        <v>211</v>
      </c>
      <c r="E66" s="20" t="s">
        <v>212</v>
      </c>
      <c r="F66" s="18">
        <v>94120</v>
      </c>
      <c r="G66" s="22" t="s">
        <v>213</v>
      </c>
      <c r="H66" s="29"/>
      <c r="I66" s="35" t="s">
        <v>224</v>
      </c>
    </row>
    <row r="67" spans="1:9" s="5" customFormat="1" ht="15">
      <c r="A67" s="5">
        <f>SUM(A4:A66)</f>
        <v>63</v>
      </c>
      <c r="B67" s="14"/>
      <c r="C67" s="14"/>
      <c r="D67" s="14"/>
      <c r="E67" s="14"/>
      <c r="F67" s="14"/>
      <c r="G67" s="14"/>
      <c r="H67" s="14"/>
    </row>
    <row r="69" spans="1:9" ht="14.25">
      <c r="B69" s="14"/>
      <c r="C69" s="14"/>
      <c r="D69" s="14"/>
      <c r="E69" s="14"/>
      <c r="F69" s="14"/>
      <c r="G69" s="14"/>
      <c r="H69" s="14"/>
    </row>
    <row r="70" spans="1:9">
      <c r="D70" s="23" t="s">
        <v>215</v>
      </c>
      <c r="E70" s="23" t="s">
        <v>216</v>
      </c>
      <c r="F70" s="23" t="s">
        <v>217</v>
      </c>
    </row>
    <row r="71" spans="1:9" ht="15">
      <c r="D71" s="30"/>
      <c r="E71" s="25"/>
      <c r="F71" s="25"/>
    </row>
    <row r="72" spans="1:9" ht="15">
      <c r="D72" s="34" t="s">
        <v>222</v>
      </c>
      <c r="E72" s="25" t="s">
        <v>227</v>
      </c>
      <c r="F72" s="25">
        <v>11</v>
      </c>
    </row>
    <row r="73" spans="1:9" ht="15.75" thickBot="1">
      <c r="D73" s="30"/>
      <c r="E73" s="25"/>
      <c r="F73" s="26"/>
    </row>
    <row r="74" spans="1:9" ht="15.75" thickTop="1">
      <c r="D74" s="30"/>
      <c r="E74" s="25"/>
      <c r="F74" s="25">
        <v>11</v>
      </c>
    </row>
    <row r="75" spans="1:9" ht="15">
      <c r="D75" s="30"/>
      <c r="E75" s="25"/>
    </row>
    <row r="76" spans="1:9" ht="15">
      <c r="D76" s="37"/>
      <c r="E76" s="5"/>
    </row>
    <row r="77" spans="1:9" ht="15">
      <c r="D77" s="37"/>
      <c r="E77" s="5"/>
      <c r="F77" s="25"/>
    </row>
    <row r="78" spans="1:9" ht="15">
      <c r="D78" s="5"/>
      <c r="E78" s="5"/>
      <c r="F78" s="5"/>
    </row>
    <row r="79" spans="1:9" ht="15">
      <c r="D79" s="5"/>
      <c r="E79" s="5"/>
      <c r="F79" s="5"/>
    </row>
    <row r="80" spans="1:9" ht="15">
      <c r="D80" s="5"/>
      <c r="E80" s="5"/>
    </row>
  </sheetData>
  <mergeCells count="2">
    <mergeCell ref="F2:G2"/>
    <mergeCell ref="B1:I1"/>
  </mergeCells>
  <pageMargins left="0.70866141732283472" right="0.70866141732283472" top="0.74803149606299213" bottom="0.74803149606299213" header="0.31496062992125984" footer="0.31496062992125984"/>
  <pageSetup paperSize="9" scale="70" orientation="landscape" r:id="rId1"/>
  <legacyDrawing r:id="rId2"/>
</worksheet>
</file>

<file path=xl/worksheets/sheet10.xml><?xml version="1.0" encoding="utf-8"?>
<worksheet xmlns="http://schemas.openxmlformats.org/spreadsheetml/2006/main" xmlns:r="http://schemas.openxmlformats.org/officeDocument/2006/relationships">
  <sheetPr codeName="Feuil7">
    <tabColor rgb="FF92D050"/>
  </sheetPr>
  <dimension ref="A1:I80"/>
  <sheetViews>
    <sheetView workbookViewId="0">
      <selection activeCell="D72" sqref="D72:E72"/>
    </sheetView>
  </sheetViews>
  <sheetFormatPr baseColWidth="10" defaultColWidth="11.42578125" defaultRowHeight="12.75"/>
  <cols>
    <col min="1" max="1" width="3.85546875" style="1" bestFit="1" customWidth="1"/>
    <col min="2" max="2" width="15.140625" style="1" customWidth="1"/>
    <col min="3" max="3" width="35.28515625" style="1" customWidth="1"/>
    <col min="4" max="4" width="48.42578125" style="1" bestFit="1" customWidth="1"/>
    <col min="5" max="5" width="27.5703125" style="1" bestFit="1" customWidth="1"/>
    <col min="6" max="6" width="13" style="1" bestFit="1" customWidth="1"/>
    <col min="7" max="7" width="16.7109375" style="1" hidden="1" customWidth="1"/>
    <col min="8" max="8" width="16.7109375" style="1" customWidth="1"/>
    <col min="9" max="9" width="29.85546875" style="1" customWidth="1"/>
    <col min="10" max="10" width="11.42578125" style="1"/>
    <col min="11" max="11" width="15.85546875" style="1" bestFit="1" customWidth="1"/>
    <col min="12" max="12" width="13.28515625" style="1" bestFit="1" customWidth="1"/>
    <col min="13" max="16384" width="11.42578125" style="1"/>
  </cols>
  <sheetData>
    <row r="1" spans="1:9" ht="18">
      <c r="B1" s="352" t="s">
        <v>231</v>
      </c>
      <c r="C1" s="353"/>
      <c r="D1" s="353"/>
      <c r="E1" s="353"/>
      <c r="F1" s="353"/>
      <c r="G1" s="353"/>
      <c r="H1" s="353"/>
      <c r="I1" s="353"/>
    </row>
    <row r="2" spans="1:9" ht="25.5">
      <c r="B2" s="2" t="s">
        <v>118</v>
      </c>
      <c r="C2" s="3"/>
      <c r="D2" s="2" t="s">
        <v>5</v>
      </c>
      <c r="E2" s="4"/>
      <c r="F2" s="350" t="s">
        <v>214</v>
      </c>
      <c r="G2" s="351"/>
      <c r="H2" s="27"/>
      <c r="I2" s="24"/>
    </row>
    <row r="3" spans="1:9" s="5" customFormat="1" ht="15">
      <c r="B3" s="6" t="s">
        <v>0</v>
      </c>
      <c r="C3" s="6" t="s">
        <v>4</v>
      </c>
      <c r="D3" s="6" t="s">
        <v>3</v>
      </c>
      <c r="E3" s="6" t="s">
        <v>92</v>
      </c>
      <c r="F3" s="6" t="s">
        <v>1</v>
      </c>
      <c r="G3" s="6" t="s">
        <v>2</v>
      </c>
      <c r="H3" s="6" t="s">
        <v>230</v>
      </c>
      <c r="I3" s="3"/>
    </row>
    <row r="4" spans="1:9" s="5" customFormat="1" ht="15" hidden="1">
      <c r="A4" s="5">
        <v>1</v>
      </c>
      <c r="B4" s="7">
        <v>352</v>
      </c>
      <c r="C4" s="8" t="s">
        <v>6</v>
      </c>
      <c r="D4" s="8" t="s">
        <v>112</v>
      </c>
      <c r="E4" s="8" t="s">
        <v>93</v>
      </c>
      <c r="F4" s="7">
        <v>10100</v>
      </c>
      <c r="G4" s="7" t="s">
        <v>7</v>
      </c>
      <c r="H4" s="7"/>
      <c r="I4" s="41" t="s">
        <v>219</v>
      </c>
    </row>
    <row r="5" spans="1:9" s="5" customFormat="1" ht="15" hidden="1">
      <c r="A5" s="5">
        <v>1</v>
      </c>
      <c r="B5" s="7">
        <v>383</v>
      </c>
      <c r="C5" s="8" t="s">
        <v>8</v>
      </c>
      <c r="D5" s="8" t="s">
        <v>9</v>
      </c>
      <c r="E5" s="8" t="s">
        <v>8</v>
      </c>
      <c r="F5" s="7">
        <v>51170</v>
      </c>
      <c r="G5" s="7" t="s">
        <v>10</v>
      </c>
      <c r="H5" s="7"/>
      <c r="I5" s="41" t="s">
        <v>219</v>
      </c>
    </row>
    <row r="6" spans="1:9" s="5" customFormat="1" ht="15" hidden="1">
      <c r="A6" s="5">
        <v>1</v>
      </c>
      <c r="B6" s="7">
        <v>601</v>
      </c>
      <c r="C6" s="8" t="s">
        <v>11</v>
      </c>
      <c r="D6" s="8" t="s">
        <v>12</v>
      </c>
      <c r="E6" s="8" t="s">
        <v>11</v>
      </c>
      <c r="F6" s="7">
        <v>93370</v>
      </c>
      <c r="G6" s="7" t="s">
        <v>13</v>
      </c>
      <c r="H6" s="7"/>
      <c r="I6" s="42" t="s">
        <v>221</v>
      </c>
    </row>
    <row r="7" spans="1:9" s="5" customFormat="1" ht="15" hidden="1">
      <c r="A7" s="5">
        <v>1</v>
      </c>
      <c r="B7" s="7">
        <v>603</v>
      </c>
      <c r="C7" s="8" t="s">
        <v>14</v>
      </c>
      <c r="D7" s="8" t="s">
        <v>205</v>
      </c>
      <c r="E7" s="8" t="s">
        <v>14</v>
      </c>
      <c r="F7" s="7">
        <v>93270</v>
      </c>
      <c r="G7" s="7" t="s">
        <v>194</v>
      </c>
      <c r="H7" s="7"/>
      <c r="I7" s="43" t="s">
        <v>220</v>
      </c>
    </row>
    <row r="8" spans="1:9" s="5" customFormat="1" ht="15" hidden="1">
      <c r="A8" s="5">
        <v>1</v>
      </c>
      <c r="B8" s="7">
        <v>632</v>
      </c>
      <c r="C8" s="8" t="s">
        <v>15</v>
      </c>
      <c r="D8" s="8" t="s">
        <v>16</v>
      </c>
      <c r="E8" s="8" t="s">
        <v>15</v>
      </c>
      <c r="F8" s="7">
        <v>77260</v>
      </c>
      <c r="G8" s="7" t="s">
        <v>17</v>
      </c>
      <c r="H8" s="7"/>
      <c r="I8" s="44" t="s">
        <v>222</v>
      </c>
    </row>
    <row r="9" spans="1:9" s="5" customFormat="1" ht="15" hidden="1">
      <c r="A9" s="5">
        <v>1</v>
      </c>
      <c r="B9" s="7">
        <v>641</v>
      </c>
      <c r="C9" s="8" t="s">
        <v>18</v>
      </c>
      <c r="D9" s="8" t="s">
        <v>19</v>
      </c>
      <c r="E9" s="8" t="s">
        <v>18</v>
      </c>
      <c r="F9" s="7">
        <v>77120</v>
      </c>
      <c r="G9" s="7" t="s">
        <v>20</v>
      </c>
      <c r="H9" s="7"/>
      <c r="I9" s="44" t="s">
        <v>222</v>
      </c>
    </row>
    <row r="10" spans="1:9" s="5" customFormat="1" ht="15" hidden="1">
      <c r="A10" s="5">
        <v>1</v>
      </c>
      <c r="B10" s="7">
        <v>648</v>
      </c>
      <c r="C10" s="8" t="s">
        <v>21</v>
      </c>
      <c r="D10" s="8" t="s">
        <v>22</v>
      </c>
      <c r="E10" s="8" t="s">
        <v>94</v>
      </c>
      <c r="F10" s="7">
        <v>75020</v>
      </c>
      <c r="G10" s="7" t="s">
        <v>23</v>
      </c>
      <c r="H10" s="7"/>
      <c r="I10" s="42" t="s">
        <v>221</v>
      </c>
    </row>
    <row r="11" spans="1:9" s="5" customFormat="1" ht="15" hidden="1">
      <c r="A11" s="5">
        <v>1</v>
      </c>
      <c r="B11" s="7">
        <v>649</v>
      </c>
      <c r="C11" s="8" t="s">
        <v>24</v>
      </c>
      <c r="D11" s="8" t="s">
        <v>25</v>
      </c>
      <c r="E11" s="8" t="s">
        <v>95</v>
      </c>
      <c r="F11" s="7">
        <v>77100</v>
      </c>
      <c r="G11" s="7" t="s">
        <v>26</v>
      </c>
      <c r="H11" s="7"/>
      <c r="I11" s="44" t="s">
        <v>222</v>
      </c>
    </row>
    <row r="12" spans="1:9" s="5" customFormat="1" ht="15" hidden="1">
      <c r="A12" s="5">
        <v>1</v>
      </c>
      <c r="B12" s="7">
        <v>665</v>
      </c>
      <c r="C12" s="8" t="s">
        <v>27</v>
      </c>
      <c r="D12" s="8" t="s">
        <v>28</v>
      </c>
      <c r="E12" s="8" t="s">
        <v>27</v>
      </c>
      <c r="F12" s="7">
        <v>93190</v>
      </c>
      <c r="G12" s="7" t="s">
        <v>104</v>
      </c>
      <c r="H12" s="7"/>
      <c r="I12" s="42" t="s">
        <v>221</v>
      </c>
    </row>
    <row r="13" spans="1:9" s="5" customFormat="1" ht="15" hidden="1">
      <c r="A13" s="5">
        <v>1</v>
      </c>
      <c r="B13" s="7">
        <v>1004</v>
      </c>
      <c r="C13" s="8" t="s">
        <v>29</v>
      </c>
      <c r="D13" s="8" t="s">
        <v>30</v>
      </c>
      <c r="E13" s="8" t="s">
        <v>96</v>
      </c>
      <c r="F13" s="7">
        <v>91800</v>
      </c>
      <c r="G13" s="7" t="s">
        <v>31</v>
      </c>
      <c r="H13" s="7"/>
      <c r="I13" s="42" t="s">
        <v>221</v>
      </c>
    </row>
    <row r="14" spans="1:9" s="5" customFormat="1" ht="15" hidden="1">
      <c r="A14" s="5">
        <v>1</v>
      </c>
      <c r="B14" s="7">
        <v>1005</v>
      </c>
      <c r="C14" s="8" t="s">
        <v>176</v>
      </c>
      <c r="D14" s="8" t="s">
        <v>177</v>
      </c>
      <c r="E14" s="8" t="s">
        <v>176</v>
      </c>
      <c r="F14" s="7">
        <v>77130</v>
      </c>
      <c r="G14" s="7" t="s">
        <v>178</v>
      </c>
      <c r="H14" s="7"/>
      <c r="I14" s="42" t="s">
        <v>221</v>
      </c>
    </row>
    <row r="15" spans="1:9" s="5" customFormat="1" ht="15" hidden="1">
      <c r="A15" s="5">
        <v>1</v>
      </c>
      <c r="B15" s="7">
        <v>1014</v>
      </c>
      <c r="C15" s="8" t="s">
        <v>32</v>
      </c>
      <c r="D15" s="8" t="s">
        <v>33</v>
      </c>
      <c r="E15" s="8" t="s">
        <v>97</v>
      </c>
      <c r="F15" s="7">
        <v>77330</v>
      </c>
      <c r="G15" s="7" t="s">
        <v>34</v>
      </c>
      <c r="H15" s="7"/>
      <c r="I15" s="44" t="s">
        <v>222</v>
      </c>
    </row>
    <row r="16" spans="1:9" s="5" customFormat="1" ht="15" hidden="1">
      <c r="A16" s="5">
        <v>1</v>
      </c>
      <c r="B16" s="7">
        <v>1016</v>
      </c>
      <c r="C16" s="8" t="s">
        <v>43</v>
      </c>
      <c r="D16" s="8" t="s">
        <v>90</v>
      </c>
      <c r="E16" s="8" t="s">
        <v>43</v>
      </c>
      <c r="F16" s="7">
        <v>77160</v>
      </c>
      <c r="G16" s="7" t="s">
        <v>91</v>
      </c>
      <c r="H16" s="7"/>
      <c r="I16" s="42" t="s">
        <v>221</v>
      </c>
    </row>
    <row r="17" spans="1:9" s="5" customFormat="1" ht="15" hidden="1">
      <c r="A17" s="5">
        <v>1</v>
      </c>
      <c r="B17" s="12">
        <v>1039</v>
      </c>
      <c r="C17" s="9" t="s">
        <v>35</v>
      </c>
      <c r="D17" s="9" t="s">
        <v>36</v>
      </c>
      <c r="E17" s="9" t="s">
        <v>35</v>
      </c>
      <c r="F17" s="12">
        <v>94370</v>
      </c>
      <c r="G17" s="12" t="s">
        <v>137</v>
      </c>
      <c r="H17" s="12"/>
      <c r="I17" s="42" t="s">
        <v>221</v>
      </c>
    </row>
    <row r="18" spans="1:9" s="5" customFormat="1" ht="15" hidden="1">
      <c r="A18" s="5">
        <v>1</v>
      </c>
      <c r="B18" s="7">
        <v>1053</v>
      </c>
      <c r="C18" s="8" t="s">
        <v>37</v>
      </c>
      <c r="D18" s="8" t="s">
        <v>38</v>
      </c>
      <c r="E18" s="8" t="s">
        <v>98</v>
      </c>
      <c r="F18" s="7">
        <v>94500</v>
      </c>
      <c r="G18" s="7" t="s">
        <v>39</v>
      </c>
      <c r="H18" s="7"/>
      <c r="I18" s="42" t="s">
        <v>221</v>
      </c>
    </row>
    <row r="19" spans="1:9" s="5" customFormat="1" ht="15" hidden="1">
      <c r="A19" s="5">
        <v>1</v>
      </c>
      <c r="B19" s="7">
        <v>1057</v>
      </c>
      <c r="C19" s="8" t="s">
        <v>40</v>
      </c>
      <c r="D19" s="8" t="s">
        <v>41</v>
      </c>
      <c r="E19" s="8" t="s">
        <v>99</v>
      </c>
      <c r="F19" s="7">
        <v>94350</v>
      </c>
      <c r="G19" s="7" t="s">
        <v>42</v>
      </c>
      <c r="H19" s="7"/>
      <c r="I19" s="44" t="s">
        <v>222</v>
      </c>
    </row>
    <row r="20" spans="1:9" s="5" customFormat="1" ht="15" hidden="1">
      <c r="A20" s="5">
        <v>1</v>
      </c>
      <c r="B20" s="7">
        <v>1061</v>
      </c>
      <c r="C20" s="8" t="s">
        <v>44</v>
      </c>
      <c r="D20" s="8" t="s">
        <v>49</v>
      </c>
      <c r="E20" s="8" t="s">
        <v>100</v>
      </c>
      <c r="F20" s="7">
        <v>93100</v>
      </c>
      <c r="G20" s="7" t="s">
        <v>50</v>
      </c>
      <c r="H20" s="7"/>
      <c r="I20" s="42" t="s">
        <v>221</v>
      </c>
    </row>
    <row r="21" spans="1:9" s="5" customFormat="1" ht="15" hidden="1">
      <c r="A21" s="5">
        <v>1</v>
      </c>
      <c r="B21" s="7">
        <v>1062</v>
      </c>
      <c r="C21" s="8" t="s">
        <v>45</v>
      </c>
      <c r="D21" s="8" t="s">
        <v>51</v>
      </c>
      <c r="E21" s="8" t="s">
        <v>45</v>
      </c>
      <c r="F21" s="7">
        <v>93260</v>
      </c>
      <c r="G21" s="7" t="s">
        <v>52</v>
      </c>
      <c r="H21" s="7"/>
      <c r="I21" s="42" t="s">
        <v>221</v>
      </c>
    </row>
    <row r="22" spans="1:9" s="5" customFormat="1" ht="15" hidden="1">
      <c r="A22" s="5">
        <v>1</v>
      </c>
      <c r="B22" s="7">
        <v>1072</v>
      </c>
      <c r="C22" s="8" t="s">
        <v>46</v>
      </c>
      <c r="D22" s="8" t="s">
        <v>47</v>
      </c>
      <c r="E22" s="8" t="s">
        <v>46</v>
      </c>
      <c r="F22" s="7">
        <v>94430</v>
      </c>
      <c r="G22" s="7" t="s">
        <v>48</v>
      </c>
      <c r="H22" s="7"/>
      <c r="I22" s="44" t="s">
        <v>222</v>
      </c>
    </row>
    <row r="23" spans="1:9" s="5" customFormat="1" ht="15" hidden="1">
      <c r="A23" s="5">
        <v>1</v>
      </c>
      <c r="B23" s="7">
        <v>1073</v>
      </c>
      <c r="C23" s="8" t="s">
        <v>53</v>
      </c>
      <c r="D23" s="8" t="s">
        <v>113</v>
      </c>
      <c r="E23" s="8" t="s">
        <v>115</v>
      </c>
      <c r="F23" s="7">
        <v>77100</v>
      </c>
      <c r="G23" s="7" t="s">
        <v>54</v>
      </c>
      <c r="H23" s="7"/>
      <c r="I23" s="44" t="s">
        <v>222</v>
      </c>
    </row>
    <row r="24" spans="1:9" s="5" customFormat="1" ht="15" hidden="1">
      <c r="A24" s="5">
        <v>1</v>
      </c>
      <c r="B24" s="7">
        <v>1077</v>
      </c>
      <c r="C24" s="8" t="s">
        <v>55</v>
      </c>
      <c r="D24" s="8" t="s">
        <v>56</v>
      </c>
      <c r="E24" s="8" t="s">
        <v>94</v>
      </c>
      <c r="F24" s="7">
        <v>75020</v>
      </c>
      <c r="G24" s="7" t="s">
        <v>169</v>
      </c>
      <c r="H24" s="7"/>
      <c r="I24" s="42" t="s">
        <v>221</v>
      </c>
    </row>
    <row r="25" spans="1:9" s="5" customFormat="1" ht="15" hidden="1">
      <c r="A25" s="5">
        <v>1</v>
      </c>
      <c r="B25" s="7">
        <v>1091</v>
      </c>
      <c r="C25" s="8" t="s">
        <v>57</v>
      </c>
      <c r="D25" s="8" t="s">
        <v>58</v>
      </c>
      <c r="E25" s="8" t="s">
        <v>57</v>
      </c>
      <c r="F25" s="7">
        <v>77380</v>
      </c>
      <c r="G25" s="7" t="s">
        <v>59</v>
      </c>
      <c r="H25" s="7"/>
      <c r="I25" s="42" t="s">
        <v>221</v>
      </c>
    </row>
    <row r="26" spans="1:9" s="5" customFormat="1" ht="15" hidden="1">
      <c r="A26" s="17">
        <v>1</v>
      </c>
      <c r="B26" s="18">
        <v>1094</v>
      </c>
      <c r="C26" s="9" t="s">
        <v>121</v>
      </c>
      <c r="D26" s="15" t="s">
        <v>122</v>
      </c>
      <c r="E26" s="9" t="s">
        <v>121</v>
      </c>
      <c r="F26" s="18">
        <v>89400</v>
      </c>
      <c r="G26" s="16">
        <v>386804512</v>
      </c>
      <c r="H26" s="16"/>
      <c r="I26" s="41" t="s">
        <v>219</v>
      </c>
    </row>
    <row r="27" spans="1:9" s="5" customFormat="1" ht="15" hidden="1">
      <c r="A27" s="5">
        <v>1</v>
      </c>
      <c r="B27" s="7">
        <v>1302</v>
      </c>
      <c r="C27" s="8" t="s">
        <v>71</v>
      </c>
      <c r="D27" s="8" t="s">
        <v>72</v>
      </c>
      <c r="E27" s="8" t="s">
        <v>18</v>
      </c>
      <c r="F27" s="7">
        <v>77120</v>
      </c>
      <c r="G27" s="7" t="s">
        <v>73</v>
      </c>
      <c r="H27" s="7"/>
      <c r="I27" s="41" t="s">
        <v>219</v>
      </c>
    </row>
    <row r="28" spans="1:9" s="5" customFormat="1" ht="15" hidden="1">
      <c r="A28" s="17">
        <v>1</v>
      </c>
      <c r="B28" s="18">
        <v>1306</v>
      </c>
      <c r="C28" s="9" t="s">
        <v>123</v>
      </c>
      <c r="D28" s="15" t="s">
        <v>124</v>
      </c>
      <c r="E28" s="9" t="s">
        <v>123</v>
      </c>
      <c r="F28" s="18">
        <v>89300</v>
      </c>
      <c r="G28" s="16">
        <v>386193595</v>
      </c>
      <c r="H28" s="16"/>
      <c r="I28" s="41" t="s">
        <v>219</v>
      </c>
    </row>
    <row r="29" spans="1:9" s="5" customFormat="1" ht="15" hidden="1">
      <c r="A29" s="5">
        <v>1</v>
      </c>
      <c r="B29" s="7">
        <v>1308</v>
      </c>
      <c r="C29" s="8" t="s">
        <v>60</v>
      </c>
      <c r="D29" s="8" t="s">
        <v>61</v>
      </c>
      <c r="E29" s="8" t="s">
        <v>106</v>
      </c>
      <c r="F29" s="7">
        <v>75011</v>
      </c>
      <c r="G29" s="7" t="s">
        <v>105</v>
      </c>
      <c r="H29" s="7"/>
      <c r="I29" s="42" t="s">
        <v>221</v>
      </c>
    </row>
    <row r="30" spans="1:9" s="5" customFormat="1" ht="15">
      <c r="A30" s="5">
        <v>1</v>
      </c>
      <c r="B30" s="7">
        <v>1320</v>
      </c>
      <c r="C30" s="8" t="s">
        <v>62</v>
      </c>
      <c r="D30" s="8" t="s">
        <v>63</v>
      </c>
      <c r="E30" s="8" t="s">
        <v>62</v>
      </c>
      <c r="F30" s="7">
        <v>77340</v>
      </c>
      <c r="G30" s="7" t="s">
        <v>64</v>
      </c>
      <c r="H30" s="40" t="s">
        <v>229</v>
      </c>
      <c r="I30" s="45" t="s">
        <v>223</v>
      </c>
    </row>
    <row r="31" spans="1:9" s="5" customFormat="1" ht="15">
      <c r="A31" s="5">
        <v>1</v>
      </c>
      <c r="B31" s="7">
        <v>1490</v>
      </c>
      <c r="C31" s="8" t="s">
        <v>65</v>
      </c>
      <c r="D31" s="8" t="s">
        <v>66</v>
      </c>
      <c r="E31" s="8" t="s">
        <v>65</v>
      </c>
      <c r="F31" s="7">
        <v>77170</v>
      </c>
      <c r="G31" s="7" t="s">
        <v>67</v>
      </c>
      <c r="H31" s="40" t="s">
        <v>229</v>
      </c>
      <c r="I31" s="45" t="s">
        <v>223</v>
      </c>
    </row>
    <row r="32" spans="1:9" s="5" customFormat="1" ht="15" hidden="1">
      <c r="A32" s="5">
        <v>1</v>
      </c>
      <c r="B32" s="7">
        <v>1492</v>
      </c>
      <c r="C32" s="8" t="s">
        <v>179</v>
      </c>
      <c r="D32" s="8" t="s">
        <v>180</v>
      </c>
      <c r="E32" s="8" t="s">
        <v>179</v>
      </c>
      <c r="F32" s="7">
        <v>77250</v>
      </c>
      <c r="G32" s="7" t="s">
        <v>181</v>
      </c>
      <c r="H32" s="40" t="s">
        <v>229</v>
      </c>
      <c r="I32" s="42" t="s">
        <v>221</v>
      </c>
    </row>
    <row r="33" spans="1:9" s="5" customFormat="1" ht="15" hidden="1">
      <c r="A33" s="17">
        <v>1</v>
      </c>
      <c r="B33" s="12">
        <v>1495</v>
      </c>
      <c r="C33" s="9" t="s">
        <v>131</v>
      </c>
      <c r="D33" s="15" t="s">
        <v>132</v>
      </c>
      <c r="E33" s="9" t="s">
        <v>120</v>
      </c>
      <c r="F33" s="18">
        <v>89100</v>
      </c>
      <c r="G33" s="12" t="s">
        <v>136</v>
      </c>
      <c r="H33" s="40" t="s">
        <v>229</v>
      </c>
      <c r="I33" s="41" t="s">
        <v>219</v>
      </c>
    </row>
    <row r="34" spans="1:9" s="5" customFormat="1" ht="15" hidden="1">
      <c r="A34" s="5">
        <v>1</v>
      </c>
      <c r="B34" s="7">
        <v>1613</v>
      </c>
      <c r="C34" s="8" t="s">
        <v>68</v>
      </c>
      <c r="D34" s="8" t="s">
        <v>69</v>
      </c>
      <c r="E34" s="8" t="s">
        <v>100</v>
      </c>
      <c r="F34" s="7">
        <v>93100</v>
      </c>
      <c r="G34" s="7" t="s">
        <v>70</v>
      </c>
      <c r="H34" s="40" t="s">
        <v>229</v>
      </c>
      <c r="I34" s="42" t="s">
        <v>221</v>
      </c>
    </row>
    <row r="35" spans="1:9" s="5" customFormat="1" ht="15" hidden="1">
      <c r="A35" s="5">
        <v>1</v>
      </c>
      <c r="B35" s="7">
        <v>1620</v>
      </c>
      <c r="C35" s="8" t="s">
        <v>74</v>
      </c>
      <c r="D35" s="10" t="s">
        <v>75</v>
      </c>
      <c r="E35" s="10" t="s">
        <v>94</v>
      </c>
      <c r="F35" s="11">
        <v>75011</v>
      </c>
      <c r="G35" s="11" t="s">
        <v>76</v>
      </c>
      <c r="H35" s="40" t="s">
        <v>229</v>
      </c>
      <c r="I35" s="42" t="s">
        <v>221</v>
      </c>
    </row>
    <row r="36" spans="1:9" s="5" customFormat="1" ht="15">
      <c r="A36" s="5">
        <v>1</v>
      </c>
      <c r="B36" s="7">
        <v>1854</v>
      </c>
      <c r="C36" s="8" t="s">
        <v>77</v>
      </c>
      <c r="D36" s="8" t="s">
        <v>89</v>
      </c>
      <c r="E36" s="8" t="s">
        <v>77</v>
      </c>
      <c r="F36" s="7">
        <v>77320</v>
      </c>
      <c r="G36" s="7" t="s">
        <v>116</v>
      </c>
      <c r="H36" s="40" t="s">
        <v>229</v>
      </c>
      <c r="I36" s="45" t="s">
        <v>223</v>
      </c>
    </row>
    <row r="37" spans="1:9" s="5" customFormat="1" ht="15">
      <c r="A37" s="5">
        <v>1</v>
      </c>
      <c r="B37" s="7">
        <v>1865</v>
      </c>
      <c r="C37" s="8" t="s">
        <v>78</v>
      </c>
      <c r="D37" s="8" t="s">
        <v>114</v>
      </c>
      <c r="E37" s="8" t="s">
        <v>95</v>
      </c>
      <c r="F37" s="7">
        <v>77100</v>
      </c>
      <c r="G37" s="7" t="s">
        <v>79</v>
      </c>
      <c r="H37" s="40" t="s">
        <v>229</v>
      </c>
      <c r="I37" s="45" t="s">
        <v>223</v>
      </c>
    </row>
    <row r="38" spans="1:9" s="5" customFormat="1" ht="15" hidden="1">
      <c r="A38" s="5">
        <v>1</v>
      </c>
      <c r="B38" s="7">
        <v>1869</v>
      </c>
      <c r="C38" s="9" t="s">
        <v>109</v>
      </c>
      <c r="D38" s="8" t="s">
        <v>110</v>
      </c>
      <c r="E38" s="19" t="s">
        <v>209</v>
      </c>
      <c r="F38" s="7">
        <v>94380</v>
      </c>
      <c r="G38" s="7" t="s">
        <v>119</v>
      </c>
      <c r="H38" s="40" t="s">
        <v>229</v>
      </c>
      <c r="I38" s="42" t="s">
        <v>221</v>
      </c>
    </row>
    <row r="39" spans="1:9" s="5" customFormat="1" ht="15">
      <c r="A39" s="5">
        <v>1</v>
      </c>
      <c r="B39" s="7">
        <v>1870</v>
      </c>
      <c r="C39" s="8" t="s">
        <v>80</v>
      </c>
      <c r="D39" s="9" t="s">
        <v>85</v>
      </c>
      <c r="E39" s="9" t="s">
        <v>80</v>
      </c>
      <c r="F39" s="12">
        <v>51210</v>
      </c>
      <c r="G39" s="12" t="s">
        <v>86</v>
      </c>
      <c r="H39" s="40" t="s">
        <v>229</v>
      </c>
      <c r="I39" s="45" t="s">
        <v>223</v>
      </c>
    </row>
    <row r="40" spans="1:9" ht="15" hidden="1">
      <c r="A40" s="5">
        <v>1</v>
      </c>
      <c r="B40" s="7">
        <v>1874</v>
      </c>
      <c r="C40" s="8" t="s">
        <v>81</v>
      </c>
      <c r="D40" s="8" t="s">
        <v>83</v>
      </c>
      <c r="E40" s="8" t="s">
        <v>81</v>
      </c>
      <c r="F40" s="13" t="s">
        <v>117</v>
      </c>
      <c r="G40" s="7" t="s">
        <v>84</v>
      </c>
      <c r="H40" s="40" t="s">
        <v>229</v>
      </c>
      <c r="I40" s="42" t="s">
        <v>221</v>
      </c>
    </row>
    <row r="41" spans="1:9" ht="15" hidden="1">
      <c r="A41" s="5">
        <v>1</v>
      </c>
      <c r="B41" s="7">
        <v>2020</v>
      </c>
      <c r="C41" s="8" t="s">
        <v>154</v>
      </c>
      <c r="D41" s="8" t="s">
        <v>155</v>
      </c>
      <c r="E41" s="8" t="s">
        <v>154</v>
      </c>
      <c r="F41" s="13">
        <v>2400</v>
      </c>
      <c r="G41" s="7" t="s">
        <v>156</v>
      </c>
      <c r="H41" s="40" t="s">
        <v>229</v>
      </c>
      <c r="I41" s="44" t="s">
        <v>222</v>
      </c>
    </row>
    <row r="42" spans="1:9" ht="15" hidden="1">
      <c r="A42" s="5">
        <v>1</v>
      </c>
      <c r="B42" s="7">
        <v>2313</v>
      </c>
      <c r="C42" s="8" t="s">
        <v>182</v>
      </c>
      <c r="D42" s="8" t="s">
        <v>183</v>
      </c>
      <c r="E42" s="8" t="s">
        <v>182</v>
      </c>
      <c r="F42" s="13">
        <v>77130</v>
      </c>
      <c r="G42" s="7" t="s">
        <v>184</v>
      </c>
      <c r="H42" s="40" t="s">
        <v>229</v>
      </c>
      <c r="I42" s="44" t="s">
        <v>222</v>
      </c>
    </row>
    <row r="43" spans="1:9" ht="15">
      <c r="A43" s="5">
        <v>1</v>
      </c>
      <c r="B43" s="7">
        <v>2406</v>
      </c>
      <c r="C43" s="8" t="s">
        <v>82</v>
      </c>
      <c r="D43" s="8" t="s">
        <v>87</v>
      </c>
      <c r="E43" s="8" t="s">
        <v>103</v>
      </c>
      <c r="F43" s="7">
        <v>77420</v>
      </c>
      <c r="G43" s="7" t="s">
        <v>88</v>
      </c>
      <c r="H43" s="40" t="s">
        <v>229</v>
      </c>
      <c r="I43" s="45" t="s">
        <v>223</v>
      </c>
    </row>
    <row r="44" spans="1:9" ht="15" hidden="1">
      <c r="A44" s="5">
        <v>1</v>
      </c>
      <c r="B44" s="12">
        <v>2623</v>
      </c>
      <c r="C44" s="9" t="s">
        <v>107</v>
      </c>
      <c r="D44" s="9" t="s">
        <v>108</v>
      </c>
      <c r="E44" s="9" t="s">
        <v>107</v>
      </c>
      <c r="F44" s="12">
        <v>93420</v>
      </c>
      <c r="G44" s="7" t="s">
        <v>111</v>
      </c>
      <c r="H44" s="40" t="s">
        <v>229</v>
      </c>
      <c r="I44" s="42" t="s">
        <v>221</v>
      </c>
    </row>
    <row r="45" spans="1:9" ht="15" hidden="1">
      <c r="A45" s="17">
        <v>1</v>
      </c>
      <c r="B45" s="18">
        <v>2638</v>
      </c>
      <c r="C45" s="9" t="s">
        <v>125</v>
      </c>
      <c r="D45" s="15" t="s">
        <v>126</v>
      </c>
      <c r="E45" s="9" t="s">
        <v>127</v>
      </c>
      <c r="F45" s="18">
        <v>89100</v>
      </c>
      <c r="G45" s="12" t="s">
        <v>128</v>
      </c>
      <c r="H45" s="40" t="s">
        <v>229</v>
      </c>
      <c r="I45" s="41" t="s">
        <v>219</v>
      </c>
    </row>
    <row r="46" spans="1:9" ht="15" hidden="1">
      <c r="A46" s="17">
        <v>1</v>
      </c>
      <c r="B46" s="18">
        <v>2640</v>
      </c>
      <c r="C46" s="9" t="s">
        <v>129</v>
      </c>
      <c r="D46" s="15" t="s">
        <v>130</v>
      </c>
      <c r="E46" s="9" t="s">
        <v>129</v>
      </c>
      <c r="F46" s="18">
        <v>89130</v>
      </c>
      <c r="G46" s="12" t="s">
        <v>157</v>
      </c>
      <c r="H46" s="40" t="s">
        <v>229</v>
      </c>
      <c r="I46" s="41" t="s">
        <v>219</v>
      </c>
    </row>
    <row r="47" spans="1:9" ht="15" hidden="1">
      <c r="A47" s="17">
        <v>1</v>
      </c>
      <c r="B47" s="18">
        <v>2681</v>
      </c>
      <c r="C47" s="9" t="s">
        <v>145</v>
      </c>
      <c r="D47" s="15" t="s">
        <v>146</v>
      </c>
      <c r="E47" s="9" t="s">
        <v>145</v>
      </c>
      <c r="F47" s="18">
        <v>77270</v>
      </c>
      <c r="G47" s="12" t="s">
        <v>158</v>
      </c>
      <c r="H47" s="40" t="s">
        <v>229</v>
      </c>
      <c r="I47" s="46" t="s">
        <v>224</v>
      </c>
    </row>
    <row r="48" spans="1:9" ht="15" hidden="1">
      <c r="A48" s="17">
        <v>1</v>
      </c>
      <c r="B48" s="18">
        <v>2683</v>
      </c>
      <c r="C48" s="9" t="s">
        <v>138</v>
      </c>
      <c r="D48" s="15" t="s">
        <v>139</v>
      </c>
      <c r="E48" s="9" t="s">
        <v>138</v>
      </c>
      <c r="F48" s="18">
        <v>93110</v>
      </c>
      <c r="G48" s="12" t="s">
        <v>140</v>
      </c>
      <c r="H48" s="40" t="s">
        <v>229</v>
      </c>
      <c r="I48" s="46" t="s">
        <v>224</v>
      </c>
    </row>
    <row r="49" spans="1:9" ht="15" hidden="1">
      <c r="A49" s="17">
        <v>1</v>
      </c>
      <c r="B49" s="18">
        <v>2684</v>
      </c>
      <c r="C49" s="9" t="s">
        <v>143</v>
      </c>
      <c r="D49" s="15" t="s">
        <v>144</v>
      </c>
      <c r="E49" s="9" t="s">
        <v>143</v>
      </c>
      <c r="F49" s="18">
        <v>77185</v>
      </c>
      <c r="G49" s="12" t="s">
        <v>159</v>
      </c>
      <c r="H49" s="40" t="s">
        <v>229</v>
      </c>
      <c r="I49" s="46" t="s">
        <v>224</v>
      </c>
    </row>
    <row r="50" spans="1:9" ht="15" hidden="1">
      <c r="A50" s="17">
        <v>1</v>
      </c>
      <c r="B50" s="18">
        <v>2685</v>
      </c>
      <c r="C50" s="9" t="s">
        <v>150</v>
      </c>
      <c r="D50" s="15" t="s">
        <v>151</v>
      </c>
      <c r="E50" s="9" t="s">
        <v>101</v>
      </c>
      <c r="F50" s="18">
        <v>77400</v>
      </c>
      <c r="G50" s="12" t="s">
        <v>160</v>
      </c>
      <c r="H50" s="40" t="s">
        <v>229</v>
      </c>
      <c r="I50" s="46" t="s">
        <v>224</v>
      </c>
    </row>
    <row r="51" spans="1:9" ht="15" hidden="1">
      <c r="A51" s="17">
        <v>1</v>
      </c>
      <c r="B51" s="18">
        <v>2688</v>
      </c>
      <c r="C51" s="9" t="s">
        <v>102</v>
      </c>
      <c r="D51" s="15" t="s">
        <v>152</v>
      </c>
      <c r="E51" s="9" t="s">
        <v>102</v>
      </c>
      <c r="F51" s="18">
        <v>10400</v>
      </c>
      <c r="G51" s="12" t="s">
        <v>153</v>
      </c>
      <c r="H51" s="40" t="s">
        <v>229</v>
      </c>
      <c r="I51" s="43" t="s">
        <v>220</v>
      </c>
    </row>
    <row r="52" spans="1:9" ht="15" hidden="1">
      <c r="A52" s="17">
        <v>1</v>
      </c>
      <c r="B52" s="18">
        <v>2691</v>
      </c>
      <c r="C52" s="9" t="s">
        <v>170</v>
      </c>
      <c r="D52" s="15" t="s">
        <v>171</v>
      </c>
      <c r="E52" s="9" t="s">
        <v>170</v>
      </c>
      <c r="F52" s="18">
        <v>77170</v>
      </c>
      <c r="G52" s="12" t="s">
        <v>172</v>
      </c>
      <c r="H52" s="40" t="s">
        <v>229</v>
      </c>
      <c r="I52" s="43" t="s">
        <v>220</v>
      </c>
    </row>
    <row r="53" spans="1:9" ht="15" hidden="1">
      <c r="A53" s="17">
        <v>1</v>
      </c>
      <c r="B53" s="18">
        <v>2696</v>
      </c>
      <c r="C53" s="9" t="s">
        <v>162</v>
      </c>
      <c r="D53" s="15" t="s">
        <v>163</v>
      </c>
      <c r="E53" s="9" t="s">
        <v>162</v>
      </c>
      <c r="F53" s="18">
        <v>89100</v>
      </c>
      <c r="G53" s="12" t="s">
        <v>164</v>
      </c>
      <c r="H53" s="40" t="s">
        <v>229</v>
      </c>
      <c r="I53" s="43" t="s">
        <v>220</v>
      </c>
    </row>
    <row r="54" spans="1:9" ht="15" hidden="1">
      <c r="A54" s="17">
        <v>1</v>
      </c>
      <c r="B54" s="18">
        <v>2698</v>
      </c>
      <c r="C54" s="9" t="s">
        <v>133</v>
      </c>
      <c r="D54" s="15" t="s">
        <v>134</v>
      </c>
      <c r="E54" s="9" t="s">
        <v>133</v>
      </c>
      <c r="F54" s="18">
        <v>89700</v>
      </c>
      <c r="G54" s="12" t="s">
        <v>135</v>
      </c>
      <c r="H54" s="40" t="s">
        <v>229</v>
      </c>
      <c r="I54" s="41" t="s">
        <v>219</v>
      </c>
    </row>
    <row r="55" spans="1:9" ht="15" hidden="1">
      <c r="A55" s="17">
        <v>1</v>
      </c>
      <c r="B55" s="18">
        <v>2723</v>
      </c>
      <c r="C55" s="9" t="s">
        <v>141</v>
      </c>
      <c r="D55" s="15" t="s">
        <v>142</v>
      </c>
      <c r="E55" s="9" t="s">
        <v>141</v>
      </c>
      <c r="F55" s="18">
        <v>51700</v>
      </c>
      <c r="G55" s="12" t="s">
        <v>161</v>
      </c>
      <c r="H55" s="40" t="s">
        <v>229</v>
      </c>
      <c r="I55" s="41" t="s">
        <v>219</v>
      </c>
    </row>
    <row r="56" spans="1:9" ht="15" hidden="1">
      <c r="A56" s="17">
        <v>1</v>
      </c>
      <c r="B56" s="18">
        <v>2862</v>
      </c>
      <c r="C56" s="9" t="s">
        <v>147</v>
      </c>
      <c r="D56" s="15" t="s">
        <v>148</v>
      </c>
      <c r="E56" s="9" t="s">
        <v>147</v>
      </c>
      <c r="F56" s="18">
        <v>93170</v>
      </c>
      <c r="G56" s="12" t="s">
        <v>149</v>
      </c>
      <c r="H56" s="40" t="s">
        <v>229</v>
      </c>
      <c r="I56" s="43" t="s">
        <v>220</v>
      </c>
    </row>
    <row r="57" spans="1:9" ht="15" hidden="1">
      <c r="A57" s="17">
        <v>1</v>
      </c>
      <c r="B57" s="18">
        <v>2865</v>
      </c>
      <c r="C57" s="9" t="s">
        <v>165</v>
      </c>
      <c r="D57" s="15" t="s">
        <v>166</v>
      </c>
      <c r="E57" s="9" t="s">
        <v>167</v>
      </c>
      <c r="F57" s="18">
        <v>94430</v>
      </c>
      <c r="G57" s="12" t="s">
        <v>168</v>
      </c>
      <c r="H57" s="40" t="s">
        <v>229</v>
      </c>
      <c r="I57" s="43" t="s">
        <v>220</v>
      </c>
    </row>
    <row r="58" spans="1:9" ht="15">
      <c r="A58" s="17">
        <v>1</v>
      </c>
      <c r="B58" s="18">
        <v>3009</v>
      </c>
      <c r="C58" s="9" t="s">
        <v>191</v>
      </c>
      <c r="D58" s="15" t="s">
        <v>192</v>
      </c>
      <c r="E58" s="9" t="s">
        <v>191</v>
      </c>
      <c r="F58" s="18">
        <v>93330</v>
      </c>
      <c r="G58" s="12" t="s">
        <v>193</v>
      </c>
      <c r="H58" s="40" t="s">
        <v>229</v>
      </c>
      <c r="I58" s="45" t="s">
        <v>223</v>
      </c>
    </row>
    <row r="59" spans="1:9" ht="15" hidden="1">
      <c r="A59" s="17">
        <v>1</v>
      </c>
      <c r="B59" s="18">
        <v>3016</v>
      </c>
      <c r="C59" s="9" t="s">
        <v>188</v>
      </c>
      <c r="D59" s="15" t="s">
        <v>189</v>
      </c>
      <c r="E59" s="9" t="s">
        <v>188</v>
      </c>
      <c r="F59" s="18">
        <v>77370</v>
      </c>
      <c r="G59" s="12" t="s">
        <v>190</v>
      </c>
      <c r="H59" s="28"/>
      <c r="I59" s="35" t="s">
        <v>224</v>
      </c>
    </row>
    <row r="60" spans="1:9" ht="15" hidden="1">
      <c r="A60" s="17">
        <v>1</v>
      </c>
      <c r="B60" s="18">
        <v>3142</v>
      </c>
      <c r="C60" s="9" t="s">
        <v>196</v>
      </c>
      <c r="D60" s="15" t="s">
        <v>199</v>
      </c>
      <c r="E60" s="9" t="s">
        <v>196</v>
      </c>
      <c r="F60" s="18">
        <v>77600</v>
      </c>
      <c r="G60" s="12" t="s">
        <v>200</v>
      </c>
      <c r="H60" s="28"/>
      <c r="I60" s="35" t="s">
        <v>224</v>
      </c>
    </row>
    <row r="61" spans="1:9" ht="15" hidden="1">
      <c r="A61" s="17">
        <v>1</v>
      </c>
      <c r="B61" s="18">
        <v>3146</v>
      </c>
      <c r="C61" s="9" t="s">
        <v>173</v>
      </c>
      <c r="D61" s="15" t="s">
        <v>174</v>
      </c>
      <c r="E61" s="9" t="s">
        <v>173</v>
      </c>
      <c r="F61" s="18">
        <v>89470</v>
      </c>
      <c r="G61" s="12" t="s">
        <v>175</v>
      </c>
      <c r="H61" s="28"/>
      <c r="I61" s="34" t="s">
        <v>222</v>
      </c>
    </row>
    <row r="62" spans="1:9" ht="15" hidden="1">
      <c r="A62" s="17">
        <v>1</v>
      </c>
      <c r="B62" s="18">
        <v>3202</v>
      </c>
      <c r="C62" s="9" t="s">
        <v>185</v>
      </c>
      <c r="D62" s="15" t="s">
        <v>186</v>
      </c>
      <c r="E62" s="9" t="s">
        <v>185</v>
      </c>
      <c r="F62" s="18">
        <v>77210</v>
      </c>
      <c r="G62" s="12" t="s">
        <v>187</v>
      </c>
      <c r="H62" s="28"/>
      <c r="I62" s="34" t="s">
        <v>222</v>
      </c>
    </row>
    <row r="63" spans="1:9" ht="15" hidden="1">
      <c r="A63" s="17">
        <v>1</v>
      </c>
      <c r="B63" s="18">
        <v>3210</v>
      </c>
      <c r="C63" s="9" t="s">
        <v>201</v>
      </c>
      <c r="D63" s="15" t="s">
        <v>202</v>
      </c>
      <c r="E63" s="9" t="s">
        <v>203</v>
      </c>
      <c r="F63" s="18">
        <v>89500</v>
      </c>
      <c r="G63" s="12" t="s">
        <v>204</v>
      </c>
      <c r="H63" s="28"/>
      <c r="I63" s="31" t="s">
        <v>219</v>
      </c>
    </row>
    <row r="64" spans="1:9" ht="15" hidden="1">
      <c r="A64" s="17">
        <v>1</v>
      </c>
      <c r="B64" s="18">
        <v>3214</v>
      </c>
      <c r="C64" s="20" t="s">
        <v>206</v>
      </c>
      <c r="D64" s="21" t="s">
        <v>207</v>
      </c>
      <c r="E64" s="20" t="s">
        <v>94</v>
      </c>
      <c r="F64" s="18">
        <v>75019</v>
      </c>
      <c r="G64" s="22" t="s">
        <v>208</v>
      </c>
      <c r="H64" s="29"/>
      <c r="I64" s="32" t="s">
        <v>221</v>
      </c>
    </row>
    <row r="65" spans="1:9" ht="15" hidden="1">
      <c r="A65" s="17">
        <v>1</v>
      </c>
      <c r="B65" s="18">
        <v>3219</v>
      </c>
      <c r="C65" s="9" t="s">
        <v>195</v>
      </c>
      <c r="D65" s="15" t="s">
        <v>197</v>
      </c>
      <c r="E65" s="9" t="s">
        <v>195</v>
      </c>
      <c r="F65" s="18">
        <v>77410</v>
      </c>
      <c r="G65" s="12" t="s">
        <v>198</v>
      </c>
      <c r="H65" s="28"/>
      <c r="I65" s="32" t="s">
        <v>221</v>
      </c>
    </row>
    <row r="66" spans="1:9" ht="15" hidden="1">
      <c r="A66" s="17">
        <v>1</v>
      </c>
      <c r="B66" s="18">
        <v>3245</v>
      </c>
      <c r="C66" s="20" t="s">
        <v>210</v>
      </c>
      <c r="D66" s="21" t="s">
        <v>211</v>
      </c>
      <c r="E66" s="20" t="s">
        <v>212</v>
      </c>
      <c r="F66" s="18">
        <v>94120</v>
      </c>
      <c r="G66" s="22" t="s">
        <v>213</v>
      </c>
      <c r="H66" s="29"/>
      <c r="I66" s="35" t="s">
        <v>224</v>
      </c>
    </row>
    <row r="67" spans="1:9" s="5" customFormat="1" ht="15">
      <c r="A67" s="5">
        <f>SUM(A4:A66)</f>
        <v>63</v>
      </c>
      <c r="B67" s="14"/>
      <c r="C67" s="14"/>
      <c r="D67" s="14"/>
      <c r="E67" s="14"/>
      <c r="F67" s="14"/>
      <c r="G67" s="14"/>
      <c r="H67" s="14"/>
    </row>
    <row r="69" spans="1:9" ht="14.25">
      <c r="B69" s="14"/>
      <c r="C69" s="14"/>
      <c r="D69" s="14"/>
      <c r="E69" s="14"/>
      <c r="F69" s="14"/>
      <c r="G69" s="14"/>
      <c r="H69" s="14"/>
    </row>
    <row r="70" spans="1:9">
      <c r="D70" s="23" t="s">
        <v>215</v>
      </c>
      <c r="E70" s="23" t="s">
        <v>216</v>
      </c>
      <c r="F70" s="23" t="s">
        <v>217</v>
      </c>
    </row>
    <row r="71" spans="1:9" ht="15">
      <c r="D71" s="30"/>
      <c r="E71" s="25"/>
      <c r="F71" s="25"/>
    </row>
    <row r="72" spans="1:9" ht="15">
      <c r="D72" s="36" t="s">
        <v>223</v>
      </c>
      <c r="E72" s="25" t="s">
        <v>228</v>
      </c>
      <c r="F72" s="25">
        <v>7</v>
      </c>
    </row>
    <row r="73" spans="1:9" ht="15.75" thickBot="1">
      <c r="D73" s="30"/>
      <c r="E73" s="25"/>
      <c r="F73" s="26"/>
    </row>
    <row r="74" spans="1:9" ht="15.75" thickTop="1">
      <c r="D74" s="30"/>
      <c r="E74" s="25"/>
      <c r="F74" s="25"/>
    </row>
    <row r="75" spans="1:9" ht="15">
      <c r="D75" s="30"/>
      <c r="E75" s="25"/>
      <c r="F75" s="25">
        <v>7</v>
      </c>
    </row>
    <row r="76" spans="1:9" ht="15">
      <c r="D76" s="37"/>
      <c r="E76" s="5"/>
    </row>
    <row r="77" spans="1:9" ht="15">
      <c r="D77" s="37"/>
      <c r="E77" s="5"/>
      <c r="F77" s="25"/>
    </row>
    <row r="78" spans="1:9" ht="15">
      <c r="D78" s="5"/>
      <c r="E78" s="5"/>
      <c r="F78" s="5"/>
    </row>
    <row r="79" spans="1:9" ht="15">
      <c r="D79" s="5"/>
      <c r="E79" s="5"/>
      <c r="F79" s="5"/>
    </row>
    <row r="80" spans="1:9" ht="15">
      <c r="D80" s="5"/>
      <c r="E80" s="5"/>
    </row>
  </sheetData>
  <mergeCells count="2">
    <mergeCell ref="F2:G2"/>
    <mergeCell ref="B1:I1"/>
  </mergeCells>
  <printOptions horizontalCentered="1" verticalCentered="1"/>
  <pageMargins left="0.70866141732283472" right="0.70866141732283472" top="0.74803149606299213" bottom="0.74803149606299213" header="0.31496062992125984" footer="0.31496062992125984"/>
  <pageSetup paperSize="9" scale="70" orientation="landscape" r:id="rId1"/>
  <legacyDrawing r:id="rId2"/>
</worksheet>
</file>

<file path=xl/worksheets/sheet11.xml><?xml version="1.0" encoding="utf-8"?>
<worksheet xmlns="http://schemas.openxmlformats.org/spreadsheetml/2006/main" xmlns:r="http://schemas.openxmlformats.org/officeDocument/2006/relationships">
  <sheetPr codeName="Feuil8">
    <tabColor rgb="FFFFC000"/>
  </sheetPr>
  <dimension ref="A1:I80"/>
  <sheetViews>
    <sheetView workbookViewId="0">
      <selection activeCell="D80" sqref="D80"/>
    </sheetView>
  </sheetViews>
  <sheetFormatPr baseColWidth="10" defaultColWidth="11.42578125" defaultRowHeight="12.75"/>
  <cols>
    <col min="1" max="1" width="3.85546875" style="1" bestFit="1" customWidth="1"/>
    <col min="2" max="2" width="15.140625" style="1" customWidth="1"/>
    <col min="3" max="3" width="35.28515625" style="1" customWidth="1"/>
    <col min="4" max="4" width="48.42578125" style="1" bestFit="1" customWidth="1"/>
    <col min="5" max="5" width="27.5703125" style="1" bestFit="1" customWidth="1"/>
    <col min="6" max="6" width="13" style="1" bestFit="1" customWidth="1"/>
    <col min="7" max="7" width="16.7109375" style="1" hidden="1" customWidth="1"/>
    <col min="8" max="8" width="20" style="1" customWidth="1"/>
    <col min="9" max="9" width="29.85546875" style="1" customWidth="1"/>
    <col min="10" max="10" width="11.42578125" style="1"/>
    <col min="11" max="11" width="15.85546875" style="1" bestFit="1" customWidth="1"/>
    <col min="12" max="12" width="13.28515625" style="1" bestFit="1" customWidth="1"/>
    <col min="13" max="16384" width="11.42578125" style="1"/>
  </cols>
  <sheetData>
    <row r="1" spans="1:9" ht="18">
      <c r="B1" s="352" t="s">
        <v>231</v>
      </c>
      <c r="C1" s="353"/>
      <c r="D1" s="353"/>
      <c r="E1" s="353"/>
      <c r="F1" s="353"/>
      <c r="G1" s="353"/>
      <c r="H1" s="353"/>
      <c r="I1" s="353"/>
    </row>
    <row r="2" spans="1:9" ht="25.5">
      <c r="B2" s="2" t="s">
        <v>118</v>
      </c>
      <c r="C2" s="3"/>
      <c r="D2" s="2" t="s">
        <v>5</v>
      </c>
      <c r="E2" s="4"/>
      <c r="F2" s="350" t="s">
        <v>214</v>
      </c>
      <c r="G2" s="351"/>
      <c r="H2" s="27"/>
      <c r="I2" s="24"/>
    </row>
    <row r="3" spans="1:9" s="5" customFormat="1" ht="15">
      <c r="B3" s="6" t="s">
        <v>0</v>
      </c>
      <c r="C3" s="6" t="s">
        <v>4</v>
      </c>
      <c r="D3" s="6" t="s">
        <v>3</v>
      </c>
      <c r="E3" s="6" t="s">
        <v>92</v>
      </c>
      <c r="F3" s="6" t="s">
        <v>1</v>
      </c>
      <c r="G3" s="6" t="s">
        <v>2</v>
      </c>
      <c r="H3" s="6" t="s">
        <v>230</v>
      </c>
      <c r="I3" s="3"/>
    </row>
    <row r="4" spans="1:9" s="5" customFormat="1" ht="15" hidden="1">
      <c r="A4" s="5">
        <v>1</v>
      </c>
      <c r="B4" s="7">
        <v>352</v>
      </c>
      <c r="C4" s="8" t="s">
        <v>6</v>
      </c>
      <c r="D4" s="8" t="s">
        <v>112</v>
      </c>
      <c r="E4" s="8" t="s">
        <v>93</v>
      </c>
      <c r="F4" s="7">
        <v>10100</v>
      </c>
      <c r="G4" s="7" t="s">
        <v>7</v>
      </c>
      <c r="H4" s="7"/>
      <c r="I4" s="41" t="s">
        <v>219</v>
      </c>
    </row>
    <row r="5" spans="1:9" s="5" customFormat="1" ht="15" hidden="1">
      <c r="A5" s="5">
        <v>1</v>
      </c>
      <c r="B5" s="7">
        <v>383</v>
      </c>
      <c r="C5" s="8" t="s">
        <v>8</v>
      </c>
      <c r="D5" s="8" t="s">
        <v>9</v>
      </c>
      <c r="E5" s="8" t="s">
        <v>8</v>
      </c>
      <c r="F5" s="7">
        <v>51170</v>
      </c>
      <c r="G5" s="7" t="s">
        <v>10</v>
      </c>
      <c r="H5" s="7"/>
      <c r="I5" s="41" t="s">
        <v>219</v>
      </c>
    </row>
    <row r="6" spans="1:9" s="5" customFormat="1" ht="15" hidden="1">
      <c r="A6" s="5">
        <v>1</v>
      </c>
      <c r="B6" s="7">
        <v>601</v>
      </c>
      <c r="C6" s="8" t="s">
        <v>11</v>
      </c>
      <c r="D6" s="8" t="s">
        <v>12</v>
      </c>
      <c r="E6" s="8" t="s">
        <v>11</v>
      </c>
      <c r="F6" s="7">
        <v>93370</v>
      </c>
      <c r="G6" s="7" t="s">
        <v>13</v>
      </c>
      <c r="H6" s="7"/>
      <c r="I6" s="42" t="s">
        <v>221</v>
      </c>
    </row>
    <row r="7" spans="1:9" s="5" customFormat="1" ht="15" hidden="1">
      <c r="A7" s="5">
        <v>1</v>
      </c>
      <c r="B7" s="7">
        <v>603</v>
      </c>
      <c r="C7" s="8" t="s">
        <v>14</v>
      </c>
      <c r="D7" s="8" t="s">
        <v>205</v>
      </c>
      <c r="E7" s="8" t="s">
        <v>14</v>
      </c>
      <c r="F7" s="7">
        <v>93270</v>
      </c>
      <c r="G7" s="7" t="s">
        <v>194</v>
      </c>
      <c r="H7" s="7"/>
      <c r="I7" s="43" t="s">
        <v>220</v>
      </c>
    </row>
    <row r="8" spans="1:9" s="5" customFormat="1" ht="15" hidden="1">
      <c r="A8" s="5">
        <v>1</v>
      </c>
      <c r="B8" s="7">
        <v>632</v>
      </c>
      <c r="C8" s="8" t="s">
        <v>15</v>
      </c>
      <c r="D8" s="8" t="s">
        <v>16</v>
      </c>
      <c r="E8" s="8" t="s">
        <v>15</v>
      </c>
      <c r="F8" s="7">
        <v>77260</v>
      </c>
      <c r="G8" s="7" t="s">
        <v>17</v>
      </c>
      <c r="H8" s="7"/>
      <c r="I8" s="44" t="s">
        <v>222</v>
      </c>
    </row>
    <row r="9" spans="1:9" s="5" customFormat="1" ht="15" hidden="1">
      <c r="A9" s="5">
        <v>1</v>
      </c>
      <c r="B9" s="7">
        <v>641</v>
      </c>
      <c r="C9" s="8" t="s">
        <v>18</v>
      </c>
      <c r="D9" s="8" t="s">
        <v>19</v>
      </c>
      <c r="E9" s="8" t="s">
        <v>18</v>
      </c>
      <c r="F9" s="7">
        <v>77120</v>
      </c>
      <c r="G9" s="7" t="s">
        <v>20</v>
      </c>
      <c r="H9" s="7"/>
      <c r="I9" s="44" t="s">
        <v>222</v>
      </c>
    </row>
    <row r="10" spans="1:9" s="5" customFormat="1" ht="15" hidden="1">
      <c r="A10" s="5">
        <v>1</v>
      </c>
      <c r="B10" s="7">
        <v>648</v>
      </c>
      <c r="C10" s="8" t="s">
        <v>21</v>
      </c>
      <c r="D10" s="8" t="s">
        <v>22</v>
      </c>
      <c r="E10" s="8" t="s">
        <v>94</v>
      </c>
      <c r="F10" s="7">
        <v>75020</v>
      </c>
      <c r="G10" s="7" t="s">
        <v>23</v>
      </c>
      <c r="H10" s="7"/>
      <c r="I10" s="42" t="s">
        <v>221</v>
      </c>
    </row>
    <row r="11" spans="1:9" s="5" customFormat="1" ht="15" hidden="1">
      <c r="A11" s="5">
        <v>1</v>
      </c>
      <c r="B11" s="7">
        <v>649</v>
      </c>
      <c r="C11" s="8" t="s">
        <v>24</v>
      </c>
      <c r="D11" s="8" t="s">
        <v>25</v>
      </c>
      <c r="E11" s="8" t="s">
        <v>95</v>
      </c>
      <c r="F11" s="7">
        <v>77100</v>
      </c>
      <c r="G11" s="7" t="s">
        <v>26</v>
      </c>
      <c r="H11" s="7"/>
      <c r="I11" s="44" t="s">
        <v>222</v>
      </c>
    </row>
    <row r="12" spans="1:9" s="5" customFormat="1" ht="15" hidden="1">
      <c r="A12" s="5">
        <v>1</v>
      </c>
      <c r="B12" s="7">
        <v>665</v>
      </c>
      <c r="C12" s="8" t="s">
        <v>27</v>
      </c>
      <c r="D12" s="8" t="s">
        <v>28</v>
      </c>
      <c r="E12" s="8" t="s">
        <v>27</v>
      </c>
      <c r="F12" s="7">
        <v>93190</v>
      </c>
      <c r="G12" s="7" t="s">
        <v>104</v>
      </c>
      <c r="H12" s="7"/>
      <c r="I12" s="42" t="s">
        <v>221</v>
      </c>
    </row>
    <row r="13" spans="1:9" s="5" customFormat="1" ht="15" hidden="1">
      <c r="A13" s="5">
        <v>1</v>
      </c>
      <c r="B13" s="7">
        <v>1004</v>
      </c>
      <c r="C13" s="8" t="s">
        <v>29</v>
      </c>
      <c r="D13" s="8" t="s">
        <v>30</v>
      </c>
      <c r="E13" s="8" t="s">
        <v>96</v>
      </c>
      <c r="F13" s="7">
        <v>91800</v>
      </c>
      <c r="G13" s="7" t="s">
        <v>31</v>
      </c>
      <c r="H13" s="7"/>
      <c r="I13" s="42" t="s">
        <v>221</v>
      </c>
    </row>
    <row r="14" spans="1:9" s="5" customFormat="1" ht="15" hidden="1">
      <c r="A14" s="5">
        <v>1</v>
      </c>
      <c r="B14" s="7">
        <v>1005</v>
      </c>
      <c r="C14" s="8" t="s">
        <v>176</v>
      </c>
      <c r="D14" s="8" t="s">
        <v>177</v>
      </c>
      <c r="E14" s="8" t="s">
        <v>176</v>
      </c>
      <c r="F14" s="7">
        <v>77130</v>
      </c>
      <c r="G14" s="7" t="s">
        <v>178</v>
      </c>
      <c r="H14" s="7"/>
      <c r="I14" s="42" t="s">
        <v>221</v>
      </c>
    </row>
    <row r="15" spans="1:9" s="5" customFormat="1" ht="15" hidden="1">
      <c r="A15" s="5">
        <v>1</v>
      </c>
      <c r="B15" s="7">
        <v>1014</v>
      </c>
      <c r="C15" s="8" t="s">
        <v>32</v>
      </c>
      <c r="D15" s="8" t="s">
        <v>33</v>
      </c>
      <c r="E15" s="8" t="s">
        <v>97</v>
      </c>
      <c r="F15" s="7">
        <v>77330</v>
      </c>
      <c r="G15" s="7" t="s">
        <v>34</v>
      </c>
      <c r="H15" s="7"/>
      <c r="I15" s="44" t="s">
        <v>222</v>
      </c>
    </row>
    <row r="16" spans="1:9" s="5" customFormat="1" ht="15" hidden="1">
      <c r="A16" s="5">
        <v>1</v>
      </c>
      <c r="B16" s="7">
        <v>1016</v>
      </c>
      <c r="C16" s="8" t="s">
        <v>43</v>
      </c>
      <c r="D16" s="8" t="s">
        <v>90</v>
      </c>
      <c r="E16" s="8" t="s">
        <v>43</v>
      </c>
      <c r="F16" s="7">
        <v>77160</v>
      </c>
      <c r="G16" s="7" t="s">
        <v>91</v>
      </c>
      <c r="H16" s="7"/>
      <c r="I16" s="42" t="s">
        <v>221</v>
      </c>
    </row>
    <row r="17" spans="1:9" s="5" customFormat="1" ht="15" hidden="1">
      <c r="A17" s="5">
        <v>1</v>
      </c>
      <c r="B17" s="12">
        <v>1039</v>
      </c>
      <c r="C17" s="9" t="s">
        <v>35</v>
      </c>
      <c r="D17" s="9" t="s">
        <v>36</v>
      </c>
      <c r="E17" s="9" t="s">
        <v>35</v>
      </c>
      <c r="F17" s="12">
        <v>94370</v>
      </c>
      <c r="G17" s="12" t="s">
        <v>137</v>
      </c>
      <c r="H17" s="12"/>
      <c r="I17" s="42" t="s">
        <v>221</v>
      </c>
    </row>
    <row r="18" spans="1:9" s="5" customFormat="1" ht="15" hidden="1">
      <c r="A18" s="5">
        <v>1</v>
      </c>
      <c r="B18" s="7">
        <v>1053</v>
      </c>
      <c r="C18" s="8" t="s">
        <v>37</v>
      </c>
      <c r="D18" s="8" t="s">
        <v>38</v>
      </c>
      <c r="E18" s="8" t="s">
        <v>98</v>
      </c>
      <c r="F18" s="7">
        <v>94500</v>
      </c>
      <c r="G18" s="7" t="s">
        <v>39</v>
      </c>
      <c r="H18" s="7"/>
      <c r="I18" s="42" t="s">
        <v>221</v>
      </c>
    </row>
    <row r="19" spans="1:9" s="5" customFormat="1" ht="15" hidden="1">
      <c r="A19" s="5">
        <v>1</v>
      </c>
      <c r="B19" s="7">
        <v>1057</v>
      </c>
      <c r="C19" s="8" t="s">
        <v>40</v>
      </c>
      <c r="D19" s="8" t="s">
        <v>41</v>
      </c>
      <c r="E19" s="8" t="s">
        <v>99</v>
      </c>
      <c r="F19" s="7">
        <v>94350</v>
      </c>
      <c r="G19" s="7" t="s">
        <v>42</v>
      </c>
      <c r="H19" s="7"/>
      <c r="I19" s="44" t="s">
        <v>222</v>
      </c>
    </row>
    <row r="20" spans="1:9" s="5" customFormat="1" ht="15" hidden="1">
      <c r="A20" s="5">
        <v>1</v>
      </c>
      <c r="B20" s="7">
        <v>1061</v>
      </c>
      <c r="C20" s="8" t="s">
        <v>44</v>
      </c>
      <c r="D20" s="8" t="s">
        <v>49</v>
      </c>
      <c r="E20" s="8" t="s">
        <v>100</v>
      </c>
      <c r="F20" s="7">
        <v>93100</v>
      </c>
      <c r="G20" s="7" t="s">
        <v>50</v>
      </c>
      <c r="H20" s="7"/>
      <c r="I20" s="42" t="s">
        <v>221</v>
      </c>
    </row>
    <row r="21" spans="1:9" s="5" customFormat="1" ht="15" hidden="1">
      <c r="A21" s="5">
        <v>1</v>
      </c>
      <c r="B21" s="7">
        <v>1062</v>
      </c>
      <c r="C21" s="8" t="s">
        <v>45</v>
      </c>
      <c r="D21" s="8" t="s">
        <v>51</v>
      </c>
      <c r="E21" s="8" t="s">
        <v>45</v>
      </c>
      <c r="F21" s="7">
        <v>93260</v>
      </c>
      <c r="G21" s="7" t="s">
        <v>52</v>
      </c>
      <c r="H21" s="7"/>
      <c r="I21" s="42" t="s">
        <v>221</v>
      </c>
    </row>
    <row r="22" spans="1:9" s="5" customFormat="1" ht="15" hidden="1">
      <c r="A22" s="5">
        <v>1</v>
      </c>
      <c r="B22" s="7">
        <v>1072</v>
      </c>
      <c r="C22" s="8" t="s">
        <v>46</v>
      </c>
      <c r="D22" s="8" t="s">
        <v>47</v>
      </c>
      <c r="E22" s="8" t="s">
        <v>46</v>
      </c>
      <c r="F22" s="7">
        <v>94430</v>
      </c>
      <c r="G22" s="7" t="s">
        <v>48</v>
      </c>
      <c r="H22" s="7"/>
      <c r="I22" s="44" t="s">
        <v>222</v>
      </c>
    </row>
    <row r="23" spans="1:9" s="5" customFormat="1" ht="15" hidden="1">
      <c r="A23" s="5">
        <v>1</v>
      </c>
      <c r="B23" s="7">
        <v>1073</v>
      </c>
      <c r="C23" s="8" t="s">
        <v>53</v>
      </c>
      <c r="D23" s="8" t="s">
        <v>113</v>
      </c>
      <c r="E23" s="8" t="s">
        <v>115</v>
      </c>
      <c r="F23" s="7">
        <v>77100</v>
      </c>
      <c r="G23" s="7" t="s">
        <v>54</v>
      </c>
      <c r="H23" s="7"/>
      <c r="I23" s="44" t="s">
        <v>222</v>
      </c>
    </row>
    <row r="24" spans="1:9" s="5" customFormat="1" ht="15" hidden="1">
      <c r="A24" s="5">
        <v>1</v>
      </c>
      <c r="B24" s="7">
        <v>1077</v>
      </c>
      <c r="C24" s="8" t="s">
        <v>55</v>
      </c>
      <c r="D24" s="8" t="s">
        <v>56</v>
      </c>
      <c r="E24" s="8" t="s">
        <v>94</v>
      </c>
      <c r="F24" s="7">
        <v>75020</v>
      </c>
      <c r="G24" s="7" t="s">
        <v>169</v>
      </c>
      <c r="H24" s="7"/>
      <c r="I24" s="42" t="s">
        <v>221</v>
      </c>
    </row>
    <row r="25" spans="1:9" s="5" customFormat="1" ht="15" hidden="1">
      <c r="A25" s="5">
        <v>1</v>
      </c>
      <c r="B25" s="7">
        <v>1091</v>
      </c>
      <c r="C25" s="8" t="s">
        <v>57</v>
      </c>
      <c r="D25" s="8" t="s">
        <v>58</v>
      </c>
      <c r="E25" s="8" t="s">
        <v>57</v>
      </c>
      <c r="F25" s="7">
        <v>77380</v>
      </c>
      <c r="G25" s="7" t="s">
        <v>59</v>
      </c>
      <c r="H25" s="7"/>
      <c r="I25" s="42" t="s">
        <v>221</v>
      </c>
    </row>
    <row r="26" spans="1:9" s="5" customFormat="1" ht="15" hidden="1">
      <c r="A26" s="17">
        <v>1</v>
      </c>
      <c r="B26" s="18">
        <v>1094</v>
      </c>
      <c r="C26" s="9" t="s">
        <v>121</v>
      </c>
      <c r="D26" s="15" t="s">
        <v>122</v>
      </c>
      <c r="E26" s="9" t="s">
        <v>121</v>
      </c>
      <c r="F26" s="18">
        <v>89400</v>
      </c>
      <c r="G26" s="16">
        <v>386804512</v>
      </c>
      <c r="H26" s="16"/>
      <c r="I26" s="41" t="s">
        <v>219</v>
      </c>
    </row>
    <row r="27" spans="1:9" s="5" customFormat="1" ht="15" hidden="1">
      <c r="A27" s="5">
        <v>1</v>
      </c>
      <c r="B27" s="7">
        <v>1302</v>
      </c>
      <c r="C27" s="8" t="s">
        <v>71</v>
      </c>
      <c r="D27" s="8" t="s">
        <v>72</v>
      </c>
      <c r="E27" s="8" t="s">
        <v>18</v>
      </c>
      <c r="F27" s="7">
        <v>77120</v>
      </c>
      <c r="G27" s="7" t="s">
        <v>73</v>
      </c>
      <c r="H27" s="7"/>
      <c r="I27" s="41" t="s">
        <v>219</v>
      </c>
    </row>
    <row r="28" spans="1:9" s="5" customFormat="1" ht="15" hidden="1">
      <c r="A28" s="17">
        <v>1</v>
      </c>
      <c r="B28" s="18">
        <v>1306</v>
      </c>
      <c r="C28" s="9" t="s">
        <v>123</v>
      </c>
      <c r="D28" s="15" t="s">
        <v>124</v>
      </c>
      <c r="E28" s="9" t="s">
        <v>123</v>
      </c>
      <c r="F28" s="18">
        <v>89300</v>
      </c>
      <c r="G28" s="16">
        <v>386193595</v>
      </c>
      <c r="H28" s="16"/>
      <c r="I28" s="41" t="s">
        <v>219</v>
      </c>
    </row>
    <row r="29" spans="1:9" s="5" customFormat="1" ht="15" hidden="1">
      <c r="A29" s="5">
        <v>1</v>
      </c>
      <c r="B29" s="7">
        <v>1308</v>
      </c>
      <c r="C29" s="8" t="s">
        <v>60</v>
      </c>
      <c r="D29" s="8" t="s">
        <v>61</v>
      </c>
      <c r="E29" s="8" t="s">
        <v>106</v>
      </c>
      <c r="F29" s="7">
        <v>75011</v>
      </c>
      <c r="G29" s="7" t="s">
        <v>105</v>
      </c>
      <c r="H29" s="7"/>
      <c r="I29" s="42" t="s">
        <v>221</v>
      </c>
    </row>
    <row r="30" spans="1:9" s="5" customFormat="1" ht="15" hidden="1">
      <c r="A30" s="5">
        <v>1</v>
      </c>
      <c r="B30" s="7">
        <v>1320</v>
      </c>
      <c r="C30" s="8" t="s">
        <v>62</v>
      </c>
      <c r="D30" s="8" t="s">
        <v>63</v>
      </c>
      <c r="E30" s="8" t="s">
        <v>62</v>
      </c>
      <c r="F30" s="7">
        <v>77340</v>
      </c>
      <c r="G30" s="7" t="s">
        <v>64</v>
      </c>
      <c r="H30" s="7"/>
      <c r="I30" s="45" t="s">
        <v>223</v>
      </c>
    </row>
    <row r="31" spans="1:9" s="5" customFormat="1" ht="15" hidden="1">
      <c r="A31" s="5">
        <v>1</v>
      </c>
      <c r="B31" s="7">
        <v>1490</v>
      </c>
      <c r="C31" s="8" t="s">
        <v>65</v>
      </c>
      <c r="D31" s="8" t="s">
        <v>66</v>
      </c>
      <c r="E31" s="8" t="s">
        <v>65</v>
      </c>
      <c r="F31" s="7">
        <v>77170</v>
      </c>
      <c r="G31" s="7" t="s">
        <v>67</v>
      </c>
      <c r="H31" s="7"/>
      <c r="I31" s="45" t="s">
        <v>223</v>
      </c>
    </row>
    <row r="32" spans="1:9" s="5" customFormat="1" ht="15" hidden="1">
      <c r="A32" s="5">
        <v>1</v>
      </c>
      <c r="B32" s="7">
        <v>1492</v>
      </c>
      <c r="C32" s="8" t="s">
        <v>179</v>
      </c>
      <c r="D32" s="8" t="s">
        <v>180</v>
      </c>
      <c r="E32" s="8" t="s">
        <v>179</v>
      </c>
      <c r="F32" s="7">
        <v>77250</v>
      </c>
      <c r="G32" s="7" t="s">
        <v>181</v>
      </c>
      <c r="H32" s="7"/>
      <c r="I32" s="42" t="s">
        <v>221</v>
      </c>
    </row>
    <row r="33" spans="1:9" s="5" customFormat="1" ht="15" hidden="1">
      <c r="A33" s="17">
        <v>1</v>
      </c>
      <c r="B33" s="12">
        <v>1495</v>
      </c>
      <c r="C33" s="9" t="s">
        <v>131</v>
      </c>
      <c r="D33" s="15" t="s">
        <v>132</v>
      </c>
      <c r="E33" s="9" t="s">
        <v>120</v>
      </c>
      <c r="F33" s="18">
        <v>89100</v>
      </c>
      <c r="G33" s="12" t="s">
        <v>136</v>
      </c>
      <c r="H33" s="12"/>
      <c r="I33" s="41" t="s">
        <v>219</v>
      </c>
    </row>
    <row r="34" spans="1:9" s="5" customFormat="1" ht="15" hidden="1">
      <c r="A34" s="5">
        <v>1</v>
      </c>
      <c r="B34" s="7">
        <v>1613</v>
      </c>
      <c r="C34" s="8" t="s">
        <v>68</v>
      </c>
      <c r="D34" s="8" t="s">
        <v>69</v>
      </c>
      <c r="E34" s="8" t="s">
        <v>100</v>
      </c>
      <c r="F34" s="7">
        <v>93100</v>
      </c>
      <c r="G34" s="7" t="s">
        <v>70</v>
      </c>
      <c r="H34" s="7"/>
      <c r="I34" s="42" t="s">
        <v>221</v>
      </c>
    </row>
    <row r="35" spans="1:9" s="5" customFormat="1" ht="15" hidden="1">
      <c r="A35" s="5">
        <v>1</v>
      </c>
      <c r="B35" s="7">
        <v>1620</v>
      </c>
      <c r="C35" s="8" t="s">
        <v>74</v>
      </c>
      <c r="D35" s="10" t="s">
        <v>75</v>
      </c>
      <c r="E35" s="10" t="s">
        <v>94</v>
      </c>
      <c r="F35" s="11">
        <v>75011</v>
      </c>
      <c r="G35" s="11" t="s">
        <v>76</v>
      </c>
      <c r="H35" s="7"/>
      <c r="I35" s="42" t="s">
        <v>221</v>
      </c>
    </row>
    <row r="36" spans="1:9" s="5" customFormat="1" ht="15" hidden="1">
      <c r="A36" s="5">
        <v>1</v>
      </c>
      <c r="B36" s="7">
        <v>1854</v>
      </c>
      <c r="C36" s="8" t="s">
        <v>77</v>
      </c>
      <c r="D36" s="8" t="s">
        <v>89</v>
      </c>
      <c r="E36" s="8" t="s">
        <v>77</v>
      </c>
      <c r="F36" s="7">
        <v>77320</v>
      </c>
      <c r="G36" s="7" t="s">
        <v>116</v>
      </c>
      <c r="H36" s="7"/>
      <c r="I36" s="45" t="s">
        <v>223</v>
      </c>
    </row>
    <row r="37" spans="1:9" s="5" customFormat="1" ht="15" hidden="1">
      <c r="A37" s="5">
        <v>1</v>
      </c>
      <c r="B37" s="7">
        <v>1865</v>
      </c>
      <c r="C37" s="8" t="s">
        <v>78</v>
      </c>
      <c r="D37" s="8" t="s">
        <v>114</v>
      </c>
      <c r="E37" s="8" t="s">
        <v>95</v>
      </c>
      <c r="F37" s="7">
        <v>77100</v>
      </c>
      <c r="G37" s="7" t="s">
        <v>79</v>
      </c>
      <c r="H37" s="7"/>
      <c r="I37" s="45" t="s">
        <v>223</v>
      </c>
    </row>
    <row r="38" spans="1:9" s="5" customFormat="1" ht="15" hidden="1">
      <c r="A38" s="5">
        <v>1</v>
      </c>
      <c r="B38" s="7">
        <v>1869</v>
      </c>
      <c r="C38" s="9" t="s">
        <v>109</v>
      </c>
      <c r="D38" s="8" t="s">
        <v>110</v>
      </c>
      <c r="E38" s="19" t="s">
        <v>209</v>
      </c>
      <c r="F38" s="7">
        <v>94380</v>
      </c>
      <c r="G38" s="7" t="s">
        <v>119</v>
      </c>
      <c r="H38" s="7"/>
      <c r="I38" s="42" t="s">
        <v>221</v>
      </c>
    </row>
    <row r="39" spans="1:9" s="5" customFormat="1" ht="15" hidden="1">
      <c r="A39" s="5">
        <v>1</v>
      </c>
      <c r="B39" s="7">
        <v>1870</v>
      </c>
      <c r="C39" s="8" t="s">
        <v>80</v>
      </c>
      <c r="D39" s="9" t="s">
        <v>85</v>
      </c>
      <c r="E39" s="9" t="s">
        <v>80</v>
      </c>
      <c r="F39" s="12">
        <v>51210</v>
      </c>
      <c r="G39" s="12" t="s">
        <v>86</v>
      </c>
      <c r="H39" s="12"/>
      <c r="I39" s="45" t="s">
        <v>223</v>
      </c>
    </row>
    <row r="40" spans="1:9" ht="15" hidden="1">
      <c r="A40" s="5">
        <v>1</v>
      </c>
      <c r="B40" s="7">
        <v>1874</v>
      </c>
      <c r="C40" s="8" t="s">
        <v>81</v>
      </c>
      <c r="D40" s="8" t="s">
        <v>83</v>
      </c>
      <c r="E40" s="8" t="s">
        <v>81</v>
      </c>
      <c r="F40" s="13" t="s">
        <v>117</v>
      </c>
      <c r="G40" s="7" t="s">
        <v>84</v>
      </c>
      <c r="H40" s="7"/>
      <c r="I40" s="42" t="s">
        <v>221</v>
      </c>
    </row>
    <row r="41" spans="1:9" ht="15" hidden="1">
      <c r="A41" s="5">
        <v>1</v>
      </c>
      <c r="B41" s="7">
        <v>2020</v>
      </c>
      <c r="C41" s="8" t="s">
        <v>154</v>
      </c>
      <c r="D41" s="8" t="s">
        <v>155</v>
      </c>
      <c r="E41" s="8" t="s">
        <v>154</v>
      </c>
      <c r="F41" s="13">
        <v>2400</v>
      </c>
      <c r="G41" s="7" t="s">
        <v>156</v>
      </c>
      <c r="H41" s="7"/>
      <c r="I41" s="44" t="s">
        <v>222</v>
      </c>
    </row>
    <row r="42" spans="1:9" ht="15" hidden="1">
      <c r="A42" s="5">
        <v>1</v>
      </c>
      <c r="B42" s="7">
        <v>2313</v>
      </c>
      <c r="C42" s="8" t="s">
        <v>182</v>
      </c>
      <c r="D42" s="8" t="s">
        <v>183</v>
      </c>
      <c r="E42" s="8" t="s">
        <v>182</v>
      </c>
      <c r="F42" s="13">
        <v>77130</v>
      </c>
      <c r="G42" s="7" t="s">
        <v>184</v>
      </c>
      <c r="H42" s="7"/>
      <c r="I42" s="44" t="s">
        <v>222</v>
      </c>
    </row>
    <row r="43" spans="1:9" ht="15" hidden="1">
      <c r="A43" s="5">
        <v>1</v>
      </c>
      <c r="B43" s="7">
        <v>2406</v>
      </c>
      <c r="C43" s="8" t="s">
        <v>82</v>
      </c>
      <c r="D43" s="8" t="s">
        <v>87</v>
      </c>
      <c r="E43" s="8" t="s">
        <v>103</v>
      </c>
      <c r="F43" s="7">
        <v>77420</v>
      </c>
      <c r="G43" s="7" t="s">
        <v>88</v>
      </c>
      <c r="H43" s="7"/>
      <c r="I43" s="45" t="s">
        <v>223</v>
      </c>
    </row>
    <row r="44" spans="1:9" ht="15" hidden="1">
      <c r="A44" s="5">
        <v>1</v>
      </c>
      <c r="B44" s="12">
        <v>2623</v>
      </c>
      <c r="C44" s="9" t="s">
        <v>107</v>
      </c>
      <c r="D44" s="9" t="s">
        <v>108</v>
      </c>
      <c r="E44" s="9" t="s">
        <v>107</v>
      </c>
      <c r="F44" s="12">
        <v>93420</v>
      </c>
      <c r="G44" s="7" t="s">
        <v>111</v>
      </c>
      <c r="H44" s="7"/>
      <c r="I44" s="42" t="s">
        <v>221</v>
      </c>
    </row>
    <row r="45" spans="1:9" ht="15" hidden="1">
      <c r="A45" s="17">
        <v>1</v>
      </c>
      <c r="B45" s="18">
        <v>2638</v>
      </c>
      <c r="C45" s="9" t="s">
        <v>125</v>
      </c>
      <c r="D45" s="15" t="s">
        <v>126</v>
      </c>
      <c r="E45" s="9" t="s">
        <v>127</v>
      </c>
      <c r="F45" s="18">
        <v>89100</v>
      </c>
      <c r="G45" s="12" t="s">
        <v>128</v>
      </c>
      <c r="H45" s="12"/>
      <c r="I45" s="41" t="s">
        <v>219</v>
      </c>
    </row>
    <row r="46" spans="1:9" ht="15" hidden="1">
      <c r="A46" s="17">
        <v>1</v>
      </c>
      <c r="B46" s="18">
        <v>2640</v>
      </c>
      <c r="C46" s="9" t="s">
        <v>129</v>
      </c>
      <c r="D46" s="15" t="s">
        <v>130</v>
      </c>
      <c r="E46" s="9" t="s">
        <v>129</v>
      </c>
      <c r="F46" s="18">
        <v>89130</v>
      </c>
      <c r="G46" s="12" t="s">
        <v>157</v>
      </c>
      <c r="H46" s="12"/>
      <c r="I46" s="41" t="s">
        <v>219</v>
      </c>
    </row>
    <row r="47" spans="1:9" ht="15">
      <c r="A47" s="17">
        <v>1</v>
      </c>
      <c r="B47" s="18">
        <v>2681</v>
      </c>
      <c r="C47" s="9" t="s">
        <v>145</v>
      </c>
      <c r="D47" s="15" t="s">
        <v>146</v>
      </c>
      <c r="E47" s="9" t="s">
        <v>145</v>
      </c>
      <c r="F47" s="18">
        <v>77270</v>
      </c>
      <c r="G47" s="12" t="s">
        <v>158</v>
      </c>
      <c r="H47" s="22" t="s">
        <v>229</v>
      </c>
      <c r="I47" s="46" t="s">
        <v>224</v>
      </c>
    </row>
    <row r="48" spans="1:9" ht="15">
      <c r="A48" s="17">
        <v>1</v>
      </c>
      <c r="B48" s="18">
        <v>2683</v>
      </c>
      <c r="C48" s="9" t="s">
        <v>138</v>
      </c>
      <c r="D48" s="15" t="s">
        <v>139</v>
      </c>
      <c r="E48" s="9" t="s">
        <v>138</v>
      </c>
      <c r="F48" s="18">
        <v>93110</v>
      </c>
      <c r="G48" s="12" t="s">
        <v>140</v>
      </c>
      <c r="H48" s="22" t="s">
        <v>229</v>
      </c>
      <c r="I48" s="46" t="s">
        <v>224</v>
      </c>
    </row>
    <row r="49" spans="1:9" ht="15">
      <c r="A49" s="17">
        <v>1</v>
      </c>
      <c r="B49" s="18">
        <v>2684</v>
      </c>
      <c r="C49" s="9" t="s">
        <v>143</v>
      </c>
      <c r="D49" s="15" t="s">
        <v>144</v>
      </c>
      <c r="E49" s="9" t="s">
        <v>143</v>
      </c>
      <c r="F49" s="18">
        <v>77185</v>
      </c>
      <c r="G49" s="12" t="s">
        <v>159</v>
      </c>
      <c r="H49" s="22" t="s">
        <v>229</v>
      </c>
      <c r="I49" s="46" t="s">
        <v>224</v>
      </c>
    </row>
    <row r="50" spans="1:9" ht="15">
      <c r="A50" s="17">
        <v>1</v>
      </c>
      <c r="B50" s="18">
        <v>2685</v>
      </c>
      <c r="C50" s="9" t="s">
        <v>150</v>
      </c>
      <c r="D50" s="15" t="s">
        <v>151</v>
      </c>
      <c r="E50" s="9" t="s">
        <v>101</v>
      </c>
      <c r="F50" s="18">
        <v>77400</v>
      </c>
      <c r="G50" s="12" t="s">
        <v>160</v>
      </c>
      <c r="H50" s="22" t="s">
        <v>229</v>
      </c>
      <c r="I50" s="46" t="s">
        <v>224</v>
      </c>
    </row>
    <row r="51" spans="1:9" ht="15" hidden="1">
      <c r="A51" s="17">
        <v>1</v>
      </c>
      <c r="B51" s="18">
        <v>2688</v>
      </c>
      <c r="C51" s="9" t="s">
        <v>102</v>
      </c>
      <c r="D51" s="15" t="s">
        <v>152</v>
      </c>
      <c r="E51" s="9" t="s">
        <v>102</v>
      </c>
      <c r="F51" s="18">
        <v>10400</v>
      </c>
      <c r="G51" s="12" t="s">
        <v>153</v>
      </c>
      <c r="H51" s="22" t="s">
        <v>229</v>
      </c>
      <c r="I51" s="43" t="s">
        <v>220</v>
      </c>
    </row>
    <row r="52" spans="1:9" ht="15" hidden="1">
      <c r="A52" s="17">
        <v>1</v>
      </c>
      <c r="B52" s="18">
        <v>2691</v>
      </c>
      <c r="C52" s="9" t="s">
        <v>170</v>
      </c>
      <c r="D52" s="15" t="s">
        <v>171</v>
      </c>
      <c r="E52" s="9" t="s">
        <v>170</v>
      </c>
      <c r="F52" s="18">
        <v>77170</v>
      </c>
      <c r="G52" s="12" t="s">
        <v>172</v>
      </c>
      <c r="H52" s="22" t="s">
        <v>229</v>
      </c>
      <c r="I52" s="43" t="s">
        <v>220</v>
      </c>
    </row>
    <row r="53" spans="1:9" ht="15" hidden="1">
      <c r="A53" s="17">
        <v>1</v>
      </c>
      <c r="B53" s="18">
        <v>2696</v>
      </c>
      <c r="C53" s="9" t="s">
        <v>162</v>
      </c>
      <c r="D53" s="15" t="s">
        <v>163</v>
      </c>
      <c r="E53" s="9" t="s">
        <v>162</v>
      </c>
      <c r="F53" s="18">
        <v>89100</v>
      </c>
      <c r="G53" s="12" t="s">
        <v>164</v>
      </c>
      <c r="H53" s="22" t="s">
        <v>229</v>
      </c>
      <c r="I53" s="43" t="s">
        <v>220</v>
      </c>
    </row>
    <row r="54" spans="1:9" ht="15" hidden="1">
      <c r="A54" s="17">
        <v>1</v>
      </c>
      <c r="B54" s="18">
        <v>2698</v>
      </c>
      <c r="C54" s="9" t="s">
        <v>133</v>
      </c>
      <c r="D54" s="15" t="s">
        <v>134</v>
      </c>
      <c r="E54" s="9" t="s">
        <v>133</v>
      </c>
      <c r="F54" s="18">
        <v>89700</v>
      </c>
      <c r="G54" s="12" t="s">
        <v>135</v>
      </c>
      <c r="H54" s="22" t="s">
        <v>229</v>
      </c>
      <c r="I54" s="41" t="s">
        <v>219</v>
      </c>
    </row>
    <row r="55" spans="1:9" ht="15" hidden="1">
      <c r="A55" s="17">
        <v>1</v>
      </c>
      <c r="B55" s="18">
        <v>2723</v>
      </c>
      <c r="C55" s="9" t="s">
        <v>141</v>
      </c>
      <c r="D55" s="15" t="s">
        <v>142</v>
      </c>
      <c r="E55" s="9" t="s">
        <v>141</v>
      </c>
      <c r="F55" s="18">
        <v>51700</v>
      </c>
      <c r="G55" s="12" t="s">
        <v>161</v>
      </c>
      <c r="H55" s="22" t="s">
        <v>229</v>
      </c>
      <c r="I55" s="41" t="s">
        <v>219</v>
      </c>
    </row>
    <row r="56" spans="1:9" ht="15" hidden="1">
      <c r="A56" s="17">
        <v>1</v>
      </c>
      <c r="B56" s="18">
        <v>2862</v>
      </c>
      <c r="C56" s="9" t="s">
        <v>147</v>
      </c>
      <c r="D56" s="15" t="s">
        <v>148</v>
      </c>
      <c r="E56" s="9" t="s">
        <v>147</v>
      </c>
      <c r="F56" s="18">
        <v>93170</v>
      </c>
      <c r="G56" s="12" t="s">
        <v>149</v>
      </c>
      <c r="H56" s="22" t="s">
        <v>229</v>
      </c>
      <c r="I56" s="43" t="s">
        <v>220</v>
      </c>
    </row>
    <row r="57" spans="1:9" ht="15" hidden="1">
      <c r="A57" s="17">
        <v>1</v>
      </c>
      <c r="B57" s="18">
        <v>2865</v>
      </c>
      <c r="C57" s="9" t="s">
        <v>165</v>
      </c>
      <c r="D57" s="15" t="s">
        <v>166</v>
      </c>
      <c r="E57" s="9" t="s">
        <v>167</v>
      </c>
      <c r="F57" s="18">
        <v>94430</v>
      </c>
      <c r="G57" s="12" t="s">
        <v>168</v>
      </c>
      <c r="H57" s="22" t="s">
        <v>229</v>
      </c>
      <c r="I57" s="43" t="s">
        <v>220</v>
      </c>
    </row>
    <row r="58" spans="1:9" ht="15" hidden="1">
      <c r="A58" s="17">
        <v>1</v>
      </c>
      <c r="B58" s="18">
        <v>3009</v>
      </c>
      <c r="C58" s="9" t="s">
        <v>191</v>
      </c>
      <c r="D58" s="15" t="s">
        <v>192</v>
      </c>
      <c r="E58" s="9" t="s">
        <v>191</v>
      </c>
      <c r="F58" s="18">
        <v>93330</v>
      </c>
      <c r="G58" s="12" t="s">
        <v>193</v>
      </c>
      <c r="H58" s="22" t="s">
        <v>229</v>
      </c>
      <c r="I58" s="45" t="s">
        <v>223</v>
      </c>
    </row>
    <row r="59" spans="1:9" ht="15">
      <c r="A59" s="17">
        <v>1</v>
      </c>
      <c r="B59" s="18">
        <v>3016</v>
      </c>
      <c r="C59" s="9" t="s">
        <v>188</v>
      </c>
      <c r="D59" s="15" t="s">
        <v>189</v>
      </c>
      <c r="E59" s="9" t="s">
        <v>188</v>
      </c>
      <c r="F59" s="18">
        <v>77370</v>
      </c>
      <c r="G59" s="12" t="s">
        <v>190</v>
      </c>
      <c r="H59" s="22" t="s">
        <v>229</v>
      </c>
      <c r="I59" s="46" t="s">
        <v>224</v>
      </c>
    </row>
    <row r="60" spans="1:9" ht="15">
      <c r="A60" s="17">
        <v>1</v>
      </c>
      <c r="B60" s="18">
        <v>3142</v>
      </c>
      <c r="C60" s="9" t="s">
        <v>196</v>
      </c>
      <c r="D60" s="15" t="s">
        <v>199</v>
      </c>
      <c r="E60" s="9" t="s">
        <v>196</v>
      </c>
      <c r="F60" s="18">
        <v>77600</v>
      </c>
      <c r="G60" s="12" t="s">
        <v>200</v>
      </c>
      <c r="H60" s="22" t="s">
        <v>229</v>
      </c>
      <c r="I60" s="46" t="s">
        <v>224</v>
      </c>
    </row>
    <row r="61" spans="1:9" ht="15" hidden="1">
      <c r="A61" s="17">
        <v>1</v>
      </c>
      <c r="B61" s="18">
        <v>3146</v>
      </c>
      <c r="C61" s="9" t="s">
        <v>173</v>
      </c>
      <c r="D61" s="15" t="s">
        <v>174</v>
      </c>
      <c r="E61" s="9" t="s">
        <v>173</v>
      </c>
      <c r="F61" s="18">
        <v>89470</v>
      </c>
      <c r="G61" s="12" t="s">
        <v>175</v>
      </c>
      <c r="H61" s="22" t="s">
        <v>229</v>
      </c>
      <c r="I61" s="44" t="s">
        <v>222</v>
      </c>
    </row>
    <row r="62" spans="1:9" ht="15" hidden="1">
      <c r="A62" s="17">
        <v>1</v>
      </c>
      <c r="B62" s="18">
        <v>3202</v>
      </c>
      <c r="C62" s="9" t="s">
        <v>185</v>
      </c>
      <c r="D62" s="15" t="s">
        <v>186</v>
      </c>
      <c r="E62" s="9" t="s">
        <v>185</v>
      </c>
      <c r="F62" s="18">
        <v>77210</v>
      </c>
      <c r="G62" s="12" t="s">
        <v>187</v>
      </c>
      <c r="H62" s="22" t="s">
        <v>229</v>
      </c>
      <c r="I62" s="44" t="s">
        <v>222</v>
      </c>
    </row>
    <row r="63" spans="1:9" ht="15" hidden="1">
      <c r="A63" s="17">
        <v>1</v>
      </c>
      <c r="B63" s="18">
        <v>3210</v>
      </c>
      <c r="C63" s="9" t="s">
        <v>201</v>
      </c>
      <c r="D63" s="15" t="s">
        <v>202</v>
      </c>
      <c r="E63" s="9" t="s">
        <v>203</v>
      </c>
      <c r="F63" s="18">
        <v>89500</v>
      </c>
      <c r="G63" s="12" t="s">
        <v>204</v>
      </c>
      <c r="H63" s="22" t="s">
        <v>229</v>
      </c>
      <c r="I63" s="41" t="s">
        <v>219</v>
      </c>
    </row>
    <row r="64" spans="1:9" ht="15" hidden="1">
      <c r="A64" s="17">
        <v>1</v>
      </c>
      <c r="B64" s="18">
        <v>3214</v>
      </c>
      <c r="C64" s="20" t="s">
        <v>206</v>
      </c>
      <c r="D64" s="21" t="s">
        <v>207</v>
      </c>
      <c r="E64" s="20" t="s">
        <v>94</v>
      </c>
      <c r="F64" s="18">
        <v>75019</v>
      </c>
      <c r="G64" s="22" t="s">
        <v>208</v>
      </c>
      <c r="H64" s="22" t="s">
        <v>229</v>
      </c>
      <c r="I64" s="42" t="s">
        <v>221</v>
      </c>
    </row>
    <row r="65" spans="1:9" ht="15" hidden="1">
      <c r="A65" s="17">
        <v>1</v>
      </c>
      <c r="B65" s="18">
        <v>3219</v>
      </c>
      <c r="C65" s="9" t="s">
        <v>195</v>
      </c>
      <c r="D65" s="15" t="s">
        <v>197</v>
      </c>
      <c r="E65" s="9" t="s">
        <v>195</v>
      </c>
      <c r="F65" s="18">
        <v>77410</v>
      </c>
      <c r="G65" s="12" t="s">
        <v>198</v>
      </c>
      <c r="H65" s="22" t="s">
        <v>229</v>
      </c>
      <c r="I65" s="42" t="s">
        <v>221</v>
      </c>
    </row>
    <row r="66" spans="1:9" ht="15">
      <c r="A66" s="17">
        <v>1</v>
      </c>
      <c r="B66" s="18">
        <v>3245</v>
      </c>
      <c r="C66" s="20" t="s">
        <v>210</v>
      </c>
      <c r="D66" s="21" t="s">
        <v>211</v>
      </c>
      <c r="E66" s="20" t="s">
        <v>212</v>
      </c>
      <c r="F66" s="18">
        <v>94120</v>
      </c>
      <c r="G66" s="22" t="s">
        <v>213</v>
      </c>
      <c r="H66" s="22" t="s">
        <v>229</v>
      </c>
      <c r="I66" s="46" t="s">
        <v>224</v>
      </c>
    </row>
    <row r="67" spans="1:9" s="5" customFormat="1" ht="15">
      <c r="A67" s="5">
        <f>SUM(A4:A66)</f>
        <v>63</v>
      </c>
      <c r="B67" s="14"/>
      <c r="C67" s="14"/>
      <c r="D67" s="14"/>
      <c r="E67" s="14"/>
      <c r="F67" s="14"/>
      <c r="G67" s="14"/>
      <c r="H67" s="14"/>
    </row>
    <row r="69" spans="1:9" ht="14.25">
      <c r="B69" s="14"/>
      <c r="C69" s="14"/>
      <c r="D69" s="14"/>
      <c r="E69" s="14"/>
      <c r="F69" s="14"/>
      <c r="G69" s="14"/>
      <c r="H69" s="14"/>
    </row>
    <row r="70" spans="1:9">
      <c r="D70" s="23" t="s">
        <v>215</v>
      </c>
      <c r="E70" s="23" t="s">
        <v>216</v>
      </c>
      <c r="F70" s="23" t="s">
        <v>217</v>
      </c>
    </row>
    <row r="71" spans="1:9" ht="15">
      <c r="D71" s="30"/>
      <c r="E71" s="25"/>
      <c r="F71" s="25"/>
    </row>
    <row r="72" spans="1:9" ht="15.75" thickBot="1">
      <c r="D72" s="35" t="s">
        <v>224</v>
      </c>
      <c r="E72" s="25" t="s">
        <v>218</v>
      </c>
      <c r="F72" s="26">
        <v>7</v>
      </c>
    </row>
    <row r="73" spans="1:9" ht="15.75" thickTop="1">
      <c r="D73" s="30"/>
      <c r="E73" s="25"/>
    </row>
    <row r="74" spans="1:9" ht="15">
      <c r="D74" s="30"/>
      <c r="E74" s="25"/>
      <c r="F74" s="38">
        <v>7</v>
      </c>
    </row>
    <row r="75" spans="1:9" ht="15">
      <c r="D75" s="30"/>
      <c r="E75" s="25"/>
      <c r="F75" s="39"/>
    </row>
    <row r="76" spans="1:9" ht="15">
      <c r="D76" s="37"/>
      <c r="E76" s="5"/>
    </row>
    <row r="77" spans="1:9" ht="15">
      <c r="D77" s="37"/>
      <c r="E77" s="5"/>
      <c r="F77" s="25"/>
    </row>
    <row r="78" spans="1:9" ht="15">
      <c r="D78" s="5"/>
      <c r="E78" s="5"/>
      <c r="F78" s="5"/>
    </row>
    <row r="79" spans="1:9" ht="15">
      <c r="D79" s="5"/>
      <c r="E79" s="5"/>
      <c r="F79" s="5"/>
    </row>
    <row r="80" spans="1:9" ht="15">
      <c r="D80" s="5"/>
      <c r="E80" s="5"/>
    </row>
  </sheetData>
  <mergeCells count="2">
    <mergeCell ref="F2:G2"/>
    <mergeCell ref="B1:I1"/>
  </mergeCells>
  <pageMargins left="0.70866141732283472" right="0.70866141732283472" top="0.74803149606299213" bottom="0.74803149606299213" header="0.31496062992125984" footer="0.31496062992125984"/>
  <pageSetup paperSize="9" scale="70" orientation="landscape" r:id="rId1"/>
  <legacy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11</vt:i4>
      </vt:variant>
      <vt:variant>
        <vt:lpstr>Plages nommées</vt:lpstr>
      </vt:variant>
      <vt:variant>
        <vt:i4>16</vt:i4>
      </vt:variant>
    </vt:vector>
  </HeadingPairs>
  <TitlesOfParts>
    <vt:vector size="27" baseType="lpstr">
      <vt:lpstr>Page de Garde</vt:lpstr>
      <vt:lpstr>Base Travaux</vt:lpstr>
      <vt:lpstr>Recap des travaux</vt:lpstr>
      <vt:lpstr>Base mag</vt:lpstr>
      <vt:lpstr>Base entreprise</vt:lpstr>
      <vt:lpstr>Agelec</vt:lpstr>
      <vt:lpstr>NC2E</vt:lpstr>
      <vt:lpstr>MCE</vt:lpstr>
      <vt:lpstr>Tecelec</vt:lpstr>
      <vt:lpstr>Repco</vt:lpstr>
      <vt:lpstr>CMN</vt:lpstr>
      <vt:lpstr>demandeur</vt:lpstr>
      <vt:lpstr>liste</vt:lpstr>
      <vt:lpstr>liste1</vt:lpstr>
      <vt:lpstr>liste2</vt:lpstr>
      <vt:lpstr>liste3</vt:lpstr>
      <vt:lpstr>plage1</vt:lpstr>
      <vt:lpstr>plage2</vt:lpstr>
      <vt:lpstr>plage3</vt:lpstr>
      <vt:lpstr>Agelec!Zone_d_impression</vt:lpstr>
      <vt:lpstr>'Base mag'!Zone_d_impression</vt:lpstr>
      <vt:lpstr>'Base Travaux'!Zone_d_impression</vt:lpstr>
      <vt:lpstr>CMN!Zone_d_impression</vt:lpstr>
      <vt:lpstr>MCE!Zone_d_impression</vt:lpstr>
      <vt:lpstr>NC2E!Zone_d_impression</vt:lpstr>
      <vt:lpstr>Repco!Zone_d_impression</vt:lpstr>
      <vt:lpstr>Tecelec!Zone_d_impression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Interventions</dc:title>
  <dc:creator>bok</dc:creator>
  <dc:description>Copyright</dc:description>
  <cp:lastModifiedBy>axel brachet</cp:lastModifiedBy>
  <cp:lastPrinted>2013-06-26T13:02:54Z</cp:lastPrinted>
  <dcterms:created xsi:type="dcterms:W3CDTF">2007-10-01T14:35:59Z</dcterms:created>
  <dcterms:modified xsi:type="dcterms:W3CDTF">2013-10-20T19:06:46Z</dcterms:modified>
</cp:coreProperties>
</file>