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summary by customer number" sheetId="1" r:id="rId1"/>
    <sheet name="Tabelle2" sheetId="2" r:id="rId2"/>
  </sheets>
  <externalReferences>
    <externalReference r:id="rId3"/>
  </externalReferences>
  <definedNames>
    <definedName name="_xlnm._FilterDatabase" localSheetId="0" hidden="1">'summary by customer number'!$D$1:$AW$19</definedName>
  </definedNames>
  <calcPr calcId="145621"/>
</workbook>
</file>

<file path=xl/calcChain.xml><?xml version="1.0" encoding="utf-8"?>
<calcChain xmlns="http://schemas.openxmlformats.org/spreadsheetml/2006/main">
  <c r="I45" i="1" l="1"/>
  <c r="H45" i="1"/>
  <c r="G45" i="1"/>
  <c r="F45" i="1"/>
  <c r="E45" i="1"/>
  <c r="D45" i="1"/>
  <c r="C45" i="1"/>
  <c r="B45" i="1"/>
  <c r="C38" i="1"/>
  <c r="B38" i="1"/>
  <c r="B31" i="1"/>
  <c r="B30" i="1"/>
  <c r="B29" i="1"/>
  <c r="AK19" i="1"/>
  <c r="AG19" i="1"/>
  <c r="Y19" i="1"/>
  <c r="U19" i="1"/>
  <c r="AC18" i="1"/>
  <c r="AK14" i="1"/>
  <c r="AG14" i="1"/>
  <c r="U14" i="1"/>
  <c r="AK13" i="1"/>
  <c r="AG13" i="1"/>
  <c r="AC10" i="1"/>
  <c r="AW9" i="1"/>
  <c r="Y9" i="1"/>
  <c r="U9" i="1"/>
  <c r="AW8" i="1"/>
  <c r="AC8" i="1"/>
  <c r="Y8" i="1"/>
  <c r="AK6" i="1"/>
  <c r="AG6" i="1"/>
  <c r="AC5" i="1"/>
  <c r="AK4" i="1"/>
  <c r="AG4" i="1"/>
  <c r="AK3" i="1"/>
  <c r="AG3" i="1"/>
  <c r="U3" i="1"/>
</calcChain>
</file>

<file path=xl/sharedStrings.xml><?xml version="1.0" encoding="utf-8"?>
<sst xmlns="http://schemas.openxmlformats.org/spreadsheetml/2006/main" count="146" uniqueCount="64">
  <si>
    <t>Supplier</t>
  </si>
  <si>
    <t>Customer no</t>
  </si>
  <si>
    <t>Date</t>
  </si>
  <si>
    <t>Article no</t>
  </si>
  <si>
    <t>Solution</t>
  </si>
  <si>
    <t>Size</t>
  </si>
  <si>
    <t>body height</t>
  </si>
  <si>
    <t>chest size</t>
  </si>
  <si>
    <t>waist size</t>
  </si>
  <si>
    <t>seat size</t>
  </si>
  <si>
    <t>sleeve length</t>
  </si>
  <si>
    <t>side leg length</t>
  </si>
  <si>
    <t>inside leg length</t>
  </si>
  <si>
    <t>upper arm size</t>
  </si>
  <si>
    <t>upper thigh size</t>
  </si>
  <si>
    <t>back length</t>
  </si>
  <si>
    <t>customer measure</t>
  </si>
  <si>
    <t>measurement table</t>
  </si>
  <si>
    <t>change</t>
  </si>
  <si>
    <t>finished measure</t>
  </si>
  <si>
    <t>b</t>
  </si>
  <si>
    <t>c</t>
  </si>
  <si>
    <t>a</t>
  </si>
  <si>
    <t>56L</t>
  </si>
  <si>
    <t>50L</t>
  </si>
  <si>
    <t>62N</t>
  </si>
  <si>
    <t>132/130</t>
  </si>
  <si>
    <t>124/122</t>
  </si>
  <si>
    <t>69/67</t>
  </si>
  <si>
    <t>77,5/75,5</t>
  </si>
  <si>
    <t>73/71</t>
  </si>
  <si>
    <t>68/66</t>
  </si>
  <si>
    <t>72,5/70,5</t>
  </si>
  <si>
    <t>71/69</t>
  </si>
  <si>
    <t>66L</t>
  </si>
  <si>
    <t>66K</t>
  </si>
  <si>
    <t>58N</t>
  </si>
  <si>
    <t>4XL</t>
  </si>
  <si>
    <t>38-1</t>
  </si>
  <si>
    <t>62L</t>
  </si>
  <si>
    <t>-</t>
  </si>
  <si>
    <t>Select the customer no</t>
  </si>
  <si>
    <t>Distribution</t>
  </si>
  <si>
    <t>For b</t>
  </si>
  <si>
    <t>inside + side leg length</t>
  </si>
  <si>
    <t>For c</t>
  </si>
  <si>
    <t>doublons en jaune</t>
  </si>
  <si>
    <t>s1</t>
  </si>
  <si>
    <t>s2</t>
  </si>
  <si>
    <t>s3</t>
  </si>
  <si>
    <t>s4</t>
  </si>
  <si>
    <t>s5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</si>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</sst>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49" fontId="2" fillId="0" borderId="2" xfId="0" applyNumberFormat="1" applyFont="1" applyBorder="1" applyAlignment="1">
      <alignment horizontal="center" wrapText="1"/>
    </xf>
    <xf numFmtId="49" fontId="2" fillId="0" borderId="3" xfId="0" applyNumberFormat="1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49" fontId="2" fillId="0" borderId="8" xfId="0" applyNumberFormat="1" applyFont="1" applyBorder="1" applyAlignment="1">
      <alignment horizontal="center" wrapText="1"/>
    </xf>
    <xf numFmtId="49" fontId="2" fillId="0" borderId="9" xfId="0" applyNumberFormat="1" applyFont="1" applyBorder="1" applyAlignment="1">
      <alignment horizontal="center" wrapText="1"/>
    </xf>
    <xf numFmtId="49" fontId="2" fillId="0" borderId="7" xfId="0" applyNumberFormat="1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0" fontId="2" fillId="0" borderId="10" xfId="0" applyFont="1" applyBorder="1" applyAlignment="1">
      <alignment horizontal="center" wrapText="1"/>
    </xf>
    <xf numFmtId="0" fontId="3" fillId="0" borderId="11" xfId="0" applyFont="1" applyFill="1" applyBorder="1" applyAlignment="1">
      <alignment horizontal="center" wrapText="1"/>
    </xf>
    <xf numFmtId="0" fontId="3" fillId="0" borderId="12" xfId="0" applyFont="1" applyFill="1" applyBorder="1" applyAlignment="1">
      <alignment horizontal="center" wrapText="1"/>
    </xf>
    <xf numFmtId="14" fontId="3" fillId="0" borderId="12" xfId="0" applyNumberFormat="1" applyFont="1" applyFill="1" applyBorder="1" applyAlignment="1">
      <alignment horizontal="center" wrapText="1"/>
    </xf>
    <xf numFmtId="49" fontId="3" fillId="0" borderId="12" xfId="0" applyNumberFormat="1" applyFont="1" applyFill="1" applyBorder="1" applyAlignment="1">
      <alignment horizontal="center" wrapText="1"/>
    </xf>
    <xf numFmtId="0" fontId="3" fillId="0" borderId="13" xfId="0" applyFont="1" applyFill="1" applyBorder="1" applyAlignment="1">
      <alignment horizontal="center" wrapText="1"/>
    </xf>
    <xf numFmtId="0" fontId="3" fillId="0" borderId="11" xfId="0" quotePrefix="1" applyFont="1" applyFill="1" applyBorder="1" applyAlignment="1">
      <alignment horizontal="center" wrapText="1"/>
    </xf>
    <xf numFmtId="0" fontId="3" fillId="0" borderId="14" xfId="0" applyFont="1" applyFill="1" applyBorder="1" applyAlignment="1">
      <alignment horizontal="center" wrapText="1"/>
    </xf>
    <xf numFmtId="0" fontId="3" fillId="0" borderId="12" xfId="0" quotePrefix="1" applyFont="1" applyFill="1" applyBorder="1" applyAlignment="1">
      <alignment horizontal="center" wrapText="1"/>
    </xf>
    <xf numFmtId="17" fontId="3" fillId="0" borderId="12" xfId="0" applyNumberFormat="1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 wrapText="1"/>
    </xf>
    <xf numFmtId="0" fontId="0" fillId="0" borderId="7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49" fontId="0" fillId="0" borderId="8" xfId="0" applyNumberFormat="1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 wrapText="1"/>
    </xf>
    <xf numFmtId="0" fontId="0" fillId="0" borderId="7" xfId="0" applyFont="1" applyFill="1" applyBorder="1" applyAlignment="1">
      <alignment horizontal="center" wrapText="1"/>
    </xf>
    <xf numFmtId="0" fontId="0" fillId="0" borderId="10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" fontId="0" fillId="0" borderId="12" xfId="0" applyNumberFormat="1" applyFont="1" applyBorder="1" applyAlignment="1">
      <alignment horizontal="center"/>
    </xf>
    <xf numFmtId="0" fontId="1" fillId="0" borderId="0" xfId="0" applyFont="1" applyFill="1"/>
    <xf numFmtId="0" fontId="0" fillId="0" borderId="0" xfId="0" applyFill="1"/>
    <xf numFmtId="0" fontId="0" fillId="0" borderId="15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top" wrapText="1"/>
    </xf>
    <xf numFmtId="0" fontId="2" fillId="2" borderId="19" xfId="0" applyFont="1" applyFill="1" applyBorder="1" applyAlignment="1">
      <alignment horizontal="left" vertical="top" wrapText="1"/>
    </xf>
  </cellXfs>
  <cellStyles count="1">
    <cellStyle name="Standard" xfId="0" builtinId="0"/>
  </cellStyles>
  <dxfs count="1"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'summary by customer number'!$A$27</c:f>
              <c:strCache>
                <c:ptCount val="1"/>
                <c:pt idx="0">
                  <c:v>Distribution</c:v>
                </c:pt>
              </c:strCache>
            </c:strRef>
          </c:tx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'summary by customer number'!$A$29:$A$31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'summary by customer number'!$B$29:$B$31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8740157499999996" l="0.7" r="0.7" t="0.78740157499999996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'summary by customer number'!$A$35</c:f>
              <c:strCache>
                <c:ptCount val="1"/>
                <c:pt idx="0">
                  <c:v>For b</c:v>
                </c:pt>
              </c:strCache>
            </c:strRef>
          </c:tx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'summary by customer number'!$B$37:$C$37</c:f>
              <c:strCache>
                <c:ptCount val="2"/>
                <c:pt idx="0">
                  <c:v>sleeve length</c:v>
                </c:pt>
                <c:pt idx="1">
                  <c:v>inside + side leg length</c:v>
                </c:pt>
              </c:strCache>
            </c:strRef>
          </c:cat>
          <c:val>
            <c:numRef>
              <c:f>'summary by customer number'!$B$38:$C$38</c:f>
              <c:numCache>
                <c:formatCode>0</c:formatCode>
                <c:ptCount val="2"/>
                <c:pt idx="0" formatCode="General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8740157499999996" l="0.7" r="0.7" t="0.78740157499999996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'summary by customer number'!$A$42</c:f>
              <c:strCache>
                <c:ptCount val="1"/>
                <c:pt idx="0">
                  <c:v>For c</c:v>
                </c:pt>
              </c:strCache>
            </c:strRef>
          </c:tx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'summary by customer number'!$B$44:$I$44</c:f>
              <c:strCache>
                <c:ptCount val="8"/>
                <c:pt idx="0">
                  <c:v>chest size</c:v>
                </c:pt>
                <c:pt idx="1">
                  <c:v>waist size</c:v>
                </c:pt>
                <c:pt idx="2">
                  <c:v>seat size</c:v>
                </c:pt>
                <c:pt idx="3">
                  <c:v>sleeve length</c:v>
                </c:pt>
                <c:pt idx="4">
                  <c:v>inside + side leg length</c:v>
                </c:pt>
                <c:pt idx="5">
                  <c:v>upper arm size</c:v>
                </c:pt>
                <c:pt idx="6">
                  <c:v>upper thigh size</c:v>
                </c:pt>
                <c:pt idx="7">
                  <c:v>back length</c:v>
                </c:pt>
              </c:strCache>
            </c:strRef>
          </c:cat>
          <c:val>
            <c:numRef>
              <c:f>'summary by customer number'!$B$45:$I$45</c:f>
              <c:numCache>
                <c:formatCode>General</c:formatCod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 formatCode="0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8740157499999996" l="0.7" r="0.7" t="0.78740157499999996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231322</xdr:colOff>
      <xdr:row>49</xdr:row>
      <xdr:rowOff>131988</xdr:rowOff>
    </xdr:from>
    <xdr:to>
      <xdr:col>4</xdr:col>
      <xdr:colOff>503197</xdr:colOff>
      <xdr:row>72</xdr:row>
      <xdr:rowOff>70488</xdr:rowOff>
    </xdr:to>
    <xdr:graphicFrame macro="">
      <xdr:nvGraphicFramePr>
        <xdr:cNvPr id="2" name="Diagramm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584025</xdr:colOff>
      <xdr:row>49</xdr:row>
      <xdr:rowOff>135854</xdr:rowOff>
    </xdr:from>
    <xdr:to>
      <xdr:col>7</xdr:col>
      <xdr:colOff>120959</xdr:colOff>
      <xdr:row>72</xdr:row>
      <xdr:rowOff>74354</xdr:rowOff>
    </xdr:to>
    <xdr:graphicFrame macro="">
      <xdr:nvGraphicFramePr>
        <xdr:cNvPr id="3" name="Diagramm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251112</xdr:colOff>
      <xdr:row>49</xdr:row>
      <xdr:rowOff>122093</xdr:rowOff>
    </xdr:from>
    <xdr:to>
      <xdr:col>12</xdr:col>
      <xdr:colOff>622567</xdr:colOff>
      <xdr:row>72</xdr:row>
      <xdr:rowOff>60593</xdr:rowOff>
    </xdr:to>
    <xdr:graphicFrame macro="">
      <xdr:nvGraphicFramePr>
        <xdr:cNvPr id="4" name="Diagramm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opie%20von%20melissa%20project%2030%2009%202013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SA2013"/>
      <sheetName val="mai-juin2013"/>
      <sheetName val="juil-aout2013"/>
      <sheetName val="sept-oct2013"/>
      <sheetName val="summary"/>
      <sheetName val="summary by customer number"/>
    </sheetNames>
    <sheetDataSet>
      <sheetData sheetId="0"/>
      <sheetData sheetId="1"/>
      <sheetData sheetId="2"/>
      <sheetData sheetId="3"/>
      <sheetData sheetId="4"/>
      <sheetData sheetId="5">
        <row r="406">
          <cell r="A406" t="str">
            <v>Distribution</v>
          </cell>
        </row>
        <row r="408">
          <cell r="A408" t="str">
            <v>a</v>
          </cell>
          <cell r="B408">
            <v>0</v>
          </cell>
        </row>
        <row r="409">
          <cell r="A409" t="str">
            <v>b</v>
          </cell>
          <cell r="B409">
            <v>0</v>
          </cell>
        </row>
        <row r="410">
          <cell r="A410" t="str">
            <v>c</v>
          </cell>
          <cell r="B410">
            <v>4</v>
          </cell>
        </row>
        <row r="414">
          <cell r="A414" t="str">
            <v>For b</v>
          </cell>
        </row>
        <row r="416">
          <cell r="B416" t="str">
            <v>sleeve length</v>
          </cell>
          <cell r="C416" t="str">
            <v>inside + side leg length</v>
          </cell>
        </row>
        <row r="417">
          <cell r="B417">
            <v>0</v>
          </cell>
          <cell r="C417">
            <v>0</v>
          </cell>
        </row>
        <row r="421">
          <cell r="A421" t="str">
            <v>For c</v>
          </cell>
        </row>
        <row r="423">
          <cell r="B423" t="str">
            <v>chest size</v>
          </cell>
          <cell r="C423" t="str">
            <v>waist size</v>
          </cell>
          <cell r="D423" t="str">
            <v>seat size</v>
          </cell>
          <cell r="E423" t="str">
            <v>sleeve length</v>
          </cell>
          <cell r="F423" t="str">
            <v>inside + side leg length</v>
          </cell>
          <cell r="G423" t="str">
            <v>upper arm size</v>
          </cell>
          <cell r="H423" t="str">
            <v>upper thigh size</v>
          </cell>
          <cell r="I423" t="str">
            <v>back length</v>
          </cell>
        </row>
        <row r="424">
          <cell r="B424">
            <v>0</v>
          </cell>
          <cell r="C424">
            <v>1</v>
          </cell>
          <cell r="D424">
            <v>2</v>
          </cell>
          <cell r="E424">
            <v>2</v>
          </cell>
          <cell r="F424">
            <v>0</v>
          </cell>
          <cell r="G424">
            <v>0</v>
          </cell>
          <cell r="H424">
            <v>0</v>
          </cell>
          <cell r="I424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W46"/>
  <sheetViews>
    <sheetView tabSelected="1" topLeftCell="A11" zoomScale="90" zoomScaleNormal="90" workbookViewId="0">
      <selection activeCell="C23" sqref="C23"/>
    </sheetView>
  </sheetViews>
  <sheetFormatPr baseColWidth="10" defaultRowHeight="15" x14ac:dyDescent="0.25"/>
  <cols>
    <col min="1" max="1" width="11.5703125" customWidth="1"/>
    <col min="2" max="2" width="14.42578125" style="1" customWidth="1"/>
    <col min="3" max="3" width="24.5703125" style="1" customWidth="1"/>
    <col min="4" max="4" width="10" customWidth="1"/>
    <col min="5" max="5" width="14.42578125" bestFit="1" customWidth="1"/>
    <col min="6" max="6" width="15.7109375" customWidth="1"/>
    <col min="7" max="7" width="17" bestFit="1" customWidth="1"/>
    <col min="8" max="8" width="12.42578125" customWidth="1"/>
    <col min="9" max="9" width="12.42578125" bestFit="1" customWidth="1"/>
  </cols>
  <sheetData>
    <row r="1" spans="2:49" ht="15" customHeight="1" x14ac:dyDescent="0.25">
      <c r="D1" s="2" t="s">
        <v>0</v>
      </c>
      <c r="E1" s="3" t="s">
        <v>1</v>
      </c>
      <c r="F1" s="3" t="s">
        <v>2</v>
      </c>
      <c r="G1" s="3" t="s">
        <v>3</v>
      </c>
      <c r="H1" s="4" t="s">
        <v>4</v>
      </c>
      <c r="I1" s="5" t="s">
        <v>5</v>
      </c>
      <c r="J1" s="6" t="s">
        <v>6</v>
      </c>
      <c r="K1" s="7"/>
      <c r="L1" s="7"/>
      <c r="M1" s="8"/>
      <c r="N1" s="6" t="s">
        <v>7</v>
      </c>
      <c r="O1" s="7"/>
      <c r="P1" s="7"/>
      <c r="Q1" s="7"/>
      <c r="R1" s="6" t="s">
        <v>8</v>
      </c>
      <c r="S1" s="7"/>
      <c r="T1" s="7"/>
      <c r="U1" s="7"/>
      <c r="V1" s="6" t="s">
        <v>9</v>
      </c>
      <c r="W1" s="7"/>
      <c r="X1" s="7"/>
      <c r="Y1" s="7"/>
      <c r="Z1" s="6" t="s">
        <v>10</v>
      </c>
      <c r="AA1" s="7"/>
      <c r="AB1" s="7"/>
      <c r="AC1" s="7"/>
      <c r="AD1" s="6" t="s">
        <v>11</v>
      </c>
      <c r="AE1" s="7"/>
      <c r="AF1" s="7"/>
      <c r="AG1" s="7"/>
      <c r="AH1" s="6" t="s">
        <v>12</v>
      </c>
      <c r="AI1" s="7"/>
      <c r="AJ1" s="7"/>
      <c r="AK1" s="7"/>
      <c r="AL1" s="6" t="s">
        <v>13</v>
      </c>
      <c r="AM1" s="7"/>
      <c r="AN1" s="7"/>
      <c r="AO1" s="7"/>
      <c r="AP1" s="6" t="s">
        <v>14</v>
      </c>
      <c r="AQ1" s="7"/>
      <c r="AR1" s="7"/>
      <c r="AS1" s="7"/>
      <c r="AT1" s="6" t="s">
        <v>15</v>
      </c>
      <c r="AU1" s="7"/>
      <c r="AV1" s="7"/>
      <c r="AW1" s="8"/>
    </row>
    <row r="2" spans="2:49" ht="30.75" hidden="1" thickBot="1" x14ac:dyDescent="0.3">
      <c r="D2" s="9"/>
      <c r="E2" s="10"/>
      <c r="F2" s="10"/>
      <c r="G2" s="10"/>
      <c r="H2" s="11"/>
      <c r="I2" s="12"/>
      <c r="J2" s="13" t="s">
        <v>16</v>
      </c>
      <c r="K2" s="14" t="s">
        <v>17</v>
      </c>
      <c r="L2" s="14" t="s">
        <v>18</v>
      </c>
      <c r="M2" s="14" t="s">
        <v>19</v>
      </c>
      <c r="N2" s="13" t="s">
        <v>16</v>
      </c>
      <c r="O2" s="14" t="s">
        <v>17</v>
      </c>
      <c r="P2" s="14" t="s">
        <v>18</v>
      </c>
      <c r="Q2" s="14" t="s">
        <v>19</v>
      </c>
      <c r="R2" s="13" t="s">
        <v>16</v>
      </c>
      <c r="S2" s="14" t="s">
        <v>17</v>
      </c>
      <c r="T2" s="14" t="s">
        <v>18</v>
      </c>
      <c r="U2" s="14" t="s">
        <v>19</v>
      </c>
      <c r="V2" s="13" t="s">
        <v>16</v>
      </c>
      <c r="W2" s="14" t="s">
        <v>17</v>
      </c>
      <c r="X2" s="14" t="s">
        <v>18</v>
      </c>
      <c r="Y2" s="14" t="s">
        <v>19</v>
      </c>
      <c r="Z2" s="13" t="s">
        <v>16</v>
      </c>
      <c r="AA2" s="14" t="s">
        <v>17</v>
      </c>
      <c r="AB2" s="14" t="s">
        <v>18</v>
      </c>
      <c r="AC2" s="14" t="s">
        <v>19</v>
      </c>
      <c r="AD2" s="13" t="s">
        <v>16</v>
      </c>
      <c r="AE2" s="14" t="s">
        <v>17</v>
      </c>
      <c r="AF2" s="14" t="s">
        <v>18</v>
      </c>
      <c r="AG2" s="14" t="s">
        <v>19</v>
      </c>
      <c r="AH2" s="13" t="s">
        <v>16</v>
      </c>
      <c r="AI2" s="14" t="s">
        <v>17</v>
      </c>
      <c r="AJ2" s="14" t="s">
        <v>18</v>
      </c>
      <c r="AK2" s="14" t="s">
        <v>19</v>
      </c>
      <c r="AL2" s="13" t="s">
        <v>16</v>
      </c>
      <c r="AM2" s="14" t="s">
        <v>17</v>
      </c>
      <c r="AN2" s="14" t="s">
        <v>18</v>
      </c>
      <c r="AO2" s="14" t="s">
        <v>19</v>
      </c>
      <c r="AP2" s="13" t="s">
        <v>16</v>
      </c>
      <c r="AQ2" s="14" t="s">
        <v>17</v>
      </c>
      <c r="AR2" s="14" t="s">
        <v>18</v>
      </c>
      <c r="AS2" s="14" t="s">
        <v>19</v>
      </c>
      <c r="AT2" s="13" t="s">
        <v>16</v>
      </c>
      <c r="AU2" s="14" t="s">
        <v>17</v>
      </c>
      <c r="AV2" s="14" t="s">
        <v>18</v>
      </c>
      <c r="AW2" s="15" t="s">
        <v>19</v>
      </c>
    </row>
    <row r="3" spans="2:49" s="41" customFormat="1" hidden="1" x14ac:dyDescent="0.25">
      <c r="B3" s="40"/>
      <c r="C3" s="40"/>
      <c r="D3" s="16" t="s">
        <v>47</v>
      </c>
      <c r="E3" s="17" t="s">
        <v>52</v>
      </c>
      <c r="F3" s="18">
        <v>41516</v>
      </c>
      <c r="G3" s="17">
        <v>164380136</v>
      </c>
      <c r="H3" s="19" t="s">
        <v>21</v>
      </c>
      <c r="I3" s="20" t="s">
        <v>34</v>
      </c>
      <c r="J3" s="16"/>
      <c r="K3" s="17"/>
      <c r="L3" s="17"/>
      <c r="M3" s="17"/>
      <c r="N3" s="16"/>
      <c r="O3" s="17"/>
      <c r="P3" s="17"/>
      <c r="Q3" s="17"/>
      <c r="R3" s="16">
        <v>130</v>
      </c>
      <c r="S3" s="17">
        <v>128</v>
      </c>
      <c r="T3" s="17">
        <v>4</v>
      </c>
      <c r="U3" s="17">
        <f>S3+T3</f>
        <v>132</v>
      </c>
      <c r="V3" s="21">
        <v>148</v>
      </c>
      <c r="W3" s="17"/>
      <c r="X3" s="17"/>
      <c r="Y3" s="17">
        <v>148</v>
      </c>
      <c r="Z3" s="21"/>
      <c r="AA3" s="17"/>
      <c r="AB3" s="17"/>
      <c r="AC3" s="17"/>
      <c r="AD3" s="16">
        <v>111</v>
      </c>
      <c r="AE3" s="17">
        <v>114</v>
      </c>
      <c r="AF3" s="17">
        <v>-2</v>
      </c>
      <c r="AG3" s="17">
        <f t="shared" ref="AG3:AG6" si="0">AE3+AF3</f>
        <v>112</v>
      </c>
      <c r="AH3" s="16">
        <v>85</v>
      </c>
      <c r="AI3" s="17">
        <v>87</v>
      </c>
      <c r="AJ3" s="17">
        <v>-2</v>
      </c>
      <c r="AK3" s="17">
        <f t="shared" ref="AK3:AK6" si="1">AI3+AJ3</f>
        <v>85</v>
      </c>
      <c r="AL3" s="16"/>
      <c r="AM3" s="17"/>
      <c r="AN3" s="17"/>
      <c r="AO3" s="17"/>
      <c r="AP3" s="16">
        <v>90</v>
      </c>
      <c r="AQ3" s="17"/>
      <c r="AR3" s="17"/>
      <c r="AS3" s="17"/>
      <c r="AT3" s="16"/>
      <c r="AU3" s="17"/>
      <c r="AV3" s="17"/>
      <c r="AW3" s="22"/>
    </row>
    <row r="4" spans="2:49" s="41" customFormat="1" hidden="1" x14ac:dyDescent="0.25">
      <c r="B4" s="40"/>
      <c r="C4" s="40"/>
      <c r="D4" s="16" t="s">
        <v>47</v>
      </c>
      <c r="E4" s="17" t="s">
        <v>52</v>
      </c>
      <c r="F4" s="18">
        <v>41516</v>
      </c>
      <c r="G4" s="17">
        <v>164380136</v>
      </c>
      <c r="H4" s="19" t="s">
        <v>20</v>
      </c>
      <c r="I4" s="20" t="s">
        <v>35</v>
      </c>
      <c r="J4" s="16"/>
      <c r="K4" s="17"/>
      <c r="L4" s="17"/>
      <c r="M4" s="17"/>
      <c r="N4" s="16"/>
      <c r="O4" s="17"/>
      <c r="P4" s="17"/>
      <c r="Q4" s="17"/>
      <c r="R4" s="16"/>
      <c r="S4" s="17"/>
      <c r="T4" s="17"/>
      <c r="U4" s="17">
        <v>112</v>
      </c>
      <c r="V4" s="21"/>
      <c r="W4" s="17"/>
      <c r="X4" s="17"/>
      <c r="Y4" s="17">
        <v>130</v>
      </c>
      <c r="Z4" s="21"/>
      <c r="AA4" s="17"/>
      <c r="AB4" s="17"/>
      <c r="AC4" s="17"/>
      <c r="AD4" s="16"/>
      <c r="AE4" s="17">
        <v>112</v>
      </c>
      <c r="AF4" s="17">
        <v>7</v>
      </c>
      <c r="AG4" s="17">
        <f t="shared" si="0"/>
        <v>119</v>
      </c>
      <c r="AH4" s="16"/>
      <c r="AI4" s="17">
        <v>85</v>
      </c>
      <c r="AJ4" s="17">
        <v>7</v>
      </c>
      <c r="AK4" s="17">
        <f t="shared" si="1"/>
        <v>92</v>
      </c>
      <c r="AL4" s="16"/>
      <c r="AM4" s="17"/>
      <c r="AN4" s="17"/>
      <c r="AO4" s="17"/>
      <c r="AP4" s="16"/>
      <c r="AQ4" s="17"/>
      <c r="AR4" s="17"/>
      <c r="AS4" s="17"/>
      <c r="AT4" s="16"/>
      <c r="AU4" s="17"/>
      <c r="AV4" s="17"/>
      <c r="AW4" s="22"/>
    </row>
    <row r="5" spans="2:49" s="41" customFormat="1" hidden="1" x14ac:dyDescent="0.25">
      <c r="B5" s="40"/>
      <c r="C5" s="40"/>
      <c r="D5" s="16" t="s">
        <v>48</v>
      </c>
      <c r="E5" s="17" t="s">
        <v>53</v>
      </c>
      <c r="F5" s="18">
        <v>41509</v>
      </c>
      <c r="G5" s="17">
        <v>160755953</v>
      </c>
      <c r="H5" s="19" t="s">
        <v>20</v>
      </c>
      <c r="I5" s="20" t="s">
        <v>25</v>
      </c>
      <c r="J5" s="16"/>
      <c r="K5" s="17"/>
      <c r="L5" s="17"/>
      <c r="M5" s="17"/>
      <c r="N5" s="16"/>
      <c r="O5" s="17"/>
      <c r="P5" s="17"/>
      <c r="Q5" s="17">
        <v>148</v>
      </c>
      <c r="R5" s="16"/>
      <c r="S5" s="17"/>
      <c r="T5" s="17"/>
      <c r="U5" s="17"/>
      <c r="V5" s="21"/>
      <c r="W5" s="17"/>
      <c r="X5" s="17"/>
      <c r="Y5" s="17">
        <v>142</v>
      </c>
      <c r="Z5" s="21"/>
      <c r="AA5" s="17">
        <v>63</v>
      </c>
      <c r="AB5" s="17">
        <v>5</v>
      </c>
      <c r="AC5" s="17">
        <f>AA5+AB5</f>
        <v>68</v>
      </c>
      <c r="AD5" s="16"/>
      <c r="AE5" s="17"/>
      <c r="AF5" s="17"/>
      <c r="AG5" s="17"/>
      <c r="AH5" s="16"/>
      <c r="AI5" s="24"/>
      <c r="AJ5" s="17"/>
      <c r="AK5" s="17"/>
      <c r="AL5" s="16"/>
      <c r="AM5" s="17"/>
      <c r="AN5" s="17"/>
      <c r="AO5" s="17"/>
      <c r="AP5" s="16"/>
      <c r="AQ5" s="17"/>
      <c r="AR5" s="17"/>
      <c r="AS5" s="17"/>
      <c r="AT5" s="16"/>
      <c r="AU5" s="17"/>
      <c r="AV5" s="17"/>
      <c r="AW5" s="22">
        <v>73</v>
      </c>
    </row>
    <row r="6" spans="2:49" s="41" customFormat="1" hidden="1" x14ac:dyDescent="0.25">
      <c r="B6" s="40"/>
      <c r="C6" s="40"/>
      <c r="D6" s="16" t="s">
        <v>47</v>
      </c>
      <c r="E6" s="17" t="s">
        <v>54</v>
      </c>
      <c r="F6" s="18">
        <v>41509</v>
      </c>
      <c r="G6" s="17">
        <v>165168321</v>
      </c>
      <c r="H6" s="19" t="s">
        <v>20</v>
      </c>
      <c r="I6" s="20" t="s">
        <v>24</v>
      </c>
      <c r="J6" s="16"/>
      <c r="K6" s="17"/>
      <c r="L6" s="17"/>
      <c r="M6" s="17"/>
      <c r="N6" s="16"/>
      <c r="O6" s="17"/>
      <c r="P6" s="17"/>
      <c r="Q6" s="17"/>
      <c r="R6" s="16"/>
      <c r="S6" s="17"/>
      <c r="T6" s="17"/>
      <c r="U6" s="17">
        <v>90</v>
      </c>
      <c r="V6" s="21"/>
      <c r="W6" s="17"/>
      <c r="X6" s="17"/>
      <c r="Y6" s="17">
        <v>110</v>
      </c>
      <c r="Z6" s="21"/>
      <c r="AA6" s="23"/>
      <c r="AB6" s="17"/>
      <c r="AC6" s="17"/>
      <c r="AD6" s="16"/>
      <c r="AE6" s="17">
        <v>110</v>
      </c>
      <c r="AF6" s="17">
        <v>3</v>
      </c>
      <c r="AG6" s="17">
        <f t="shared" si="0"/>
        <v>113</v>
      </c>
      <c r="AH6" s="16"/>
      <c r="AI6" s="17">
        <v>87</v>
      </c>
      <c r="AJ6" s="17">
        <v>3</v>
      </c>
      <c r="AK6" s="17">
        <f t="shared" si="1"/>
        <v>90</v>
      </c>
      <c r="AL6" s="16"/>
      <c r="AM6" s="17"/>
      <c r="AN6" s="17"/>
      <c r="AO6" s="17"/>
      <c r="AP6" s="16"/>
      <c r="AQ6" s="17"/>
      <c r="AR6" s="17"/>
      <c r="AS6" s="17"/>
      <c r="AT6" s="16"/>
      <c r="AU6" s="17"/>
      <c r="AV6" s="17"/>
      <c r="AW6" s="22"/>
    </row>
    <row r="7" spans="2:49" s="41" customFormat="1" hidden="1" x14ac:dyDescent="0.25">
      <c r="B7" s="40"/>
      <c r="C7" s="40"/>
      <c r="D7" s="16" t="s">
        <v>49</v>
      </c>
      <c r="E7" s="17" t="s">
        <v>55</v>
      </c>
      <c r="F7" s="18">
        <v>41509</v>
      </c>
      <c r="G7" s="17">
        <v>149372013</v>
      </c>
      <c r="H7" s="19" t="s">
        <v>21</v>
      </c>
      <c r="I7" s="20">
        <v>118</v>
      </c>
      <c r="J7" s="16"/>
      <c r="K7" s="17"/>
      <c r="L7" s="17"/>
      <c r="M7" s="17"/>
      <c r="N7" s="16"/>
      <c r="O7" s="17"/>
      <c r="P7" s="17"/>
      <c r="Q7" s="17"/>
      <c r="R7" s="16">
        <v>108</v>
      </c>
      <c r="S7" s="17"/>
      <c r="T7" s="17"/>
      <c r="U7" s="17">
        <v>108</v>
      </c>
      <c r="V7" s="21">
        <v>132</v>
      </c>
      <c r="W7" s="17"/>
      <c r="X7" s="17"/>
      <c r="Y7" s="17">
        <v>132</v>
      </c>
      <c r="Z7" s="21"/>
      <c r="AA7" s="17"/>
      <c r="AB7" s="17"/>
      <c r="AC7" s="17"/>
      <c r="AD7" s="16">
        <v>118</v>
      </c>
      <c r="AE7" s="17"/>
      <c r="AF7" s="17"/>
      <c r="AG7" s="17">
        <v>118</v>
      </c>
      <c r="AH7" s="16">
        <v>93</v>
      </c>
      <c r="AI7" s="17"/>
      <c r="AJ7" s="17"/>
      <c r="AK7" s="17">
        <v>93</v>
      </c>
      <c r="AL7" s="16"/>
      <c r="AM7" s="17"/>
      <c r="AN7" s="17"/>
      <c r="AO7" s="17"/>
      <c r="AP7" s="16"/>
      <c r="AQ7" s="17"/>
      <c r="AR7" s="17"/>
      <c r="AS7" s="17"/>
      <c r="AT7" s="16"/>
      <c r="AU7" s="17"/>
      <c r="AV7" s="17"/>
      <c r="AW7" s="22"/>
    </row>
    <row r="8" spans="2:49" s="41" customFormat="1" x14ac:dyDescent="0.25">
      <c r="B8" s="40"/>
      <c r="C8" s="40"/>
      <c r="D8" s="16" t="s">
        <v>50</v>
      </c>
      <c r="E8" s="17" t="s">
        <v>56</v>
      </c>
      <c r="F8" s="18">
        <v>41509</v>
      </c>
      <c r="G8" s="17">
        <v>156068221</v>
      </c>
      <c r="H8" s="19" t="s">
        <v>21</v>
      </c>
      <c r="I8" s="20" t="s">
        <v>36</v>
      </c>
      <c r="J8" s="16"/>
      <c r="K8" s="17"/>
      <c r="L8" s="17"/>
      <c r="M8" s="17"/>
      <c r="N8" s="16">
        <v>138</v>
      </c>
      <c r="O8" s="17">
        <v>154</v>
      </c>
      <c r="P8" s="17"/>
      <c r="Q8" s="17">
        <v>154</v>
      </c>
      <c r="R8" s="16">
        <v>138</v>
      </c>
      <c r="S8" s="17">
        <v>147</v>
      </c>
      <c r="T8" s="17"/>
      <c r="U8" s="17">
        <v>158</v>
      </c>
      <c r="V8" s="21">
        <v>143</v>
      </c>
      <c r="W8" s="17">
        <v>148</v>
      </c>
      <c r="X8" s="17">
        <v>6</v>
      </c>
      <c r="Y8" s="17">
        <f>W8+X8</f>
        <v>154</v>
      </c>
      <c r="Z8" s="21">
        <v>64</v>
      </c>
      <c r="AA8" s="17">
        <v>62</v>
      </c>
      <c r="AB8" s="17">
        <v>2</v>
      </c>
      <c r="AC8" s="17">
        <f>AA8+AB8</f>
        <v>64</v>
      </c>
      <c r="AD8" s="16"/>
      <c r="AE8" s="17"/>
      <c r="AF8" s="17"/>
      <c r="AG8" s="17"/>
      <c r="AH8" s="16"/>
      <c r="AI8" s="17"/>
      <c r="AJ8" s="17"/>
      <c r="AK8" s="17"/>
      <c r="AL8" s="16"/>
      <c r="AM8" s="17"/>
      <c r="AN8" s="17"/>
      <c r="AO8" s="17"/>
      <c r="AP8" s="16"/>
      <c r="AQ8" s="17"/>
      <c r="AR8" s="17"/>
      <c r="AS8" s="17"/>
      <c r="AT8" s="16">
        <v>74</v>
      </c>
      <c r="AU8" s="17">
        <v>70</v>
      </c>
      <c r="AV8" s="17">
        <v>4</v>
      </c>
      <c r="AW8" s="22">
        <f>AV8+AU8</f>
        <v>74</v>
      </c>
    </row>
    <row r="9" spans="2:49" s="41" customFormat="1" x14ac:dyDescent="0.25">
      <c r="B9" s="40"/>
      <c r="C9" s="40"/>
      <c r="D9" s="16" t="s">
        <v>50</v>
      </c>
      <c r="E9" s="17" t="s">
        <v>56</v>
      </c>
      <c r="F9" s="18">
        <v>41509</v>
      </c>
      <c r="G9" s="17">
        <v>15626822</v>
      </c>
      <c r="H9" s="19" t="s">
        <v>21</v>
      </c>
      <c r="I9" s="20" t="s">
        <v>36</v>
      </c>
      <c r="J9" s="16"/>
      <c r="K9" s="17"/>
      <c r="L9" s="17"/>
      <c r="M9" s="17"/>
      <c r="N9" s="16">
        <v>138</v>
      </c>
      <c r="O9" s="17">
        <v>154</v>
      </c>
      <c r="P9" s="17"/>
      <c r="Q9" s="17">
        <v>154</v>
      </c>
      <c r="R9" s="16">
        <v>138</v>
      </c>
      <c r="S9" s="17">
        <v>147</v>
      </c>
      <c r="T9" s="17">
        <v>4</v>
      </c>
      <c r="U9" s="17">
        <f>S9+T9</f>
        <v>151</v>
      </c>
      <c r="V9" s="21">
        <v>143</v>
      </c>
      <c r="W9" s="17">
        <v>148</v>
      </c>
      <c r="X9" s="17">
        <v>8</v>
      </c>
      <c r="Y9" s="17">
        <f>W9+X9</f>
        <v>156</v>
      </c>
      <c r="Z9" s="21"/>
      <c r="AA9" s="17"/>
      <c r="AB9" s="17"/>
      <c r="AC9" s="17">
        <v>27</v>
      </c>
      <c r="AD9" s="16"/>
      <c r="AE9" s="17"/>
      <c r="AF9" s="17"/>
      <c r="AG9" s="17"/>
      <c r="AH9" s="16"/>
      <c r="AI9" s="17"/>
      <c r="AJ9" s="17"/>
      <c r="AK9" s="17"/>
      <c r="AL9" s="16"/>
      <c r="AM9" s="17"/>
      <c r="AN9" s="17"/>
      <c r="AO9" s="17"/>
      <c r="AP9" s="16"/>
      <c r="AQ9" s="17"/>
      <c r="AR9" s="17"/>
      <c r="AS9" s="17"/>
      <c r="AT9" s="16">
        <v>74</v>
      </c>
      <c r="AU9" s="17">
        <v>70</v>
      </c>
      <c r="AV9" s="17">
        <v>4</v>
      </c>
      <c r="AW9" s="22">
        <f>AV9+AU9</f>
        <v>74</v>
      </c>
    </row>
    <row r="10" spans="2:49" s="41" customFormat="1" x14ac:dyDescent="0.25">
      <c r="B10" s="40"/>
      <c r="C10" s="40"/>
      <c r="D10" s="16" t="s">
        <v>47</v>
      </c>
      <c r="E10" s="17" t="s">
        <v>56</v>
      </c>
      <c r="F10" s="18">
        <v>41509</v>
      </c>
      <c r="G10" s="17">
        <v>150331521</v>
      </c>
      <c r="H10" s="19" t="s">
        <v>21</v>
      </c>
      <c r="I10" s="20">
        <v>42</v>
      </c>
      <c r="J10" s="16"/>
      <c r="K10" s="17"/>
      <c r="L10" s="17"/>
      <c r="M10" s="17"/>
      <c r="N10" s="16">
        <v>84</v>
      </c>
      <c r="O10" s="17"/>
      <c r="P10" s="17"/>
      <c r="Q10" s="17">
        <v>104</v>
      </c>
      <c r="R10" s="16"/>
      <c r="S10" s="17"/>
      <c r="T10" s="17"/>
      <c r="U10" s="17"/>
      <c r="V10" s="21">
        <v>92</v>
      </c>
      <c r="W10" s="17"/>
      <c r="X10" s="17"/>
      <c r="Y10" s="17">
        <v>104</v>
      </c>
      <c r="Z10" s="21">
        <v>46</v>
      </c>
      <c r="AA10" s="23">
        <v>58</v>
      </c>
      <c r="AB10" s="17">
        <v>-12</v>
      </c>
      <c r="AC10" s="17">
        <f>AA10+AB10</f>
        <v>46</v>
      </c>
      <c r="AD10" s="16"/>
      <c r="AE10" s="17"/>
      <c r="AF10" s="17"/>
      <c r="AG10" s="17"/>
      <c r="AH10" s="16"/>
      <c r="AI10" s="17"/>
      <c r="AJ10" s="17"/>
      <c r="AK10" s="17"/>
      <c r="AL10" s="16"/>
      <c r="AM10" s="17"/>
      <c r="AN10" s="17"/>
      <c r="AO10" s="17"/>
      <c r="AP10" s="16"/>
      <c r="AQ10" s="17"/>
      <c r="AR10" s="17"/>
      <c r="AS10" s="17"/>
      <c r="AT10" s="16">
        <v>49</v>
      </c>
      <c r="AU10" s="17"/>
      <c r="AV10" s="17"/>
      <c r="AW10" s="22">
        <v>72</v>
      </c>
    </row>
    <row r="11" spans="2:49" s="41" customFormat="1" x14ac:dyDescent="0.25">
      <c r="B11" s="40"/>
      <c r="C11" s="40"/>
      <c r="D11" s="16" t="s">
        <v>47</v>
      </c>
      <c r="E11" s="17" t="s">
        <v>56</v>
      </c>
      <c r="F11" s="18">
        <v>41509</v>
      </c>
      <c r="G11" s="17">
        <v>150331521</v>
      </c>
      <c r="H11" s="19" t="s">
        <v>21</v>
      </c>
      <c r="I11" s="20">
        <v>20</v>
      </c>
      <c r="J11" s="16">
        <v>155</v>
      </c>
      <c r="K11" s="17"/>
      <c r="L11" s="17"/>
      <c r="M11" s="17"/>
      <c r="N11" s="16">
        <v>77</v>
      </c>
      <c r="O11" s="17"/>
      <c r="P11" s="17"/>
      <c r="Q11" s="17">
        <v>100</v>
      </c>
      <c r="R11" s="16"/>
      <c r="S11" s="17"/>
      <c r="T11" s="17"/>
      <c r="U11" s="17"/>
      <c r="V11" s="21">
        <v>90</v>
      </c>
      <c r="W11" s="17"/>
      <c r="X11" s="17"/>
      <c r="Y11" s="17">
        <v>104</v>
      </c>
      <c r="Z11" s="21"/>
      <c r="AA11" s="23"/>
      <c r="AB11" s="17"/>
      <c r="AC11" s="17"/>
      <c r="AD11" s="16"/>
      <c r="AE11" s="17"/>
      <c r="AF11" s="17"/>
      <c r="AG11" s="17"/>
      <c r="AH11" s="16"/>
      <c r="AI11" s="17"/>
      <c r="AJ11" s="17"/>
      <c r="AK11" s="17"/>
      <c r="AL11" s="16"/>
      <c r="AM11" s="17"/>
      <c r="AN11" s="17"/>
      <c r="AO11" s="17"/>
      <c r="AP11" s="16"/>
      <c r="AQ11" s="17"/>
      <c r="AR11" s="17"/>
      <c r="AS11" s="17"/>
      <c r="AT11" s="16">
        <v>48</v>
      </c>
      <c r="AU11" s="17"/>
      <c r="AV11" s="17"/>
      <c r="AW11" s="22">
        <v>70</v>
      </c>
    </row>
    <row r="12" spans="2:49" s="41" customFormat="1" hidden="1" x14ac:dyDescent="0.25">
      <c r="B12" s="40"/>
      <c r="C12" s="40"/>
      <c r="D12" s="16" t="s">
        <v>51</v>
      </c>
      <c r="E12" s="17" t="s">
        <v>57</v>
      </c>
      <c r="F12" s="18">
        <v>41508</v>
      </c>
      <c r="G12" s="17">
        <v>1621171110</v>
      </c>
      <c r="H12" s="19" t="s">
        <v>22</v>
      </c>
      <c r="I12" s="20" t="s">
        <v>37</v>
      </c>
      <c r="J12" s="16"/>
      <c r="K12" s="17"/>
      <c r="L12" s="17"/>
      <c r="M12" s="17"/>
      <c r="N12" s="16"/>
      <c r="O12" s="17"/>
      <c r="P12" s="17"/>
      <c r="Q12" s="17">
        <v>142</v>
      </c>
      <c r="R12" s="16"/>
      <c r="S12" s="17"/>
      <c r="T12" s="17"/>
      <c r="U12" s="17"/>
      <c r="V12" s="21"/>
      <c r="W12" s="17"/>
      <c r="X12" s="17"/>
      <c r="Y12" s="17">
        <v>140</v>
      </c>
      <c r="Z12" s="21"/>
      <c r="AA12" s="23"/>
      <c r="AB12" s="17"/>
      <c r="AC12" s="17">
        <v>28.5</v>
      </c>
      <c r="AD12" s="16"/>
      <c r="AE12" s="17"/>
      <c r="AF12" s="17"/>
      <c r="AG12" s="17"/>
      <c r="AH12" s="16"/>
      <c r="AI12" s="17"/>
      <c r="AJ12" s="17"/>
      <c r="AK12" s="17"/>
      <c r="AL12" s="16"/>
      <c r="AM12" s="17"/>
      <c r="AN12" s="17"/>
      <c r="AO12" s="17">
        <v>58</v>
      </c>
      <c r="AP12" s="16"/>
      <c r="AQ12" s="17"/>
      <c r="AR12" s="17"/>
      <c r="AS12" s="17"/>
      <c r="AT12" s="16"/>
      <c r="AU12" s="17">
        <v>78.5</v>
      </c>
      <c r="AV12" s="17"/>
      <c r="AW12" s="22">
        <v>85</v>
      </c>
    </row>
    <row r="13" spans="2:49" s="41" customFormat="1" hidden="1" x14ac:dyDescent="0.25">
      <c r="B13" s="40"/>
      <c r="C13" s="40"/>
      <c r="D13" s="16" t="s">
        <v>48</v>
      </c>
      <c r="E13" s="17" t="s">
        <v>58</v>
      </c>
      <c r="F13" s="18">
        <v>41507</v>
      </c>
      <c r="G13" s="17">
        <v>164380136</v>
      </c>
      <c r="H13" s="19" t="s">
        <v>20</v>
      </c>
      <c r="I13" s="20" t="s">
        <v>24</v>
      </c>
      <c r="J13" s="16"/>
      <c r="K13" s="17"/>
      <c r="L13" s="17"/>
      <c r="M13" s="17"/>
      <c r="N13" s="16"/>
      <c r="O13" s="17"/>
      <c r="P13" s="17"/>
      <c r="Q13" s="17"/>
      <c r="R13" s="16"/>
      <c r="S13" s="17"/>
      <c r="T13" s="17"/>
      <c r="U13" s="17">
        <v>90</v>
      </c>
      <c r="V13" s="21"/>
      <c r="W13" s="17"/>
      <c r="X13" s="17"/>
      <c r="Y13" s="17">
        <v>110</v>
      </c>
      <c r="Z13" s="21"/>
      <c r="AA13" s="23"/>
      <c r="AB13" s="17"/>
      <c r="AC13" s="17"/>
      <c r="AD13" s="16"/>
      <c r="AE13" s="17">
        <v>110</v>
      </c>
      <c r="AF13" s="17">
        <v>5</v>
      </c>
      <c r="AG13" s="17">
        <f>AE13+AF13</f>
        <v>115</v>
      </c>
      <c r="AH13" s="16"/>
      <c r="AI13" s="17">
        <v>87</v>
      </c>
      <c r="AJ13" s="17">
        <v>5</v>
      </c>
      <c r="AK13" s="17">
        <f>AI13+AJ13</f>
        <v>92</v>
      </c>
      <c r="AL13" s="16"/>
      <c r="AM13" s="17"/>
      <c r="AN13" s="17"/>
      <c r="AO13" s="17"/>
      <c r="AP13" s="16"/>
      <c r="AQ13" s="17"/>
      <c r="AR13" s="17"/>
      <c r="AS13" s="17"/>
      <c r="AT13" s="16"/>
      <c r="AU13" s="17"/>
      <c r="AV13" s="17"/>
      <c r="AW13" s="22"/>
    </row>
    <row r="14" spans="2:49" s="41" customFormat="1" hidden="1" x14ac:dyDescent="0.25">
      <c r="B14" s="40"/>
      <c r="C14" s="40"/>
      <c r="D14" s="16" t="s">
        <v>48</v>
      </c>
      <c r="E14" s="17" t="s">
        <v>59</v>
      </c>
      <c r="F14" s="18">
        <v>41507</v>
      </c>
      <c r="G14" s="17">
        <v>752356113</v>
      </c>
      <c r="H14" s="19" t="s">
        <v>21</v>
      </c>
      <c r="I14" s="20">
        <v>37</v>
      </c>
      <c r="J14" s="16">
        <v>180</v>
      </c>
      <c r="K14" s="17"/>
      <c r="L14" s="17"/>
      <c r="M14" s="17"/>
      <c r="N14" s="16">
        <v>155</v>
      </c>
      <c r="O14" s="17"/>
      <c r="P14" s="17"/>
      <c r="Q14" s="17"/>
      <c r="R14" s="16">
        <v>168</v>
      </c>
      <c r="S14" s="17">
        <v>158</v>
      </c>
      <c r="T14" s="17">
        <v>12</v>
      </c>
      <c r="U14" s="17">
        <f>T14+S14</f>
        <v>170</v>
      </c>
      <c r="V14" s="21">
        <v>170</v>
      </c>
      <c r="W14" s="17"/>
      <c r="X14" s="17"/>
      <c r="Y14" s="17">
        <v>177.5</v>
      </c>
      <c r="Z14" s="21">
        <v>60</v>
      </c>
      <c r="AA14" s="17"/>
      <c r="AB14" s="17"/>
      <c r="AC14" s="17"/>
      <c r="AD14" s="16">
        <v>87</v>
      </c>
      <c r="AE14" s="17">
        <v>113.5</v>
      </c>
      <c r="AF14" s="17">
        <v>-16</v>
      </c>
      <c r="AG14" s="17">
        <f>AE14+AF14</f>
        <v>97.5</v>
      </c>
      <c r="AH14" s="16">
        <v>60</v>
      </c>
      <c r="AI14" s="17">
        <v>76</v>
      </c>
      <c r="AJ14" s="17">
        <v>-16</v>
      </c>
      <c r="AK14" s="17">
        <f>AI14+AJ14</f>
        <v>60</v>
      </c>
      <c r="AL14" s="16">
        <v>43</v>
      </c>
      <c r="AM14" s="17"/>
      <c r="AN14" s="17"/>
      <c r="AO14" s="17"/>
      <c r="AP14" s="16">
        <v>73</v>
      </c>
      <c r="AQ14" s="17">
        <v>110.5</v>
      </c>
      <c r="AR14" s="17"/>
      <c r="AS14" s="17">
        <v>103.5</v>
      </c>
      <c r="AT14" s="16"/>
      <c r="AU14" s="17"/>
      <c r="AV14" s="17"/>
      <c r="AW14" s="22"/>
    </row>
    <row r="15" spans="2:49" s="41" customFormat="1" hidden="1" x14ac:dyDescent="0.25">
      <c r="B15" s="40"/>
      <c r="C15" s="40"/>
      <c r="D15" s="16" t="s">
        <v>48</v>
      </c>
      <c r="E15" s="17" t="s">
        <v>60</v>
      </c>
      <c r="F15" s="18">
        <v>41506</v>
      </c>
      <c r="G15" s="17">
        <v>743556113</v>
      </c>
      <c r="H15" s="19" t="s">
        <v>22</v>
      </c>
      <c r="I15" s="20" t="s">
        <v>38</v>
      </c>
      <c r="J15" s="16"/>
      <c r="K15" s="17"/>
      <c r="L15" s="17"/>
      <c r="M15" s="17"/>
      <c r="N15" s="16"/>
      <c r="O15" s="17"/>
      <c r="P15" s="17"/>
      <c r="Q15" s="17"/>
      <c r="R15" s="16"/>
      <c r="S15" s="17"/>
      <c r="T15" s="17"/>
      <c r="U15" s="17">
        <v>72</v>
      </c>
      <c r="V15" s="21"/>
      <c r="W15" s="17"/>
      <c r="X15" s="17"/>
      <c r="Y15" s="17">
        <v>93</v>
      </c>
      <c r="Z15" s="21"/>
      <c r="AA15" s="17"/>
      <c r="AB15" s="17"/>
      <c r="AC15" s="17"/>
      <c r="AD15" s="16"/>
      <c r="AE15" s="17"/>
      <c r="AF15" s="17"/>
      <c r="AG15" s="17">
        <v>93.5</v>
      </c>
      <c r="AH15" s="16"/>
      <c r="AI15" s="17"/>
      <c r="AJ15" s="17"/>
      <c r="AK15" s="17">
        <v>71</v>
      </c>
      <c r="AL15" s="16"/>
      <c r="AM15" s="17"/>
      <c r="AN15" s="17"/>
      <c r="AO15" s="17"/>
      <c r="AP15" s="16"/>
      <c r="AQ15" s="17"/>
      <c r="AR15" s="17"/>
      <c r="AS15" s="17"/>
      <c r="AT15" s="16"/>
      <c r="AU15" s="17"/>
      <c r="AV15" s="17"/>
      <c r="AW15" s="22"/>
    </row>
    <row r="16" spans="2:49" s="41" customFormat="1" hidden="1" x14ac:dyDescent="0.25">
      <c r="B16" s="40"/>
      <c r="C16" s="40"/>
      <c r="D16" s="16" t="s">
        <v>48</v>
      </c>
      <c r="E16" s="17" t="s">
        <v>61</v>
      </c>
      <c r="F16" s="18">
        <v>41506</v>
      </c>
      <c r="G16" s="17">
        <v>188458541</v>
      </c>
      <c r="H16" s="19" t="s">
        <v>20</v>
      </c>
      <c r="I16" s="20">
        <v>52</v>
      </c>
      <c r="J16" s="16"/>
      <c r="K16" s="17"/>
      <c r="L16" s="17"/>
      <c r="M16" s="17"/>
      <c r="N16" s="16"/>
      <c r="O16" s="17"/>
      <c r="P16" s="17"/>
      <c r="Q16" s="17"/>
      <c r="R16" s="16"/>
      <c r="S16" s="17"/>
      <c r="T16" s="17"/>
      <c r="U16" s="17"/>
      <c r="V16" s="21"/>
      <c r="W16" s="17"/>
      <c r="X16" s="17"/>
      <c r="Y16" s="17"/>
      <c r="Z16" s="21"/>
      <c r="AA16" s="17" t="s">
        <v>31</v>
      </c>
      <c r="AB16" s="17">
        <v>4.5</v>
      </c>
      <c r="AC16" s="17" t="s">
        <v>32</v>
      </c>
      <c r="AD16" s="16"/>
      <c r="AE16" s="17"/>
      <c r="AF16" s="17"/>
      <c r="AG16" s="17"/>
      <c r="AH16" s="16"/>
      <c r="AI16" s="17"/>
      <c r="AJ16" s="17"/>
      <c r="AK16" s="17"/>
      <c r="AL16" s="16"/>
      <c r="AM16" s="17"/>
      <c r="AN16" s="17"/>
      <c r="AO16" s="17"/>
      <c r="AP16" s="16"/>
      <c r="AQ16" s="17"/>
      <c r="AR16" s="17"/>
      <c r="AS16" s="17"/>
      <c r="AT16" s="16"/>
      <c r="AU16" s="17"/>
      <c r="AV16" s="17"/>
      <c r="AW16" s="22" t="s">
        <v>33</v>
      </c>
    </row>
    <row r="17" spans="1:49" s="41" customFormat="1" hidden="1" x14ac:dyDescent="0.25">
      <c r="B17" s="40"/>
      <c r="C17" s="40"/>
      <c r="D17" s="16" t="s">
        <v>48</v>
      </c>
      <c r="E17" s="17" t="s">
        <v>62</v>
      </c>
      <c r="F17" s="18">
        <v>41506</v>
      </c>
      <c r="G17" s="17">
        <v>188458541</v>
      </c>
      <c r="H17" s="19" t="s">
        <v>20</v>
      </c>
      <c r="I17" s="20">
        <v>56</v>
      </c>
      <c r="J17" s="16"/>
      <c r="K17" s="17"/>
      <c r="L17" s="17"/>
      <c r="M17" s="17"/>
      <c r="N17" s="16"/>
      <c r="O17" s="17"/>
      <c r="P17" s="17"/>
      <c r="Q17" s="17" t="s">
        <v>26</v>
      </c>
      <c r="R17" s="16"/>
      <c r="S17" s="17"/>
      <c r="T17" s="17"/>
      <c r="U17" s="17"/>
      <c r="V17" s="21"/>
      <c r="W17" s="17"/>
      <c r="X17" s="17"/>
      <c r="Y17" s="17" t="s">
        <v>27</v>
      </c>
      <c r="Z17" s="21"/>
      <c r="AA17" s="23" t="s">
        <v>28</v>
      </c>
      <c r="AB17" s="17">
        <v>8.5</v>
      </c>
      <c r="AC17" s="17" t="s">
        <v>29</v>
      </c>
      <c r="AD17" s="16"/>
      <c r="AE17" s="17"/>
      <c r="AF17" s="17"/>
      <c r="AG17" s="17"/>
      <c r="AH17" s="16"/>
      <c r="AI17" s="17"/>
      <c r="AJ17" s="17"/>
      <c r="AK17" s="17"/>
      <c r="AL17" s="16"/>
      <c r="AM17" s="17"/>
      <c r="AN17" s="17"/>
      <c r="AO17" s="17"/>
      <c r="AP17" s="16"/>
      <c r="AQ17" s="17"/>
      <c r="AR17" s="17"/>
      <c r="AS17" s="17"/>
      <c r="AT17" s="16"/>
      <c r="AU17" s="17"/>
      <c r="AV17" s="17"/>
      <c r="AW17" s="22" t="s">
        <v>30</v>
      </c>
    </row>
    <row r="18" spans="1:49" s="41" customFormat="1" hidden="1" x14ac:dyDescent="0.25">
      <c r="B18" s="40"/>
      <c r="C18" s="40"/>
      <c r="D18" s="16" t="s">
        <v>48</v>
      </c>
      <c r="E18" s="17" t="s">
        <v>63</v>
      </c>
      <c r="F18" s="18">
        <v>41506</v>
      </c>
      <c r="G18" s="17">
        <v>160255953</v>
      </c>
      <c r="H18" s="19" t="s">
        <v>21</v>
      </c>
      <c r="I18" s="20" t="s">
        <v>23</v>
      </c>
      <c r="J18" s="16"/>
      <c r="K18" s="17"/>
      <c r="L18" s="17"/>
      <c r="M18" s="17"/>
      <c r="N18" s="16">
        <v>115</v>
      </c>
      <c r="O18" s="17"/>
      <c r="P18" s="17"/>
      <c r="Q18" s="17">
        <v>138</v>
      </c>
      <c r="R18" s="16">
        <v>121</v>
      </c>
      <c r="S18" s="17"/>
      <c r="T18" s="17"/>
      <c r="U18" s="17"/>
      <c r="V18" s="21">
        <v>117</v>
      </c>
      <c r="W18" s="17"/>
      <c r="X18" s="17"/>
      <c r="Y18" s="17">
        <v>126</v>
      </c>
      <c r="Z18" s="21">
        <v>71</v>
      </c>
      <c r="AA18" s="23">
        <v>66</v>
      </c>
      <c r="AB18" s="17">
        <v>5</v>
      </c>
      <c r="AC18" s="17">
        <f>AB18+AA18</f>
        <v>71</v>
      </c>
      <c r="AD18" s="16"/>
      <c r="AE18" s="17"/>
      <c r="AF18" s="17"/>
      <c r="AG18" s="17"/>
      <c r="AH18" s="16"/>
      <c r="AI18" s="17"/>
      <c r="AJ18" s="17"/>
      <c r="AK18" s="17"/>
      <c r="AL18" s="16"/>
      <c r="AM18" s="17"/>
      <c r="AN18" s="17"/>
      <c r="AO18" s="17"/>
      <c r="AP18" s="16"/>
      <c r="AQ18" s="17"/>
      <c r="AR18" s="17"/>
      <c r="AS18" s="17"/>
      <c r="AT18" s="16"/>
      <c r="AU18" s="17"/>
      <c r="AV18" s="17"/>
      <c r="AW18" s="22">
        <v>77</v>
      </c>
    </row>
    <row r="19" spans="1:49" s="41" customFormat="1" hidden="1" x14ac:dyDescent="0.25">
      <c r="B19" s="40"/>
      <c r="C19" s="40"/>
      <c r="D19" s="16" t="s">
        <v>48</v>
      </c>
      <c r="E19" s="17" t="s">
        <v>63</v>
      </c>
      <c r="F19" s="18">
        <v>41506</v>
      </c>
      <c r="G19" s="17">
        <v>160555953</v>
      </c>
      <c r="H19" s="19" t="s">
        <v>21</v>
      </c>
      <c r="I19" s="20" t="s">
        <v>39</v>
      </c>
      <c r="J19" s="16"/>
      <c r="K19" s="17"/>
      <c r="L19" s="17"/>
      <c r="M19" s="17"/>
      <c r="N19" s="26"/>
      <c r="O19" s="17"/>
      <c r="P19" s="17"/>
      <c r="Q19" s="17"/>
      <c r="R19" s="16">
        <v>117</v>
      </c>
      <c r="S19" s="17">
        <v>124</v>
      </c>
      <c r="T19" s="17">
        <v>-1</v>
      </c>
      <c r="U19" s="17">
        <f>S19+T19</f>
        <v>123</v>
      </c>
      <c r="V19" s="21">
        <v>122</v>
      </c>
      <c r="W19" s="17">
        <v>135</v>
      </c>
      <c r="X19" s="17">
        <v>-8</v>
      </c>
      <c r="Y19" s="17">
        <f>W19+X19</f>
        <v>127</v>
      </c>
      <c r="Z19" s="21"/>
      <c r="AA19" s="17"/>
      <c r="AB19" s="17"/>
      <c r="AC19" s="17"/>
      <c r="AD19" s="16" t="s">
        <v>40</v>
      </c>
      <c r="AE19" s="17">
        <v>113</v>
      </c>
      <c r="AF19" s="17">
        <v>7</v>
      </c>
      <c r="AG19" s="17">
        <f>AE19+AF19</f>
        <v>120</v>
      </c>
      <c r="AH19" s="16">
        <v>95</v>
      </c>
      <c r="AI19" s="17">
        <v>88</v>
      </c>
      <c r="AJ19" s="17">
        <v>7</v>
      </c>
      <c r="AK19" s="17">
        <f>AI19+AJ19</f>
        <v>95</v>
      </c>
      <c r="AL19" s="16"/>
      <c r="AM19" s="17"/>
      <c r="AN19" s="17"/>
      <c r="AO19" s="17"/>
      <c r="AP19" s="16"/>
      <c r="AQ19" s="17"/>
      <c r="AR19" s="17"/>
      <c r="AS19" s="17"/>
      <c r="AT19" s="16"/>
      <c r="AU19" s="17"/>
      <c r="AV19" s="17"/>
      <c r="AW19" s="22"/>
    </row>
    <row r="20" spans="1:49" s="41" customFormat="1" ht="15.75" thickBot="1" x14ac:dyDescent="0.3">
      <c r="B20" s="40"/>
      <c r="C20" s="40"/>
      <c r="D20" s="42"/>
      <c r="E20" s="43"/>
      <c r="F20" s="43"/>
      <c r="G20" s="28"/>
      <c r="H20" s="29"/>
      <c r="I20" s="30"/>
      <c r="J20" s="27"/>
      <c r="K20" s="31"/>
      <c r="L20" s="31"/>
      <c r="M20" s="31"/>
      <c r="N20" s="32"/>
      <c r="O20" s="31"/>
      <c r="P20" s="31"/>
      <c r="Q20" s="31"/>
      <c r="R20" s="32"/>
      <c r="S20" s="31"/>
      <c r="T20" s="31"/>
      <c r="U20" s="31"/>
      <c r="V20" s="32"/>
      <c r="W20" s="31"/>
      <c r="X20" s="31"/>
      <c r="Y20" s="31"/>
      <c r="Z20" s="32"/>
      <c r="AA20" s="31"/>
      <c r="AB20" s="31"/>
      <c r="AC20" s="31"/>
      <c r="AD20" s="32"/>
      <c r="AE20" s="31"/>
      <c r="AF20" s="31"/>
      <c r="AG20" s="31"/>
      <c r="AH20" s="32"/>
      <c r="AI20" s="31"/>
      <c r="AJ20" s="31"/>
      <c r="AK20" s="31"/>
      <c r="AL20" s="32"/>
      <c r="AM20" s="31"/>
      <c r="AN20" s="31"/>
      <c r="AO20" s="31"/>
      <c r="AP20" s="32"/>
      <c r="AQ20" s="31"/>
      <c r="AR20" s="31"/>
      <c r="AS20" s="31"/>
      <c r="AT20" s="32"/>
      <c r="AU20" s="31"/>
      <c r="AV20" s="31"/>
      <c r="AW20" s="33"/>
    </row>
    <row r="21" spans="1:49" ht="30" customHeight="1" thickBot="1" x14ac:dyDescent="0.3">
      <c r="D21" s="44" t="s">
        <v>46</v>
      </c>
      <c r="E21" s="45"/>
      <c r="F21" s="46"/>
    </row>
    <row r="22" spans="1:49" x14ac:dyDescent="0.25"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</row>
    <row r="23" spans="1:49" x14ac:dyDescent="0.25">
      <c r="A23" s="1" t="s">
        <v>41</v>
      </c>
      <c r="C23" s="1" t="s">
        <v>56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4"/>
      <c r="AW23" s="34"/>
    </row>
    <row r="24" spans="1:49" x14ac:dyDescent="0.25"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34"/>
      <c r="AU24" s="34"/>
      <c r="AV24" s="34"/>
      <c r="AW24" s="34"/>
    </row>
    <row r="25" spans="1:49" x14ac:dyDescent="0.25"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/>
    </row>
    <row r="27" spans="1:49" x14ac:dyDescent="0.25">
      <c r="A27" s="35" t="s">
        <v>42</v>
      </c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</row>
    <row r="28" spans="1:49" x14ac:dyDescent="0.25">
      <c r="A28" s="36"/>
      <c r="B28" s="36"/>
      <c r="C28" s="36"/>
      <c r="D28" s="36"/>
      <c r="E28" s="36"/>
      <c r="F28" s="36"/>
      <c r="G28" s="36"/>
      <c r="H28" s="36"/>
      <c r="I28" s="36"/>
    </row>
    <row r="29" spans="1:49" x14ac:dyDescent="0.25">
      <c r="A29" s="37" t="s">
        <v>22</v>
      </c>
      <c r="B29" s="37">
        <f>COUNTIFS($E$3:$E$20,$C$23,$H$3:$H$20,RIGHT(A29,1))</f>
        <v>0</v>
      </c>
      <c r="C29" s="36"/>
      <c r="D29" s="38"/>
      <c r="E29" s="36"/>
      <c r="F29" s="36"/>
      <c r="G29" s="36"/>
      <c r="H29" s="36"/>
      <c r="I29" s="36"/>
    </row>
    <row r="30" spans="1:49" x14ac:dyDescent="0.25">
      <c r="A30" s="37" t="s">
        <v>20</v>
      </c>
      <c r="B30" s="37">
        <f>COUNTIFS($E$3:$E$20,$C$23,$H$3:$H$20,RIGHT(A30,1))</f>
        <v>0</v>
      </c>
      <c r="C30" s="36"/>
      <c r="D30" s="36"/>
      <c r="E30" s="36"/>
      <c r="F30" s="36"/>
      <c r="G30" s="36"/>
      <c r="H30" s="36"/>
      <c r="I30" s="36"/>
    </row>
    <row r="31" spans="1:49" x14ac:dyDescent="0.25">
      <c r="A31" s="37" t="s">
        <v>21</v>
      </c>
      <c r="B31" s="37">
        <f>COUNTIFS($E$3:$E$20,$C$23,$H$3:$H$20,RIGHT(A31,1))</f>
        <v>4</v>
      </c>
      <c r="C31" s="36"/>
      <c r="D31" s="36"/>
      <c r="E31" s="36"/>
      <c r="F31" s="36"/>
      <c r="G31" s="36"/>
      <c r="H31" s="36"/>
      <c r="I31" s="36"/>
    </row>
    <row r="32" spans="1:49" x14ac:dyDescent="0.25">
      <c r="A32" s="36"/>
      <c r="B32" s="36"/>
      <c r="C32" s="36"/>
      <c r="D32" s="36"/>
      <c r="E32" s="36"/>
      <c r="F32" s="36"/>
      <c r="G32" s="36"/>
      <c r="H32" s="36"/>
      <c r="I32" s="36"/>
    </row>
    <row r="33" spans="1:9" x14ac:dyDescent="0.25">
      <c r="A33" s="36"/>
      <c r="B33" s="36"/>
      <c r="C33" s="36"/>
      <c r="D33" s="36"/>
      <c r="E33" s="36"/>
      <c r="F33" s="36"/>
      <c r="G33" s="36"/>
      <c r="H33" s="36"/>
      <c r="I33" s="36"/>
    </row>
    <row r="34" spans="1:9" x14ac:dyDescent="0.25">
      <c r="A34" s="36"/>
      <c r="B34" s="36"/>
      <c r="C34" s="36"/>
      <c r="D34" s="36"/>
      <c r="E34" s="36"/>
      <c r="F34" s="36"/>
      <c r="G34" s="36"/>
      <c r="H34" s="36"/>
      <c r="I34" s="36"/>
    </row>
    <row r="35" spans="1:9" x14ac:dyDescent="0.25">
      <c r="A35" s="35" t="s">
        <v>43</v>
      </c>
      <c r="B35" s="36"/>
      <c r="C35" s="36"/>
      <c r="D35" s="36"/>
      <c r="E35" s="36"/>
      <c r="F35" s="36"/>
      <c r="G35" s="36"/>
      <c r="H35" s="36"/>
      <c r="I35" s="36"/>
    </row>
    <row r="36" spans="1:9" x14ac:dyDescent="0.25">
      <c r="A36" s="36"/>
      <c r="B36" s="36"/>
      <c r="C36" s="36"/>
      <c r="D36" s="36"/>
      <c r="E36" s="36"/>
      <c r="F36" s="36"/>
      <c r="G36" s="36"/>
      <c r="H36" s="36"/>
      <c r="I36" s="36"/>
    </row>
    <row r="37" spans="1:9" x14ac:dyDescent="0.25">
      <c r="A37" s="37"/>
      <c r="B37" s="37" t="s">
        <v>10</v>
      </c>
      <c r="C37" s="37" t="s">
        <v>44</v>
      </c>
      <c r="D37" s="36"/>
      <c r="E37" s="36"/>
      <c r="F37" s="36"/>
      <c r="G37" s="25"/>
      <c r="H37" s="25"/>
      <c r="I37" s="36"/>
    </row>
    <row r="38" spans="1:9" x14ac:dyDescent="0.25">
      <c r="A38" s="37"/>
      <c r="B38" s="37">
        <f>SUMPRODUCT(($H$3:$H$20="b")*($E$3:$E$20=$C$23)*(AB3:AB20&lt;&gt;""))</f>
        <v>0</v>
      </c>
      <c r="C38" s="39">
        <f>(SUMPRODUCT(($H$3:$H$20="b")*($E$3:$E$20=$C$23)*(AF3:AF20&lt;&gt;""))+SUMPRODUCT(($H$3:$H$20="b")*($E$3:$E$20=$C$23)*(AJ3:AJ20&lt;&gt;"")))/2</f>
        <v>0</v>
      </c>
      <c r="D38" s="36"/>
      <c r="E38" s="36"/>
      <c r="F38" s="36"/>
      <c r="G38" s="25"/>
      <c r="H38" s="25"/>
      <c r="I38" s="36"/>
    </row>
    <row r="39" spans="1:9" x14ac:dyDescent="0.25">
      <c r="A39" s="36"/>
      <c r="B39" s="36"/>
      <c r="C39" s="36"/>
      <c r="D39" s="36"/>
      <c r="E39" s="36"/>
      <c r="F39" s="36"/>
      <c r="G39" s="25"/>
      <c r="H39" s="25"/>
      <c r="I39" s="36"/>
    </row>
    <row r="40" spans="1:9" x14ac:dyDescent="0.25">
      <c r="A40" s="36"/>
      <c r="C40" s="36"/>
      <c r="E40" s="36"/>
      <c r="F40" s="36"/>
      <c r="G40" s="25"/>
      <c r="H40" s="25"/>
      <c r="I40" s="36"/>
    </row>
    <row r="41" spans="1:9" x14ac:dyDescent="0.25">
      <c r="A41" s="36"/>
      <c r="B41" s="36"/>
      <c r="C41" s="36"/>
      <c r="D41" s="36"/>
      <c r="E41" s="36"/>
      <c r="F41" s="36"/>
      <c r="G41" s="36"/>
      <c r="H41" s="36"/>
      <c r="I41" s="36"/>
    </row>
    <row r="42" spans="1:9" x14ac:dyDescent="0.25">
      <c r="A42" s="35" t="s">
        <v>45</v>
      </c>
      <c r="B42" s="36"/>
      <c r="C42" s="36"/>
      <c r="D42" s="36"/>
      <c r="E42" s="36"/>
      <c r="F42" s="36"/>
      <c r="G42" s="36"/>
      <c r="H42" s="36"/>
      <c r="I42" s="36"/>
    </row>
    <row r="43" spans="1:9" x14ac:dyDescent="0.25">
      <c r="A43" s="36"/>
      <c r="B43" s="36"/>
      <c r="C43" s="36"/>
      <c r="D43" s="36"/>
      <c r="E43" s="36"/>
      <c r="F43" s="36"/>
      <c r="G43" s="36"/>
      <c r="H43" s="36"/>
      <c r="I43" s="36"/>
    </row>
    <row r="44" spans="1:9" x14ac:dyDescent="0.25">
      <c r="A44" s="37"/>
      <c r="B44" s="37" t="s">
        <v>7</v>
      </c>
      <c r="C44" s="37" t="s">
        <v>8</v>
      </c>
      <c r="D44" s="37" t="s">
        <v>9</v>
      </c>
      <c r="E44" s="37" t="s">
        <v>10</v>
      </c>
      <c r="F44" s="37" t="s">
        <v>44</v>
      </c>
      <c r="G44" s="37" t="s">
        <v>13</v>
      </c>
      <c r="H44" s="37" t="s">
        <v>14</v>
      </c>
      <c r="I44" s="37" t="s">
        <v>15</v>
      </c>
    </row>
    <row r="45" spans="1:9" x14ac:dyDescent="0.25">
      <c r="A45" s="37"/>
      <c r="B45" s="37">
        <f>SUMPRODUCT(($H$3:$H$20="c")*($E$3:$E$20=$C$23)*(P3:P20&lt;&gt;""))</f>
        <v>0</v>
      </c>
      <c r="C45" s="37">
        <f>SUMPRODUCT(($H$3:$H$20="c")*($E$3:$E$20=$C$23)*(T3:T20&lt;&gt;""))</f>
        <v>1</v>
      </c>
      <c r="D45" s="37">
        <f>SUMPRODUCT(($H$3:$H$20="c")*($E$3:$E$20=$C$23)*(X3:X20&lt;&gt;""))</f>
        <v>2</v>
      </c>
      <c r="E45" s="37">
        <f>SUMPRODUCT(($H$3:$H$20="c")*($E$3:$E$20=$C$23)*(AB3:AB20&lt;&gt;""))</f>
        <v>2</v>
      </c>
      <c r="F45" s="39">
        <f>(SUMPRODUCT(($H$3:$H$20="c")*($E$3:$E$20=$C$23)*(AF3:AF20&lt;&gt;""))+SUMPRODUCT(($H$3:$H$20="c")*($E$3:$E$20=$C$23)*(AJ3:AJ20&lt;&gt;"")))/2</f>
        <v>0</v>
      </c>
      <c r="G45" s="37">
        <f>SUMPRODUCT(($H$3:$H$20="c")*($E$3:$E$20=$C$23)*(AN3:AN20&lt;&gt;""))</f>
        <v>0</v>
      </c>
      <c r="H45" s="37">
        <f>SUMPRODUCT(($H$3:$H$20="c")*($E$3:$E$20=$C$23)*(AR3:AR20&lt;&gt;""))</f>
        <v>0</v>
      </c>
      <c r="I45" s="37">
        <f>SUMPRODUCT(($H$3:$H$20="c")*($E$3:$E$20=$C$23)*(AV3:AV20&lt;&gt;""))</f>
        <v>2</v>
      </c>
    </row>
    <row r="46" spans="1:9" x14ac:dyDescent="0.25">
      <c r="A46" s="36"/>
      <c r="B46" s="36"/>
      <c r="C46" s="36"/>
      <c r="D46" s="36"/>
      <c r="E46" s="36"/>
      <c r="F46" s="36"/>
      <c r="G46" s="36"/>
      <c r="H46" s="36"/>
      <c r="I46" s="36"/>
    </row>
  </sheetData>
  <autoFilter ref="D1:AW19">
    <filterColumn colId="1">
      <filters>
        <filter val="c5"/>
      </filters>
    </filterColumn>
    <filterColumn colId="6" showButton="0"/>
    <filterColumn colId="7" showButton="0"/>
    <filterColumn colId="8" showButton="0"/>
    <filterColumn colId="10" showButton="0"/>
    <filterColumn colId="11" showButton="0"/>
    <filterColumn colId="12" showButton="0"/>
    <filterColumn colId="14" showButton="0"/>
    <filterColumn colId="15" showButton="0"/>
    <filterColumn colId="16" showButton="0"/>
    <filterColumn colId="18" showButton="0"/>
    <filterColumn colId="19" showButton="0"/>
    <filterColumn colId="20" showButton="0"/>
    <filterColumn colId="22" showButton="0"/>
    <filterColumn colId="23" showButton="0"/>
    <filterColumn colId="24" showButton="0"/>
    <filterColumn colId="26" showButton="0"/>
    <filterColumn colId="27" showButton="0"/>
    <filterColumn colId="28" showButton="0"/>
    <filterColumn colId="30" showButton="0"/>
    <filterColumn colId="31" showButton="0"/>
    <filterColumn colId="32" showButton="0"/>
    <filterColumn colId="34" showButton="0"/>
    <filterColumn colId="35" showButton="0"/>
    <filterColumn colId="36" showButton="0"/>
    <filterColumn colId="38" showButton="0"/>
    <filterColumn colId="39" showButton="0"/>
    <filterColumn colId="40" showButton="0"/>
    <filterColumn colId="42" showButton="0"/>
    <filterColumn colId="43" showButton="0"/>
    <filterColumn colId="44" showButton="0"/>
  </autoFilter>
  <mergeCells count="17">
    <mergeCell ref="D21:F21"/>
    <mergeCell ref="AD1:AG1"/>
    <mergeCell ref="AH1:AK1"/>
    <mergeCell ref="AL1:AO1"/>
    <mergeCell ref="AP1:AS1"/>
    <mergeCell ref="AT1:AW1"/>
    <mergeCell ref="I1:I2"/>
    <mergeCell ref="J1:M1"/>
    <mergeCell ref="N1:Q1"/>
    <mergeCell ref="R1:U1"/>
    <mergeCell ref="V1:Y1"/>
    <mergeCell ref="Z1:AC1"/>
    <mergeCell ref="D1:D2"/>
    <mergeCell ref="E1:E2"/>
    <mergeCell ref="F1:F2"/>
    <mergeCell ref="G1:G2"/>
    <mergeCell ref="H1:H2"/>
  </mergeCells>
  <conditionalFormatting sqref="E3:E19">
    <cfRule type="duplicateValues" dxfId="0" priority="74"/>
  </conditionalFormatting>
  <dataValidations count="1">
    <dataValidation type="list" allowBlank="1" showInputMessage="1" showErrorMessage="1" sqref="C23">
      <formula1>$E$3:$E$20</formula1>
    </dataValidation>
  </dataValidations>
  <pageMargins left="0.7" right="0.7" top="0.78740157499999996" bottom="0.78740157499999996" header="0.3" footer="0.3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" sqref="D1"/>
    </sheetView>
  </sheetViews>
  <sheetFormatPr baseColWidth="10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summary by customer number</vt:lpstr>
      <vt:lpstr>Tabelle2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Moretti</dc:creator>
  <cp:lastModifiedBy>Moretti</cp:lastModifiedBy>
  <dcterms:created xsi:type="dcterms:W3CDTF">2013-10-16T09:45:18Z</dcterms:created>
  <dcterms:modified xsi:type="dcterms:W3CDTF">2013-10-16T09:56:30Z</dcterms:modified>
</cp:coreProperties>
</file>