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D15" i="1"/>
  <c r="E16" i="1" s="1"/>
  <c r="D13" i="1"/>
  <c r="E19" i="1" l="1"/>
  <c r="E15" i="1"/>
  <c r="F7" i="1"/>
</calcChain>
</file>

<file path=xl/sharedStrings.xml><?xml version="1.0" encoding="utf-8"?>
<sst xmlns="http://schemas.openxmlformats.org/spreadsheetml/2006/main" count="12" uniqueCount="11">
  <si>
    <t>Bruxelles</t>
  </si>
  <si>
    <t xml:space="preserve">Prix d'acquisition :  </t>
  </si>
  <si>
    <t xml:space="preserve">Région concernée :  </t>
  </si>
  <si>
    <t xml:space="preserve">Revenus cadastrals :  </t>
  </si>
  <si>
    <t xml:space="preserve">Nombre d'enfants à charge :  </t>
  </si>
  <si>
    <t>OUI</t>
  </si>
  <si>
    <t xml:space="preserve">Est-ce un premier achat ?  </t>
  </si>
  <si>
    <t xml:space="preserve">Taux calculé :  </t>
  </si>
  <si>
    <t xml:space="preserve">Abattement calculé :  </t>
  </si>
  <si>
    <t xml:space="preserve">Taux spécial calculé :  </t>
  </si>
  <si>
    <t xml:space="preserve">Montant droits d'enregistrement 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</si>
</sst>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3" borderId="0" xfId="0" applyFill="1"/>
    <xf numFmtId="44" fontId="0" fillId="2" borderId="1" xfId="1" applyFont="1" applyFill="1" applyBorder="1"/>
    <xf numFmtId="164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44" fontId="0" fillId="2" borderId="1" xfId="1" applyFont="1" applyFill="1" applyBorder="1" applyAlignment="1">
      <alignment horizontal="center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 applyAlignment="1">
      <alignment horizontal="right"/>
    </xf>
    <xf numFmtId="0" fontId="0" fillId="4" borderId="0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165" fontId="0" fillId="2" borderId="1" xfId="2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right"/>
    </xf>
    <xf numFmtId="44" fontId="3" fillId="4" borderId="8" xfId="1" applyFont="1" applyFill="1" applyBorder="1"/>
    <xf numFmtId="44" fontId="2" fillId="5" borderId="10" xfId="1" applyFont="1" applyFill="1" applyBorder="1" applyAlignment="1">
      <alignment horizontal="center"/>
    </xf>
    <xf numFmtId="44" fontId="2" fillId="5" borderId="11" xfId="1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E23" sqref="E23"/>
    </sheetView>
  </sheetViews>
  <sheetFormatPr baseColWidth="10" defaultRowHeight="15" x14ac:dyDescent="0.25"/>
  <cols>
    <col min="1" max="1" width="4.7109375" customWidth="1"/>
    <col min="3" max="3" width="20.85546875" customWidth="1"/>
    <col min="5" max="5" width="12.85546875" bestFit="1" customWidth="1"/>
    <col min="6" max="6" width="20.85546875" customWidth="1"/>
    <col min="7" max="7" width="12.85546875" bestFit="1" customWidth="1"/>
  </cols>
  <sheetData>
    <row r="1" spans="1:10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ht="15.75" thickBot="1" x14ac:dyDescent="0.3">
      <c r="A2" s="1"/>
      <c r="B2" s="6"/>
      <c r="C2" s="7"/>
      <c r="D2" s="7"/>
      <c r="E2" s="7"/>
      <c r="F2" s="7"/>
      <c r="G2" s="7"/>
      <c r="H2" s="8"/>
      <c r="I2" s="1"/>
      <c r="J2" s="1"/>
    </row>
    <row r="3" spans="1:10" ht="15.75" thickBot="1" x14ac:dyDescent="0.3">
      <c r="A3" s="1"/>
      <c r="B3" s="9"/>
      <c r="C3" s="10" t="s">
        <v>2</v>
      </c>
      <c r="D3" s="4" t="s">
        <v>0</v>
      </c>
      <c r="E3" s="11"/>
      <c r="F3" s="10" t="s">
        <v>1</v>
      </c>
      <c r="G3" s="3">
        <v>200000</v>
      </c>
      <c r="H3" s="12"/>
      <c r="I3" s="1"/>
      <c r="J3" s="1"/>
    </row>
    <row r="4" spans="1:10" ht="15.75" thickBot="1" x14ac:dyDescent="0.3">
      <c r="A4" s="1"/>
      <c r="B4" s="9"/>
      <c r="C4" s="11"/>
      <c r="D4" s="11"/>
      <c r="E4" s="11"/>
      <c r="F4" s="11"/>
      <c r="G4" s="11"/>
      <c r="H4" s="12"/>
      <c r="I4" s="1"/>
      <c r="J4" s="1"/>
    </row>
    <row r="5" spans="1:10" ht="15.75" thickBot="1" x14ac:dyDescent="0.3">
      <c r="A5" s="1"/>
      <c r="B5" s="9"/>
      <c r="C5" s="10" t="s">
        <v>3</v>
      </c>
      <c r="D5" s="2">
        <v>700</v>
      </c>
      <c r="E5" s="11"/>
      <c r="F5" s="10" t="s">
        <v>4</v>
      </c>
      <c r="G5" s="4">
        <v>5</v>
      </c>
      <c r="H5" s="12"/>
      <c r="I5" s="1"/>
      <c r="J5" s="1"/>
    </row>
    <row r="6" spans="1:10" ht="15.75" thickBot="1" x14ac:dyDescent="0.3">
      <c r="A6" s="1"/>
      <c r="B6" s="9"/>
      <c r="C6" s="11"/>
      <c r="D6" s="11"/>
      <c r="E6" s="11"/>
      <c r="F6" s="11"/>
      <c r="G6" s="11"/>
      <c r="H6" s="12"/>
      <c r="I6" s="1"/>
      <c r="J6" s="1"/>
    </row>
    <row r="7" spans="1:10" ht="15.75" thickBot="1" x14ac:dyDescent="0.3">
      <c r="A7" s="1"/>
      <c r="B7" s="9"/>
      <c r="C7" s="10"/>
      <c r="D7" s="10"/>
      <c r="E7" s="11"/>
      <c r="F7" s="10" t="str">
        <f>IF(D3="Bruxelles","Logement situé en EDRLR ?  ",IF(D3="Wallonie","Logement dans une zone à pression immobilière ?  ","Non concerné  "))</f>
        <v xml:space="preserve">Logement situé en EDRLR ?  </v>
      </c>
      <c r="G7" s="5" t="s">
        <v>5</v>
      </c>
      <c r="H7" s="12"/>
      <c r="I7" s="1"/>
      <c r="J7" s="1"/>
    </row>
    <row r="8" spans="1:10" ht="15.75" thickBot="1" x14ac:dyDescent="0.3">
      <c r="A8" s="1"/>
      <c r="B8" s="9"/>
      <c r="C8" s="11"/>
      <c r="D8" s="11"/>
      <c r="E8" s="11"/>
      <c r="F8" s="11"/>
      <c r="G8" s="11"/>
      <c r="H8" s="12"/>
      <c r="I8" s="1"/>
      <c r="J8" s="1"/>
    </row>
    <row r="9" spans="1:10" ht="15.75" thickBot="1" x14ac:dyDescent="0.3">
      <c r="A9" s="1"/>
      <c r="B9" s="9"/>
      <c r="C9" s="10"/>
      <c r="D9" s="10"/>
      <c r="E9" s="11"/>
      <c r="F9" s="10" t="s">
        <v>6</v>
      </c>
      <c r="G9" s="5" t="s">
        <v>5</v>
      </c>
      <c r="H9" s="12"/>
      <c r="I9" s="1"/>
      <c r="J9" s="1"/>
    </row>
    <row r="10" spans="1:10" ht="15.75" thickBot="1" x14ac:dyDescent="0.3">
      <c r="A10" s="1"/>
      <c r="B10" s="13"/>
      <c r="C10" s="14"/>
      <c r="D10" s="14"/>
      <c r="E10" s="14"/>
      <c r="F10" s="14"/>
      <c r="G10" s="14"/>
      <c r="H10" s="15"/>
      <c r="I10" s="1"/>
      <c r="J10" s="1"/>
    </row>
    <row r="11" spans="1:10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ht="15.75" thickBot="1" x14ac:dyDescent="0.3">
      <c r="A12" s="1"/>
      <c r="B12" s="6"/>
      <c r="C12" s="7"/>
      <c r="D12" s="7"/>
      <c r="E12" s="7"/>
      <c r="F12" s="7"/>
      <c r="G12" s="7"/>
      <c r="H12" s="8"/>
      <c r="I12" s="1"/>
      <c r="J12" s="1"/>
    </row>
    <row r="13" spans="1:10" ht="15.75" thickBot="1" x14ac:dyDescent="0.3">
      <c r="A13" s="1"/>
      <c r="B13" s="9"/>
      <c r="C13" s="10" t="s">
        <v>7</v>
      </c>
      <c r="D13" s="16">
        <f>IF(D3="Bruxelles",0.125,IF(OR(D5&lt;745,AND(D5&lt;845,G5&gt;=3,G5&lt;=4),AND(D5&lt;945,G5&gt;=5,G5&lt;=6),AND(D5&lt;1045,G5&gt;=7)),IF(D3="Flandres",0.05,"Taux spécial"),IF(D3="Flandres",0.1,0.125)))</f>
        <v>0.125</v>
      </c>
      <c r="E13" s="11"/>
      <c r="F13" s="10" t="s">
        <v>8</v>
      </c>
      <c r="G13" s="2">
        <f>IF(AND(D3="Bruxelles",G9="OUI"),IF(G7="OUI",75000,65000),IF(AND(D3="Flandres",G9="OUI"),IF(D13=0.1,25000,35000),0))</f>
        <v>75000</v>
      </c>
      <c r="H13" s="12"/>
      <c r="I13" s="1"/>
      <c r="J13" s="1"/>
    </row>
    <row r="14" spans="1:10" ht="15.75" thickBot="1" x14ac:dyDescent="0.3">
      <c r="A14" s="1"/>
      <c r="B14" s="9"/>
      <c r="C14" s="11"/>
      <c r="D14" s="14"/>
      <c r="E14" s="11"/>
      <c r="F14" s="11"/>
      <c r="G14" s="7"/>
      <c r="H14" s="12"/>
      <c r="I14" s="1"/>
      <c r="J14" s="1"/>
    </row>
    <row r="15" spans="1:10" ht="15.75" thickBot="1" x14ac:dyDescent="0.3">
      <c r="A15" s="1"/>
      <c r="B15" s="9"/>
      <c r="C15" s="10" t="s">
        <v>9</v>
      </c>
      <c r="D15" s="16" t="str">
        <f>IF(AND(D3="Wallonie",OR(D5&lt;745,AND(D5&lt;845,G5&gt;=3,G5&lt;=4),AND(D5&lt;945,G5&gt;=5,G5&lt;=6),AND(D5&lt;1045,G5&gt;=7))),0.06,"")</f>
        <v/>
      </c>
      <c r="E15" s="11" t="str">
        <f>IF(D15="","","  pour les premiers "&amp;E16&amp;" € de l'acquisition, puis 12,5%")</f>
        <v/>
      </c>
      <c r="F15" s="11"/>
      <c r="G15" s="11"/>
      <c r="H15" s="12"/>
      <c r="I15" s="1"/>
      <c r="J15" s="1"/>
    </row>
    <row r="16" spans="1:10" ht="15.75" thickBot="1" x14ac:dyDescent="0.3">
      <c r="A16" s="1"/>
      <c r="B16" s="13"/>
      <c r="C16" s="14"/>
      <c r="D16" s="14"/>
      <c r="E16" s="18" t="str">
        <f>IF(D15="","",IF(G7="OUI",160431.53,150404.55))</f>
        <v/>
      </c>
      <c r="F16" s="14"/>
      <c r="G16" s="14"/>
      <c r="H16" s="15"/>
      <c r="I16" s="1"/>
      <c r="J16" s="1"/>
    </row>
    <row r="17" spans="1:10" ht="15.75" thickBot="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ht="15.75" thickBot="1" x14ac:dyDescent="0.3">
      <c r="A18" s="1"/>
      <c r="B18" s="6"/>
      <c r="C18" s="7"/>
      <c r="D18" s="7"/>
      <c r="E18" s="7"/>
      <c r="F18" s="7"/>
      <c r="G18" s="7"/>
      <c r="H18" s="8"/>
      <c r="I18" s="1"/>
      <c r="J18" s="1"/>
    </row>
    <row r="19" spans="1:10" ht="15.75" thickBot="1" x14ac:dyDescent="0.3">
      <c r="A19" s="1"/>
      <c r="B19" s="9"/>
      <c r="C19" s="17" t="s">
        <v>10</v>
      </c>
      <c r="D19" s="17"/>
      <c r="E19" s="19">
        <f>IF(D15&lt;&gt;"",IF(G3&gt;E16,E16*0.06+(G3-E16)*0.125,G3*0.06),(G3-G13)*D13)</f>
        <v>15625</v>
      </c>
      <c r="F19" s="20"/>
      <c r="G19" s="11"/>
      <c r="H19" s="12"/>
      <c r="I19" s="1"/>
      <c r="J19" s="1"/>
    </row>
    <row r="20" spans="1:10" ht="15.75" thickBot="1" x14ac:dyDescent="0.3">
      <c r="A20" s="1"/>
      <c r="B20" s="13"/>
      <c r="C20" s="14"/>
      <c r="D20" s="14"/>
      <c r="E20" s="14"/>
      <c r="F20" s="14"/>
      <c r="G20" s="14"/>
      <c r="H20" s="15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mergeCells count="2">
    <mergeCell ref="C19:D19"/>
    <mergeCell ref="E19:F19"/>
  </mergeCells>
  <dataValidations count="3">
    <dataValidation type="list" allowBlank="1" showInputMessage="1" showErrorMessage="1" sqref="D3">
      <formula1>"Bruxelles,Flandres,Wallonie"</formula1>
    </dataValidation>
    <dataValidation type="whole" allowBlank="1" showInputMessage="1" showErrorMessage="1" sqref="G5">
      <formula1>0</formula1>
      <formula2>20</formula2>
    </dataValidation>
    <dataValidation type="list" allowBlank="1" showInputMessage="1" showErrorMessage="1" sqref="G7 G9">
      <formula1>"OUI,NON"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2015-02-03T05:44:13Z</dcterms:created>
  <dcterms:modified xsi:type="dcterms:W3CDTF">2015-02-03T06:18:49Z</dcterms:modified>
</cp:coreProperties>
</file>