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X:\!_Xavier\Downloads\"/>
    </mc:Choice>
  </mc:AlternateContent>
  <bookViews>
    <workbookView xWindow="0" yWindow="0" windowWidth="24000" windowHeight="9435" firstSheet="1" activeTab="1"/>
  </bookViews>
  <sheets>
    <sheet name="Feuil1" sheetId="2" state="hidden" r:id="rId1"/>
    <sheet name="Caclcul rachat" sheetId="21" r:id="rId2"/>
    <sheet name="Feuil2" sheetId="20" r:id="rId3"/>
  </sheets>
  <calcPr calcId="152511"/>
</workbook>
</file>

<file path=xl/calcChain.xml><?xml version="1.0" encoding="utf-8"?>
<calcChain xmlns="http://schemas.openxmlformats.org/spreadsheetml/2006/main">
  <c r="J8" i="21" l="1"/>
  <c r="F2" i="20"/>
  <c r="C198" i="20"/>
  <c r="C199" i="20"/>
  <c r="C200" i="20"/>
  <c r="C201" i="20"/>
  <c r="C202" i="20"/>
  <c r="C203" i="20"/>
  <c r="C204" i="20"/>
  <c r="C205" i="20"/>
  <c r="C206" i="20"/>
  <c r="C207" i="20"/>
  <c r="C208" i="20"/>
  <c r="C209" i="20"/>
  <c r="C210" i="20"/>
  <c r="C211" i="20"/>
  <c r="C212" i="20"/>
  <c r="C213" i="20"/>
  <c r="C214" i="20"/>
  <c r="C215" i="20"/>
  <c r="C216" i="20"/>
  <c r="C217" i="20"/>
  <c r="C218" i="20"/>
  <c r="C219" i="20"/>
  <c r="C220" i="20"/>
  <c r="C221" i="20"/>
  <c r="C222" i="20"/>
  <c r="C223" i="20"/>
  <c r="C224" i="20"/>
  <c r="C225" i="20"/>
  <c r="C226" i="20"/>
  <c r="C227" i="20"/>
  <c r="C228" i="20"/>
  <c r="C229" i="20"/>
  <c r="C230" i="20"/>
  <c r="C231" i="20"/>
  <c r="C232" i="20"/>
  <c r="C233" i="20"/>
  <c r="C234" i="20"/>
  <c r="C235" i="20"/>
  <c r="C236" i="20"/>
  <c r="C237" i="20"/>
  <c r="C238" i="20"/>
  <c r="C239" i="20"/>
  <c r="C240" i="20"/>
  <c r="C241" i="20"/>
  <c r="C242" i="20"/>
  <c r="C243" i="20"/>
  <c r="C244" i="20"/>
  <c r="C245" i="20"/>
  <c r="C246" i="20"/>
  <c r="C247" i="20"/>
  <c r="C248" i="20"/>
  <c r="C249" i="20"/>
  <c r="C250" i="20"/>
  <c r="C251" i="20"/>
  <c r="C100" i="20"/>
  <c r="C101" i="20"/>
  <c r="C102" i="20"/>
  <c r="C103" i="20"/>
  <c r="C104" i="20"/>
  <c r="C105" i="20"/>
  <c r="C106" i="20"/>
  <c r="C107" i="20"/>
  <c r="C108" i="20"/>
  <c r="C109" i="20"/>
  <c r="C110" i="20"/>
  <c r="C111" i="20"/>
  <c r="C112" i="20"/>
  <c r="C113" i="20"/>
  <c r="C114" i="20"/>
  <c r="C115" i="20"/>
  <c r="C116" i="20"/>
  <c r="C117" i="20"/>
  <c r="C118" i="20"/>
  <c r="C119" i="20"/>
  <c r="C120" i="20"/>
  <c r="C121" i="20"/>
  <c r="C122" i="20"/>
  <c r="C123" i="20"/>
  <c r="C124" i="20"/>
  <c r="C125" i="20"/>
  <c r="C126" i="20"/>
  <c r="C127" i="20"/>
  <c r="C128" i="20"/>
  <c r="C129" i="20"/>
  <c r="C130" i="20"/>
  <c r="C131" i="20"/>
  <c r="C132" i="20"/>
  <c r="C133" i="20"/>
  <c r="C134" i="20"/>
  <c r="C135" i="20"/>
  <c r="C136" i="20"/>
  <c r="C137" i="20"/>
  <c r="C138" i="20"/>
  <c r="C139" i="20"/>
  <c r="C140" i="20"/>
  <c r="C141" i="20"/>
  <c r="C142" i="20"/>
  <c r="C143" i="20"/>
  <c r="C144" i="20"/>
  <c r="C145" i="20"/>
  <c r="C146" i="20"/>
  <c r="C147" i="20"/>
  <c r="C148" i="20"/>
  <c r="C149" i="20"/>
  <c r="C150" i="20"/>
  <c r="C151" i="20"/>
  <c r="C152" i="20"/>
  <c r="C153" i="20"/>
  <c r="C154" i="20"/>
  <c r="C155" i="20"/>
  <c r="C156" i="20"/>
  <c r="C157" i="20"/>
  <c r="C158" i="20"/>
  <c r="C159" i="20"/>
  <c r="C160" i="20"/>
  <c r="C161" i="20"/>
  <c r="C162" i="20"/>
  <c r="C163" i="20"/>
  <c r="C164" i="20"/>
  <c r="C165" i="20"/>
  <c r="C166" i="20"/>
  <c r="C167" i="20"/>
  <c r="C168" i="20"/>
  <c r="C169" i="20"/>
  <c r="C170" i="20"/>
  <c r="C171" i="20"/>
  <c r="C172" i="20"/>
  <c r="C173" i="20"/>
  <c r="C174" i="20"/>
  <c r="C175" i="20"/>
  <c r="C176" i="20"/>
  <c r="C177" i="20"/>
  <c r="C178" i="20"/>
  <c r="C179" i="20"/>
  <c r="C180" i="20"/>
  <c r="C181" i="20"/>
  <c r="C182" i="20"/>
  <c r="C183" i="20"/>
  <c r="C184" i="20"/>
  <c r="C185" i="20"/>
  <c r="C186" i="20"/>
  <c r="C187" i="20"/>
  <c r="C188" i="20"/>
  <c r="C189" i="20"/>
  <c r="C190" i="20"/>
  <c r="C191" i="20"/>
  <c r="C192" i="20"/>
  <c r="C193" i="20"/>
  <c r="C194" i="20"/>
  <c r="C195" i="20"/>
  <c r="C197" i="20"/>
  <c r="C99" i="20"/>
  <c r="C97" i="20"/>
  <c r="C96" i="20"/>
  <c r="C95" i="20"/>
  <c r="C94" i="20"/>
  <c r="C93" i="20"/>
  <c r="C92" i="20"/>
  <c r="C91" i="20"/>
  <c r="C90" i="20"/>
  <c r="C89" i="20"/>
  <c r="C88" i="20"/>
  <c r="C87" i="20"/>
  <c r="C86" i="20"/>
  <c r="C85" i="20"/>
  <c r="C84" i="20"/>
  <c r="C83" i="20"/>
  <c r="C82" i="20"/>
  <c r="C81" i="20"/>
  <c r="C80" i="20"/>
  <c r="C79" i="20"/>
  <c r="C78" i="20"/>
  <c r="C77" i="20"/>
  <c r="C76" i="20"/>
  <c r="C75" i="20"/>
  <c r="C74" i="20"/>
  <c r="C73" i="20"/>
  <c r="C72" i="20"/>
  <c r="C71" i="20"/>
  <c r="C70" i="20"/>
  <c r="C69" i="20"/>
  <c r="C68" i="20"/>
  <c r="C67" i="20"/>
  <c r="C66" i="20"/>
  <c r="C65" i="20"/>
  <c r="C64" i="20"/>
  <c r="C63" i="20"/>
  <c r="C62" i="20"/>
  <c r="C61" i="20"/>
  <c r="C60" i="20"/>
  <c r="C59" i="20"/>
  <c r="C58" i="20"/>
  <c r="C57" i="20"/>
  <c r="C56" i="20"/>
  <c r="C55" i="20"/>
  <c r="C54" i="20"/>
  <c r="C53" i="20"/>
  <c r="C52" i="20"/>
  <c r="C51" i="20"/>
  <c r="C50" i="20"/>
  <c r="C49" i="20"/>
  <c r="C48" i="20"/>
  <c r="C47" i="20"/>
  <c r="C46" i="20"/>
  <c r="C45" i="20"/>
  <c r="C44" i="20"/>
  <c r="C42" i="20"/>
  <c r="C41" i="20"/>
  <c r="C40" i="20"/>
  <c r="C39" i="20"/>
  <c r="C38" i="20"/>
  <c r="C37" i="20"/>
  <c r="C36" i="20"/>
  <c r="C35" i="20"/>
  <c r="C34" i="20"/>
  <c r="C33" i="20"/>
  <c r="C32" i="20"/>
  <c r="C31" i="20"/>
  <c r="C30" i="20"/>
  <c r="C29" i="20"/>
  <c r="C28" i="20"/>
  <c r="C27" i="20"/>
  <c r="C26" i="20"/>
  <c r="C25" i="20"/>
  <c r="C24" i="20"/>
  <c r="C23" i="20"/>
  <c r="C22" i="20"/>
  <c r="C21" i="20"/>
  <c r="C20" i="20"/>
  <c r="C19" i="20"/>
  <c r="C18" i="20"/>
  <c r="C17" i="20"/>
  <c r="C16" i="20"/>
  <c r="C15" i="20"/>
  <c r="C14" i="20"/>
  <c r="C13" i="20"/>
  <c r="C12" i="20"/>
  <c r="C11" i="20"/>
  <c r="C10" i="20"/>
  <c r="C9" i="20"/>
  <c r="C8" i="20"/>
  <c r="C7" i="20"/>
  <c r="C6" i="20"/>
  <c r="B3" i="20"/>
  <c r="C2" i="20" s="1"/>
  <c r="B4" i="20" l="1"/>
  <c r="C3" i="20" l="1"/>
  <c r="B5" i="20"/>
  <c r="J20" i="21"/>
  <c r="J6" i="21"/>
  <c r="C4" i="20" l="1"/>
  <c r="B6" i="20"/>
  <c r="C5" i="20" s="1"/>
  <c r="J10" i="21"/>
  <c r="E26" i="21" l="1"/>
  <c r="E30" i="21" s="1"/>
  <c r="J26" i="21"/>
  <c r="J28" i="21" l="1"/>
  <c r="J30" i="21" s="1"/>
  <c r="J32" i="21" l="1"/>
</calcChain>
</file>

<file path=xl/sharedStrings.xml><?xml version="1.0" encoding="utf-8"?>
<sst xmlns="http://schemas.openxmlformats.org/spreadsheetml/2006/main" count="27" uniqueCount="27">
  <si>
    <t xml:space="preserve">Total frais d'acte d'achat :   </t>
  </si>
  <si>
    <t xml:space="preserve">TVA :   </t>
  </si>
  <si>
    <t xml:space="preserve">Honoraires notaire :   </t>
  </si>
  <si>
    <t xml:space="preserve">Inscription :   </t>
  </si>
  <si>
    <t xml:space="preserve">Frais divers :  </t>
  </si>
  <si>
    <t xml:space="preserve">Honoraires :   </t>
  </si>
  <si>
    <t xml:space="preserve">Frais d'enregistrement :   </t>
  </si>
  <si>
    <t>Calculs des frais liés à l'acte de crédit</t>
  </si>
  <si>
    <t>Données concernant le logement</t>
  </si>
  <si>
    <t>:</t>
  </si>
  <si>
    <t xml:space="preserve">Indemnité de remploi : </t>
  </si>
  <si>
    <t xml:space="preserve">Frais de main levée : </t>
  </si>
  <si>
    <t xml:space="preserve">Solde restant sur prêt en cours : </t>
  </si>
  <si>
    <t xml:space="preserve">Autres dépenses supplémentaires :  </t>
  </si>
  <si>
    <t xml:space="preserve">Coût des transformations TTC :  </t>
  </si>
  <si>
    <t xml:space="preserve">Honoraires d'architecte TTC :  </t>
  </si>
  <si>
    <t xml:space="preserve">Coût total des transformations :  </t>
  </si>
  <si>
    <t xml:space="preserve">Prix initial de l'acquisition : </t>
  </si>
  <si>
    <t xml:space="preserve">Taux du prêt à racheter : </t>
  </si>
  <si>
    <t>0 24%</t>
  </si>
  <si>
    <t>La totalité des colonnes devrait se retrouver dans la cellule frais de main levée, Le calcul se fait sur le montant d'acquisition initial,</t>
  </si>
  <si>
    <t>Dans cet exemple si 200000*0,46%= 920 €</t>
  </si>
  <si>
    <t>Travaux</t>
  </si>
  <si>
    <t>Montant du rachat travaux comprises</t>
  </si>
  <si>
    <t>Les cellules en couleurs sont des % égaux mais sur tranches différentes,</t>
  </si>
  <si>
    <t>Sha'</t>
  </si>
  <si>
    <t>J'ai transféré les données sur la feuil2. L'astuce est de demander à ce qu'il cherche la valeur inférieure la plus proche dans le tableau de référence et renvoyer la colonne 3. Si on ne fait pas ça, on se retrouve avec une formule un peu trop grande.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</si>
</sst>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quot;€&quot;\ * #,##0.00_ ;_ &quot;€&quot;\ * \-#,##0.00_ ;_ &quot;€&quot;\ * &quot;-&quot;??_ ;_ @_ "/>
    <numFmt numFmtId="165" formatCode="###0.000;###0.000"/>
    <numFmt numFmtId="166" formatCode="#,##0;#,##0"/>
  </numFmts>
  <fonts count="12" x14ac:knownFonts="1">
    <font>
      <sz val="10"/>
      <color rgb="FF000000"/>
      <name val="Times New Roman"/>
      <charset val="204"/>
    </font>
    <font>
      <sz val="11"/>
      <color theme="1"/>
      <name val="Calibri"/>
      <family val="2"/>
      <scheme val="minor"/>
    </font>
    <font>
      <sz val="14"/>
      <color theme="0"/>
      <name val="Calibri"/>
      <family val="2"/>
      <scheme val="minor"/>
    </font>
    <font>
      <b/>
      <sz val="14"/>
      <color theme="0"/>
      <name val="Calibri"/>
      <family val="2"/>
      <scheme val="minor"/>
    </font>
    <font>
      <sz val="10"/>
      <color rgb="FF000000"/>
      <name val="Calibri"/>
      <family val="2"/>
      <scheme val="minor"/>
    </font>
    <font>
      <sz val="10"/>
      <color rgb="FF000000"/>
      <name val="Times New Roman"/>
      <family val="1"/>
    </font>
    <font>
      <b/>
      <sz val="10"/>
      <color theme="1"/>
      <name val="Calibri"/>
      <family val="2"/>
      <scheme val="minor"/>
    </font>
    <font>
      <sz val="11"/>
      <color theme="1"/>
      <name val="Times New Roman"/>
      <family val="1"/>
    </font>
    <font>
      <sz val="10"/>
      <color theme="1"/>
      <name val="Times New Roman"/>
      <family val="1"/>
    </font>
    <font>
      <sz val="8"/>
      <color theme="1"/>
      <name val="Times New Roman"/>
      <family val="2"/>
    </font>
    <font>
      <b/>
      <sz val="10"/>
      <color theme="1"/>
      <name val="Times New Roman"/>
      <family val="1"/>
    </font>
    <font>
      <b/>
      <sz val="11"/>
      <color theme="0"/>
      <name val="Calibri"/>
      <family val="2"/>
      <scheme val="minor"/>
    </font>
  </fonts>
  <fills count="25">
    <fill>
      <patternFill patternType="none"/>
    </fill>
    <fill>
      <patternFill patternType="gray125"/>
    </fill>
    <fill>
      <patternFill patternType="solid">
        <fgColor rgb="FFFFFFFF"/>
      </patternFill>
    </fill>
    <fill>
      <patternFill patternType="solid">
        <fgColor rgb="FF0070C0"/>
        <bgColor indexed="64"/>
      </patternFill>
    </fill>
    <fill>
      <patternFill patternType="solid">
        <fgColor theme="0"/>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4" tint="0.39997558519241921"/>
        <bgColor indexed="64"/>
      </patternFill>
    </fill>
    <fill>
      <patternFill patternType="solid">
        <fgColor rgb="FFFFFF00"/>
        <bgColor indexed="64"/>
      </patternFill>
    </fill>
    <fill>
      <patternFill patternType="solid">
        <fgColor rgb="FF00B050"/>
        <bgColor indexed="64"/>
      </patternFill>
    </fill>
    <fill>
      <patternFill patternType="solid">
        <fgColor theme="7" tint="0.59999389629810485"/>
        <bgColor indexed="64"/>
      </patternFill>
    </fill>
    <fill>
      <patternFill patternType="solid">
        <fgColor theme="3" tint="0.59999389629810485"/>
        <bgColor indexed="64"/>
      </patternFill>
    </fill>
    <fill>
      <patternFill patternType="solid">
        <fgColor theme="5" tint="0.59999389629810485"/>
        <bgColor indexed="64"/>
      </patternFill>
    </fill>
    <fill>
      <patternFill patternType="solid">
        <fgColor theme="2" tint="-0.249977111117893"/>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4" tint="0.59999389629810485"/>
        <bgColor indexed="64"/>
      </patternFill>
    </fill>
  </fills>
  <borders count="22">
    <border>
      <left/>
      <right/>
      <top/>
      <bottom/>
      <diagonal/>
    </border>
    <border>
      <left style="hair">
        <color rgb="FF0070C0"/>
      </left>
      <right/>
      <top/>
      <bottom style="hair">
        <color rgb="FF0070C0"/>
      </bottom>
      <diagonal/>
    </border>
    <border>
      <left/>
      <right/>
      <top/>
      <bottom style="hair">
        <color rgb="FF0070C0"/>
      </bottom>
      <diagonal/>
    </border>
    <border>
      <left/>
      <right style="hair">
        <color rgb="FF0070C0"/>
      </right>
      <top/>
      <bottom style="hair">
        <color rgb="FF0070C0"/>
      </bottom>
      <diagonal/>
    </border>
    <border>
      <left style="hair">
        <color rgb="FF0070C0"/>
      </left>
      <right/>
      <top/>
      <bottom/>
      <diagonal/>
    </border>
    <border>
      <left/>
      <right/>
      <top style="hair">
        <color rgb="FF0070C0"/>
      </top>
      <bottom/>
      <diagonal/>
    </border>
    <border>
      <left style="hair">
        <color rgb="FF0070C0"/>
      </left>
      <right/>
      <top style="hair">
        <color rgb="FF0070C0"/>
      </top>
      <bottom/>
      <diagonal/>
    </border>
    <border>
      <left/>
      <right style="hair">
        <color rgb="FF0070C0"/>
      </right>
      <top style="hair">
        <color rgb="FF0070C0"/>
      </top>
      <bottom/>
      <diagonal/>
    </border>
    <border>
      <left/>
      <right style="hair">
        <color rgb="FF0070C0"/>
      </right>
      <top/>
      <bottom/>
      <diagonal/>
    </border>
    <border>
      <left/>
      <right style="dotted">
        <color rgb="FF0070C0"/>
      </right>
      <top/>
      <bottom style="dotted">
        <color rgb="FF0070C0"/>
      </bottom>
      <diagonal/>
    </border>
    <border>
      <left/>
      <right/>
      <top/>
      <bottom style="dotted">
        <color rgb="FF0070C0"/>
      </bottom>
      <diagonal/>
    </border>
    <border>
      <left style="dotted">
        <color rgb="FF0070C0"/>
      </left>
      <right/>
      <top/>
      <bottom style="dotted">
        <color rgb="FF0070C0"/>
      </bottom>
      <diagonal/>
    </border>
    <border>
      <left/>
      <right style="dotted">
        <color rgb="FF0070C0"/>
      </right>
      <top/>
      <bottom/>
      <diagonal/>
    </border>
    <border>
      <left/>
      <right style="dotted">
        <color rgb="FF0070C0"/>
      </right>
      <top style="dotted">
        <color rgb="FF0070C0"/>
      </top>
      <bottom style="dotted">
        <color rgb="FF0070C0"/>
      </bottom>
      <diagonal/>
    </border>
    <border>
      <left style="dotted">
        <color rgb="FF0070C0"/>
      </left>
      <right/>
      <top style="dotted">
        <color rgb="FF0070C0"/>
      </top>
      <bottom style="dotted">
        <color rgb="FF0070C0"/>
      </bottom>
      <diagonal/>
    </border>
    <border>
      <left style="dotted">
        <color rgb="FF0070C0"/>
      </left>
      <right/>
      <top/>
      <bottom/>
      <diagonal/>
    </border>
    <border>
      <left/>
      <right/>
      <top style="dotted">
        <color rgb="FF0070C0"/>
      </top>
      <bottom style="dotted">
        <color rgb="FF0070C0"/>
      </bottom>
      <diagonal/>
    </border>
    <border>
      <left/>
      <right style="dotted">
        <color rgb="FF0070C0"/>
      </right>
      <top style="dotted">
        <color rgb="FF0070C0"/>
      </top>
      <bottom/>
      <diagonal/>
    </border>
    <border>
      <left/>
      <right/>
      <top style="dotted">
        <color rgb="FF0070C0"/>
      </top>
      <bottom/>
      <diagonal/>
    </border>
    <border>
      <left style="dotted">
        <color rgb="FF0070C0"/>
      </left>
      <right/>
      <top style="dotted">
        <color rgb="FF0070C0"/>
      </top>
      <bottom/>
      <diagonal/>
    </border>
    <border>
      <left style="medium">
        <color theme="9" tint="-0.499984740745262"/>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164" fontId="5" fillId="0" borderId="0" applyFont="0" applyFill="0" applyBorder="0" applyAlignment="0" applyProtection="0"/>
    <xf numFmtId="9" fontId="5" fillId="0" borderId="0" applyFont="0" applyFill="0" applyBorder="0" applyAlignment="0" applyProtection="0"/>
  </cellStyleXfs>
  <cellXfs count="92">
    <xf numFmtId="0" fontId="0" fillId="2" borderId="0" xfId="0" applyFill="1" applyBorder="1" applyAlignment="1">
      <alignment horizontal="left" vertical="top"/>
    </xf>
    <xf numFmtId="0" fontId="3" fillId="3" borderId="16" xfId="0" applyFont="1" applyFill="1" applyBorder="1" applyAlignment="1">
      <alignment vertical="center"/>
    </xf>
    <xf numFmtId="0" fontId="4" fillId="4" borderId="0" xfId="0" applyFont="1" applyFill="1"/>
    <xf numFmtId="0" fontId="4" fillId="0" borderId="0" xfId="0" applyFont="1"/>
    <xf numFmtId="0" fontId="4" fillId="4" borderId="19" xfId="0" applyFont="1" applyFill="1" applyBorder="1"/>
    <xf numFmtId="0" fontId="4" fillId="4" borderId="18" xfId="0" applyFont="1" applyFill="1" applyBorder="1"/>
    <xf numFmtId="0" fontId="4" fillId="4" borderId="17" xfId="0" applyFont="1" applyFill="1" applyBorder="1"/>
    <xf numFmtId="0" fontId="4" fillId="4" borderId="15" xfId="0" applyFont="1" applyFill="1" applyBorder="1"/>
    <xf numFmtId="0" fontId="4" fillId="4" borderId="12" xfId="0" applyFont="1" applyFill="1" applyBorder="1"/>
    <xf numFmtId="0" fontId="4" fillId="4" borderId="0" xfId="0" applyFont="1" applyFill="1" applyBorder="1"/>
    <xf numFmtId="0" fontId="4" fillId="4" borderId="0" xfId="0" applyFont="1" applyFill="1" applyBorder="1" applyAlignment="1">
      <alignment horizontal="right"/>
    </xf>
    <xf numFmtId="0" fontId="4" fillId="4" borderId="11" xfId="0" applyFont="1" applyFill="1" applyBorder="1"/>
    <xf numFmtId="0" fontId="4" fillId="4" borderId="10" xfId="0" applyFont="1" applyFill="1" applyBorder="1"/>
    <xf numFmtId="0" fontId="4" fillId="4" borderId="9" xfId="0" applyFont="1" applyFill="1" applyBorder="1"/>
    <xf numFmtId="0" fontId="6" fillId="4" borderId="0" xfId="0" applyFont="1" applyFill="1" applyBorder="1" applyAlignment="1">
      <alignment horizontal="right"/>
    </xf>
    <xf numFmtId="0" fontId="2" fillId="3" borderId="14" xfId="0" applyFont="1" applyFill="1" applyBorder="1" applyAlignment="1">
      <alignment vertical="center"/>
    </xf>
    <xf numFmtId="0" fontId="2" fillId="3" borderId="16" xfId="0" applyFont="1" applyFill="1" applyBorder="1" applyAlignment="1">
      <alignment vertical="center"/>
    </xf>
    <xf numFmtId="0" fontId="2" fillId="3" borderId="13" xfId="0" applyFont="1" applyFill="1" applyBorder="1" applyAlignment="1">
      <alignment vertical="center"/>
    </xf>
    <xf numFmtId="0" fontId="3" fillId="3" borderId="16" xfId="0" applyFont="1" applyFill="1" applyBorder="1" applyAlignment="1">
      <alignment horizontal="left" vertical="center"/>
    </xf>
    <xf numFmtId="0" fontId="3" fillId="3" borderId="13" xfId="0" applyFont="1" applyFill="1" applyBorder="1" applyAlignment="1">
      <alignment vertical="center"/>
    </xf>
    <xf numFmtId="0" fontId="4" fillId="3" borderId="14" xfId="0" applyFont="1" applyFill="1" applyBorder="1"/>
    <xf numFmtId="0" fontId="0" fillId="4" borderId="20" xfId="0" applyFill="1" applyBorder="1" applyAlignment="1">
      <alignment horizontal="right"/>
    </xf>
    <xf numFmtId="0" fontId="5" fillId="4" borderId="20" xfId="0" applyFont="1" applyFill="1" applyBorder="1" applyAlignment="1">
      <alignment horizontal="right"/>
    </xf>
    <xf numFmtId="0" fontId="4" fillId="4" borderId="6" xfId="0" applyFont="1" applyFill="1" applyBorder="1"/>
    <xf numFmtId="0" fontId="4" fillId="4" borderId="5" xfId="0" applyFont="1" applyFill="1" applyBorder="1"/>
    <xf numFmtId="0" fontId="4" fillId="4" borderId="7" xfId="0" applyFont="1" applyFill="1" applyBorder="1"/>
    <xf numFmtId="0" fontId="4" fillId="4" borderId="4" xfId="0" applyFont="1" applyFill="1" applyBorder="1"/>
    <xf numFmtId="0" fontId="4" fillId="4" borderId="8" xfId="0" applyFont="1" applyFill="1" applyBorder="1"/>
    <xf numFmtId="0" fontId="4" fillId="4" borderId="1" xfId="0" applyFont="1" applyFill="1" applyBorder="1"/>
    <xf numFmtId="0" fontId="4" fillId="4" borderId="2" xfId="0" applyFont="1" applyFill="1" applyBorder="1"/>
    <xf numFmtId="0" fontId="4" fillId="4" borderId="3" xfId="0" applyFont="1" applyFill="1" applyBorder="1"/>
    <xf numFmtId="0" fontId="4" fillId="0" borderId="0" xfId="0" applyFont="1" applyAlignment="1">
      <alignment horizontal="right"/>
    </xf>
    <xf numFmtId="0" fontId="4" fillId="4" borderId="0" xfId="0" applyNumberFormat="1" applyFont="1" applyFill="1" applyBorder="1" applyAlignment="1"/>
    <xf numFmtId="4" fontId="1" fillId="2" borderId="0" xfId="0" applyNumberFormat="1" applyFont="1" applyFill="1" applyBorder="1" applyAlignment="1">
      <alignment horizontal="center" vertical="top"/>
    </xf>
    <xf numFmtId="0" fontId="1" fillId="2" borderId="0" xfId="0" applyFont="1" applyFill="1" applyBorder="1" applyAlignment="1">
      <alignment horizontal="center" vertical="top"/>
    </xf>
    <xf numFmtId="10" fontId="1" fillId="2" borderId="0" xfId="0" applyNumberFormat="1" applyFont="1" applyFill="1" applyBorder="1" applyAlignment="1">
      <alignment horizontal="center" vertical="top"/>
    </xf>
    <xf numFmtId="4" fontId="1" fillId="2" borderId="0" xfId="0" applyNumberFormat="1" applyFont="1" applyFill="1" applyBorder="1" applyAlignment="1">
      <alignment horizontal="center" vertical="center"/>
    </xf>
    <xf numFmtId="10" fontId="1" fillId="8" borderId="0" xfId="0" applyNumberFormat="1" applyFont="1" applyFill="1" applyBorder="1" applyAlignment="1">
      <alignment horizontal="center" vertical="top"/>
    </xf>
    <xf numFmtId="10" fontId="1" fillId="10" borderId="0" xfId="0" applyNumberFormat="1" applyFont="1" applyFill="1" applyBorder="1" applyAlignment="1">
      <alignment horizontal="center" vertical="top"/>
    </xf>
    <xf numFmtId="10" fontId="1" fillId="9" borderId="0" xfId="0" applyNumberFormat="1" applyFont="1" applyFill="1" applyBorder="1" applyAlignment="1">
      <alignment horizontal="center" vertical="top"/>
    </xf>
    <xf numFmtId="10" fontId="7" fillId="8" borderId="0" xfId="0" applyNumberFormat="1" applyFont="1" applyFill="1" applyBorder="1" applyAlignment="1">
      <alignment horizontal="center" vertical="top"/>
    </xf>
    <xf numFmtId="10" fontId="7" fillId="2" borderId="0" xfId="0" applyNumberFormat="1" applyFont="1" applyFill="1" applyBorder="1" applyAlignment="1">
      <alignment horizontal="center" vertical="top"/>
    </xf>
    <xf numFmtId="4" fontId="1" fillId="2" borderId="0" xfId="0" applyNumberFormat="1" applyFont="1" applyFill="1" applyBorder="1" applyAlignment="1">
      <alignment horizontal="center" vertical="top" wrapText="1"/>
    </xf>
    <xf numFmtId="10" fontId="7" fillId="11" borderId="0" xfId="0" applyNumberFormat="1" applyFont="1" applyFill="1" applyBorder="1" applyAlignment="1">
      <alignment horizontal="center" vertical="top"/>
    </xf>
    <xf numFmtId="10" fontId="1" fillId="12" borderId="0" xfId="0" applyNumberFormat="1" applyFont="1" applyFill="1" applyBorder="1" applyAlignment="1">
      <alignment horizontal="center" vertical="top"/>
    </xf>
    <xf numFmtId="10" fontId="1" fillId="11" borderId="0" xfId="0" applyNumberFormat="1" applyFont="1" applyFill="1" applyBorder="1" applyAlignment="1">
      <alignment horizontal="center" vertical="top"/>
    </xf>
    <xf numFmtId="10" fontId="1" fillId="7" borderId="0" xfId="0" applyNumberFormat="1" applyFont="1" applyFill="1" applyBorder="1" applyAlignment="1">
      <alignment horizontal="center" vertical="top"/>
    </xf>
    <xf numFmtId="10" fontId="1" fillId="13" borderId="0" xfId="0" applyNumberFormat="1" applyFont="1" applyFill="1" applyBorder="1" applyAlignment="1">
      <alignment horizontal="center" vertical="top"/>
    </xf>
    <xf numFmtId="4" fontId="8" fillId="2" borderId="0" xfId="0" applyNumberFormat="1" applyFont="1" applyFill="1" applyBorder="1" applyAlignment="1">
      <alignment horizontal="center" vertical="top"/>
    </xf>
    <xf numFmtId="10" fontId="7" fillId="14" borderId="0" xfId="0" applyNumberFormat="1" applyFont="1" applyFill="1" applyBorder="1" applyAlignment="1">
      <alignment horizontal="center" vertical="top"/>
    </xf>
    <xf numFmtId="10" fontId="7" fillId="15" borderId="0" xfId="0" applyNumberFormat="1" applyFont="1" applyFill="1" applyBorder="1" applyAlignment="1">
      <alignment horizontal="center" vertical="top"/>
    </xf>
    <xf numFmtId="10" fontId="7" fillId="16" borderId="0" xfId="0" applyNumberFormat="1" applyFont="1" applyFill="1" applyBorder="1" applyAlignment="1">
      <alignment horizontal="center" vertical="top"/>
    </xf>
    <xf numFmtId="10" fontId="7" fillId="3" borderId="0" xfId="0" applyNumberFormat="1" applyFont="1" applyFill="1" applyBorder="1" applyAlignment="1">
      <alignment horizontal="center" vertical="top"/>
    </xf>
    <xf numFmtId="10" fontId="1" fillId="16" borderId="0" xfId="0" applyNumberFormat="1" applyFont="1" applyFill="1" applyBorder="1" applyAlignment="1">
      <alignment horizontal="center" vertical="top"/>
    </xf>
    <xf numFmtId="10" fontId="1" fillId="3" borderId="0" xfId="0" applyNumberFormat="1" applyFont="1" applyFill="1" applyBorder="1" applyAlignment="1">
      <alignment horizontal="center" vertical="top"/>
    </xf>
    <xf numFmtId="10" fontId="1" fillId="2" borderId="0" xfId="0" applyNumberFormat="1" applyFont="1" applyFill="1" applyBorder="1" applyAlignment="1">
      <alignment horizontal="center" vertical="top" wrapText="1"/>
    </xf>
    <xf numFmtId="165" fontId="1" fillId="2" borderId="0" xfId="0" applyNumberFormat="1" applyFont="1" applyFill="1" applyBorder="1" applyAlignment="1">
      <alignment horizontal="center" vertical="top"/>
    </xf>
    <xf numFmtId="10" fontId="1" fillId="6" borderId="0" xfId="0" applyNumberFormat="1" applyFont="1" applyFill="1" applyBorder="1" applyAlignment="1">
      <alignment horizontal="center" vertical="top"/>
    </xf>
    <xf numFmtId="165" fontId="1" fillId="2" borderId="0" xfId="0" applyNumberFormat="1" applyFont="1" applyFill="1" applyBorder="1" applyAlignment="1">
      <alignment horizontal="center" vertical="center"/>
    </xf>
    <xf numFmtId="10" fontId="1" fillId="17" borderId="0" xfId="0" applyNumberFormat="1" applyFont="1" applyFill="1" applyBorder="1" applyAlignment="1">
      <alignment horizontal="center" vertical="top"/>
    </xf>
    <xf numFmtId="10" fontId="1" fillId="18" borderId="0" xfId="0" applyNumberFormat="1" applyFont="1" applyFill="1" applyBorder="1" applyAlignment="1">
      <alignment horizontal="center" vertical="top"/>
    </xf>
    <xf numFmtId="10" fontId="1" fillId="19" borderId="0" xfId="0" applyNumberFormat="1" applyFont="1" applyFill="1" applyBorder="1" applyAlignment="1">
      <alignment horizontal="center" vertical="top"/>
    </xf>
    <xf numFmtId="10" fontId="1" fillId="2" borderId="0" xfId="0" applyNumberFormat="1" applyFont="1" applyFill="1" applyBorder="1" applyAlignment="1">
      <alignment horizontal="center" vertical="center" wrapText="1"/>
    </xf>
    <xf numFmtId="10" fontId="1" fillId="4" borderId="0" xfId="0" applyNumberFormat="1" applyFont="1" applyFill="1" applyBorder="1" applyAlignment="1">
      <alignment horizontal="center" vertical="top" wrapText="1"/>
    </xf>
    <xf numFmtId="10" fontId="1" fillId="20" borderId="0" xfId="0" applyNumberFormat="1" applyFont="1" applyFill="1" applyBorder="1" applyAlignment="1">
      <alignment horizontal="center" vertical="top"/>
    </xf>
    <xf numFmtId="10" fontId="1" fillId="21" borderId="0" xfId="0" applyNumberFormat="1" applyFont="1" applyFill="1" applyBorder="1" applyAlignment="1">
      <alignment horizontal="center" vertical="top"/>
    </xf>
    <xf numFmtId="10" fontId="1" fillId="5" borderId="0" xfId="0" applyNumberFormat="1" applyFont="1" applyFill="1" applyBorder="1" applyAlignment="1">
      <alignment horizontal="center" vertical="top"/>
    </xf>
    <xf numFmtId="4" fontId="1" fillId="2" borderId="0" xfId="0" applyNumberFormat="1" applyFont="1" applyFill="1" applyBorder="1" applyAlignment="1">
      <alignment horizontal="center"/>
    </xf>
    <xf numFmtId="10" fontId="1" fillId="2" borderId="0" xfId="0" applyNumberFormat="1" applyFont="1" applyFill="1" applyBorder="1" applyAlignment="1">
      <alignment horizontal="center" vertical="center"/>
    </xf>
    <xf numFmtId="166" fontId="1" fillId="2" borderId="0" xfId="0" applyNumberFormat="1" applyFont="1" applyFill="1" applyBorder="1" applyAlignment="1">
      <alignment horizontal="center" vertical="top"/>
    </xf>
    <xf numFmtId="10" fontId="1" fillId="22" borderId="0" xfId="0" applyNumberFormat="1" applyFont="1" applyFill="1" applyBorder="1" applyAlignment="1">
      <alignment horizontal="center" vertical="top"/>
    </xf>
    <xf numFmtId="4" fontId="1" fillId="2" borderId="0" xfId="0" applyNumberFormat="1" applyFont="1" applyFill="1" applyBorder="1" applyAlignment="1">
      <alignment horizontal="center" vertical="center" wrapText="1"/>
    </xf>
    <xf numFmtId="166" fontId="9" fillId="2" borderId="0" xfId="0" applyNumberFormat="1" applyFont="1" applyFill="1" applyBorder="1" applyAlignment="1">
      <alignment horizontal="center" vertical="top"/>
    </xf>
    <xf numFmtId="10" fontId="1" fillId="9" borderId="0" xfId="0" applyNumberFormat="1" applyFont="1" applyFill="1" applyBorder="1" applyAlignment="1">
      <alignment horizontal="center" vertical="top" wrapText="1"/>
    </xf>
    <xf numFmtId="10" fontId="1" fillId="23" borderId="0" xfId="0" applyNumberFormat="1" applyFont="1" applyFill="1" applyBorder="1" applyAlignment="1">
      <alignment horizontal="center" vertical="top" wrapText="1"/>
    </xf>
    <xf numFmtId="10" fontId="1" fillId="23" borderId="0" xfId="0" applyNumberFormat="1" applyFont="1" applyFill="1" applyBorder="1" applyAlignment="1">
      <alignment horizontal="center" vertical="top"/>
    </xf>
    <xf numFmtId="10" fontId="10" fillId="4" borderId="0" xfId="2" applyNumberFormat="1" applyFont="1" applyFill="1" applyBorder="1" applyAlignment="1">
      <alignment horizontal="left"/>
    </xf>
    <xf numFmtId="164" fontId="4" fillId="4" borderId="14" xfId="0" applyNumberFormat="1" applyFont="1" applyFill="1" applyBorder="1" applyAlignment="1">
      <alignment horizontal="center"/>
    </xf>
    <xf numFmtId="164" fontId="4" fillId="4" borderId="13" xfId="0" applyNumberFormat="1" applyFont="1" applyFill="1" applyBorder="1" applyAlignment="1">
      <alignment horizontal="center"/>
    </xf>
    <xf numFmtId="0" fontId="4" fillId="4" borderId="0" xfId="0" applyFont="1" applyFill="1" applyBorder="1" applyAlignment="1">
      <alignment horizontal="left"/>
    </xf>
    <xf numFmtId="9" fontId="4" fillId="4" borderId="14" xfId="0" applyNumberFormat="1" applyFont="1" applyFill="1" applyBorder="1" applyAlignment="1">
      <alignment horizontal="center"/>
    </xf>
    <xf numFmtId="0" fontId="4" fillId="4" borderId="15" xfId="0" applyFont="1" applyFill="1" applyBorder="1" applyAlignment="1">
      <alignment horizontal="center"/>
    </xf>
    <xf numFmtId="0" fontId="4" fillId="4" borderId="0" xfId="0" applyFont="1" applyFill="1" applyBorder="1" applyAlignment="1">
      <alignment horizontal="center"/>
    </xf>
    <xf numFmtId="0" fontId="4" fillId="4" borderId="12" xfId="0" applyFont="1" applyFill="1" applyBorder="1" applyAlignment="1">
      <alignment horizontal="center"/>
    </xf>
    <xf numFmtId="164" fontId="4" fillId="7" borderId="14" xfId="1" applyFont="1" applyFill="1" applyBorder="1" applyAlignment="1">
      <alignment horizontal="center"/>
    </xf>
    <xf numFmtId="164" fontId="4" fillId="7" borderId="13" xfId="1" applyFont="1" applyFill="1" applyBorder="1" applyAlignment="1">
      <alignment horizontal="center"/>
    </xf>
    <xf numFmtId="164" fontId="4" fillId="7" borderId="14" xfId="0" applyNumberFormat="1" applyFont="1" applyFill="1" applyBorder="1" applyAlignment="1">
      <alignment horizontal="center"/>
    </xf>
    <xf numFmtId="164" fontId="4" fillId="7" borderId="13" xfId="0" applyNumberFormat="1" applyFont="1" applyFill="1" applyBorder="1" applyAlignment="1">
      <alignment horizontal="center"/>
    </xf>
    <xf numFmtId="164" fontId="6" fillId="7" borderId="14" xfId="0" applyNumberFormat="1" applyFont="1" applyFill="1" applyBorder="1" applyAlignment="1">
      <alignment horizontal="center"/>
    </xf>
    <xf numFmtId="164" fontId="6" fillId="7" borderId="13" xfId="0" applyNumberFormat="1" applyFont="1" applyFill="1" applyBorder="1" applyAlignment="1">
      <alignment horizontal="center"/>
    </xf>
    <xf numFmtId="4" fontId="11" fillId="3" borderId="21" xfId="0" applyNumberFormat="1" applyFont="1" applyFill="1" applyBorder="1" applyAlignment="1">
      <alignment horizontal="center" vertical="top"/>
    </xf>
    <xf numFmtId="0" fontId="4" fillId="24" borderId="21" xfId="0" applyFont="1" applyFill="1" applyBorder="1" applyAlignment="1">
      <alignment horizontal="left" vertical="top" wrapText="1"/>
    </xf>
  </cellXfs>
  <cellStyles count="3">
    <cellStyle name="Monétaire" xfId="1" builtinId="4"/>
    <cellStyle name="Normal" xfId="0" builtinId="0"/>
    <cellStyle name="Pourcentage"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7"/>
  <sheetViews>
    <sheetView showGridLines="0" tabSelected="1" workbookViewId="0">
      <selection activeCell="P20" sqref="P20"/>
    </sheetView>
  </sheetViews>
  <sheetFormatPr baseColWidth="10" defaultRowHeight="12.75" x14ac:dyDescent="0.2"/>
  <cols>
    <col min="1" max="1" width="5.33203125" style="3" customWidth="1"/>
    <col min="2" max="2" width="8.33203125" style="3" customWidth="1"/>
    <col min="3" max="4" width="12" style="3"/>
    <col min="5" max="5" width="12.5" style="3" customWidth="1"/>
    <col min="6" max="7" width="12" style="3"/>
    <col min="8" max="8" width="8.33203125" style="3" customWidth="1"/>
    <col min="9" max="9" width="20.83203125" style="3" customWidth="1"/>
    <col min="10" max="11" width="12" style="3"/>
    <col min="12" max="12" width="5" style="3" customWidth="1"/>
    <col min="13" max="13" width="8.33203125" style="3" customWidth="1"/>
    <col min="14" max="16384" width="12" style="3"/>
  </cols>
  <sheetData>
    <row r="1" spans="1:26" x14ac:dyDescent="0.2">
      <c r="A1" s="2"/>
      <c r="B1" s="2"/>
      <c r="C1" s="2"/>
      <c r="D1" s="2"/>
      <c r="E1" s="2"/>
      <c r="F1" s="2"/>
      <c r="G1" s="2"/>
      <c r="H1" s="2"/>
      <c r="I1" s="2"/>
      <c r="J1" s="2"/>
      <c r="K1" s="2"/>
      <c r="L1" s="2"/>
      <c r="M1" s="2"/>
      <c r="N1" s="2"/>
    </row>
    <row r="2" spans="1:26" x14ac:dyDescent="0.2">
      <c r="A2" s="2"/>
      <c r="B2" s="4"/>
      <c r="C2" s="5"/>
      <c r="D2" s="5"/>
      <c r="E2" s="5"/>
      <c r="F2" s="5"/>
      <c r="G2" s="5"/>
      <c r="H2" s="5"/>
      <c r="I2" s="5"/>
      <c r="J2" s="5"/>
      <c r="K2" s="5"/>
      <c r="L2" s="5"/>
      <c r="M2" s="6"/>
      <c r="N2" s="2"/>
    </row>
    <row r="3" spans="1:26" ht="18.75" x14ac:dyDescent="0.2">
      <c r="A3" s="2"/>
      <c r="B3" s="7"/>
      <c r="C3" s="20"/>
      <c r="D3" s="18" t="s">
        <v>8</v>
      </c>
      <c r="E3" s="1"/>
      <c r="F3" s="1"/>
      <c r="G3" s="1"/>
      <c r="H3" s="1"/>
      <c r="I3" s="1"/>
      <c r="J3" s="1"/>
      <c r="K3" s="1"/>
      <c r="L3" s="19"/>
      <c r="M3" s="8"/>
      <c r="N3" s="2"/>
      <c r="P3" s="3" t="s">
        <v>20</v>
      </c>
    </row>
    <row r="4" spans="1:26" x14ac:dyDescent="0.2">
      <c r="A4" s="2"/>
      <c r="B4" s="7"/>
      <c r="C4" s="9"/>
      <c r="D4" s="9"/>
      <c r="E4" s="9"/>
      <c r="F4" s="9"/>
      <c r="G4" s="9"/>
      <c r="H4" s="9"/>
      <c r="I4" s="9"/>
      <c r="J4" s="9"/>
      <c r="K4" s="9"/>
      <c r="L4" s="9"/>
      <c r="M4" s="8"/>
      <c r="N4" s="2"/>
      <c r="P4" s="3" t="s">
        <v>21</v>
      </c>
    </row>
    <row r="5" spans="1:26" x14ac:dyDescent="0.2">
      <c r="A5" s="2"/>
      <c r="B5" s="7"/>
      <c r="C5" s="9"/>
      <c r="D5" s="9"/>
      <c r="G5" s="9"/>
      <c r="H5" s="9"/>
      <c r="I5" s="9"/>
      <c r="J5" s="9"/>
      <c r="K5" s="9"/>
      <c r="L5" s="9"/>
      <c r="M5" s="8"/>
      <c r="N5" s="2"/>
      <c r="P5" s="3" t="s">
        <v>24</v>
      </c>
    </row>
    <row r="6" spans="1:26" x14ac:dyDescent="0.2">
      <c r="A6" s="2"/>
      <c r="B6" s="7"/>
      <c r="D6" s="31" t="s">
        <v>17</v>
      </c>
      <c r="E6" s="77">
        <v>200000</v>
      </c>
      <c r="F6" s="78"/>
      <c r="G6" s="9"/>
      <c r="H6" s="79" t="s">
        <v>10</v>
      </c>
      <c r="I6" s="79"/>
      <c r="J6" s="77">
        <f>E8*E10*3/12</f>
        <v>1500</v>
      </c>
      <c r="K6" s="78"/>
      <c r="L6" s="32"/>
      <c r="M6" s="8"/>
      <c r="N6" s="2"/>
    </row>
    <row r="7" spans="1:26" x14ac:dyDescent="0.2">
      <c r="A7" s="2"/>
      <c r="B7" s="7"/>
      <c r="C7" s="9"/>
      <c r="D7" s="9"/>
      <c r="E7" s="9"/>
      <c r="F7" s="9"/>
      <c r="G7" s="9"/>
      <c r="H7" s="9"/>
      <c r="I7" s="9"/>
      <c r="J7" s="9"/>
      <c r="K7" s="9"/>
      <c r="L7" s="9"/>
      <c r="M7" s="8"/>
      <c r="N7" s="2"/>
    </row>
    <row r="8" spans="1:26" ht="15" x14ac:dyDescent="0.2">
      <c r="A8" s="2"/>
      <c r="B8" s="7"/>
      <c r="C8" s="9"/>
      <c r="D8" s="10" t="s">
        <v>12</v>
      </c>
      <c r="E8" s="77">
        <v>120000</v>
      </c>
      <c r="F8" s="78"/>
      <c r="G8" s="9"/>
      <c r="H8" s="79" t="s">
        <v>11</v>
      </c>
      <c r="I8" s="79"/>
      <c r="J8" s="77">
        <f>E6*INDEX(Feuil2!B2:D252,MATCH(E6,Feuil2!B2:B252,1),3)</f>
        <v>920</v>
      </c>
      <c r="K8" s="78"/>
      <c r="L8" s="9"/>
      <c r="M8" s="8"/>
      <c r="N8" s="2"/>
      <c r="P8" s="33"/>
      <c r="Q8" s="34"/>
      <c r="R8" s="34"/>
      <c r="S8" s="34"/>
      <c r="T8" s="33"/>
      <c r="U8" s="34"/>
      <c r="V8" s="34"/>
      <c r="W8" s="34"/>
      <c r="X8" s="33"/>
      <c r="Y8" s="34"/>
      <c r="Z8" s="34"/>
    </row>
    <row r="9" spans="1:26" ht="15" x14ac:dyDescent="0.2">
      <c r="A9" s="2"/>
      <c r="B9" s="7"/>
      <c r="C9" s="9"/>
      <c r="D9" s="9"/>
      <c r="E9" s="9"/>
      <c r="F9" s="9"/>
      <c r="G9" s="9"/>
      <c r="H9" s="9"/>
      <c r="I9" s="9"/>
      <c r="J9" s="9"/>
      <c r="K9" s="9"/>
      <c r="L9" s="9"/>
      <c r="M9" s="8"/>
      <c r="N9" s="2"/>
      <c r="P9" s="90" t="s">
        <v>25</v>
      </c>
      <c r="Q9" s="34"/>
      <c r="R9" s="34"/>
      <c r="S9" s="34"/>
      <c r="T9" s="33"/>
      <c r="U9" s="33"/>
      <c r="V9" s="34"/>
      <c r="W9" s="34"/>
      <c r="X9" s="33"/>
      <c r="Y9" s="34"/>
      <c r="Z9" s="34"/>
    </row>
    <row r="10" spans="1:26" ht="15" x14ac:dyDescent="0.2">
      <c r="A10" s="2"/>
      <c r="B10" s="7"/>
      <c r="D10" s="31" t="s">
        <v>18</v>
      </c>
      <c r="E10" s="80">
        <v>0.05</v>
      </c>
      <c r="F10" s="78"/>
      <c r="G10" s="81" t="s">
        <v>23</v>
      </c>
      <c r="H10" s="82"/>
      <c r="I10" s="83"/>
      <c r="J10" s="86">
        <f>E8+J6+J8+J20</f>
        <v>132420</v>
      </c>
      <c r="K10" s="87"/>
      <c r="L10" s="9"/>
      <c r="M10" s="8"/>
      <c r="N10" s="2"/>
      <c r="P10" s="91" t="s">
        <v>26</v>
      </c>
      <c r="Q10" s="91"/>
      <c r="R10" s="91"/>
      <c r="S10" s="91"/>
      <c r="T10" s="91"/>
      <c r="U10" s="91"/>
      <c r="V10" s="91"/>
      <c r="W10" s="34"/>
    </row>
    <row r="11" spans="1:26" ht="15" x14ac:dyDescent="0.2">
      <c r="A11" s="2"/>
      <c r="B11" s="11"/>
      <c r="C11" s="12"/>
      <c r="D11" s="12"/>
      <c r="E11" s="12"/>
      <c r="F11" s="12"/>
      <c r="G11" s="12"/>
      <c r="H11" s="12"/>
      <c r="I11" s="12"/>
      <c r="J11" s="12"/>
      <c r="K11" s="12"/>
      <c r="L11" s="12"/>
      <c r="M11" s="13"/>
      <c r="N11" s="2"/>
      <c r="P11" s="91"/>
      <c r="Q11" s="91"/>
      <c r="R11" s="91"/>
      <c r="S11" s="91"/>
      <c r="T11" s="91"/>
      <c r="U11" s="91"/>
      <c r="V11" s="91"/>
      <c r="W11" s="34"/>
    </row>
    <row r="12" spans="1:26" ht="15" x14ac:dyDescent="0.2">
      <c r="A12" s="2"/>
      <c r="B12" s="9"/>
      <c r="C12" s="9"/>
      <c r="D12" s="9"/>
      <c r="E12" s="9"/>
      <c r="F12" s="9"/>
      <c r="G12" s="9"/>
      <c r="H12" s="9"/>
      <c r="I12" s="9"/>
      <c r="J12" s="9"/>
      <c r="K12" s="9"/>
      <c r="L12" s="9"/>
      <c r="M12" s="9"/>
      <c r="N12" s="2"/>
      <c r="O12" s="3" t="s">
        <v>9</v>
      </c>
      <c r="P12" s="91"/>
      <c r="Q12" s="91"/>
      <c r="R12" s="91"/>
      <c r="S12" s="91"/>
      <c r="T12" s="91"/>
      <c r="U12" s="91"/>
      <c r="V12" s="91"/>
      <c r="W12" s="34"/>
    </row>
    <row r="13" spans="1:26" ht="15" x14ac:dyDescent="0.2">
      <c r="A13" s="2"/>
      <c r="B13" s="23"/>
      <c r="C13" s="24"/>
      <c r="D13" s="24"/>
      <c r="E13" s="24"/>
      <c r="F13" s="24"/>
      <c r="G13" s="24"/>
      <c r="H13" s="24"/>
      <c r="I13" s="24"/>
      <c r="J13" s="24"/>
      <c r="K13" s="24"/>
      <c r="L13" s="24"/>
      <c r="M13" s="25"/>
      <c r="N13" s="2"/>
      <c r="P13" s="91"/>
      <c r="Q13" s="91"/>
      <c r="R13" s="91"/>
      <c r="S13" s="91"/>
      <c r="T13" s="91"/>
      <c r="U13" s="91"/>
      <c r="V13" s="91"/>
      <c r="W13" s="34"/>
    </row>
    <row r="14" spans="1:26" ht="18.75" x14ac:dyDescent="0.2">
      <c r="A14" s="2"/>
      <c r="B14" s="26"/>
      <c r="C14" s="20"/>
      <c r="D14" s="18" t="s">
        <v>22</v>
      </c>
      <c r="E14" s="1"/>
      <c r="F14" s="1"/>
      <c r="G14" s="1"/>
      <c r="H14" s="1"/>
      <c r="I14" s="1"/>
      <c r="J14" s="1"/>
      <c r="K14" s="1"/>
      <c r="L14" s="19"/>
      <c r="M14" s="27"/>
      <c r="N14" s="2"/>
      <c r="P14" s="91"/>
      <c r="Q14" s="91"/>
      <c r="R14" s="91"/>
      <c r="S14" s="91"/>
      <c r="T14" s="91"/>
      <c r="U14" s="91"/>
      <c r="V14" s="91"/>
      <c r="W14" s="34"/>
    </row>
    <row r="15" spans="1:26" ht="15" x14ac:dyDescent="0.2">
      <c r="A15" s="2"/>
      <c r="B15" s="26"/>
      <c r="C15" s="9"/>
      <c r="D15" s="9"/>
      <c r="E15" s="9"/>
      <c r="F15" s="9"/>
      <c r="G15" s="9"/>
      <c r="H15" s="9"/>
      <c r="I15" s="9"/>
      <c r="J15" s="9"/>
      <c r="K15" s="9"/>
      <c r="L15" s="9"/>
      <c r="M15" s="27"/>
      <c r="N15" s="2"/>
      <c r="P15" s="91"/>
      <c r="Q15" s="91"/>
      <c r="R15" s="91"/>
      <c r="S15" s="91"/>
      <c r="T15" s="91"/>
      <c r="U15" s="91"/>
      <c r="V15" s="91"/>
      <c r="W15" s="34"/>
    </row>
    <row r="16" spans="1:26" ht="15" x14ac:dyDescent="0.2">
      <c r="A16" s="2"/>
      <c r="B16" s="26"/>
      <c r="C16" s="9"/>
      <c r="D16" s="22" t="s">
        <v>14</v>
      </c>
      <c r="E16" s="77">
        <v>10000</v>
      </c>
      <c r="F16" s="78"/>
      <c r="G16" s="9"/>
      <c r="H16" s="9"/>
      <c r="I16" s="9"/>
      <c r="J16" s="9"/>
      <c r="K16" s="9"/>
      <c r="L16" s="9"/>
      <c r="M16" s="27"/>
      <c r="N16" s="2"/>
      <c r="P16" s="91"/>
      <c r="Q16" s="91"/>
      <c r="R16" s="91"/>
      <c r="S16" s="91"/>
      <c r="T16" s="91"/>
      <c r="U16" s="91"/>
      <c r="V16" s="91"/>
      <c r="W16" s="34"/>
    </row>
    <row r="17" spans="1:23" ht="15" x14ac:dyDescent="0.2">
      <c r="A17" s="2"/>
      <c r="B17" s="26"/>
      <c r="C17" s="9"/>
      <c r="D17" s="9"/>
      <c r="E17" s="9"/>
      <c r="F17" s="9"/>
      <c r="G17" s="9"/>
      <c r="H17" s="9"/>
      <c r="I17" s="9"/>
      <c r="J17" s="9"/>
      <c r="K17" s="9"/>
      <c r="L17" s="9"/>
      <c r="M17" s="27"/>
      <c r="N17" s="2"/>
      <c r="S17" s="34"/>
      <c r="W17" s="34"/>
    </row>
    <row r="18" spans="1:23" ht="15" x14ac:dyDescent="0.2">
      <c r="A18" s="2"/>
      <c r="B18" s="26"/>
      <c r="C18" s="9"/>
      <c r="D18" s="22" t="s">
        <v>15</v>
      </c>
      <c r="E18" s="77"/>
      <c r="F18" s="78"/>
      <c r="G18" s="9"/>
      <c r="H18" s="9"/>
      <c r="I18" s="9"/>
      <c r="J18" s="9"/>
      <c r="K18" s="9"/>
      <c r="L18" s="9"/>
      <c r="M18" s="27"/>
      <c r="N18" s="2"/>
      <c r="S18" s="34"/>
      <c r="W18" s="34"/>
    </row>
    <row r="19" spans="1:23" ht="15" x14ac:dyDescent="0.2">
      <c r="A19" s="2"/>
      <c r="B19" s="26"/>
      <c r="C19" s="9"/>
      <c r="D19" s="9"/>
      <c r="E19" s="9"/>
      <c r="F19" s="9"/>
      <c r="G19" s="9"/>
      <c r="H19" s="9"/>
      <c r="I19" s="9"/>
      <c r="J19" s="9"/>
      <c r="K19" s="9"/>
      <c r="L19" s="9"/>
      <c r="M19" s="27"/>
      <c r="N19" s="2"/>
      <c r="S19" s="34"/>
      <c r="W19" s="34"/>
    </row>
    <row r="20" spans="1:23" ht="15" x14ac:dyDescent="0.2">
      <c r="A20" s="2"/>
      <c r="B20" s="26"/>
      <c r="C20" s="9"/>
      <c r="D20" s="21" t="s">
        <v>13</v>
      </c>
      <c r="E20" s="77"/>
      <c r="F20" s="78"/>
      <c r="G20" s="9"/>
      <c r="H20" s="76" t="s">
        <v>16</v>
      </c>
      <c r="I20" s="9"/>
      <c r="J20" s="77">
        <f>E16+E18+E20</f>
        <v>10000</v>
      </c>
      <c r="K20" s="78"/>
      <c r="L20" s="9"/>
      <c r="M20" s="27"/>
      <c r="N20" s="2"/>
      <c r="S20" s="34"/>
      <c r="W20" s="34"/>
    </row>
    <row r="21" spans="1:23" ht="15" x14ac:dyDescent="0.2">
      <c r="A21" s="2"/>
      <c r="B21" s="28"/>
      <c r="C21" s="29"/>
      <c r="D21" s="29"/>
      <c r="E21" s="29"/>
      <c r="F21" s="29"/>
      <c r="G21" s="29"/>
      <c r="H21" s="29"/>
      <c r="I21" s="29"/>
      <c r="J21" s="29"/>
      <c r="K21" s="29"/>
      <c r="L21" s="29"/>
      <c r="M21" s="30"/>
      <c r="N21" s="2"/>
      <c r="S21" s="34"/>
      <c r="W21" s="34"/>
    </row>
    <row r="22" spans="1:23" ht="15" x14ac:dyDescent="0.2">
      <c r="A22" s="2"/>
      <c r="B22" s="9"/>
      <c r="C22" s="9"/>
      <c r="D22" s="9"/>
      <c r="E22" s="9"/>
      <c r="F22" s="9"/>
      <c r="G22" s="9"/>
      <c r="H22" s="9"/>
      <c r="I22" s="9"/>
      <c r="J22" s="9"/>
      <c r="K22" s="9"/>
      <c r="L22" s="9"/>
      <c r="M22" s="9"/>
      <c r="N22" s="2"/>
      <c r="S22" s="34"/>
      <c r="W22" s="34"/>
    </row>
    <row r="23" spans="1:23" ht="15" x14ac:dyDescent="0.2">
      <c r="A23" s="2"/>
      <c r="B23" s="4"/>
      <c r="C23" s="5"/>
      <c r="D23" s="5"/>
      <c r="E23" s="5"/>
      <c r="F23" s="5"/>
      <c r="G23" s="5"/>
      <c r="H23" s="5"/>
      <c r="I23" s="5"/>
      <c r="J23" s="5"/>
      <c r="K23" s="5"/>
      <c r="L23" s="5"/>
      <c r="M23" s="6"/>
      <c r="N23" s="2"/>
      <c r="S23" s="34"/>
      <c r="W23" s="34"/>
    </row>
    <row r="24" spans="1:23" ht="18.75" x14ac:dyDescent="0.2">
      <c r="A24" s="2"/>
      <c r="B24" s="7"/>
      <c r="C24" s="15"/>
      <c r="D24" s="1" t="s">
        <v>7</v>
      </c>
      <c r="E24" s="16"/>
      <c r="F24" s="16"/>
      <c r="G24" s="16"/>
      <c r="H24" s="16"/>
      <c r="I24" s="16"/>
      <c r="J24" s="16"/>
      <c r="K24" s="16"/>
      <c r="L24" s="17"/>
      <c r="M24" s="8"/>
      <c r="N24" s="2"/>
      <c r="S24" s="34"/>
      <c r="W24" s="34"/>
    </row>
    <row r="25" spans="1:23" ht="15" x14ac:dyDescent="0.2">
      <c r="A25" s="2"/>
      <c r="B25" s="7"/>
      <c r="C25" s="9"/>
      <c r="D25" s="9"/>
      <c r="E25" s="9"/>
      <c r="F25" s="9"/>
      <c r="G25" s="9"/>
      <c r="H25" s="9"/>
      <c r="I25" s="9"/>
      <c r="J25" s="9"/>
      <c r="K25" s="9"/>
      <c r="L25" s="9"/>
      <c r="M25" s="8"/>
      <c r="N25" s="2"/>
      <c r="S25" s="34"/>
      <c r="W25" s="34"/>
    </row>
    <row r="26" spans="1:23" ht="15" x14ac:dyDescent="0.2">
      <c r="B26" s="7"/>
      <c r="C26" s="2"/>
      <c r="D26" s="10" t="s">
        <v>6</v>
      </c>
      <c r="E26" s="84">
        <f>0.011*$J$10</f>
        <v>1456.62</v>
      </c>
      <c r="F26" s="85"/>
      <c r="G26" s="2"/>
      <c r="H26" s="2"/>
      <c r="I26" s="10" t="s">
        <v>5</v>
      </c>
      <c r="J26" s="84">
        <f>IF($J$10&lt;=7500,$J$10*0.0171,IF($J$10&lt;=17500,7500*0.0171+($J$10-7500)*0.01368,IF($J$10&lt;=30000,7500*0.0171+(17500-7500)*0.01368+($J$10-17500)*0.00912,IF($J$10&lt;=45495,7500*0.0171+(17500-7500)*0.01368+(30000-17500)*0.00912+($J$10-30000)*0.00684,IF($J$10&lt;=64095,7500*0.0171+(17500-7500)*0.01368+(30000-17500)*0.00912+(45495-30000)*0.00684+($J$10-45495)*0.00456,IF($J$10&lt;=250095,7500*0.0171+(17500-7500)*0.01368+(30000-17500)*0.00912+(45495-30000)*0.00684+(64095-45495)*0.00456+($J$10-64095)*0.00228,IF($J$10&gt;250095,7500*0.0171+(17500-7500)*0.01368+(30000-17500)*0.00912+(45495-30000)*0.00684+(64095-45495)*0.00456+(250095-64095)*0.00228+($J$10-250095)*0.000456)))))))</f>
        <v>725.63279999999986</v>
      </c>
      <c r="K26" s="85"/>
      <c r="L26" s="2"/>
      <c r="M26" s="8"/>
      <c r="S26" s="34"/>
      <c r="W26" s="34"/>
    </row>
    <row r="27" spans="1:23" ht="15" x14ac:dyDescent="0.2">
      <c r="B27" s="7"/>
      <c r="C27" s="2"/>
      <c r="D27" s="2"/>
      <c r="E27" s="2"/>
      <c r="F27" s="2"/>
      <c r="G27" s="2"/>
      <c r="H27" s="2"/>
      <c r="I27" s="2"/>
      <c r="J27" s="2"/>
      <c r="K27" s="2"/>
      <c r="L27" s="2"/>
      <c r="M27" s="8"/>
      <c r="S27" s="34"/>
      <c r="W27" s="34"/>
    </row>
    <row r="28" spans="1:23" ht="15" x14ac:dyDescent="0.2">
      <c r="B28" s="7"/>
      <c r="C28" s="2"/>
      <c r="D28" s="10" t="s">
        <v>4</v>
      </c>
      <c r="E28" s="77"/>
      <c r="F28" s="78"/>
      <c r="G28" s="2"/>
      <c r="H28" s="2"/>
      <c r="I28" s="10" t="s">
        <v>3</v>
      </c>
      <c r="J28" s="84">
        <f>0.3*$E$26</f>
        <v>436.98599999999993</v>
      </c>
      <c r="K28" s="85"/>
      <c r="L28" s="2"/>
      <c r="M28" s="8"/>
      <c r="S28" s="34"/>
      <c r="W28" s="34"/>
    </row>
    <row r="29" spans="1:23" ht="15" x14ac:dyDescent="0.2">
      <c r="B29" s="7"/>
      <c r="C29" s="2"/>
      <c r="D29" s="2"/>
      <c r="E29" s="2"/>
      <c r="F29" s="2"/>
      <c r="G29" s="2"/>
      <c r="H29" s="2"/>
      <c r="I29" s="2"/>
      <c r="J29" s="2"/>
      <c r="K29" s="2"/>
      <c r="L29" s="2"/>
      <c r="M29" s="8"/>
      <c r="S29" s="34"/>
      <c r="W29" s="34"/>
    </row>
    <row r="30" spans="1:23" ht="15" x14ac:dyDescent="0.2">
      <c r="B30" s="7"/>
      <c r="C30" s="2"/>
      <c r="D30" s="10" t="s">
        <v>2</v>
      </c>
      <c r="E30" s="84">
        <f>0.1*$E26</f>
        <v>145.66200000000001</v>
      </c>
      <c r="F30" s="85"/>
      <c r="G30" s="2"/>
      <c r="H30" s="2"/>
      <c r="I30" s="10" t="s">
        <v>1</v>
      </c>
      <c r="J30" s="84">
        <f>($J$28+$E$30)*0.21</f>
        <v>122.35607999999998</v>
      </c>
      <c r="K30" s="85"/>
      <c r="L30" s="2"/>
      <c r="M30" s="8"/>
      <c r="S30" s="34"/>
      <c r="W30" s="34"/>
    </row>
    <row r="31" spans="1:23" ht="15" x14ac:dyDescent="0.2">
      <c r="B31" s="7"/>
      <c r="C31" s="2"/>
      <c r="D31" s="2"/>
      <c r="E31" s="2"/>
      <c r="F31" s="2"/>
      <c r="G31" s="2"/>
      <c r="H31" s="2"/>
      <c r="I31" s="2"/>
      <c r="J31" s="2"/>
      <c r="K31" s="2"/>
      <c r="L31" s="2"/>
      <c r="M31" s="8"/>
      <c r="S31" s="34"/>
      <c r="W31" s="34"/>
    </row>
    <row r="32" spans="1:23" ht="15" x14ac:dyDescent="0.2">
      <c r="B32" s="7"/>
      <c r="C32" s="2"/>
      <c r="D32" s="2"/>
      <c r="E32" s="2"/>
      <c r="F32" s="2"/>
      <c r="G32" s="2"/>
      <c r="H32" s="2"/>
      <c r="I32" s="14" t="s">
        <v>0</v>
      </c>
      <c r="J32" s="88">
        <f>$E$26+$J$26+$E$28+$J$28+$E$30+$J$30</f>
        <v>2887.2568799999995</v>
      </c>
      <c r="K32" s="89"/>
      <c r="L32" s="2"/>
      <c r="M32" s="8"/>
      <c r="S32" s="34"/>
      <c r="W32" s="34"/>
    </row>
    <row r="33" spans="2:23" ht="15" x14ac:dyDescent="0.2">
      <c r="B33" s="11"/>
      <c r="C33" s="12"/>
      <c r="D33" s="12"/>
      <c r="E33" s="12"/>
      <c r="F33" s="12"/>
      <c r="G33" s="12"/>
      <c r="H33" s="12"/>
      <c r="I33" s="12"/>
      <c r="J33" s="12"/>
      <c r="K33" s="12"/>
      <c r="L33" s="12"/>
      <c r="M33" s="13"/>
      <c r="S33" s="34"/>
      <c r="W33" s="34"/>
    </row>
    <row r="34" spans="2:23" ht="15" x14ac:dyDescent="0.2">
      <c r="B34" s="2"/>
      <c r="C34" s="2"/>
      <c r="D34" s="2"/>
      <c r="E34" s="2"/>
      <c r="F34" s="2"/>
      <c r="G34" s="2"/>
      <c r="H34" s="2"/>
      <c r="I34" s="2"/>
      <c r="J34" s="2"/>
      <c r="K34" s="2"/>
      <c r="L34" s="2"/>
      <c r="M34" s="2"/>
      <c r="S34" s="34"/>
      <c r="W34" s="34"/>
    </row>
    <row r="35" spans="2:23" ht="15" x14ac:dyDescent="0.2">
      <c r="B35" s="2"/>
      <c r="C35" s="2"/>
      <c r="D35" s="2"/>
      <c r="E35" s="2"/>
      <c r="F35" s="2"/>
      <c r="G35" s="2"/>
      <c r="H35" s="2"/>
      <c r="I35" s="2"/>
      <c r="J35" s="2"/>
      <c r="K35" s="2"/>
      <c r="L35" s="2"/>
      <c r="M35" s="2"/>
      <c r="S35" s="34"/>
      <c r="W35" s="34"/>
    </row>
    <row r="36" spans="2:23" ht="15" x14ac:dyDescent="0.2">
      <c r="B36" s="2"/>
      <c r="C36" s="2"/>
      <c r="D36" s="2"/>
      <c r="E36" s="2"/>
      <c r="F36" s="2"/>
      <c r="G36" s="2"/>
      <c r="H36" s="2"/>
      <c r="I36" s="2"/>
      <c r="J36" s="2"/>
      <c r="K36" s="2"/>
      <c r="L36" s="2"/>
      <c r="M36" s="2"/>
      <c r="S36" s="34"/>
      <c r="W36" s="34"/>
    </row>
    <row r="37" spans="2:23" ht="15" x14ac:dyDescent="0.2">
      <c r="B37" s="2"/>
      <c r="C37" s="2"/>
      <c r="D37" s="2"/>
      <c r="E37" s="2"/>
      <c r="F37" s="2"/>
      <c r="G37" s="2"/>
      <c r="H37" s="2"/>
      <c r="I37" s="2"/>
      <c r="J37" s="2"/>
      <c r="K37" s="2"/>
      <c r="L37" s="2"/>
      <c r="M37" s="2"/>
      <c r="S37" s="34"/>
      <c r="W37" s="34"/>
    </row>
    <row r="38" spans="2:23" ht="15" x14ac:dyDescent="0.2">
      <c r="B38" s="2"/>
      <c r="C38" s="2"/>
      <c r="D38" s="2"/>
      <c r="E38" s="2"/>
      <c r="F38" s="2"/>
      <c r="G38" s="2"/>
      <c r="H38" s="2"/>
      <c r="I38" s="2"/>
      <c r="J38" s="2"/>
      <c r="K38" s="2"/>
      <c r="L38" s="2"/>
      <c r="M38" s="2"/>
      <c r="S38" s="34"/>
      <c r="W38" s="34"/>
    </row>
    <row r="39" spans="2:23" ht="15" x14ac:dyDescent="0.2">
      <c r="B39" s="2"/>
      <c r="C39" s="2"/>
      <c r="D39" s="2"/>
      <c r="E39" s="2"/>
      <c r="F39" s="2"/>
      <c r="G39" s="2"/>
      <c r="H39" s="2"/>
      <c r="I39" s="2"/>
      <c r="J39" s="2"/>
      <c r="K39" s="2"/>
      <c r="L39" s="2"/>
      <c r="M39" s="2"/>
      <c r="S39" s="34"/>
      <c r="W39" s="34"/>
    </row>
    <row r="40" spans="2:23" ht="15" x14ac:dyDescent="0.2">
      <c r="B40" s="2"/>
      <c r="C40" s="2"/>
      <c r="D40" s="2"/>
      <c r="E40" s="2"/>
      <c r="F40" s="2"/>
      <c r="G40" s="2"/>
      <c r="H40" s="2"/>
      <c r="I40" s="2"/>
      <c r="J40" s="2"/>
      <c r="K40" s="2"/>
      <c r="L40" s="2"/>
      <c r="M40" s="2"/>
      <c r="S40" s="56"/>
      <c r="W40" s="34"/>
    </row>
    <row r="41" spans="2:23" ht="15" x14ac:dyDescent="0.2">
      <c r="B41" s="2"/>
      <c r="C41" s="2"/>
      <c r="D41" s="2"/>
      <c r="E41" s="2"/>
      <c r="F41" s="2"/>
      <c r="G41" s="2"/>
      <c r="H41" s="2"/>
      <c r="I41" s="2"/>
      <c r="J41" s="2"/>
      <c r="K41" s="2"/>
      <c r="L41" s="2"/>
      <c r="M41" s="2"/>
      <c r="S41" s="56"/>
      <c r="W41" s="34"/>
    </row>
    <row r="42" spans="2:23" ht="15" x14ac:dyDescent="0.2">
      <c r="B42" s="2"/>
      <c r="C42" s="2"/>
      <c r="D42" s="2"/>
      <c r="E42" s="2"/>
      <c r="F42" s="2"/>
      <c r="G42" s="2"/>
      <c r="H42" s="2"/>
      <c r="I42" s="2"/>
      <c r="J42" s="2"/>
      <c r="K42" s="2"/>
      <c r="L42" s="2"/>
      <c r="M42" s="2"/>
      <c r="S42" s="56"/>
      <c r="W42" s="34"/>
    </row>
    <row r="43" spans="2:23" ht="15" x14ac:dyDescent="0.2">
      <c r="S43" s="56"/>
      <c r="W43" s="34"/>
    </row>
    <row r="44" spans="2:23" ht="15" x14ac:dyDescent="0.2">
      <c r="S44" s="56"/>
      <c r="W44" s="34"/>
    </row>
    <row r="45" spans="2:23" ht="15" x14ac:dyDescent="0.2">
      <c r="S45" s="56"/>
      <c r="W45" s="34"/>
    </row>
    <row r="46" spans="2:23" ht="15" x14ac:dyDescent="0.2">
      <c r="S46" s="58"/>
      <c r="W46" s="34"/>
    </row>
    <row r="47" spans="2:23" ht="15" x14ac:dyDescent="0.2">
      <c r="S47" s="56"/>
      <c r="W47" s="34"/>
    </row>
    <row r="48" spans="2:23" ht="15" x14ac:dyDescent="0.2">
      <c r="S48" s="56"/>
      <c r="W48" s="34"/>
    </row>
    <row r="49" spans="19:23" ht="15" x14ac:dyDescent="0.2">
      <c r="S49" s="56"/>
      <c r="W49" s="34"/>
    </row>
    <row r="50" spans="19:23" ht="15" x14ac:dyDescent="0.2">
      <c r="S50" s="34"/>
      <c r="W50" s="34"/>
    </row>
    <row r="51" spans="19:23" ht="15" x14ac:dyDescent="0.2">
      <c r="S51" s="34"/>
      <c r="W51" s="34"/>
    </row>
    <row r="52" spans="19:23" ht="15" x14ac:dyDescent="0.2">
      <c r="S52" s="56"/>
      <c r="W52" s="34"/>
    </row>
    <row r="53" spans="19:23" ht="15" x14ac:dyDescent="0.2">
      <c r="S53" s="58"/>
      <c r="W53" s="34"/>
    </row>
    <row r="54" spans="19:23" ht="15" x14ac:dyDescent="0.2">
      <c r="S54" s="58"/>
      <c r="W54" s="34"/>
    </row>
    <row r="55" spans="19:23" ht="15" x14ac:dyDescent="0.2">
      <c r="S55" s="56"/>
      <c r="W55" s="34"/>
    </row>
    <row r="56" spans="19:23" ht="15" x14ac:dyDescent="0.2">
      <c r="S56" s="56"/>
      <c r="W56" s="34"/>
    </row>
    <row r="57" spans="19:23" ht="15" x14ac:dyDescent="0.2">
      <c r="S57" s="56"/>
      <c r="W57" s="34"/>
    </row>
    <row r="58" spans="19:23" ht="15" x14ac:dyDescent="0.2">
      <c r="S58" s="56"/>
      <c r="W58" s="34"/>
    </row>
    <row r="59" spans="19:23" ht="15" x14ac:dyDescent="0.2">
      <c r="S59" s="56"/>
      <c r="W59" s="34"/>
    </row>
    <row r="60" spans="19:23" ht="15" x14ac:dyDescent="0.2">
      <c r="S60" s="56"/>
      <c r="W60" s="34"/>
    </row>
    <row r="61" spans="19:23" ht="15" x14ac:dyDescent="0.2">
      <c r="S61" s="56"/>
      <c r="W61" s="34"/>
    </row>
    <row r="62" spans="19:23" ht="15" x14ac:dyDescent="0.2">
      <c r="S62" s="56"/>
      <c r="W62" s="34"/>
    </row>
    <row r="63" spans="19:23" ht="15" x14ac:dyDescent="0.2">
      <c r="S63" s="56"/>
      <c r="W63" s="34"/>
    </row>
    <row r="64" spans="19:23" ht="15" x14ac:dyDescent="0.2">
      <c r="S64" s="56"/>
      <c r="W64" s="34"/>
    </row>
    <row r="65" spans="19:26" ht="15" x14ac:dyDescent="0.2">
      <c r="S65" s="56"/>
      <c r="W65" s="34"/>
      <c r="X65" s="33"/>
      <c r="Y65" s="34"/>
      <c r="Z65" s="34"/>
    </row>
    <row r="66" spans="19:26" ht="15" x14ac:dyDescent="0.2">
      <c r="S66" s="58"/>
      <c r="W66" s="34"/>
      <c r="X66" s="33"/>
      <c r="Y66" s="34"/>
      <c r="Z66" s="34"/>
    </row>
    <row r="67" spans="19:26" ht="15" x14ac:dyDescent="0.2">
      <c r="S67" s="56"/>
      <c r="W67" s="34"/>
      <c r="X67" s="33"/>
      <c r="Y67" s="34"/>
      <c r="Z67" s="34"/>
    </row>
    <row r="68" spans="19:26" ht="15" x14ac:dyDescent="0.2">
      <c r="S68" s="56"/>
      <c r="W68" s="34"/>
      <c r="X68" s="33"/>
      <c r="Y68" s="34"/>
      <c r="Z68" s="34"/>
    </row>
    <row r="69" spans="19:26" ht="15" x14ac:dyDescent="0.2">
      <c r="S69" s="56"/>
      <c r="W69" s="34"/>
      <c r="X69" s="33"/>
      <c r="Y69" s="34"/>
      <c r="Z69" s="34"/>
    </row>
    <row r="70" spans="19:26" ht="15" x14ac:dyDescent="0.2">
      <c r="S70" s="69"/>
      <c r="W70" s="34"/>
      <c r="X70" s="33"/>
      <c r="Y70" s="34"/>
      <c r="Z70" s="34"/>
    </row>
    <row r="71" spans="19:26" ht="15" x14ac:dyDescent="0.2">
      <c r="S71" s="69"/>
      <c r="W71" s="34"/>
      <c r="X71" s="33"/>
      <c r="Y71" s="34"/>
      <c r="Z71" s="34"/>
    </row>
    <row r="72" spans="19:26" ht="15" x14ac:dyDescent="0.2">
      <c r="S72" s="69"/>
      <c r="W72" s="34"/>
      <c r="X72" s="33"/>
      <c r="Y72" s="34"/>
      <c r="Z72" s="34"/>
    </row>
    <row r="73" spans="19:26" ht="15" x14ac:dyDescent="0.2">
      <c r="S73" s="69"/>
      <c r="W73" s="34"/>
      <c r="X73" s="33"/>
      <c r="Y73" s="34"/>
      <c r="Z73" s="34"/>
    </row>
    <row r="74" spans="19:26" ht="15" x14ac:dyDescent="0.2">
      <c r="S74" s="69"/>
      <c r="W74" s="34"/>
      <c r="X74" s="33"/>
      <c r="Y74" s="34"/>
      <c r="Z74" s="34"/>
    </row>
    <row r="75" spans="19:26" ht="15" x14ac:dyDescent="0.2">
      <c r="S75" s="69"/>
      <c r="W75" s="34"/>
      <c r="X75" s="33"/>
      <c r="Y75" s="34"/>
      <c r="Z75" s="34"/>
    </row>
    <row r="76" spans="19:26" ht="15" x14ac:dyDescent="0.2">
      <c r="S76" s="69"/>
      <c r="W76" s="34"/>
      <c r="X76" s="33"/>
      <c r="Y76" s="34"/>
      <c r="Z76" s="34"/>
    </row>
    <row r="77" spans="19:26" ht="15" x14ac:dyDescent="0.2">
      <c r="S77" s="69"/>
      <c r="W77" s="34"/>
      <c r="X77" s="33"/>
      <c r="Y77" s="34"/>
      <c r="Z77" s="34"/>
    </row>
    <row r="78" spans="19:26" ht="15" x14ac:dyDescent="0.2">
      <c r="S78" s="69"/>
      <c r="W78" s="34"/>
      <c r="X78" s="33"/>
      <c r="Y78" s="34"/>
      <c r="Z78" s="34"/>
    </row>
    <row r="79" spans="19:26" ht="15" x14ac:dyDescent="0.2">
      <c r="S79" s="69"/>
      <c r="W79" s="34"/>
      <c r="X79" s="33"/>
      <c r="Y79" s="34"/>
      <c r="Z79" s="34"/>
    </row>
    <row r="80" spans="19:26" ht="15" x14ac:dyDescent="0.2">
      <c r="S80" s="69"/>
      <c r="W80" s="34"/>
      <c r="X80" s="33"/>
      <c r="Y80" s="34"/>
      <c r="Z80" s="34"/>
    </row>
    <row r="81" spans="19:26" ht="15" x14ac:dyDescent="0.2">
      <c r="S81" s="69"/>
      <c r="W81" s="34"/>
      <c r="X81" s="33"/>
      <c r="Y81" s="34"/>
      <c r="Z81" s="34"/>
    </row>
    <row r="82" spans="19:26" ht="15" x14ac:dyDescent="0.2">
      <c r="S82" s="69"/>
      <c r="W82" s="34"/>
      <c r="X82" s="33"/>
      <c r="Y82" s="34"/>
      <c r="Z82" s="34"/>
    </row>
    <row r="83" spans="19:26" ht="15" x14ac:dyDescent="0.2">
      <c r="S83" s="69"/>
      <c r="W83" s="34"/>
      <c r="X83" s="33"/>
      <c r="Y83" s="34"/>
      <c r="Z83" s="34"/>
    </row>
    <row r="84" spans="19:26" ht="15" x14ac:dyDescent="0.2">
      <c r="S84" s="69"/>
      <c r="W84" s="34"/>
      <c r="X84" s="33"/>
      <c r="Y84" s="34"/>
      <c r="Z84" s="34"/>
    </row>
    <row r="85" spans="19:26" ht="15" x14ac:dyDescent="0.2">
      <c r="S85" s="69"/>
      <c r="W85" s="34"/>
      <c r="X85" s="33"/>
      <c r="Y85" s="34"/>
      <c r="Z85" s="34"/>
    </row>
    <row r="86" spans="19:26" ht="15" x14ac:dyDescent="0.2">
      <c r="S86" s="69"/>
      <c r="W86" s="34"/>
      <c r="X86" s="33"/>
      <c r="Y86" s="34"/>
      <c r="Z86" s="34"/>
    </row>
    <row r="87" spans="19:26" ht="15" x14ac:dyDescent="0.2">
      <c r="S87" s="69"/>
      <c r="W87" s="34"/>
      <c r="X87" s="33"/>
      <c r="Y87" s="34"/>
      <c r="Z87" s="34"/>
    </row>
    <row r="88" spans="19:26" ht="15" x14ac:dyDescent="0.2">
      <c r="S88" s="69"/>
      <c r="W88" s="34"/>
      <c r="X88" s="33"/>
      <c r="Y88" s="34"/>
      <c r="Z88" s="34"/>
    </row>
    <row r="89" spans="19:26" ht="15" x14ac:dyDescent="0.2">
      <c r="S89" s="69"/>
      <c r="W89" s="34"/>
      <c r="X89" s="33"/>
      <c r="Y89" s="34"/>
      <c r="Z89" s="34"/>
    </row>
    <row r="90" spans="19:26" ht="15" x14ac:dyDescent="0.2">
      <c r="S90" s="69"/>
      <c r="W90" s="34"/>
      <c r="X90" s="33"/>
      <c r="Y90" s="34"/>
      <c r="Z90" s="34"/>
    </row>
    <row r="91" spans="19:26" ht="15" x14ac:dyDescent="0.2">
      <c r="S91" s="69"/>
      <c r="W91" s="34"/>
      <c r="X91" s="33"/>
      <c r="Y91" s="34"/>
      <c r="Z91" s="34"/>
    </row>
    <row r="92" spans="19:26" ht="15" x14ac:dyDescent="0.2">
      <c r="S92" s="69"/>
      <c r="W92" s="34"/>
      <c r="X92" s="33"/>
      <c r="Y92" s="34"/>
      <c r="Z92" s="34"/>
    </row>
    <row r="93" spans="19:26" ht="15" x14ac:dyDescent="0.2">
      <c r="S93" s="69"/>
      <c r="W93" s="34"/>
      <c r="X93" s="33"/>
      <c r="Y93" s="34"/>
      <c r="Z93" s="34"/>
    </row>
    <row r="94" spans="19:26" ht="15" x14ac:dyDescent="0.2">
      <c r="S94" s="69"/>
      <c r="W94" s="34"/>
      <c r="X94" s="33"/>
      <c r="Y94" s="34"/>
      <c r="Z94" s="34"/>
    </row>
    <row r="95" spans="19:26" ht="15" x14ac:dyDescent="0.2">
      <c r="S95" s="69"/>
      <c r="W95" s="34"/>
      <c r="X95" s="33"/>
      <c r="Y95" s="34"/>
      <c r="Z95" s="34"/>
    </row>
    <row r="96" spans="19:26" ht="15" x14ac:dyDescent="0.2">
      <c r="S96" s="69"/>
      <c r="W96" s="34"/>
      <c r="X96" s="33"/>
      <c r="Y96" s="34"/>
      <c r="Z96" s="34"/>
    </row>
    <row r="97" spans="19:26" ht="15" x14ac:dyDescent="0.2">
      <c r="S97" s="69"/>
      <c r="W97" s="34"/>
      <c r="X97" s="33"/>
      <c r="Y97" s="34"/>
      <c r="Z97" s="34"/>
    </row>
    <row r="98" spans="19:26" ht="15" x14ac:dyDescent="0.2">
      <c r="S98" s="69"/>
      <c r="W98" s="34"/>
      <c r="X98" s="33"/>
      <c r="Y98" s="34"/>
      <c r="Z98" s="34"/>
    </row>
    <row r="99" spans="19:26" ht="15" x14ac:dyDescent="0.2">
      <c r="S99" s="72"/>
      <c r="W99" s="34"/>
      <c r="X99" s="33"/>
      <c r="Y99" s="34"/>
      <c r="Z99" s="34"/>
    </row>
    <row r="100" spans="19:26" ht="15" x14ac:dyDescent="0.2">
      <c r="S100" s="72"/>
      <c r="W100" s="34"/>
      <c r="X100" s="33"/>
      <c r="Y100" s="34"/>
      <c r="Z100" s="34"/>
    </row>
    <row r="101" spans="19:26" ht="15" x14ac:dyDescent="0.2">
      <c r="S101" s="34"/>
      <c r="W101" s="34"/>
      <c r="X101" s="33"/>
      <c r="Y101" s="34"/>
      <c r="Z101" s="34"/>
    </row>
    <row r="102" spans="19:26" ht="15" x14ac:dyDescent="0.2">
      <c r="S102" s="34"/>
      <c r="W102" s="34"/>
      <c r="X102" s="33"/>
      <c r="Y102" s="34"/>
      <c r="Z102" s="34"/>
    </row>
    <row r="103" spans="19:26" ht="15" x14ac:dyDescent="0.2">
      <c r="S103" s="34"/>
      <c r="W103" s="34"/>
      <c r="X103" s="33"/>
      <c r="Y103" s="34"/>
      <c r="Z103" s="34"/>
    </row>
    <row r="104" spans="19:26" ht="15" x14ac:dyDescent="0.2">
      <c r="S104" s="34"/>
      <c r="W104" s="34"/>
      <c r="X104" s="33"/>
      <c r="Y104" s="34"/>
      <c r="Z104" s="34"/>
    </row>
    <row r="105" spans="19:26" ht="15" x14ac:dyDescent="0.2">
      <c r="S105" s="34"/>
      <c r="W105" s="34"/>
      <c r="X105" s="33"/>
      <c r="Y105" s="34"/>
      <c r="Z105" s="34"/>
    </row>
    <row r="106" spans="19:26" ht="15" x14ac:dyDescent="0.2">
      <c r="S106" s="34"/>
      <c r="W106" s="34"/>
      <c r="X106" s="33"/>
      <c r="Y106" s="34"/>
      <c r="Z106" s="34"/>
    </row>
    <row r="107" spans="19:26" ht="15" x14ac:dyDescent="0.2">
      <c r="S107" s="34"/>
      <c r="W107" s="34"/>
      <c r="X107" s="33"/>
      <c r="Y107" s="34"/>
      <c r="Z107" s="34"/>
    </row>
  </sheetData>
  <mergeCells count="21">
    <mergeCell ref="E30:F30"/>
    <mergeCell ref="J30:K30"/>
    <mergeCell ref="J32:K32"/>
    <mergeCell ref="P10:V16"/>
    <mergeCell ref="E26:F26"/>
    <mergeCell ref="J26:K26"/>
    <mergeCell ref="J10:K10"/>
    <mergeCell ref="E8:F8"/>
    <mergeCell ref="E28:F28"/>
    <mergeCell ref="J28:K28"/>
    <mergeCell ref="E16:F16"/>
    <mergeCell ref="E18:F18"/>
    <mergeCell ref="E20:F20"/>
    <mergeCell ref="J20:K20"/>
    <mergeCell ref="H8:I8"/>
    <mergeCell ref="J8:K8"/>
    <mergeCell ref="E6:F6"/>
    <mergeCell ref="H6:I6"/>
    <mergeCell ref="J6:K6"/>
    <mergeCell ref="E10:F10"/>
    <mergeCell ref="G10:I10"/>
  </mergeCells>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252"/>
  <sheetViews>
    <sheetView topLeftCell="A225" workbookViewId="0">
      <selection activeCell="F6" sqref="F6"/>
    </sheetView>
  </sheetViews>
  <sheetFormatPr baseColWidth="10" defaultRowHeight="12.75" x14ac:dyDescent="0.2"/>
  <cols>
    <col min="2" max="3" width="13.33203125" bestFit="1" customWidth="1"/>
  </cols>
  <sheetData>
    <row r="2" spans="2:6" ht="15" x14ac:dyDescent="0.2">
      <c r="B2" s="33">
        <v>500</v>
      </c>
      <c r="C2" s="33">
        <f>B3-1</f>
        <v>999</v>
      </c>
      <c r="D2" s="35">
        <v>1.0099</v>
      </c>
      <c r="F2">
        <f>VLOOKUP(F5,B2:D252,3,TRUE)</f>
        <v>4.5999999999999999E-3</v>
      </c>
    </row>
    <row r="3" spans="2:6" ht="15" x14ac:dyDescent="0.2">
      <c r="B3" s="33">
        <f>B2+500</f>
        <v>1000</v>
      </c>
      <c r="C3" s="33">
        <f>B4-1</f>
        <v>1499</v>
      </c>
      <c r="D3" s="35">
        <v>0.505</v>
      </c>
    </row>
    <row r="4" spans="2:6" ht="15" x14ac:dyDescent="0.2">
      <c r="B4" s="33">
        <f>B3+500</f>
        <v>1500</v>
      </c>
      <c r="C4" s="33">
        <f>B5-1</f>
        <v>1999</v>
      </c>
      <c r="D4" s="35">
        <v>0.33660000000000001</v>
      </c>
    </row>
    <row r="5" spans="2:6" ht="15" x14ac:dyDescent="0.2">
      <c r="B5" s="33">
        <f>B4+B2</f>
        <v>2000</v>
      </c>
      <c r="C5" s="33">
        <f>B6-1</f>
        <v>2499</v>
      </c>
      <c r="D5" s="35">
        <v>0.2525</v>
      </c>
      <c r="F5">
        <v>200000</v>
      </c>
    </row>
    <row r="6" spans="2:6" ht="15" x14ac:dyDescent="0.2">
      <c r="B6" s="33">
        <f>B5+B2</f>
        <v>2500</v>
      </c>
      <c r="C6" s="33">
        <f>B7-1</f>
        <v>2999</v>
      </c>
      <c r="D6" s="35">
        <v>0.20269999999999999</v>
      </c>
    </row>
    <row r="7" spans="2:6" ht="15" x14ac:dyDescent="0.2">
      <c r="B7" s="33">
        <v>3000</v>
      </c>
      <c r="C7" s="33">
        <f>B8-1</f>
        <v>3499</v>
      </c>
      <c r="D7" s="35">
        <v>0.16969999999999999</v>
      </c>
    </row>
    <row r="8" spans="2:6" ht="15" x14ac:dyDescent="0.2">
      <c r="B8" s="33">
        <v>3500</v>
      </c>
      <c r="C8" s="33">
        <f>B9-1</f>
        <v>3999</v>
      </c>
      <c r="D8" s="35">
        <v>0.14610000000000001</v>
      </c>
    </row>
    <row r="9" spans="2:6" ht="15" x14ac:dyDescent="0.2">
      <c r="B9" s="33">
        <v>4000</v>
      </c>
      <c r="C9" s="33">
        <f>B10-1</f>
        <v>4499</v>
      </c>
      <c r="D9" s="35">
        <v>0.1285</v>
      </c>
    </row>
    <row r="10" spans="2:6" ht="15" x14ac:dyDescent="0.2">
      <c r="B10" s="33">
        <v>4500</v>
      </c>
      <c r="C10" s="33">
        <f>B11-1</f>
        <v>4999</v>
      </c>
      <c r="D10" s="35">
        <v>0.1147</v>
      </c>
    </row>
    <row r="11" spans="2:6" ht="15" x14ac:dyDescent="0.2">
      <c r="B11" s="33">
        <v>5000</v>
      </c>
      <c r="C11" s="33">
        <f>B12-1</f>
        <v>5499</v>
      </c>
      <c r="D11" s="35">
        <v>0.1038</v>
      </c>
    </row>
    <row r="12" spans="2:6" ht="15" x14ac:dyDescent="0.2">
      <c r="B12" s="33">
        <v>5500</v>
      </c>
      <c r="C12" s="33">
        <f>B13-1</f>
        <v>5999</v>
      </c>
      <c r="D12" s="35">
        <v>9.4799999999999995E-2</v>
      </c>
    </row>
    <row r="13" spans="2:6" ht="15" x14ac:dyDescent="0.2">
      <c r="B13" s="33">
        <v>6000</v>
      </c>
      <c r="C13" s="33">
        <f>B14-1</f>
        <v>6499</v>
      </c>
      <c r="D13" s="35">
        <v>8.7300000000000003E-2</v>
      </c>
    </row>
    <row r="14" spans="2:6" ht="15" x14ac:dyDescent="0.2">
      <c r="B14" s="33">
        <v>6500</v>
      </c>
      <c r="C14" s="33">
        <f>B15-1</f>
        <v>6999</v>
      </c>
      <c r="D14" s="35">
        <v>8.09E-2</v>
      </c>
    </row>
    <row r="15" spans="2:6" ht="15" x14ac:dyDescent="0.2">
      <c r="B15" s="33">
        <v>7000</v>
      </c>
      <c r="C15" s="33">
        <f>B16-1</f>
        <v>7499</v>
      </c>
      <c r="D15" s="35">
        <v>7.5499999999999998E-2</v>
      </c>
    </row>
    <row r="16" spans="2:6" ht="15" x14ac:dyDescent="0.2">
      <c r="B16" s="33">
        <v>7500</v>
      </c>
      <c r="C16" s="33">
        <f>B17-1</f>
        <v>7999</v>
      </c>
      <c r="D16" s="35">
        <v>7.0800000000000002E-2</v>
      </c>
    </row>
    <row r="17" spans="2:4" ht="15" x14ac:dyDescent="0.2">
      <c r="B17" s="33">
        <v>8000</v>
      </c>
      <c r="C17" s="33">
        <f>B18-1</f>
        <v>8499</v>
      </c>
      <c r="D17" s="35">
        <v>6.6600000000000006E-2</v>
      </c>
    </row>
    <row r="18" spans="2:4" ht="15" x14ac:dyDescent="0.2">
      <c r="B18" s="33">
        <v>8500</v>
      </c>
      <c r="C18" s="33">
        <f>B19-1</f>
        <v>8999</v>
      </c>
      <c r="D18" s="35">
        <v>6.2899999999999998E-2</v>
      </c>
    </row>
    <row r="19" spans="2:4" ht="15" x14ac:dyDescent="0.2">
      <c r="B19" s="33">
        <v>9000</v>
      </c>
      <c r="C19" s="33">
        <f>B20-1</f>
        <v>9499</v>
      </c>
      <c r="D19" s="35">
        <v>5.9700000000000003E-2</v>
      </c>
    </row>
    <row r="20" spans="2:4" ht="15" x14ac:dyDescent="0.2">
      <c r="B20" s="33">
        <v>9500</v>
      </c>
      <c r="C20" s="33">
        <f>B21-1</f>
        <v>9999</v>
      </c>
      <c r="D20" s="35">
        <v>5.67E-2</v>
      </c>
    </row>
    <row r="21" spans="2:4" ht="15" x14ac:dyDescent="0.2">
      <c r="B21" s="33">
        <v>10000</v>
      </c>
      <c r="C21" s="33">
        <f>B22-1</f>
        <v>10499</v>
      </c>
      <c r="D21" s="35">
        <v>5.4100000000000002E-2</v>
      </c>
    </row>
    <row r="22" spans="2:4" ht="15" x14ac:dyDescent="0.2">
      <c r="B22" s="33">
        <v>10500</v>
      </c>
      <c r="C22" s="33">
        <f>B23-1</f>
        <v>10999</v>
      </c>
      <c r="D22" s="35">
        <v>5.1700000000000003E-2</v>
      </c>
    </row>
    <row r="23" spans="2:4" ht="15" x14ac:dyDescent="0.2">
      <c r="B23" s="33">
        <v>11000</v>
      </c>
      <c r="C23" s="33">
        <f>B24-1</f>
        <v>11499</v>
      </c>
      <c r="D23" s="35">
        <v>4.9599999999999998E-2</v>
      </c>
    </row>
    <row r="24" spans="2:4" ht="15" x14ac:dyDescent="0.2">
      <c r="B24" s="33">
        <v>11500</v>
      </c>
      <c r="C24" s="33">
        <f>B25-1</f>
        <v>11999</v>
      </c>
      <c r="D24" s="35">
        <v>4.7600000000000003E-2</v>
      </c>
    </row>
    <row r="25" spans="2:4" ht="15" x14ac:dyDescent="0.2">
      <c r="B25" s="33">
        <v>12000</v>
      </c>
      <c r="C25" s="33">
        <f>B26-1</f>
        <v>12499</v>
      </c>
      <c r="D25" s="35">
        <v>4.58E-2</v>
      </c>
    </row>
    <row r="26" spans="2:4" ht="15" x14ac:dyDescent="0.2">
      <c r="B26" s="33">
        <v>12500</v>
      </c>
      <c r="C26" s="33">
        <f>B27-1</f>
        <v>12999</v>
      </c>
      <c r="D26" s="35">
        <v>4.41E-2</v>
      </c>
    </row>
    <row r="27" spans="2:4" ht="15" x14ac:dyDescent="0.2">
      <c r="B27" s="33">
        <v>13000</v>
      </c>
      <c r="C27" s="33">
        <f>B28-1</f>
        <v>13499</v>
      </c>
      <c r="D27" s="35">
        <v>4.2599999999999999E-2</v>
      </c>
    </row>
    <row r="28" spans="2:4" ht="15" x14ac:dyDescent="0.2">
      <c r="B28" s="33">
        <v>13500</v>
      </c>
      <c r="C28" s="33">
        <f>B29-1</f>
        <v>13999</v>
      </c>
      <c r="D28" s="35">
        <v>4.1200000000000001E-2</v>
      </c>
    </row>
    <row r="29" spans="2:4" ht="15" x14ac:dyDescent="0.2">
      <c r="B29" s="33">
        <v>14000</v>
      </c>
      <c r="C29" s="33">
        <f>B30-1</f>
        <v>14499</v>
      </c>
      <c r="D29" s="35">
        <v>3.9800000000000002E-2</v>
      </c>
    </row>
    <row r="30" spans="2:4" ht="15" x14ac:dyDescent="0.2">
      <c r="B30" s="33">
        <v>14500</v>
      </c>
      <c r="C30" s="33">
        <f>B31-1</f>
        <v>14999</v>
      </c>
      <c r="D30" s="35">
        <v>3.8600000000000002E-2</v>
      </c>
    </row>
    <row r="31" spans="2:4" ht="15" x14ac:dyDescent="0.2">
      <c r="B31" s="33">
        <v>15000</v>
      </c>
      <c r="C31" s="33">
        <f>B32-1</f>
        <v>15499</v>
      </c>
      <c r="D31" s="35">
        <v>3.7499999999999999E-2</v>
      </c>
    </row>
    <row r="32" spans="2:4" ht="15" x14ac:dyDescent="0.2">
      <c r="B32" s="33">
        <v>15500</v>
      </c>
      <c r="C32" s="33">
        <f>B33-1</f>
        <v>15999</v>
      </c>
      <c r="D32" s="55">
        <v>3.6400000000000002E-2</v>
      </c>
    </row>
    <row r="33" spans="2:4" ht="15" x14ac:dyDescent="0.2">
      <c r="B33" s="33">
        <v>16000</v>
      </c>
      <c r="C33" s="33">
        <f>B34-1</f>
        <v>16499</v>
      </c>
      <c r="D33" s="55">
        <v>3.5400000000000001E-2</v>
      </c>
    </row>
    <row r="34" spans="2:4" ht="15" x14ac:dyDescent="0.2">
      <c r="B34" s="33">
        <v>16500</v>
      </c>
      <c r="C34" s="33">
        <f>B35-1</f>
        <v>16999</v>
      </c>
      <c r="D34" s="55">
        <v>3.44E-2</v>
      </c>
    </row>
    <row r="35" spans="2:4" ht="15" x14ac:dyDescent="0.2">
      <c r="B35" s="33">
        <v>17000</v>
      </c>
      <c r="C35" s="33">
        <f>B36-1</f>
        <v>17499</v>
      </c>
      <c r="D35" s="55">
        <v>3.3500000000000002E-2</v>
      </c>
    </row>
    <row r="36" spans="2:4" ht="15" x14ac:dyDescent="0.2">
      <c r="B36" s="33">
        <v>17500</v>
      </c>
      <c r="C36" s="33">
        <f>B37-1</f>
        <v>17999</v>
      </c>
      <c r="D36" s="55">
        <v>3.27E-2</v>
      </c>
    </row>
    <row r="37" spans="2:4" ht="15" x14ac:dyDescent="0.2">
      <c r="B37" s="33">
        <v>18000</v>
      </c>
      <c r="C37" s="33">
        <f>B38-1</f>
        <v>18499</v>
      </c>
      <c r="D37" s="55">
        <v>3.1899999999999998E-2</v>
      </c>
    </row>
    <row r="38" spans="2:4" ht="15" x14ac:dyDescent="0.2">
      <c r="B38" s="36">
        <v>18500</v>
      </c>
      <c r="C38" s="33">
        <f>B39-1</f>
        <v>18999</v>
      </c>
      <c r="D38" s="55">
        <v>3.1099999999999999E-2</v>
      </c>
    </row>
    <row r="39" spans="2:4" ht="15" x14ac:dyDescent="0.2">
      <c r="B39" s="33">
        <v>19000</v>
      </c>
      <c r="C39" s="33">
        <f>B40-1</f>
        <v>19499</v>
      </c>
      <c r="D39" s="55">
        <v>3.0300000000000001E-2</v>
      </c>
    </row>
    <row r="40" spans="2:4" ht="15" x14ac:dyDescent="0.2">
      <c r="B40" s="33">
        <v>19500</v>
      </c>
      <c r="C40" s="33">
        <f>B41-1</f>
        <v>19999</v>
      </c>
      <c r="D40" s="55">
        <v>2.9600000000000001E-2</v>
      </c>
    </row>
    <row r="41" spans="2:4" ht="15" x14ac:dyDescent="0.2">
      <c r="B41" s="33">
        <v>20000</v>
      </c>
      <c r="C41" s="33">
        <f>B42-1</f>
        <v>20499</v>
      </c>
      <c r="D41" s="55">
        <v>2.9000000000000001E-2</v>
      </c>
    </row>
    <row r="42" spans="2:4" ht="15" x14ac:dyDescent="0.2">
      <c r="B42" s="36">
        <v>20500</v>
      </c>
      <c r="C42" s="33">
        <f>B43-1</f>
        <v>20999</v>
      </c>
      <c r="D42" s="62">
        <v>2.8299999999999999E-2</v>
      </c>
    </row>
    <row r="43" spans="2:4" ht="15" x14ac:dyDescent="0.2">
      <c r="B43" s="36">
        <v>21000</v>
      </c>
      <c r="C43" s="33">
        <v>21999</v>
      </c>
      <c r="D43" s="63">
        <v>2.7699999999999999E-2</v>
      </c>
    </row>
    <row r="44" spans="2:4" ht="15" x14ac:dyDescent="0.2">
      <c r="B44" s="36">
        <v>22000</v>
      </c>
      <c r="C44" s="33">
        <f>B45-1</f>
        <v>22499</v>
      </c>
      <c r="D44" s="62">
        <v>2.6599999999999999E-2</v>
      </c>
    </row>
    <row r="45" spans="2:4" ht="15" x14ac:dyDescent="0.2">
      <c r="B45" s="36">
        <v>22500</v>
      </c>
      <c r="C45" s="33">
        <f>B46-1</f>
        <v>22999</v>
      </c>
      <c r="D45" s="55">
        <v>2.5999999999999999E-2</v>
      </c>
    </row>
    <row r="46" spans="2:4" ht="15" x14ac:dyDescent="0.2">
      <c r="B46" s="33">
        <v>23000</v>
      </c>
      <c r="C46" s="33">
        <f>B47-1</f>
        <v>23499</v>
      </c>
      <c r="D46" s="55">
        <v>2.5499999999999998E-2</v>
      </c>
    </row>
    <row r="47" spans="2:4" ht="15" x14ac:dyDescent="0.2">
      <c r="B47" s="33">
        <v>23500</v>
      </c>
      <c r="C47" s="33">
        <f>B48-1</f>
        <v>23999</v>
      </c>
      <c r="D47" s="55">
        <v>2.53E-2</v>
      </c>
    </row>
    <row r="48" spans="2:4" ht="15" x14ac:dyDescent="0.2">
      <c r="B48" s="33">
        <v>24000</v>
      </c>
      <c r="C48" s="33">
        <f>B49-1</f>
        <v>24499</v>
      </c>
      <c r="D48" s="55">
        <v>2.46E-2</v>
      </c>
    </row>
    <row r="49" spans="2:4" ht="15" x14ac:dyDescent="0.2">
      <c r="B49" s="33">
        <v>24500</v>
      </c>
      <c r="C49" s="33">
        <f>B50-1</f>
        <v>24999</v>
      </c>
      <c r="D49" s="55">
        <v>2.41E-2</v>
      </c>
    </row>
    <row r="50" spans="2:4" ht="15" x14ac:dyDescent="0.2">
      <c r="B50" s="33">
        <v>25000</v>
      </c>
      <c r="C50" s="33">
        <f>B51-1</f>
        <v>25499</v>
      </c>
      <c r="D50" s="55">
        <v>2.3699999999999999E-2</v>
      </c>
    </row>
    <row r="51" spans="2:4" ht="15" x14ac:dyDescent="0.2">
      <c r="B51" s="33">
        <v>25500</v>
      </c>
      <c r="C51" s="33">
        <f>B52-1</f>
        <v>25999</v>
      </c>
      <c r="D51" s="55">
        <v>2.4199999999999999E-2</v>
      </c>
    </row>
    <row r="52" spans="2:4" ht="15" x14ac:dyDescent="0.2">
      <c r="B52" s="33">
        <v>26000</v>
      </c>
      <c r="C52" s="33">
        <f>B53-1</f>
        <v>26499</v>
      </c>
      <c r="D52" s="55">
        <v>2.3800000000000002E-2</v>
      </c>
    </row>
    <row r="53" spans="2:4" ht="15" x14ac:dyDescent="0.2">
      <c r="B53" s="33">
        <v>26500</v>
      </c>
      <c r="C53" s="33">
        <f>B54-1</f>
        <v>26999</v>
      </c>
      <c r="D53" s="55">
        <v>2.3400000000000001E-2</v>
      </c>
    </row>
    <row r="54" spans="2:4" ht="15" x14ac:dyDescent="0.2">
      <c r="B54" s="33">
        <v>27000</v>
      </c>
      <c r="C54" s="33">
        <f>B55-1</f>
        <v>27499</v>
      </c>
      <c r="D54" s="55">
        <v>2.3E-2</v>
      </c>
    </row>
    <row r="55" spans="2:4" ht="15" x14ac:dyDescent="0.2">
      <c r="B55" s="33">
        <v>27500</v>
      </c>
      <c r="C55" s="33">
        <f>B56-1</f>
        <v>27999</v>
      </c>
      <c r="D55" s="55">
        <v>2.2700000000000001E-2</v>
      </c>
    </row>
    <row r="56" spans="2:4" ht="15" x14ac:dyDescent="0.2">
      <c r="B56" s="33">
        <v>28000</v>
      </c>
      <c r="C56" s="33">
        <f>B57-1</f>
        <v>28499</v>
      </c>
      <c r="D56" s="55">
        <v>2.23E-2</v>
      </c>
    </row>
    <row r="57" spans="2:4" ht="15" x14ac:dyDescent="0.2">
      <c r="B57" s="36">
        <v>28500</v>
      </c>
      <c r="C57" s="33">
        <f>B58-1</f>
        <v>28999</v>
      </c>
      <c r="D57" s="55">
        <v>2.1999999999999999E-2</v>
      </c>
    </row>
    <row r="58" spans="2:4" ht="15" x14ac:dyDescent="0.2">
      <c r="B58" s="33">
        <v>29000</v>
      </c>
      <c r="C58" s="33">
        <f>B59-1</f>
        <v>29499</v>
      </c>
      <c r="D58" s="55">
        <v>2.1600000000000001E-2</v>
      </c>
    </row>
    <row r="59" spans="2:4" ht="15" x14ac:dyDescent="0.2">
      <c r="B59" s="33">
        <v>29500</v>
      </c>
      <c r="C59" s="33">
        <f>B60-1</f>
        <v>29999</v>
      </c>
      <c r="D59" s="55">
        <v>2.1299999999999999E-2</v>
      </c>
    </row>
    <row r="60" spans="2:4" ht="15" x14ac:dyDescent="0.2">
      <c r="B60" s="33">
        <v>30000</v>
      </c>
      <c r="C60" s="33">
        <f>B61-1</f>
        <v>30499</v>
      </c>
      <c r="D60" s="55">
        <v>2.1000000000000001E-2</v>
      </c>
    </row>
    <row r="61" spans="2:4" ht="15" x14ac:dyDescent="0.2">
      <c r="B61" s="42">
        <v>30500</v>
      </c>
      <c r="C61" s="33">
        <f>B62-1</f>
        <v>30999</v>
      </c>
      <c r="D61" s="35">
        <v>2.07E-2</v>
      </c>
    </row>
    <row r="62" spans="2:4" ht="15" x14ac:dyDescent="0.2">
      <c r="B62" s="42">
        <v>31000</v>
      </c>
      <c r="C62" s="33">
        <f>B63-1</f>
        <v>31499</v>
      </c>
      <c r="D62" s="35">
        <v>2.0400000000000001E-2</v>
      </c>
    </row>
    <row r="63" spans="2:4" ht="15" x14ac:dyDescent="0.2">
      <c r="B63" s="42">
        <v>31500</v>
      </c>
      <c r="C63" s="33">
        <f>B64-1</f>
        <v>31999</v>
      </c>
      <c r="D63" s="35">
        <v>2.01E-2</v>
      </c>
    </row>
    <row r="64" spans="2:4" ht="15" x14ac:dyDescent="0.2">
      <c r="B64" s="42">
        <v>32000</v>
      </c>
      <c r="C64" s="33">
        <f>B65-1</f>
        <v>32499</v>
      </c>
      <c r="D64" s="35">
        <v>1.9800000000000002E-2</v>
      </c>
    </row>
    <row r="65" spans="2:4" ht="15" x14ac:dyDescent="0.2">
      <c r="B65" s="42">
        <v>32500</v>
      </c>
      <c r="C65" s="33">
        <f>B66-1</f>
        <v>32999</v>
      </c>
      <c r="D65" s="35">
        <v>1.9599999999999999E-2</v>
      </c>
    </row>
    <row r="66" spans="2:4" ht="15" x14ac:dyDescent="0.2">
      <c r="B66" s="42">
        <v>33000</v>
      </c>
      <c r="C66" s="33">
        <f>B67-1</f>
        <v>33499</v>
      </c>
      <c r="D66" s="35">
        <v>1.9300000000000001E-2</v>
      </c>
    </row>
    <row r="67" spans="2:4" ht="15" x14ac:dyDescent="0.2">
      <c r="B67" s="42">
        <v>33500</v>
      </c>
      <c r="C67" s="33">
        <f>B68-1</f>
        <v>33999</v>
      </c>
      <c r="D67" s="35">
        <v>1.9E-2</v>
      </c>
    </row>
    <row r="68" spans="2:4" ht="15" x14ac:dyDescent="0.2">
      <c r="B68" s="42">
        <v>34000</v>
      </c>
      <c r="C68" s="33">
        <f>B69-1</f>
        <v>34499</v>
      </c>
      <c r="D68" s="35">
        <v>1.8800000000000001E-2</v>
      </c>
    </row>
    <row r="69" spans="2:4" ht="15" x14ac:dyDescent="0.2">
      <c r="B69" s="42">
        <v>34500</v>
      </c>
      <c r="C69" s="33">
        <f>B70-1</f>
        <v>34999</v>
      </c>
      <c r="D69" s="35">
        <v>1.8499999999999999E-2</v>
      </c>
    </row>
    <row r="70" spans="2:4" ht="15" x14ac:dyDescent="0.2">
      <c r="B70" s="42">
        <v>35000</v>
      </c>
      <c r="C70" s="33">
        <f>B71-1</f>
        <v>35499</v>
      </c>
      <c r="D70" s="35">
        <v>1.83E-2</v>
      </c>
    </row>
    <row r="71" spans="2:4" ht="15" x14ac:dyDescent="0.2">
      <c r="B71" s="42">
        <v>35500</v>
      </c>
      <c r="C71" s="33">
        <f>B72-1</f>
        <v>35999</v>
      </c>
      <c r="D71" s="35">
        <v>1.8100000000000002E-2</v>
      </c>
    </row>
    <row r="72" spans="2:4" ht="15" x14ac:dyDescent="0.2">
      <c r="B72" s="42">
        <v>36000</v>
      </c>
      <c r="C72" s="33">
        <f>B73-1</f>
        <v>36499</v>
      </c>
      <c r="D72" s="35">
        <v>1.7899999999999999E-2</v>
      </c>
    </row>
    <row r="73" spans="2:4" ht="15" x14ac:dyDescent="0.2">
      <c r="B73" s="42">
        <v>36500</v>
      </c>
      <c r="C73" s="33">
        <f>B74-1</f>
        <v>36999</v>
      </c>
      <c r="D73" s="35">
        <v>1.7600000000000001E-2</v>
      </c>
    </row>
    <row r="74" spans="2:4" ht="15" x14ac:dyDescent="0.2">
      <c r="B74" s="42">
        <v>37000</v>
      </c>
      <c r="C74" s="33">
        <f>B75-1</f>
        <v>37499</v>
      </c>
      <c r="D74" s="35">
        <v>1.7399999999999999E-2</v>
      </c>
    </row>
    <row r="75" spans="2:4" ht="15" x14ac:dyDescent="0.2">
      <c r="B75" s="42">
        <v>37500</v>
      </c>
      <c r="C75" s="33">
        <f>B76-1</f>
        <v>37999</v>
      </c>
      <c r="D75" s="35">
        <v>1.72E-2</v>
      </c>
    </row>
    <row r="76" spans="2:4" ht="15" x14ac:dyDescent="0.2">
      <c r="B76" s="42">
        <v>38000</v>
      </c>
      <c r="C76" s="33">
        <f>B77-1</f>
        <v>38499</v>
      </c>
      <c r="D76" s="35">
        <v>1.7000000000000001E-2</v>
      </c>
    </row>
    <row r="77" spans="2:4" ht="15" x14ac:dyDescent="0.2">
      <c r="B77" s="42">
        <v>38500</v>
      </c>
      <c r="C77" s="33">
        <f>B78-1</f>
        <v>38999</v>
      </c>
      <c r="D77" s="35">
        <v>1.6799999999999999E-2</v>
      </c>
    </row>
    <row r="78" spans="2:4" ht="15" x14ac:dyDescent="0.2">
      <c r="B78" s="42">
        <v>39000</v>
      </c>
      <c r="C78" s="33">
        <f>B79-1</f>
        <v>39499</v>
      </c>
      <c r="D78" s="35">
        <v>1.66E-2</v>
      </c>
    </row>
    <row r="79" spans="2:4" ht="15" x14ac:dyDescent="0.2">
      <c r="B79" s="42">
        <v>39500</v>
      </c>
      <c r="C79" s="33">
        <f>B80-1</f>
        <v>39999</v>
      </c>
      <c r="D79" s="35">
        <v>1.6500000000000001E-2</v>
      </c>
    </row>
    <row r="80" spans="2:4" ht="15" x14ac:dyDescent="0.2">
      <c r="B80" s="42">
        <v>40000</v>
      </c>
      <c r="C80" s="33">
        <f>B81-1</f>
        <v>40499</v>
      </c>
      <c r="D80" s="35">
        <v>1.6299999999999999E-2</v>
      </c>
    </row>
    <row r="81" spans="2:4" ht="15" x14ac:dyDescent="0.2">
      <c r="B81" s="42">
        <v>40500</v>
      </c>
      <c r="C81" s="33">
        <f>B82-1</f>
        <v>40999</v>
      </c>
      <c r="D81" s="35">
        <v>1.61E-2</v>
      </c>
    </row>
    <row r="82" spans="2:4" ht="15" x14ac:dyDescent="0.2">
      <c r="B82" s="42">
        <v>41000</v>
      </c>
      <c r="C82" s="33">
        <f>B83-1</f>
        <v>41499</v>
      </c>
      <c r="D82" s="35">
        <v>1.5900000000000001E-2</v>
      </c>
    </row>
    <row r="83" spans="2:4" ht="15" x14ac:dyDescent="0.2">
      <c r="B83" s="42">
        <v>41500</v>
      </c>
      <c r="C83" s="33">
        <f>B84-1</f>
        <v>41999</v>
      </c>
      <c r="D83" s="35">
        <v>1.5800000000000002E-2</v>
      </c>
    </row>
    <row r="84" spans="2:4" ht="15" x14ac:dyDescent="0.2">
      <c r="B84" s="42">
        <v>42000</v>
      </c>
      <c r="C84" s="33">
        <f>B85-1</f>
        <v>42499</v>
      </c>
      <c r="D84" s="35">
        <v>1.5599999999999999E-2</v>
      </c>
    </row>
    <row r="85" spans="2:4" ht="15" x14ac:dyDescent="0.2">
      <c r="B85" s="42">
        <v>42500</v>
      </c>
      <c r="C85" s="33">
        <f>B86-1</f>
        <v>42999</v>
      </c>
      <c r="D85" s="35">
        <v>1.54E-2</v>
      </c>
    </row>
    <row r="86" spans="2:4" ht="15" x14ac:dyDescent="0.2">
      <c r="B86" s="42">
        <v>43000</v>
      </c>
      <c r="C86" s="33">
        <f>B87-1</f>
        <v>43499</v>
      </c>
      <c r="D86" s="35">
        <v>1.5299999999999999E-2</v>
      </c>
    </row>
    <row r="87" spans="2:4" ht="15" x14ac:dyDescent="0.2">
      <c r="B87" s="71">
        <v>43500</v>
      </c>
      <c r="C87" s="33">
        <f>B88-1</f>
        <v>43999</v>
      </c>
      <c r="D87" s="35">
        <v>1.5100000000000001E-2</v>
      </c>
    </row>
    <row r="88" spans="2:4" ht="15" x14ac:dyDescent="0.2">
      <c r="B88" s="42">
        <v>44000</v>
      </c>
      <c r="C88" s="33">
        <f>B89-1</f>
        <v>44499</v>
      </c>
      <c r="D88" s="35">
        <v>1.4999999999999999E-2</v>
      </c>
    </row>
    <row r="89" spans="2:4" ht="15" x14ac:dyDescent="0.2">
      <c r="B89" s="42">
        <v>44500</v>
      </c>
      <c r="C89" s="33">
        <f>B90-1</f>
        <v>44999</v>
      </c>
      <c r="D89" s="35">
        <v>1.4800000000000001E-2</v>
      </c>
    </row>
    <row r="90" spans="2:4" ht="15" x14ac:dyDescent="0.2">
      <c r="B90" s="42">
        <v>45000</v>
      </c>
      <c r="C90" s="33">
        <f>B91-1</f>
        <v>45499</v>
      </c>
      <c r="D90" s="35">
        <v>1.47E-2</v>
      </c>
    </row>
    <row r="91" spans="2:4" ht="15" x14ac:dyDescent="0.2">
      <c r="B91" s="33">
        <v>45500</v>
      </c>
      <c r="C91" s="33">
        <f>B92-1</f>
        <v>45999</v>
      </c>
      <c r="D91" s="35">
        <v>1.46E-2</v>
      </c>
    </row>
    <row r="92" spans="2:4" ht="15" x14ac:dyDescent="0.2">
      <c r="B92" s="33">
        <v>46000</v>
      </c>
      <c r="C92" s="33">
        <f>B93-1</f>
        <v>46499</v>
      </c>
      <c r="D92" s="35">
        <v>1.44E-2</v>
      </c>
    </row>
    <row r="93" spans="2:4" ht="15" x14ac:dyDescent="0.2">
      <c r="B93" s="33">
        <v>46500</v>
      </c>
      <c r="C93" s="33">
        <f>B94-1</f>
        <v>46999</v>
      </c>
      <c r="D93" s="35">
        <v>1.43E-2</v>
      </c>
    </row>
    <row r="94" spans="2:4" ht="15" x14ac:dyDescent="0.2">
      <c r="B94" s="33">
        <v>47000</v>
      </c>
      <c r="C94" s="33">
        <f>B95-1</f>
        <v>47499</v>
      </c>
      <c r="D94" s="35">
        <v>1.41E-2</v>
      </c>
    </row>
    <row r="95" spans="2:4" ht="15" x14ac:dyDescent="0.2">
      <c r="B95" s="33">
        <v>47500</v>
      </c>
      <c r="C95" s="33">
        <f>B96-1</f>
        <v>47999</v>
      </c>
      <c r="D95" s="35">
        <v>1.4E-2</v>
      </c>
    </row>
    <row r="96" spans="2:4" ht="15" x14ac:dyDescent="0.2">
      <c r="B96" s="33">
        <v>48000</v>
      </c>
      <c r="C96" s="33">
        <f>B97-1</f>
        <v>48499</v>
      </c>
      <c r="D96" s="35">
        <v>1.3899999999999999E-2</v>
      </c>
    </row>
    <row r="97" spans="2:4" ht="15" x14ac:dyDescent="0.2">
      <c r="B97" s="33">
        <v>48500</v>
      </c>
      <c r="C97" s="33">
        <f>B98-1</f>
        <v>48999</v>
      </c>
      <c r="D97" s="35">
        <v>1.37E-2</v>
      </c>
    </row>
    <row r="98" spans="2:4" ht="15" x14ac:dyDescent="0.2">
      <c r="B98" s="33">
        <v>49000</v>
      </c>
      <c r="C98" s="33"/>
      <c r="D98" s="68">
        <v>1.3599999999999999E-2</v>
      </c>
    </row>
    <row r="99" spans="2:4" ht="15" x14ac:dyDescent="0.2">
      <c r="B99" s="36">
        <v>49500</v>
      </c>
      <c r="C99" s="33">
        <f>Feuil2!B100-1</f>
        <v>49999</v>
      </c>
      <c r="D99" s="68">
        <v>1.35E-2</v>
      </c>
    </row>
    <row r="100" spans="2:4" ht="15" x14ac:dyDescent="0.2">
      <c r="B100" s="33">
        <v>50000</v>
      </c>
      <c r="C100" s="33">
        <f>B101-1</f>
        <v>50499</v>
      </c>
      <c r="D100" s="35">
        <v>1.34E-2</v>
      </c>
    </row>
    <row r="101" spans="2:4" ht="15" x14ac:dyDescent="0.2">
      <c r="B101" s="33">
        <v>50500</v>
      </c>
      <c r="C101" s="33">
        <f>B102-1</f>
        <v>50999</v>
      </c>
      <c r="D101" s="35">
        <v>1.37E-2</v>
      </c>
    </row>
    <row r="102" spans="2:4" ht="15" x14ac:dyDescent="0.2">
      <c r="B102" s="33">
        <v>51000</v>
      </c>
      <c r="C102" s="33">
        <f>B103-1</f>
        <v>51499</v>
      </c>
      <c r="D102" s="35">
        <v>1.3599999999999999E-2</v>
      </c>
    </row>
    <row r="103" spans="2:4" ht="15" x14ac:dyDescent="0.2">
      <c r="B103" s="33">
        <v>51500</v>
      </c>
      <c r="C103" s="33">
        <f>B104-1</f>
        <v>51999</v>
      </c>
      <c r="D103" s="35">
        <v>1.35E-2</v>
      </c>
    </row>
    <row r="104" spans="2:4" ht="15" x14ac:dyDescent="0.2">
      <c r="B104" s="33">
        <v>52000</v>
      </c>
      <c r="C104" s="33">
        <f>B105-1</f>
        <v>52499</v>
      </c>
      <c r="D104" s="35">
        <v>1.34E-2</v>
      </c>
    </row>
    <row r="105" spans="2:4" ht="15" x14ac:dyDescent="0.2">
      <c r="B105" s="33">
        <v>52500</v>
      </c>
      <c r="C105" s="33">
        <f>B106-1</f>
        <v>52999</v>
      </c>
      <c r="D105" s="35">
        <v>1.32E-2</v>
      </c>
    </row>
    <row r="106" spans="2:4" ht="15" x14ac:dyDescent="0.2">
      <c r="B106" s="42">
        <v>53000</v>
      </c>
      <c r="C106" s="33">
        <f>B107-1</f>
        <v>53499</v>
      </c>
      <c r="D106" s="35">
        <v>1.3100000000000001E-2</v>
      </c>
    </row>
    <row r="107" spans="2:4" ht="15" x14ac:dyDescent="0.2">
      <c r="B107" s="33">
        <v>53500</v>
      </c>
      <c r="C107" s="33">
        <f>B108-1</f>
        <v>53999</v>
      </c>
      <c r="D107" s="35">
        <v>1.2999999999999999E-2</v>
      </c>
    </row>
    <row r="108" spans="2:4" ht="15" x14ac:dyDescent="0.2">
      <c r="B108" s="33">
        <v>54000</v>
      </c>
      <c r="C108" s="33">
        <f>B109-1</f>
        <v>54499</v>
      </c>
      <c r="D108" s="35">
        <v>1.29E-2</v>
      </c>
    </row>
    <row r="109" spans="2:4" ht="15" x14ac:dyDescent="0.2">
      <c r="B109" s="33">
        <v>54500</v>
      </c>
      <c r="C109" s="33">
        <f>B110-1</f>
        <v>54999</v>
      </c>
      <c r="D109" s="35">
        <v>1.2800000000000001E-2</v>
      </c>
    </row>
    <row r="110" spans="2:4" ht="15" x14ac:dyDescent="0.2">
      <c r="B110" s="33">
        <v>55000</v>
      </c>
      <c r="C110" s="33">
        <f>B111-1</f>
        <v>55499</v>
      </c>
      <c r="D110" s="35">
        <v>1.2699999999999999E-2</v>
      </c>
    </row>
    <row r="111" spans="2:4" ht="15" x14ac:dyDescent="0.2">
      <c r="B111" s="33">
        <v>55500</v>
      </c>
      <c r="C111" s="33">
        <f>B112-1</f>
        <v>55999</v>
      </c>
      <c r="D111" s="35">
        <v>1.26E-2</v>
      </c>
    </row>
    <row r="112" spans="2:4" ht="15" x14ac:dyDescent="0.2">
      <c r="B112" s="33">
        <v>56000</v>
      </c>
      <c r="C112" s="33">
        <f>B113-1</f>
        <v>56499</v>
      </c>
      <c r="D112" s="35">
        <v>1.2500000000000001E-2</v>
      </c>
    </row>
    <row r="113" spans="2:4" ht="15" x14ac:dyDescent="0.2">
      <c r="B113" s="33">
        <v>56500</v>
      </c>
      <c r="C113" s="33">
        <f>B114-1</f>
        <v>56999</v>
      </c>
      <c r="D113" s="35">
        <v>1.24E-2</v>
      </c>
    </row>
    <row r="114" spans="2:4" ht="15" x14ac:dyDescent="0.2">
      <c r="B114" s="33">
        <v>57000</v>
      </c>
      <c r="C114" s="33">
        <f>B115-1</f>
        <v>57499</v>
      </c>
      <c r="D114" s="35">
        <v>1.23E-2</v>
      </c>
    </row>
    <row r="115" spans="2:4" ht="15" x14ac:dyDescent="0.2">
      <c r="B115" s="33">
        <v>57500</v>
      </c>
      <c r="C115" s="33">
        <f>B116-1</f>
        <v>57999</v>
      </c>
      <c r="D115" s="35">
        <v>1.2200000000000001E-2</v>
      </c>
    </row>
    <row r="116" spans="2:4" ht="15" x14ac:dyDescent="0.2">
      <c r="B116" s="33">
        <v>58000</v>
      </c>
      <c r="C116" s="33">
        <f>B117-1</f>
        <v>58499</v>
      </c>
      <c r="D116" s="35">
        <v>1.21E-2</v>
      </c>
    </row>
    <row r="117" spans="2:4" ht="15" x14ac:dyDescent="0.2">
      <c r="B117" s="33">
        <v>58500</v>
      </c>
      <c r="C117" s="33">
        <f>B118-1</f>
        <v>58999</v>
      </c>
      <c r="D117" s="35">
        <v>1.2E-2</v>
      </c>
    </row>
    <row r="118" spans="2:4" ht="15" x14ac:dyDescent="0.2">
      <c r="B118" s="33">
        <v>59000</v>
      </c>
      <c r="C118" s="33">
        <f>B119-1</f>
        <v>59999</v>
      </c>
      <c r="D118" s="35">
        <v>1.1900000000000001E-2</v>
      </c>
    </row>
    <row r="119" spans="2:4" ht="15" x14ac:dyDescent="0.2">
      <c r="B119" s="33">
        <v>60000</v>
      </c>
      <c r="C119" s="33">
        <f>B120-1</f>
        <v>60499</v>
      </c>
      <c r="D119" s="35">
        <v>1.18E-2</v>
      </c>
    </row>
    <row r="120" spans="2:4" ht="15" x14ac:dyDescent="0.2">
      <c r="B120" s="33">
        <v>60500</v>
      </c>
      <c r="C120" s="33">
        <f>B121-1</f>
        <v>60999</v>
      </c>
      <c r="D120" s="35">
        <v>1.17E-2</v>
      </c>
    </row>
    <row r="121" spans="2:4" ht="15" x14ac:dyDescent="0.2">
      <c r="B121" s="33">
        <v>61000</v>
      </c>
      <c r="C121" s="33">
        <f>B122-1</f>
        <v>61499</v>
      </c>
      <c r="D121" s="35">
        <v>1.1599999999999999E-2</v>
      </c>
    </row>
    <row r="122" spans="2:4" ht="15" x14ac:dyDescent="0.2">
      <c r="B122" s="33">
        <v>61500</v>
      </c>
      <c r="C122" s="33">
        <f>B123-1</f>
        <v>61999</v>
      </c>
      <c r="D122" s="35">
        <v>1.15E-2</v>
      </c>
    </row>
    <row r="123" spans="2:4" ht="15" x14ac:dyDescent="0.2">
      <c r="B123" s="33">
        <v>62000</v>
      </c>
      <c r="C123" s="33">
        <f>B124-1</f>
        <v>62499</v>
      </c>
      <c r="D123" s="35">
        <v>1.14E-2</v>
      </c>
    </row>
    <row r="124" spans="2:4" ht="15" x14ac:dyDescent="0.2">
      <c r="B124" s="33">
        <v>62500</v>
      </c>
      <c r="C124" s="33">
        <f>B125-1</f>
        <v>63499</v>
      </c>
      <c r="D124" s="35">
        <v>1.1299999999999999E-2</v>
      </c>
    </row>
    <row r="125" spans="2:4" ht="15" x14ac:dyDescent="0.2">
      <c r="B125" s="33">
        <v>63500</v>
      </c>
      <c r="C125" s="33">
        <f>B126-1</f>
        <v>63999</v>
      </c>
      <c r="D125" s="35">
        <v>1.12E-2</v>
      </c>
    </row>
    <row r="126" spans="2:4" ht="15" x14ac:dyDescent="0.2">
      <c r="B126" s="33">
        <v>64000</v>
      </c>
      <c r="C126" s="33">
        <f>B127-1</f>
        <v>64499</v>
      </c>
      <c r="D126" s="35">
        <v>1.11E-2</v>
      </c>
    </row>
    <row r="127" spans="2:4" ht="15" x14ac:dyDescent="0.2">
      <c r="B127" s="33">
        <v>64500</v>
      </c>
      <c r="C127" s="33">
        <f>B128-1</f>
        <v>65499</v>
      </c>
      <c r="D127" s="35">
        <v>1.0999999999999999E-2</v>
      </c>
    </row>
    <row r="128" spans="2:4" ht="15" x14ac:dyDescent="0.2">
      <c r="B128" s="33">
        <v>65500</v>
      </c>
      <c r="C128" s="33">
        <f>B129-1</f>
        <v>65999</v>
      </c>
      <c r="D128" s="35">
        <v>1.09E-2</v>
      </c>
    </row>
    <row r="129" spans="2:4" ht="15" x14ac:dyDescent="0.2">
      <c r="B129" s="33">
        <v>66000</v>
      </c>
      <c r="C129" s="33">
        <f>B130-1</f>
        <v>66499</v>
      </c>
      <c r="D129" s="35">
        <v>1.0800000000000001E-2</v>
      </c>
    </row>
    <row r="130" spans="2:4" ht="15" x14ac:dyDescent="0.2">
      <c r="B130" s="33">
        <v>66500</v>
      </c>
      <c r="C130" s="33">
        <f>B131-1</f>
        <v>66999</v>
      </c>
      <c r="D130" s="35">
        <v>1.0699999999999999E-2</v>
      </c>
    </row>
    <row r="131" spans="2:4" ht="15" x14ac:dyDescent="0.2">
      <c r="B131" s="33">
        <v>67000</v>
      </c>
      <c r="C131" s="33">
        <f>B132-1</f>
        <v>67999</v>
      </c>
      <c r="D131" s="35">
        <v>1.06E-2</v>
      </c>
    </row>
    <row r="132" spans="2:4" ht="15" x14ac:dyDescent="0.2">
      <c r="B132" s="33">
        <v>68000</v>
      </c>
      <c r="C132" s="33">
        <f>B133-1</f>
        <v>68499</v>
      </c>
      <c r="D132" s="35">
        <v>1.0500000000000001E-2</v>
      </c>
    </row>
    <row r="133" spans="2:4" ht="15" x14ac:dyDescent="0.2">
      <c r="B133" s="33">
        <v>68500</v>
      </c>
      <c r="C133" s="33">
        <f>B134-1</f>
        <v>69499</v>
      </c>
      <c r="D133" s="35">
        <v>1.04E-2</v>
      </c>
    </row>
    <row r="134" spans="2:4" ht="15" x14ac:dyDescent="0.2">
      <c r="B134" s="33">
        <v>69500</v>
      </c>
      <c r="C134" s="33">
        <f>B135-1</f>
        <v>69999</v>
      </c>
      <c r="D134" s="35">
        <v>1.03E-2</v>
      </c>
    </row>
    <row r="135" spans="2:4" ht="15" x14ac:dyDescent="0.2">
      <c r="B135" s="33">
        <v>70000</v>
      </c>
      <c r="C135" s="33">
        <f>B136-1</f>
        <v>70999</v>
      </c>
      <c r="D135" s="35">
        <v>1.0200000000000001E-2</v>
      </c>
    </row>
    <row r="136" spans="2:4" ht="15" x14ac:dyDescent="0.2">
      <c r="B136" s="33">
        <v>71000</v>
      </c>
      <c r="C136" s="33">
        <f>B137-1</f>
        <v>71499</v>
      </c>
      <c r="D136" s="35">
        <v>1.01E-2</v>
      </c>
    </row>
    <row r="137" spans="2:4" ht="15" x14ac:dyDescent="0.2">
      <c r="B137" s="33">
        <v>71500</v>
      </c>
      <c r="C137" s="33">
        <f>B138-1</f>
        <v>72499</v>
      </c>
      <c r="D137" s="35">
        <v>0.01</v>
      </c>
    </row>
    <row r="138" spans="2:4" ht="15" x14ac:dyDescent="0.2">
      <c r="B138" s="33">
        <v>72500</v>
      </c>
      <c r="C138" s="33">
        <f>B139-1</f>
        <v>72999</v>
      </c>
      <c r="D138" s="35">
        <v>9.9000000000000008E-3</v>
      </c>
    </row>
    <row r="139" spans="2:4" ht="15" x14ac:dyDescent="0.2">
      <c r="B139" s="33">
        <v>73000</v>
      </c>
      <c r="C139" s="33">
        <f>B140-1</f>
        <v>73999</v>
      </c>
      <c r="D139" s="60">
        <v>9.7999999999999997E-3</v>
      </c>
    </row>
    <row r="140" spans="2:4" ht="15" x14ac:dyDescent="0.2">
      <c r="B140" s="33">
        <v>74000</v>
      </c>
      <c r="C140" s="33">
        <f>B141-1</f>
        <v>74499</v>
      </c>
      <c r="D140" s="61">
        <v>9.7000000000000003E-3</v>
      </c>
    </row>
    <row r="141" spans="2:4" ht="15" x14ac:dyDescent="0.2">
      <c r="B141" s="33">
        <v>74500</v>
      </c>
      <c r="C141" s="33">
        <f>B142-1</f>
        <v>75499</v>
      </c>
      <c r="D141" s="64">
        <v>9.5999999999999992E-3</v>
      </c>
    </row>
    <row r="142" spans="2:4" ht="15" x14ac:dyDescent="0.2">
      <c r="B142" s="33">
        <v>75500</v>
      </c>
      <c r="C142" s="33">
        <f>B143-1</f>
        <v>76499</v>
      </c>
      <c r="D142" s="60">
        <v>9.7999999999999997E-3</v>
      </c>
    </row>
    <row r="143" spans="2:4" ht="15" x14ac:dyDescent="0.2">
      <c r="B143" s="33">
        <v>76500</v>
      </c>
      <c r="C143" s="33">
        <f>B144-1</f>
        <v>77499</v>
      </c>
      <c r="D143" s="61">
        <v>9.7000000000000003E-3</v>
      </c>
    </row>
    <row r="144" spans="2:4" ht="15" x14ac:dyDescent="0.2">
      <c r="B144" s="36">
        <v>77500</v>
      </c>
      <c r="C144" s="33">
        <f>B145-1</f>
        <v>77999</v>
      </c>
      <c r="D144" s="64">
        <v>9.5999999999999992E-3</v>
      </c>
    </row>
    <row r="145" spans="2:4" ht="15" x14ac:dyDescent="0.2">
      <c r="B145" s="36">
        <v>78000</v>
      </c>
      <c r="C145" s="33">
        <f>B146-1</f>
        <v>78999</v>
      </c>
      <c r="D145" s="35">
        <v>9.4999999999999998E-3</v>
      </c>
    </row>
    <row r="146" spans="2:4" ht="15" x14ac:dyDescent="0.2">
      <c r="B146" s="33">
        <v>79000</v>
      </c>
      <c r="C146" s="33">
        <f>B147-1</f>
        <v>79999</v>
      </c>
      <c r="D146" s="35">
        <v>9.4000000000000004E-3</v>
      </c>
    </row>
    <row r="147" spans="2:4" ht="15" x14ac:dyDescent="0.2">
      <c r="B147" s="33">
        <v>80000</v>
      </c>
      <c r="C147" s="33">
        <f>B148-1</f>
        <v>80999</v>
      </c>
      <c r="D147" s="35">
        <v>9.2999999999999992E-3</v>
      </c>
    </row>
    <row r="148" spans="2:4" ht="15" x14ac:dyDescent="0.2">
      <c r="B148" s="36">
        <v>81000</v>
      </c>
      <c r="C148" s="33">
        <f>B149-1</f>
        <v>81999</v>
      </c>
      <c r="D148" s="35">
        <v>9.1999999999999998E-3</v>
      </c>
    </row>
    <row r="149" spans="2:4" ht="15" x14ac:dyDescent="0.2">
      <c r="B149" s="33">
        <v>82000</v>
      </c>
      <c r="C149" s="33">
        <f>B150-1</f>
        <v>82999</v>
      </c>
      <c r="D149" s="35">
        <v>9.1000000000000004E-3</v>
      </c>
    </row>
    <row r="150" spans="2:4" ht="15" x14ac:dyDescent="0.2">
      <c r="B150" s="33">
        <v>83000</v>
      </c>
      <c r="C150" s="33">
        <f>B151-1</f>
        <v>83999</v>
      </c>
      <c r="D150" s="35">
        <v>8.9999999999999993E-3</v>
      </c>
    </row>
    <row r="151" spans="2:4" ht="15" x14ac:dyDescent="0.2">
      <c r="B151" s="33">
        <v>84000</v>
      </c>
      <c r="C151" s="33">
        <f>B152-1</f>
        <v>84999</v>
      </c>
      <c r="D151" s="35">
        <v>8.8999999999999999E-3</v>
      </c>
    </row>
    <row r="152" spans="2:4" ht="15" x14ac:dyDescent="0.25">
      <c r="B152" s="67">
        <v>85000</v>
      </c>
      <c r="C152" s="33">
        <f>B153-1</f>
        <v>85999</v>
      </c>
      <c r="D152" s="68">
        <v>8.8000000000000005E-3</v>
      </c>
    </row>
    <row r="153" spans="2:4" ht="15" x14ac:dyDescent="0.2">
      <c r="B153" s="33">
        <v>86000</v>
      </c>
      <c r="C153" s="33">
        <f>B154-1</f>
        <v>86999</v>
      </c>
      <c r="D153" s="35">
        <v>8.6999999999999994E-3</v>
      </c>
    </row>
    <row r="154" spans="2:4" ht="15" x14ac:dyDescent="0.2">
      <c r="B154" s="33">
        <v>87000</v>
      </c>
      <c r="C154" s="33">
        <f>B155-1</f>
        <v>87999</v>
      </c>
      <c r="D154" s="35">
        <v>8.6E-3</v>
      </c>
    </row>
    <row r="155" spans="2:4" ht="15" x14ac:dyDescent="0.2">
      <c r="B155" s="33">
        <v>88000</v>
      </c>
      <c r="C155" s="33">
        <f>B156-1</f>
        <v>89499</v>
      </c>
      <c r="D155" s="35">
        <v>8.5000000000000006E-3</v>
      </c>
    </row>
    <row r="156" spans="2:4" ht="15" x14ac:dyDescent="0.2">
      <c r="B156" s="36">
        <v>89500</v>
      </c>
      <c r="C156" s="33">
        <f>B157-1</f>
        <v>90499</v>
      </c>
      <c r="D156" s="35">
        <v>8.3999999999999995E-3</v>
      </c>
    </row>
    <row r="157" spans="2:4" ht="15" x14ac:dyDescent="0.2">
      <c r="B157" s="33">
        <v>90500</v>
      </c>
      <c r="C157" s="33">
        <f>B158-1</f>
        <v>91499</v>
      </c>
      <c r="D157" s="35">
        <v>8.3000000000000001E-3</v>
      </c>
    </row>
    <row r="158" spans="2:4" ht="15" x14ac:dyDescent="0.2">
      <c r="B158" s="33">
        <v>91500</v>
      </c>
      <c r="C158" s="33">
        <f>B159-1</f>
        <v>92999</v>
      </c>
      <c r="D158" s="35">
        <v>8.2000000000000007E-3</v>
      </c>
    </row>
    <row r="159" spans="2:4" ht="15" x14ac:dyDescent="0.2">
      <c r="B159" s="33">
        <v>93000</v>
      </c>
      <c r="C159" s="33">
        <f>B160-1</f>
        <v>93999</v>
      </c>
      <c r="D159" s="35">
        <v>8.0999999999999996E-3</v>
      </c>
    </row>
    <row r="160" spans="2:4" ht="15" x14ac:dyDescent="0.2">
      <c r="B160" s="33">
        <v>94000</v>
      </c>
      <c r="C160" s="33">
        <f>B161-1</f>
        <v>95499</v>
      </c>
      <c r="D160" s="35">
        <v>8.0000000000000002E-3</v>
      </c>
    </row>
    <row r="161" spans="2:4" ht="15" x14ac:dyDescent="0.2">
      <c r="B161" s="33">
        <v>95500</v>
      </c>
      <c r="C161" s="33">
        <f>B162-1</f>
        <v>96499</v>
      </c>
      <c r="D161" s="35">
        <v>7.9000000000000008E-3</v>
      </c>
    </row>
    <row r="162" spans="2:4" ht="15" x14ac:dyDescent="0.2">
      <c r="B162" s="33">
        <v>96500</v>
      </c>
      <c r="C162" s="33">
        <f>B163-1</f>
        <v>97999</v>
      </c>
      <c r="D162" s="70">
        <v>7.7999999999999996E-3</v>
      </c>
    </row>
    <row r="163" spans="2:4" ht="15" x14ac:dyDescent="0.2">
      <c r="B163" s="33">
        <v>98000</v>
      </c>
      <c r="C163" s="33">
        <f>B164-1</f>
        <v>99499</v>
      </c>
      <c r="D163" s="35">
        <v>7.7000000000000002E-3</v>
      </c>
    </row>
    <row r="164" spans="2:4" ht="15" x14ac:dyDescent="0.2">
      <c r="B164" s="33">
        <v>99500</v>
      </c>
      <c r="C164" s="33">
        <f>B165-1</f>
        <v>100499</v>
      </c>
      <c r="D164" s="35">
        <v>7.6E-3</v>
      </c>
    </row>
    <row r="165" spans="2:4" ht="15" x14ac:dyDescent="0.2">
      <c r="B165" s="36">
        <v>100500</v>
      </c>
      <c r="C165" s="33">
        <f>B166-1</f>
        <v>101499</v>
      </c>
      <c r="D165" s="70">
        <v>7.7999999999999996E-3</v>
      </c>
    </row>
    <row r="166" spans="2:4" ht="15" x14ac:dyDescent="0.2">
      <c r="B166" s="33">
        <v>101500</v>
      </c>
      <c r="C166" s="33">
        <f>B167-1</f>
        <v>102999</v>
      </c>
      <c r="D166" s="35">
        <v>7.7000000000000002E-3</v>
      </c>
    </row>
    <row r="167" spans="2:4" ht="15" x14ac:dyDescent="0.2">
      <c r="B167" s="33">
        <v>103000</v>
      </c>
      <c r="C167" s="33">
        <f>B168-1</f>
        <v>104999</v>
      </c>
      <c r="D167" s="35">
        <v>7.6E-3</v>
      </c>
    </row>
    <row r="168" spans="2:4" ht="15" x14ac:dyDescent="0.2">
      <c r="B168" s="33">
        <v>105000</v>
      </c>
      <c r="C168" s="33">
        <f>B169-1</f>
        <v>105999</v>
      </c>
      <c r="D168" s="35">
        <v>7.4999999999999997E-3</v>
      </c>
    </row>
    <row r="169" spans="2:4" ht="15" x14ac:dyDescent="0.2">
      <c r="B169" s="33">
        <v>106000</v>
      </c>
      <c r="C169" s="33">
        <f>B170-1</f>
        <v>107499</v>
      </c>
      <c r="D169" s="55">
        <v>7.4000000000000003E-3</v>
      </c>
    </row>
    <row r="170" spans="2:4" ht="15" x14ac:dyDescent="0.2">
      <c r="B170" s="36">
        <v>107500</v>
      </c>
      <c r="C170" s="33">
        <f>B171-1</f>
        <v>108999</v>
      </c>
      <c r="D170" s="62">
        <v>7.3000000000000001E-3</v>
      </c>
    </row>
    <row r="171" spans="2:4" ht="15" x14ac:dyDescent="0.2">
      <c r="B171" s="33">
        <v>109000</v>
      </c>
      <c r="C171" s="33">
        <f>B172-1</f>
        <v>110999</v>
      </c>
      <c r="D171" s="55">
        <v>7.1999999999999998E-3</v>
      </c>
    </row>
    <row r="172" spans="2:4" ht="15" x14ac:dyDescent="0.2">
      <c r="B172" s="33">
        <v>111000</v>
      </c>
      <c r="C172" s="33">
        <f>B173-1</f>
        <v>112499</v>
      </c>
      <c r="D172" s="55">
        <v>7.1000000000000004E-3</v>
      </c>
    </row>
    <row r="173" spans="2:4" ht="15" x14ac:dyDescent="0.2">
      <c r="B173" s="33">
        <v>112500</v>
      </c>
      <c r="C173" s="33">
        <f>B174-1</f>
        <v>114499</v>
      </c>
      <c r="D173" s="55">
        <v>7.0000000000000001E-3</v>
      </c>
    </row>
    <row r="174" spans="2:4" ht="15" x14ac:dyDescent="0.2">
      <c r="B174" s="33">
        <v>114500</v>
      </c>
      <c r="C174" s="33">
        <f>B175-1</f>
        <v>115999</v>
      </c>
      <c r="D174" s="55">
        <v>6.8999999999999999E-3</v>
      </c>
    </row>
    <row r="175" spans="2:4" ht="15" x14ac:dyDescent="0.2">
      <c r="B175" s="33">
        <v>116000</v>
      </c>
      <c r="C175" s="33">
        <f>B176-1</f>
        <v>117999</v>
      </c>
      <c r="D175" s="55">
        <v>6.7999999999999996E-3</v>
      </c>
    </row>
    <row r="176" spans="2:4" ht="15" x14ac:dyDescent="0.2">
      <c r="B176" s="33">
        <v>118000</v>
      </c>
      <c r="C176" s="33">
        <f>B177-1</f>
        <v>119999</v>
      </c>
      <c r="D176" s="55">
        <v>6.7000000000000002E-3</v>
      </c>
    </row>
    <row r="177" spans="2:4" ht="15" x14ac:dyDescent="0.2">
      <c r="B177" s="33">
        <v>120000</v>
      </c>
      <c r="C177" s="33">
        <f>B178-1</f>
        <v>121999</v>
      </c>
      <c r="D177" s="55">
        <v>6.6E-3</v>
      </c>
    </row>
    <row r="178" spans="2:4" ht="15" x14ac:dyDescent="0.2">
      <c r="B178" s="42">
        <v>122000</v>
      </c>
      <c r="C178" s="33">
        <f>B179-1</f>
        <v>124999</v>
      </c>
      <c r="D178" s="35">
        <v>6.4999999999999997E-3</v>
      </c>
    </row>
    <row r="179" spans="2:4" ht="15" x14ac:dyDescent="0.2">
      <c r="B179" s="42">
        <v>125000</v>
      </c>
      <c r="C179" s="33">
        <f>B180-1</f>
        <v>125499</v>
      </c>
      <c r="D179" s="35">
        <v>6.4000000000000003E-3</v>
      </c>
    </row>
    <row r="180" spans="2:4" ht="15" x14ac:dyDescent="0.2">
      <c r="B180" s="42">
        <v>125500</v>
      </c>
      <c r="C180" s="33">
        <f>B181-1</f>
        <v>125999</v>
      </c>
      <c r="D180" s="35">
        <v>6.6E-3</v>
      </c>
    </row>
    <row r="181" spans="2:4" ht="15" x14ac:dyDescent="0.2">
      <c r="B181" s="71">
        <v>126000</v>
      </c>
      <c r="C181" s="33">
        <f>B182-1</f>
        <v>128499</v>
      </c>
      <c r="D181" s="68">
        <v>6.4999999999999997E-3</v>
      </c>
    </row>
    <row r="182" spans="2:4" ht="15" x14ac:dyDescent="0.2">
      <c r="B182" s="71">
        <v>128500</v>
      </c>
      <c r="C182" s="33">
        <f>B183-1</f>
        <v>130499</v>
      </c>
      <c r="D182" s="68">
        <v>6.4000000000000003E-3</v>
      </c>
    </row>
    <row r="183" spans="2:4" ht="15" x14ac:dyDescent="0.2">
      <c r="B183" s="71">
        <v>130500</v>
      </c>
      <c r="C183" s="33">
        <f>B184-1</f>
        <v>132999</v>
      </c>
      <c r="D183" s="68">
        <v>6.3E-3</v>
      </c>
    </row>
    <row r="184" spans="2:4" ht="15" x14ac:dyDescent="0.2">
      <c r="B184" s="42">
        <v>133000</v>
      </c>
      <c r="C184" s="33">
        <f>B185-1</f>
        <v>135499</v>
      </c>
      <c r="D184" s="35">
        <v>6.1999999999999998E-3</v>
      </c>
    </row>
    <row r="185" spans="2:4" ht="15" x14ac:dyDescent="0.2">
      <c r="B185" s="33">
        <v>135500</v>
      </c>
      <c r="C185" s="33">
        <f>B186-1</f>
        <v>137999</v>
      </c>
      <c r="D185" s="55">
        <v>6.1000000000000004E-3</v>
      </c>
    </row>
    <row r="186" spans="2:4" ht="15" x14ac:dyDescent="0.2">
      <c r="B186" s="33">
        <v>138000</v>
      </c>
      <c r="C186" s="33">
        <f>B187-1</f>
        <v>140499</v>
      </c>
      <c r="D186" s="55">
        <v>6.0000000000000001E-3</v>
      </c>
    </row>
    <row r="187" spans="2:4" ht="15" x14ac:dyDescent="0.2">
      <c r="B187" s="33">
        <v>140500</v>
      </c>
      <c r="C187" s="33">
        <f>B188-1</f>
        <v>143499</v>
      </c>
      <c r="D187" s="55">
        <v>5.8999999999999999E-3</v>
      </c>
    </row>
    <row r="188" spans="2:4" ht="15" x14ac:dyDescent="0.2">
      <c r="B188" s="33">
        <v>143500</v>
      </c>
      <c r="C188" s="33">
        <f>B189-1</f>
        <v>145999</v>
      </c>
      <c r="D188" s="55">
        <v>5.7999999999999996E-3</v>
      </c>
    </row>
    <row r="189" spans="2:4" ht="15" x14ac:dyDescent="0.2">
      <c r="B189" s="33">
        <v>146000</v>
      </c>
      <c r="C189" s="33">
        <f>B190-1</f>
        <v>148999</v>
      </c>
      <c r="D189" s="73">
        <v>5.7000000000000002E-3</v>
      </c>
    </row>
    <row r="190" spans="2:4" ht="15" x14ac:dyDescent="0.2">
      <c r="B190" s="33">
        <v>149000</v>
      </c>
      <c r="C190" s="33">
        <f>B191-1</f>
        <v>150499</v>
      </c>
      <c r="D190" s="74">
        <v>5.5999999999999999E-3</v>
      </c>
    </row>
    <row r="191" spans="2:4" ht="15" x14ac:dyDescent="0.2">
      <c r="B191" s="33">
        <v>150500</v>
      </c>
      <c r="C191" s="33">
        <f>B192-1</f>
        <v>153999</v>
      </c>
      <c r="D191" s="39">
        <v>5.7000000000000002E-3</v>
      </c>
    </row>
    <row r="192" spans="2:4" ht="15" x14ac:dyDescent="0.2">
      <c r="B192" s="33">
        <v>154000</v>
      </c>
      <c r="C192" s="33">
        <f>B193-1</f>
        <v>156999</v>
      </c>
      <c r="D192" s="75">
        <v>5.5999999999999999E-3</v>
      </c>
    </row>
    <row r="193" spans="2:4" ht="15" x14ac:dyDescent="0.2">
      <c r="B193" s="33">
        <v>157000</v>
      </c>
      <c r="C193" s="33">
        <f>B194-1</f>
        <v>159999</v>
      </c>
      <c r="D193" s="35">
        <v>5.4999999999999997E-3</v>
      </c>
    </row>
    <row r="194" spans="2:4" ht="15" x14ac:dyDescent="0.2">
      <c r="B194" s="33">
        <v>160000</v>
      </c>
      <c r="C194" s="33">
        <f>B195-1</f>
        <v>163499</v>
      </c>
      <c r="D194" s="35">
        <v>5.4000000000000003E-3</v>
      </c>
    </row>
    <row r="195" spans="2:4" ht="15" x14ac:dyDescent="0.2">
      <c r="B195" s="33">
        <v>163500</v>
      </c>
      <c r="C195" s="33">
        <f>B196-1</f>
        <v>167499</v>
      </c>
      <c r="D195" s="35">
        <v>5.3E-3</v>
      </c>
    </row>
    <row r="196" spans="2:4" ht="15" x14ac:dyDescent="0.2">
      <c r="B196" s="33">
        <v>167500</v>
      </c>
      <c r="C196" s="33"/>
      <c r="D196" s="38">
        <v>5.1999999999999998E-3</v>
      </c>
    </row>
    <row r="197" spans="2:4" ht="15" x14ac:dyDescent="0.2">
      <c r="B197" s="33">
        <v>171000</v>
      </c>
      <c r="C197" s="33">
        <f>Feuil2!B198-1</f>
        <v>174999</v>
      </c>
      <c r="D197" s="39">
        <v>5.1000000000000004E-3</v>
      </c>
    </row>
    <row r="198" spans="2:4" ht="15" x14ac:dyDescent="0.2">
      <c r="B198" s="36">
        <v>175000</v>
      </c>
      <c r="C198" s="33">
        <f>B199-1</f>
        <v>175499</v>
      </c>
      <c r="D198" s="37">
        <v>5.0000000000000001E-3</v>
      </c>
    </row>
    <row r="199" spans="2:4" ht="15" x14ac:dyDescent="0.2">
      <c r="B199" s="33">
        <v>175500</v>
      </c>
      <c r="C199" s="33">
        <f>B200-1</f>
        <v>176499</v>
      </c>
      <c r="D199" s="38">
        <v>5.1999999999999998E-3</v>
      </c>
    </row>
    <row r="200" spans="2:4" ht="15" x14ac:dyDescent="0.2">
      <c r="B200" s="33">
        <v>176500</v>
      </c>
      <c r="C200" s="33">
        <f>B201-1</f>
        <v>180499</v>
      </c>
      <c r="D200" s="39">
        <v>5.1000000000000004E-3</v>
      </c>
    </row>
    <row r="201" spans="2:4" ht="15" x14ac:dyDescent="0.2">
      <c r="B201" s="33">
        <v>180500</v>
      </c>
      <c r="C201" s="33">
        <f>B202-1</f>
        <v>184499</v>
      </c>
      <c r="D201" s="40">
        <v>5.0000000000000001E-3</v>
      </c>
    </row>
    <row r="202" spans="2:4" ht="15" x14ac:dyDescent="0.2">
      <c r="B202" s="33">
        <v>184500</v>
      </c>
      <c r="C202" s="33">
        <f>B203-1</f>
        <v>188999</v>
      </c>
      <c r="D202" s="41">
        <v>4.8999999999999998E-3</v>
      </c>
    </row>
    <row r="203" spans="2:4" ht="15" x14ac:dyDescent="0.2">
      <c r="B203" s="33">
        <v>189000</v>
      </c>
      <c r="C203" s="33">
        <f>B204-1</f>
        <v>193499</v>
      </c>
      <c r="D203" s="41">
        <v>4.7999999999999996E-3</v>
      </c>
    </row>
    <row r="204" spans="2:4" ht="15" x14ac:dyDescent="0.2">
      <c r="B204" s="33">
        <v>193500</v>
      </c>
      <c r="C204" s="33">
        <f>B205-1</f>
        <v>198499</v>
      </c>
      <c r="D204" s="43">
        <v>4.7000000000000002E-3</v>
      </c>
    </row>
    <row r="205" spans="2:4" ht="15" x14ac:dyDescent="0.2">
      <c r="B205" s="42">
        <v>198500</v>
      </c>
      <c r="C205" s="33">
        <f>B206-1</f>
        <v>200499</v>
      </c>
      <c r="D205" s="44">
        <v>4.5999999999999999E-3</v>
      </c>
    </row>
    <row r="206" spans="2:4" ht="15" x14ac:dyDescent="0.2">
      <c r="B206" s="42">
        <v>200500</v>
      </c>
      <c r="C206" s="33">
        <f>B207-1</f>
        <v>204499</v>
      </c>
      <c r="D206" s="45">
        <v>4.7000000000000002E-3</v>
      </c>
    </row>
    <row r="207" spans="2:4" ht="15" x14ac:dyDescent="0.2">
      <c r="B207" s="42">
        <v>204500</v>
      </c>
      <c r="C207" s="33">
        <f>B208-1</f>
        <v>209499</v>
      </c>
      <c r="D207" s="44">
        <v>4.5999999999999999E-3</v>
      </c>
    </row>
    <row r="208" spans="2:4" ht="15" x14ac:dyDescent="0.2">
      <c r="B208" s="42">
        <v>209500</v>
      </c>
      <c r="C208" s="33">
        <f>B209-1</f>
        <v>215499</v>
      </c>
      <c r="D208" s="35">
        <v>4.4999999999999997E-3</v>
      </c>
    </row>
    <row r="209" spans="2:4" ht="15" x14ac:dyDescent="0.2">
      <c r="B209" s="33">
        <v>215500</v>
      </c>
      <c r="C209" s="33">
        <f>B210-1</f>
        <v>220999</v>
      </c>
      <c r="D209" s="46">
        <v>4.4000000000000003E-3</v>
      </c>
    </row>
    <row r="210" spans="2:4" ht="15" x14ac:dyDescent="0.2">
      <c r="B210" s="33">
        <v>221000</v>
      </c>
      <c r="C210" s="33">
        <f>B211-1</f>
        <v>225499</v>
      </c>
      <c r="D210" s="47">
        <v>4.3E-3</v>
      </c>
    </row>
    <row r="211" spans="2:4" ht="15" x14ac:dyDescent="0.2">
      <c r="B211" s="33">
        <v>225500</v>
      </c>
      <c r="C211" s="33">
        <f>B212-1</f>
        <v>227499</v>
      </c>
      <c r="D211" s="46">
        <v>4.4000000000000003E-3</v>
      </c>
    </row>
    <row r="212" spans="2:4" ht="15" x14ac:dyDescent="0.2">
      <c r="B212" s="33">
        <v>227500</v>
      </c>
      <c r="C212" s="33">
        <f>B213-1</f>
        <v>233999</v>
      </c>
      <c r="D212" s="47">
        <v>4.3E-3</v>
      </c>
    </row>
    <row r="213" spans="2:4" ht="15" x14ac:dyDescent="0.2">
      <c r="B213" s="33">
        <v>234000</v>
      </c>
      <c r="C213" s="33">
        <f>B214-1</f>
        <v>240999</v>
      </c>
      <c r="D213" s="35">
        <v>4.1999999999999997E-3</v>
      </c>
    </row>
    <row r="214" spans="2:4" ht="15" x14ac:dyDescent="0.2">
      <c r="B214" s="48">
        <v>241000</v>
      </c>
      <c r="C214" s="33">
        <f>B215-1</f>
        <v>247999</v>
      </c>
      <c r="D214" s="49">
        <v>4.1000000000000003E-3</v>
      </c>
    </row>
    <row r="215" spans="2:4" ht="15" x14ac:dyDescent="0.2">
      <c r="B215" s="48">
        <v>248000</v>
      </c>
      <c r="C215" s="33">
        <f>B216-1</f>
        <v>252499</v>
      </c>
      <c r="D215" s="50">
        <v>4.0000000000000001E-3</v>
      </c>
    </row>
    <row r="216" spans="2:4" ht="15" x14ac:dyDescent="0.2">
      <c r="B216" s="48">
        <v>252500</v>
      </c>
      <c r="C216" s="33">
        <f>B217-1</f>
        <v>254999</v>
      </c>
      <c r="D216" s="49">
        <v>4.1000000000000003E-3</v>
      </c>
    </row>
    <row r="217" spans="2:4" ht="15" x14ac:dyDescent="0.2">
      <c r="B217" s="48">
        <v>255000</v>
      </c>
      <c r="C217" s="33">
        <f>B218-1</f>
        <v>262499</v>
      </c>
      <c r="D217" s="50">
        <v>4.0000000000000001E-3</v>
      </c>
    </row>
    <row r="218" spans="2:4" ht="15" x14ac:dyDescent="0.2">
      <c r="B218" s="48">
        <v>262500</v>
      </c>
      <c r="C218" s="33">
        <f>B219-1</f>
        <v>269999</v>
      </c>
      <c r="D218" s="41">
        <v>3.8999999999999998E-3</v>
      </c>
    </row>
    <row r="219" spans="2:4" ht="15" x14ac:dyDescent="0.2">
      <c r="B219" s="48">
        <v>270000</v>
      </c>
      <c r="C219" s="33">
        <f>B220-1</f>
        <v>284999</v>
      </c>
      <c r="D219" s="41">
        <v>3.8E-3</v>
      </c>
    </row>
    <row r="220" spans="2:4" ht="15" x14ac:dyDescent="0.2">
      <c r="B220" s="48">
        <v>285000</v>
      </c>
      <c r="C220" s="33">
        <f>B221-1</f>
        <v>292499</v>
      </c>
      <c r="D220" s="41">
        <v>3.7000000000000002E-3</v>
      </c>
    </row>
    <row r="221" spans="2:4" ht="15" x14ac:dyDescent="0.2">
      <c r="B221" s="48">
        <v>292500</v>
      </c>
      <c r="C221" s="33">
        <f>B222-1</f>
        <v>307499</v>
      </c>
      <c r="D221" s="41">
        <v>3.5999999999999999E-3</v>
      </c>
    </row>
    <row r="222" spans="2:4" ht="15" x14ac:dyDescent="0.2">
      <c r="B222" s="48">
        <v>307500</v>
      </c>
      <c r="C222" s="33">
        <f>B223-1</f>
        <v>317499</v>
      </c>
      <c r="D222" s="41">
        <v>3.5000000000000001E-3</v>
      </c>
    </row>
    <row r="223" spans="2:4" ht="15" x14ac:dyDescent="0.2">
      <c r="B223" s="48">
        <v>317500</v>
      </c>
      <c r="C223" s="33">
        <f>B224-1</f>
        <v>337499</v>
      </c>
      <c r="D223" s="41">
        <v>3.3999999999999998E-3</v>
      </c>
    </row>
    <row r="224" spans="2:4" ht="15" x14ac:dyDescent="0.2">
      <c r="B224" s="48">
        <v>337500</v>
      </c>
      <c r="C224" s="33">
        <f>B225-1</f>
        <v>347499</v>
      </c>
      <c r="D224" s="51">
        <v>3.3E-3</v>
      </c>
    </row>
    <row r="225" spans="2:4" ht="15" x14ac:dyDescent="0.2">
      <c r="B225" s="48">
        <v>347500</v>
      </c>
      <c r="C225" s="33">
        <f>B226-1</f>
        <v>352499</v>
      </c>
      <c r="D225" s="52">
        <v>3.2000000000000002E-3</v>
      </c>
    </row>
    <row r="226" spans="2:4" ht="15" x14ac:dyDescent="0.2">
      <c r="B226" s="33">
        <v>352500</v>
      </c>
      <c r="C226" s="33">
        <f>B227-1</f>
        <v>354999</v>
      </c>
      <c r="D226" s="53">
        <v>3.3E-3</v>
      </c>
    </row>
    <row r="227" spans="2:4" ht="15" x14ac:dyDescent="0.2">
      <c r="B227" s="42">
        <v>355000</v>
      </c>
      <c r="C227" s="33">
        <f>B228-1</f>
        <v>366999</v>
      </c>
      <c r="D227" s="54">
        <v>3.2000000000000002E-3</v>
      </c>
    </row>
    <row r="228" spans="2:4" ht="15" x14ac:dyDescent="0.2">
      <c r="B228" s="42">
        <v>367000</v>
      </c>
      <c r="C228" s="33">
        <f>B229-1</f>
        <v>389999</v>
      </c>
      <c r="D228" s="35">
        <v>3.0999999999999999E-3</v>
      </c>
    </row>
    <row r="229" spans="2:4" ht="15" x14ac:dyDescent="0.2">
      <c r="B229" s="33">
        <v>390000</v>
      </c>
      <c r="C229" s="33">
        <f>B230-1</f>
        <v>412499</v>
      </c>
      <c r="D229" s="35">
        <v>3.0000000000000001E-3</v>
      </c>
    </row>
    <row r="230" spans="2:4" ht="15" x14ac:dyDescent="0.2">
      <c r="B230" s="42">
        <v>412500</v>
      </c>
      <c r="C230" s="33">
        <f>B231-1</f>
        <v>437499</v>
      </c>
      <c r="D230" s="35">
        <v>2.8999999999999998E-3</v>
      </c>
    </row>
    <row r="231" spans="2:4" ht="15" x14ac:dyDescent="0.2">
      <c r="B231" s="33">
        <v>437500</v>
      </c>
      <c r="C231" s="33">
        <f>B232-1</f>
        <v>464999</v>
      </c>
      <c r="D231" s="35">
        <v>2.8E-3</v>
      </c>
    </row>
    <row r="232" spans="2:4" ht="15" x14ac:dyDescent="0.2">
      <c r="B232" s="33">
        <v>465000</v>
      </c>
      <c r="C232" s="33">
        <f>B233-1</f>
        <v>494999</v>
      </c>
      <c r="D232" s="39">
        <v>2.7000000000000001E-3</v>
      </c>
    </row>
    <row r="233" spans="2:4" ht="15" x14ac:dyDescent="0.2">
      <c r="B233" s="33">
        <v>495000</v>
      </c>
      <c r="C233" s="33">
        <f>B234-1</f>
        <v>502499</v>
      </c>
      <c r="D233" s="57">
        <v>2.5999999999999999E-3</v>
      </c>
    </row>
    <row r="234" spans="2:4" ht="15" x14ac:dyDescent="0.2">
      <c r="B234" s="33">
        <v>502500</v>
      </c>
      <c r="C234" s="33">
        <f>B235-1</f>
        <v>504999</v>
      </c>
      <c r="D234" s="39">
        <v>2.7000000000000001E-3</v>
      </c>
    </row>
    <row r="235" spans="2:4" ht="15" x14ac:dyDescent="0.2">
      <c r="B235" s="42">
        <v>505000</v>
      </c>
      <c r="C235" s="33">
        <f>B236-1</f>
        <v>537499</v>
      </c>
      <c r="D235" s="57">
        <v>2.5999999999999999E-3</v>
      </c>
    </row>
    <row r="236" spans="2:4" ht="15" x14ac:dyDescent="0.2">
      <c r="B236" s="33">
        <v>537500</v>
      </c>
      <c r="C236" s="33">
        <f>B237-1</f>
        <v>572499</v>
      </c>
      <c r="D236" s="59">
        <v>2.5000000000000001E-3</v>
      </c>
    </row>
    <row r="237" spans="2:4" ht="15" x14ac:dyDescent="0.2">
      <c r="B237" s="42">
        <v>572500</v>
      </c>
      <c r="C237" s="33">
        <f>B238-1</f>
        <v>577499</v>
      </c>
      <c r="D237" s="61">
        <v>2.3999999999999998E-3</v>
      </c>
    </row>
    <row r="238" spans="2:4" ht="15" x14ac:dyDescent="0.2">
      <c r="B238" s="33">
        <v>577500</v>
      </c>
      <c r="C238" s="33">
        <f>B239-1</f>
        <v>582499</v>
      </c>
      <c r="D238" s="59">
        <v>2.5000000000000001E-3</v>
      </c>
    </row>
    <row r="239" spans="2:4" ht="15" x14ac:dyDescent="0.2">
      <c r="B239" s="33">
        <v>582500</v>
      </c>
      <c r="C239" s="33">
        <f>B240-1</f>
        <v>622499</v>
      </c>
      <c r="D239" s="61">
        <v>2.3999999999999998E-3</v>
      </c>
    </row>
    <row r="240" spans="2:4" ht="15" x14ac:dyDescent="0.2">
      <c r="B240" s="33">
        <v>622500</v>
      </c>
      <c r="C240" s="33">
        <f>B241-1</f>
        <v>627499</v>
      </c>
      <c r="D240" s="65">
        <v>2.3E-3</v>
      </c>
    </row>
    <row r="241" spans="2:4" ht="15" x14ac:dyDescent="0.2">
      <c r="B241" s="33">
        <v>627500</v>
      </c>
      <c r="C241" s="33">
        <f>B242-1</f>
        <v>634999</v>
      </c>
      <c r="D241" s="61" t="s">
        <v>19</v>
      </c>
    </row>
    <row r="242" spans="2:4" ht="15" x14ac:dyDescent="0.2">
      <c r="B242" s="33">
        <v>635000</v>
      </c>
      <c r="C242" s="33">
        <f>B243-1</f>
        <v>689999</v>
      </c>
      <c r="D242" s="65">
        <v>2.3E-3</v>
      </c>
    </row>
    <row r="243" spans="2:4" ht="15" x14ac:dyDescent="0.2">
      <c r="B243" s="33">
        <v>690000</v>
      </c>
      <c r="C243" s="33">
        <f>B244-1</f>
        <v>764999</v>
      </c>
      <c r="D243" s="35">
        <v>2.2000000000000001E-3</v>
      </c>
    </row>
    <row r="244" spans="2:4" ht="15" x14ac:dyDescent="0.2">
      <c r="B244" s="33">
        <v>765000</v>
      </c>
      <c r="C244" s="33">
        <f>B245-1</f>
        <v>859999</v>
      </c>
      <c r="D244" s="35">
        <v>2.0999999999999999E-3</v>
      </c>
    </row>
    <row r="245" spans="2:4" ht="15" x14ac:dyDescent="0.2">
      <c r="B245" s="33">
        <v>860000</v>
      </c>
      <c r="C245" s="33">
        <f>B246-1</f>
        <v>967499</v>
      </c>
      <c r="D245" s="66">
        <v>2E-3</v>
      </c>
    </row>
    <row r="246" spans="2:4" ht="15" x14ac:dyDescent="0.2">
      <c r="B246" s="33">
        <v>967500</v>
      </c>
      <c r="C246" s="33">
        <f>B247-1</f>
        <v>977499</v>
      </c>
      <c r="D246" s="64">
        <v>1.9E-3</v>
      </c>
    </row>
    <row r="247" spans="2:4" ht="15" x14ac:dyDescent="0.2">
      <c r="B247" s="33">
        <v>977500</v>
      </c>
      <c r="C247" s="33">
        <f>B248-1</f>
        <v>982499</v>
      </c>
      <c r="D247" s="66">
        <v>2E-3</v>
      </c>
    </row>
    <row r="248" spans="2:4" ht="15" x14ac:dyDescent="0.2">
      <c r="B248" s="33">
        <v>982500</v>
      </c>
      <c r="C248" s="33">
        <f>B249-1</f>
        <v>1119999</v>
      </c>
      <c r="D248" s="64">
        <v>1.9E-3</v>
      </c>
    </row>
    <row r="249" spans="2:4" ht="15" x14ac:dyDescent="0.2">
      <c r="B249" s="33">
        <v>1120000</v>
      </c>
      <c r="C249" s="33">
        <f>B250-1</f>
        <v>1127499</v>
      </c>
      <c r="D249" s="60">
        <v>1.8E-3</v>
      </c>
    </row>
    <row r="250" spans="2:4" ht="15" x14ac:dyDescent="0.2">
      <c r="B250" s="33">
        <v>1127500</v>
      </c>
      <c r="C250" s="33">
        <f>B251-1</f>
        <v>1134999</v>
      </c>
      <c r="D250" s="64">
        <v>1.9E-3</v>
      </c>
    </row>
    <row r="251" spans="2:4" ht="15" x14ac:dyDescent="0.2">
      <c r="B251" s="33">
        <v>1135000</v>
      </c>
      <c r="C251" s="33">
        <f>B252-1</f>
        <v>1322499</v>
      </c>
      <c r="D251" s="60">
        <v>1.8E-3</v>
      </c>
    </row>
    <row r="252" spans="2:4" ht="15" x14ac:dyDescent="0.2">
      <c r="B252" s="33">
        <v>1322500</v>
      </c>
      <c r="C252" s="33"/>
      <c r="D252" s="35">
        <v>1.6999999999999999E-3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Caclcul rachat</vt:lpstr>
      <vt:lpstr>Feuil2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JM</dc:creator>
  <cp:lastModifiedBy>Xavier</cp:lastModifiedBy>
  <cp:lastPrinted>2015-02-15T10:46:15Z</cp:lastPrinted>
  <dcterms:created xsi:type="dcterms:W3CDTF">2015-02-09T13:38:27Z</dcterms:created>
  <dcterms:modified xsi:type="dcterms:W3CDTF">2015-02-16T19:36:41Z</dcterms:modified>
</cp:coreProperties>
</file>