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-4950" yWindow="120" windowWidth="24240" windowHeight="13095"/>
  </bookViews>
  <sheets>
    <sheet name="DPGF" sheetId="1" r:id="rId1"/>
  </sheets>
  <definedNames>
    <definedName name="_xlnm.Print_Titles" localSheetId="0">DPGF!$1:$6</definedName>
    <definedName name="_xlnm.Print_Area" localSheetId="0">DPGF!$B$1:$H$115</definedName>
  </definedNames>
  <calcPr calcId="125725"/>
</workbook>
</file>

<file path=xl/calcChain.xml><?xml version="1.0" encoding="utf-8"?>
<calcChain xmlns="http://schemas.openxmlformats.org/spreadsheetml/2006/main">
  <c r="A7" i="1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36"/>
  <c r="A37"/>
  <c r="A38"/>
  <c r="A39"/>
  <c r="A40"/>
  <c r="A41"/>
  <c r="A42"/>
  <c r="A43"/>
  <c r="A44"/>
  <c r="A45"/>
  <c r="A46"/>
  <c r="A47"/>
  <c r="A48"/>
  <c r="A49"/>
  <c r="A50"/>
  <c r="A51"/>
  <c r="A52"/>
  <c r="A53"/>
  <c r="A54"/>
  <c r="A55"/>
  <c r="A56"/>
  <c r="A57"/>
  <c r="A58"/>
  <c r="A59"/>
  <c r="A60"/>
  <c r="A61"/>
  <c r="A62"/>
  <c r="A63"/>
  <c r="A64"/>
  <c r="A65"/>
  <c r="A66"/>
  <c r="A67"/>
  <c r="A68"/>
  <c r="A69"/>
  <c r="A70"/>
  <c r="A71"/>
  <c r="A72"/>
  <c r="A73"/>
  <c r="A74"/>
  <c r="A75"/>
  <c r="A76"/>
  <c r="A77"/>
  <c r="A78"/>
  <c r="A79"/>
  <c r="A80"/>
  <c r="A81"/>
  <c r="A82"/>
  <c r="A83"/>
  <c r="A84"/>
  <c r="A85"/>
  <c r="A86"/>
  <c r="A87"/>
  <c r="A88"/>
  <c r="A89"/>
  <c r="A90"/>
  <c r="A91"/>
  <c r="A92"/>
  <c r="A93"/>
  <c r="A94"/>
  <c r="A95"/>
  <c r="A96"/>
  <c r="A97"/>
  <c r="A98"/>
  <c r="A99"/>
  <c r="A100"/>
  <c r="A101"/>
  <c r="A102"/>
  <c r="A103"/>
  <c r="A104"/>
  <c r="A105"/>
  <c r="A106"/>
  <c r="A107"/>
  <c r="A108"/>
  <c r="A109"/>
  <c r="A110"/>
  <c r="A111"/>
  <c r="A112"/>
  <c r="H110"/>
  <c r="H107"/>
  <c r="H103"/>
  <c r="H102"/>
  <c r="H95"/>
  <c r="H86"/>
  <c r="H85"/>
  <c r="H76"/>
  <c r="H73"/>
  <c r="H67"/>
  <c r="H61"/>
  <c r="H56"/>
  <c r="H55"/>
  <c r="H48"/>
  <c r="H41"/>
  <c r="H32"/>
  <c r="H26"/>
  <c r="H16"/>
  <c r="H15"/>
  <c r="H14"/>
  <c r="H12"/>
  <c r="H8"/>
  <c r="H7" s="1"/>
  <c r="H9"/>
  <c r="H10"/>
  <c r="H11"/>
  <c r="H13"/>
  <c r="H17"/>
  <c r="H18"/>
  <c r="H19"/>
  <c r="H20"/>
  <c r="H21"/>
  <c r="H22"/>
  <c r="H23"/>
  <c r="H24"/>
  <c r="H25"/>
  <c r="H27"/>
  <c r="H28"/>
  <c r="H29"/>
  <c r="H30"/>
  <c r="H31"/>
  <c r="H33"/>
  <c r="H34"/>
  <c r="H35"/>
  <c r="H36"/>
  <c r="H37"/>
  <c r="H38"/>
  <c r="H39"/>
  <c r="H40"/>
  <c r="H42"/>
  <c r="H43"/>
  <c r="H44"/>
  <c r="H45"/>
  <c r="H46"/>
  <c r="H47"/>
  <c r="H49"/>
  <c r="H50"/>
  <c r="H51"/>
  <c r="H52"/>
  <c r="H53"/>
  <c r="H54"/>
  <c r="H57"/>
  <c r="H58"/>
  <c r="H59"/>
  <c r="H60"/>
  <c r="H62"/>
  <c r="H63"/>
  <c r="H64"/>
  <c r="H65"/>
  <c r="H66"/>
  <c r="H68"/>
  <c r="H69"/>
  <c r="H70"/>
  <c r="H71"/>
  <c r="H72"/>
  <c r="H74"/>
  <c r="H75"/>
  <c r="H77"/>
  <c r="H78"/>
  <c r="H79"/>
  <c r="H80"/>
  <c r="H81"/>
  <c r="H82"/>
  <c r="H83"/>
  <c r="H84"/>
  <c r="H87"/>
  <c r="H88"/>
  <c r="H89"/>
  <c r="H90"/>
  <c r="H91"/>
  <c r="H92"/>
  <c r="H93"/>
  <c r="H94"/>
  <c r="H96"/>
  <c r="H97"/>
  <c r="H98"/>
  <c r="H99"/>
  <c r="H100"/>
  <c r="H101"/>
  <c r="H104"/>
  <c r="H105"/>
  <c r="H106"/>
  <c r="H108"/>
  <c r="H109"/>
  <c r="H111"/>
  <c r="H112"/>
  <c r="H113" l="1"/>
  <c r="H114" l="1"/>
  <c r="H115" s="1"/>
</calcChain>
</file>

<file path=xl/sharedStrings.xml><?xml version="1.0" encoding="utf-8"?>
<sst xmlns="http://schemas.openxmlformats.org/spreadsheetml/2006/main" count="223" uniqueCount="102">
  <si>
    <t>REP</t>
  </si>
  <si>
    <t>DESIGNATION</t>
  </si>
  <si>
    <t>U</t>
  </si>
  <si>
    <t>TOTAL H.T. :</t>
  </si>
  <si>
    <t xml:space="preserve"> T.V.A. 19,6% :</t>
  </si>
  <si>
    <t>TOTAL T.T.C. :</t>
  </si>
  <si>
    <t>niv</t>
  </si>
  <si>
    <t>QTE MOE</t>
  </si>
  <si>
    <t>QTE
ENT</t>
  </si>
  <si>
    <t>PH2-0</t>
  </si>
  <si>
    <t>Généralité</t>
  </si>
  <si>
    <t>Nettoyage courant et de fin de chantier</t>
  </si>
  <si>
    <t>ens</t>
  </si>
  <si>
    <t>Etudes d'exécution</t>
  </si>
  <si>
    <t>DOE - affichage - repérage</t>
  </si>
  <si>
    <t>installation, suivi de chantier et autres frais généraux</t>
  </si>
  <si>
    <t>PH2-1</t>
  </si>
  <si>
    <t>Dépose des installations</t>
  </si>
  <si>
    <t>Dépose des installations production</t>
  </si>
  <si>
    <t>PH2-3</t>
  </si>
  <si>
    <t>Modification des installations</t>
  </si>
  <si>
    <t>PH2-3,1</t>
  </si>
  <si>
    <t>réseau primaire</t>
  </si>
  <si>
    <t>3,1,1</t>
  </si>
  <si>
    <t>local technique nord</t>
  </si>
  <si>
    <t>vanne d'isolement</t>
  </si>
  <si>
    <t>vanne d'équilibrage</t>
  </si>
  <si>
    <t>bouteille de découplage</t>
  </si>
  <si>
    <t>manomètre</t>
  </si>
  <si>
    <t>pompes à pression constante</t>
  </si>
  <si>
    <t>diaphragme de mesure de débit</t>
  </si>
  <si>
    <t>thermomètre</t>
  </si>
  <si>
    <t>réseau en acier DN50</t>
  </si>
  <si>
    <t>ml</t>
  </si>
  <si>
    <t>calorifuge finition PVC</t>
  </si>
  <si>
    <t>3,1,2</t>
  </si>
  <si>
    <t>CTA nord</t>
  </si>
  <si>
    <t>vanne de réglage de débit indépendante de la pression</t>
  </si>
  <si>
    <t>remplacement vanne 3 voies par vanne déposé en phase 1</t>
  </si>
  <si>
    <t>réseau acier DN20</t>
  </si>
  <si>
    <t>calorifuge finition brute</t>
  </si>
  <si>
    <t>3,1,3</t>
  </si>
  <si>
    <t>local technique sud</t>
  </si>
  <si>
    <t xml:space="preserve">Vanne d'isolement </t>
  </si>
  <si>
    <t>vanne modulante indépendamment de la pression</t>
  </si>
  <si>
    <t>réseau en acier DN40</t>
  </si>
  <si>
    <t>soupape de sécurité</t>
  </si>
  <si>
    <t>3,1,4</t>
  </si>
  <si>
    <t>CTA sud</t>
  </si>
  <si>
    <t>sonde de soufflage</t>
  </si>
  <si>
    <t>PH2-3,2</t>
  </si>
  <si>
    <t>Réseau eau froide</t>
  </si>
  <si>
    <t>clapet EA</t>
  </si>
  <si>
    <t>Vase d'expansion sanitaire</t>
  </si>
  <si>
    <t>vanne d'isolement DN32</t>
  </si>
  <si>
    <t>réseau cuivre 32*1</t>
  </si>
  <si>
    <t>PH2-3,3</t>
  </si>
  <si>
    <t>Réseau eau chaude sanitaire</t>
  </si>
  <si>
    <t>3,3,1</t>
  </si>
  <si>
    <t>production électrique</t>
  </si>
  <si>
    <t>chaudière électrique</t>
  </si>
  <si>
    <t>3,3,2</t>
  </si>
  <si>
    <t>préparateur ECS n°1</t>
  </si>
  <si>
    <t>purgeur d'air automatique</t>
  </si>
  <si>
    <t>3,3,3</t>
  </si>
  <si>
    <t>préparateur ECS n°2</t>
  </si>
  <si>
    <t>3,3,4</t>
  </si>
  <si>
    <t>ballon futur</t>
  </si>
  <si>
    <t>bouchon</t>
  </si>
  <si>
    <t>3,3,5</t>
  </si>
  <si>
    <t>départ ECS</t>
  </si>
  <si>
    <t>sonde de température</t>
  </si>
  <si>
    <t>vidange d'un diamètre identique au réseau principale</t>
  </si>
  <si>
    <t>manchette témoin</t>
  </si>
  <si>
    <t>prise d'échantillon</t>
  </si>
  <si>
    <t>PH2-3,4</t>
  </si>
  <si>
    <t>Réseau de bouclage</t>
  </si>
  <si>
    <t>3,4,1</t>
  </si>
  <si>
    <t>retour bouclage</t>
  </si>
  <si>
    <t>vanne d'isolement DN15</t>
  </si>
  <si>
    <t>réseau cuivre 15*1</t>
  </si>
  <si>
    <t>3,4,2</t>
  </si>
  <si>
    <t>bouclage + charge</t>
  </si>
  <si>
    <t>pompe à débit fixe</t>
  </si>
  <si>
    <t>clapet anti-retour</t>
  </si>
  <si>
    <t>Electricité et régulation</t>
  </si>
  <si>
    <t>PH2-4,1</t>
  </si>
  <si>
    <t>Remplacement des coffrets électriques</t>
  </si>
  <si>
    <t>Remplacement des coffret électrique sud, protection, commande, voyant, compteur…</t>
  </si>
  <si>
    <t xml:space="preserve">ens </t>
  </si>
  <si>
    <t>régulation ECS, CTA, chaudière, horloge…</t>
  </si>
  <si>
    <t>PH2-4,2</t>
  </si>
  <si>
    <t>reprise éclairage</t>
  </si>
  <si>
    <t>reprise éclairage local technique y compris luminaires commande…</t>
  </si>
  <si>
    <t>remplacement des Luminaires des douches</t>
  </si>
  <si>
    <t>PH2-5</t>
  </si>
  <si>
    <t>ventilation locaux technique</t>
  </si>
  <si>
    <t>ventilation haute et basse local technique sud</t>
  </si>
  <si>
    <t>ventilation haute et basse local technique nord</t>
  </si>
  <si>
    <t>1</t>
  </si>
  <si>
    <t>Prix total €</t>
  </si>
  <si>
    <t>Prix Unitaire €</t>
  </si>
</sst>
</file>

<file path=xl/styles.xml><?xml version="1.0" encoding="utf-8"?>
<styleSheet xmlns="http://schemas.openxmlformats.org/spreadsheetml/2006/main">
  <numFmts count="6">
    <numFmt numFmtId="43" formatCode="_-* #,##0.00\ _€_-;\-* #,##0.00\ _€_-;_-* &quot;-&quot;??\ _€_-;_-@_-"/>
    <numFmt numFmtId="164" formatCode="General;[Red]\-General;General"/>
    <numFmt numFmtId="165" formatCode="#,##0.00;[Red]\-#,##0.00;?;@"/>
    <numFmt numFmtId="166" formatCode="#,##0.00_ ;[Red]\-#,##0.00\ "/>
    <numFmt numFmtId="167" formatCode="General;General;?;@"/>
    <numFmt numFmtId="168" formatCode="#,##0.00_ ;[Red]\-#,##0.00;#\ "/>
  </numFmts>
  <fonts count="12">
    <font>
      <sz val="10"/>
      <color theme="1"/>
      <name val="Calibri"/>
      <family val="2"/>
      <scheme val="minor"/>
    </font>
    <font>
      <b/>
      <sz val="18"/>
      <color theme="3"/>
      <name val="Swis721 LtCn BT"/>
      <family val="2"/>
      <scheme val="major"/>
    </font>
    <font>
      <sz val="12"/>
      <color rgb="FFFA7D00"/>
      <name val="Calibri"/>
      <family val="2"/>
      <scheme val="minor"/>
    </font>
    <font>
      <sz val="10"/>
      <color theme="4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4"/>
      <name val="Calibri"/>
      <family val="2"/>
      <scheme val="minor"/>
    </font>
    <font>
      <b/>
      <sz val="18"/>
      <color rgb="FF000000"/>
      <name val="Swis721 LtCn BT"/>
      <family val="2"/>
      <scheme val="major"/>
    </font>
    <font>
      <sz val="10"/>
      <name val="Calibri"/>
      <family val="2"/>
      <scheme val="minor"/>
    </font>
    <font>
      <sz val="14"/>
      <color theme="4"/>
      <name val="Swis721 LtCn BT"/>
      <family val="2"/>
      <scheme val="major"/>
    </font>
    <font>
      <sz val="14"/>
      <name val="Swis721 LtCn BT"/>
      <family val="2"/>
      <scheme val="major"/>
    </font>
    <font>
      <sz val="14"/>
      <color theme="1"/>
      <name val="Swis721 LtCn BT"/>
      <family val="2"/>
      <scheme val="major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double">
        <color rgb="FFFF800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double">
        <color rgb="FF000000"/>
      </top>
      <bottom style="thin">
        <color rgb="FF000000"/>
      </bottom>
      <diagonal/>
    </border>
    <border>
      <left/>
      <right/>
      <top style="double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double">
        <color rgb="FF000000"/>
      </bottom>
      <diagonal/>
    </border>
    <border>
      <left/>
      <right/>
      <top style="thin">
        <color rgb="FF000000"/>
      </top>
      <bottom style="double">
        <color rgb="FF000000"/>
      </bottom>
      <diagonal/>
    </border>
    <border>
      <left style="thin">
        <color auto="1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rgb="FF000000"/>
      </top>
      <bottom style="thin">
        <color rgb="FF000000"/>
      </bottom>
      <diagonal/>
    </border>
    <border>
      <left/>
      <right style="thin">
        <color indexed="64"/>
      </right>
      <top style="thin">
        <color rgb="FF000000"/>
      </top>
      <bottom style="double">
        <color rgb="FF000000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rgb="FF000000"/>
      </top>
      <bottom/>
      <diagonal/>
    </border>
  </borders>
  <cellStyleXfs count="5">
    <xf numFmtId="0" fontId="0" fillId="0" borderId="0">
      <alignment horizontal="left" vertical="center"/>
    </xf>
    <xf numFmtId="49" fontId="1" fillId="0" borderId="2">
      <alignment horizontal="center" vertical="center"/>
    </xf>
    <xf numFmtId="0" fontId="2" fillId="0" borderId="1" applyNumberFormat="0" applyFill="0" applyAlignment="0" applyProtection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</cellStyleXfs>
  <cellXfs count="58">
    <xf numFmtId="0" fontId="0" fillId="0" borderId="0" xfId="0">
      <alignment horizontal="left" vertical="center"/>
    </xf>
    <xf numFmtId="49" fontId="0" fillId="0" borderId="0" xfId="0" applyNumberFormat="1" applyFill="1" applyAlignment="1" applyProtection="1">
      <alignment horizontal="right" vertical="center"/>
      <protection locked="0"/>
    </xf>
    <xf numFmtId="49" fontId="0" fillId="0" borderId="0" xfId="0" applyNumberFormat="1" applyAlignment="1" applyProtection="1">
      <alignment horizontal="right" vertical="center"/>
      <protection locked="0"/>
    </xf>
    <xf numFmtId="167" fontId="0" fillId="0" borderId="0" xfId="0" applyNumberFormat="1" applyAlignment="1" applyProtection="1">
      <alignment horizontal="center" vertical="center"/>
      <protection locked="0"/>
    </xf>
    <xf numFmtId="167" fontId="0" fillId="0" borderId="0" xfId="0" applyNumberFormat="1" applyFill="1" applyAlignment="1" applyProtection="1">
      <alignment horizontal="center" vertical="center"/>
      <protection locked="0"/>
    </xf>
    <xf numFmtId="168" fontId="0" fillId="0" borderId="0" xfId="0" applyNumberFormat="1" applyAlignment="1" applyProtection="1">
      <alignment horizontal="right" vertical="center"/>
      <protection locked="0"/>
    </xf>
    <xf numFmtId="168" fontId="0" fillId="0" borderId="0" xfId="0" applyNumberFormat="1" applyFill="1" applyAlignment="1" applyProtection="1">
      <alignment horizontal="right" vertical="center"/>
      <protection locked="0"/>
    </xf>
    <xf numFmtId="49" fontId="0" fillId="0" borderId="0" xfId="0" applyNumberFormat="1" applyAlignment="1" applyProtection="1">
      <alignment horizontal="center" vertical="center"/>
      <protection locked="0"/>
    </xf>
    <xf numFmtId="49" fontId="0" fillId="0" borderId="0" xfId="0" applyNumberFormat="1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0" fillId="0" borderId="0" xfId="0" applyAlignment="1" applyProtection="1"/>
    <xf numFmtId="0" fontId="0" fillId="0" borderId="0" xfId="0" applyAlignment="1" applyProtection="1">
      <alignment wrapText="1"/>
    </xf>
    <xf numFmtId="0" fontId="5" fillId="0" borderId="0" xfId="0" applyFont="1" applyBorder="1" applyAlignment="1" applyProtection="1">
      <alignment horizontal="center" vertical="top" wrapText="1"/>
    </xf>
    <xf numFmtId="166" fontId="0" fillId="0" borderId="0" xfId="0" applyNumberFormat="1" applyAlignment="1" applyProtection="1">
      <alignment horizontal="right" vertical="center"/>
    </xf>
    <xf numFmtId="166" fontId="0" fillId="0" borderId="0" xfId="3" applyNumberFormat="1" applyFont="1" applyAlignment="1" applyProtection="1">
      <alignment horizontal="right" vertical="center"/>
    </xf>
    <xf numFmtId="49" fontId="6" fillId="0" borderId="6" xfId="0" applyNumberFormat="1" applyFont="1" applyFill="1" applyBorder="1" applyAlignment="1" applyProtection="1">
      <alignment horizontal="right" vertical="top" indent="1"/>
    </xf>
    <xf numFmtId="49" fontId="6" fillId="0" borderId="3" xfId="0" applyNumberFormat="1" applyFont="1" applyFill="1" applyBorder="1" applyAlignment="1" applyProtection="1">
      <alignment horizontal="right" vertical="top" indent="1"/>
    </xf>
    <xf numFmtId="49" fontId="6" fillId="0" borderId="3" xfId="0" applyNumberFormat="1" applyFont="1" applyFill="1" applyBorder="1" applyAlignment="1" applyProtection="1">
      <alignment horizontal="center" vertical="top"/>
    </xf>
    <xf numFmtId="49" fontId="6" fillId="0" borderId="7" xfId="0" applyNumberFormat="1" applyFont="1" applyFill="1" applyBorder="1" applyAlignment="1" applyProtection="1">
      <alignment horizontal="right" vertical="top" indent="1"/>
    </xf>
    <xf numFmtId="49" fontId="6" fillId="0" borderId="8" xfId="0" applyNumberFormat="1" applyFont="1" applyFill="1" applyBorder="1" applyAlignment="1" applyProtection="1">
      <alignment horizontal="right" vertical="top" indent="1"/>
    </xf>
    <xf numFmtId="49" fontId="6" fillId="0" borderId="8" xfId="0" applyNumberFormat="1" applyFont="1" applyFill="1" applyBorder="1" applyAlignment="1" applyProtection="1">
      <alignment horizontal="center" vertical="top"/>
    </xf>
    <xf numFmtId="49" fontId="0" fillId="0" borderId="0" xfId="0" applyNumberFormat="1" applyAlignment="1" applyProtection="1">
      <alignment horizontal="right" vertical="center" indent="1"/>
    </xf>
    <xf numFmtId="0" fontId="0" fillId="0" borderId="0" xfId="0" applyAlignment="1" applyProtection="1">
      <alignment horizontal="left" vertical="center"/>
    </xf>
    <xf numFmtId="0" fontId="0" fillId="0" borderId="0" xfId="0" applyAlignment="1" applyProtection="1">
      <alignment horizontal="right" vertical="center"/>
    </xf>
    <xf numFmtId="164" fontId="0" fillId="0" borderId="0" xfId="0" applyNumberFormat="1" applyAlignment="1" applyProtection="1">
      <alignment horizontal="right" vertical="center"/>
    </xf>
    <xf numFmtId="165" fontId="0" fillId="0" borderId="0" xfId="0" applyNumberFormat="1" applyAlignment="1" applyProtection="1">
      <alignment horizontal="right" vertical="center"/>
    </xf>
    <xf numFmtId="165" fontId="0" fillId="0" borderId="0" xfId="3" applyNumberFormat="1" applyFont="1" applyAlignment="1" applyProtection="1">
      <alignment horizontal="right" vertical="center"/>
    </xf>
    <xf numFmtId="166" fontId="6" fillId="0" borderId="11" xfId="0" applyNumberFormat="1" applyFont="1" applyFill="1" applyBorder="1" applyAlignment="1" applyProtection="1">
      <alignment horizontal="right" vertical="top" indent="1"/>
    </xf>
    <xf numFmtId="166" fontId="6" fillId="0" borderId="12" xfId="0" applyNumberFormat="1" applyFont="1" applyFill="1" applyBorder="1" applyAlignment="1" applyProtection="1">
      <alignment horizontal="right" vertical="top" indent="1"/>
    </xf>
    <xf numFmtId="49" fontId="6" fillId="0" borderId="3" xfId="0" applyNumberFormat="1" applyFont="1" applyFill="1" applyBorder="1" applyAlignment="1" applyProtection="1">
      <alignment horizontal="right" vertical="top"/>
    </xf>
    <xf numFmtId="49" fontId="6" fillId="0" borderId="8" xfId="0" applyNumberFormat="1" applyFont="1" applyFill="1" applyBorder="1" applyAlignment="1" applyProtection="1">
      <alignment horizontal="right" vertical="top"/>
    </xf>
    <xf numFmtId="49" fontId="6" fillId="0" borderId="13" xfId="0" applyNumberFormat="1" applyFont="1" applyBorder="1" applyAlignment="1" applyProtection="1">
      <alignment horizontal="center" vertical="top" wrapText="1"/>
    </xf>
    <xf numFmtId="0" fontId="0" fillId="0" borderId="10" xfId="0" applyNumberFormat="1" applyFill="1" applyBorder="1" applyAlignment="1" applyProtection="1">
      <alignment vertical="center"/>
    </xf>
    <xf numFmtId="0" fontId="8" fillId="0" borderId="0" xfId="0" applyNumberFormat="1" applyFont="1" applyAlignment="1" applyProtection="1">
      <alignment horizontal="left" vertical="center"/>
      <protection locked="0"/>
    </xf>
    <xf numFmtId="0" fontId="0" fillId="0" borderId="0" xfId="0" applyNumberFormat="1" applyFill="1" applyAlignment="1" applyProtection="1">
      <alignment horizontal="left" vertical="center"/>
      <protection locked="0"/>
    </xf>
    <xf numFmtId="49" fontId="0" fillId="0" borderId="9" xfId="0" applyNumberFormat="1" applyFill="1" applyBorder="1" applyAlignment="1" applyProtection="1">
      <alignment horizontal="right" vertical="center"/>
      <protection locked="0"/>
    </xf>
    <xf numFmtId="0" fontId="4" fillId="0" borderId="0" xfId="4" applyBorder="1" applyAlignment="1" applyProtection="1">
      <alignment horizontal="center" vertical="center" wrapText="1"/>
    </xf>
    <xf numFmtId="0" fontId="6" fillId="0" borderId="14" xfId="0" applyFont="1" applyBorder="1" applyAlignment="1" applyProtection="1">
      <alignment horizontal="right" vertical="top"/>
    </xf>
    <xf numFmtId="49" fontId="6" fillId="0" borderId="4" xfId="0" applyNumberFormat="1" applyFont="1" applyBorder="1" applyAlignment="1" applyProtection="1">
      <alignment horizontal="right" vertical="top"/>
    </xf>
    <xf numFmtId="49" fontId="6" fillId="0" borderId="5" xfId="0" applyNumberFormat="1" applyFont="1" applyBorder="1" applyAlignment="1" applyProtection="1">
      <alignment horizontal="right" vertical="top"/>
    </xf>
    <xf numFmtId="49" fontId="6" fillId="0" borderId="5" xfId="0" applyNumberFormat="1" applyFont="1" applyBorder="1" applyAlignment="1" applyProtection="1">
      <alignment horizontal="center" vertical="top"/>
    </xf>
    <xf numFmtId="166" fontId="6" fillId="0" borderId="5" xfId="0" applyNumberFormat="1" applyFont="1" applyBorder="1" applyAlignment="1" applyProtection="1">
      <alignment horizontal="right" vertical="top"/>
    </xf>
    <xf numFmtId="49" fontId="6" fillId="0" borderId="13" xfId="0" applyNumberFormat="1" applyFont="1" applyBorder="1" applyAlignment="1" applyProtection="1">
      <alignment horizontal="right" vertical="top" wrapText="1" indent="1"/>
    </xf>
    <xf numFmtId="0" fontId="6" fillId="0" borderId="13" xfId="0" applyFont="1" applyBorder="1" applyAlignment="1" applyProtection="1">
      <alignment horizontal="center" vertical="top" wrapText="1"/>
    </xf>
    <xf numFmtId="164" fontId="6" fillId="0" borderId="13" xfId="0" applyNumberFormat="1" applyFont="1" applyBorder="1" applyAlignment="1" applyProtection="1">
      <alignment horizontal="center" vertical="top" wrapText="1"/>
    </xf>
    <xf numFmtId="165" fontId="6" fillId="0" borderId="13" xfId="0" applyNumberFormat="1" applyFont="1" applyBorder="1" applyAlignment="1" applyProtection="1">
      <alignment horizontal="center" vertical="top" wrapText="1"/>
    </xf>
    <xf numFmtId="165" fontId="6" fillId="0" borderId="13" xfId="3" applyNumberFormat="1" applyFont="1" applyBorder="1" applyAlignment="1" applyProtection="1">
      <alignment horizontal="center" vertical="top" wrapText="1"/>
    </xf>
    <xf numFmtId="0" fontId="0" fillId="0" borderId="0" xfId="0" applyBorder="1" applyAlignment="1" applyProtection="1"/>
    <xf numFmtId="49" fontId="0" fillId="0" borderId="0" xfId="0" applyNumberFormat="1" applyBorder="1" applyAlignment="1" applyProtection="1">
      <alignment horizontal="right" vertical="center" indent="1"/>
    </xf>
    <xf numFmtId="0" fontId="0" fillId="0" borderId="0" xfId="0" applyBorder="1" applyAlignment="1" applyProtection="1">
      <alignment horizontal="left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Border="1" applyAlignment="1" applyProtection="1">
      <alignment horizontal="right" vertical="center"/>
    </xf>
    <xf numFmtId="164" fontId="0" fillId="0" borderId="0" xfId="0" applyNumberFormat="1" applyBorder="1" applyAlignment="1" applyProtection="1">
      <alignment horizontal="right" vertical="center"/>
    </xf>
    <xf numFmtId="165" fontId="11" fillId="0" borderId="0" xfId="0" applyNumberFormat="1" applyFont="1" applyBorder="1" applyAlignment="1" applyProtection="1">
      <alignment horizontal="right" vertical="center"/>
    </xf>
    <xf numFmtId="165" fontId="9" fillId="0" borderId="0" xfId="3" applyNumberFormat="1" applyFont="1" applyBorder="1" applyAlignment="1" applyProtection="1">
      <alignment horizontal="left" vertical="center"/>
    </xf>
    <xf numFmtId="165" fontId="10" fillId="0" borderId="0" xfId="3" applyNumberFormat="1" applyFont="1" applyBorder="1" applyAlignment="1" applyProtection="1">
      <alignment horizontal="left" vertical="center"/>
    </xf>
    <xf numFmtId="0" fontId="7" fillId="0" borderId="0" xfId="1" applyNumberFormat="1" applyFont="1" applyBorder="1" applyAlignment="1" applyProtection="1">
      <alignment horizontal="center" vertical="center" wrapText="1"/>
    </xf>
    <xf numFmtId="0" fontId="0" fillId="0" borderId="0" xfId="0" applyBorder="1" applyAlignment="1" applyProtection="1">
      <alignment wrapText="1"/>
    </xf>
  </cellXfs>
  <cellStyles count="5">
    <cellStyle name="Cellule liée" xfId="2" builtinId="24" customBuiltin="1"/>
    <cellStyle name="Milliers" xfId="3" builtinId="3"/>
    <cellStyle name="Normal" xfId="0" builtinId="0" customBuiltin="1"/>
    <cellStyle name="Texte explicatif" xfId="4" builtinId="53"/>
    <cellStyle name="Titre" xfId="1" builtinId="15" customBuiltin="1"/>
  </cellStyles>
  <dxfs count="162">
    <dxf>
      <font>
        <color rgb="FFFF0000"/>
      </font>
    </dxf>
    <dxf>
      <font>
        <color theme="0"/>
      </font>
    </dxf>
    <dxf>
      <font>
        <color theme="0"/>
      </font>
    </dxf>
    <dxf>
      <font>
        <b val="0"/>
        <i val="0"/>
        <strike val="0"/>
        <color rgb="FF4EA3D8"/>
      </font>
    </dxf>
    <dxf>
      <font>
        <b/>
        <i val="0"/>
        <strike val="0"/>
        <color theme="0"/>
      </font>
      <fill>
        <patternFill>
          <bgColor theme="4"/>
        </patternFill>
      </fill>
      <border>
        <top style="thin">
          <color rgb="FF000000"/>
        </top>
        <vertical/>
        <horizontal/>
      </border>
    </dxf>
    <dxf>
      <font>
        <b/>
        <i/>
        <strike val="0"/>
        <u/>
        <color rgb="FF000000"/>
      </font>
    </dxf>
    <dxf>
      <font>
        <b val="0"/>
        <i val="0"/>
        <strike val="0"/>
        <color rgb="FF000000"/>
      </font>
    </dxf>
    <dxf>
      <font>
        <b val="0"/>
        <i/>
        <color theme="2" tint="-0.499984740745262"/>
      </font>
      <numFmt numFmtId="169" formatCode="&quot;            &quot;General;&quot;           - &quot;General;?;&quot;            &quot;@"/>
    </dxf>
    <dxf>
      <fill>
        <patternFill>
          <bgColor theme="4" tint="0.59996337778862885"/>
        </patternFill>
      </fill>
    </dxf>
    <dxf>
      <numFmt numFmtId="170" formatCode="&quot;          &quot;General;&quot;         - &quot;General;?;&quot;        - &quot;@"/>
    </dxf>
    <dxf>
      <numFmt numFmtId="171" formatCode="&quot;   &quot;General;&quot; - &quot;General;?;&quot;   &quot;@"/>
    </dxf>
    <dxf>
      <numFmt numFmtId="169" formatCode="&quot;            &quot;General;&quot;           - &quot;General;?;&quot;            &quot;@"/>
    </dxf>
    <dxf>
      <numFmt numFmtId="170" formatCode="&quot;          &quot;General;&quot;         - &quot;General;?;&quot;        - &quot;@"/>
    </dxf>
    <dxf>
      <font>
        <b val="0"/>
        <i val="0"/>
        <strike val="0"/>
        <color rgb="FF4EA3D8"/>
      </font>
    </dxf>
    <dxf>
      <font>
        <b/>
        <i val="0"/>
        <strike val="0"/>
        <color theme="0"/>
      </font>
      <fill>
        <patternFill>
          <bgColor theme="4"/>
        </patternFill>
      </fill>
      <border>
        <top style="thin">
          <color rgb="FF000000"/>
        </top>
        <vertical/>
        <horizontal/>
      </border>
    </dxf>
    <dxf>
      <font>
        <b/>
        <i/>
        <strike val="0"/>
        <u/>
        <color rgb="FF000000"/>
      </font>
    </dxf>
    <dxf>
      <font>
        <b val="0"/>
        <i val="0"/>
        <strike val="0"/>
        <color rgb="FF000000"/>
      </font>
    </dxf>
    <dxf>
      <numFmt numFmtId="171" formatCode="&quot;   &quot;General;&quot; - &quot;General;?;&quot;   &quot;@"/>
    </dxf>
    <dxf>
      <numFmt numFmtId="169" formatCode="&quot;            &quot;General;&quot;           - &quot;General;?;&quot;            &quot;@"/>
    </dxf>
    <dxf>
      <font>
        <b val="0"/>
        <i/>
        <color theme="2" tint="-0.499984740745262"/>
      </font>
      <numFmt numFmtId="169" formatCode="&quot;            &quot;General;&quot;           - &quot;General;?;&quot;            &quot;@"/>
    </dxf>
    <dxf>
      <font>
        <color rgb="FFFF0000"/>
      </font>
    </dxf>
    <dxf>
      <font>
        <color theme="0"/>
      </font>
    </dxf>
    <dxf>
      <font>
        <color theme="0"/>
      </font>
    </dxf>
    <dxf>
      <fill>
        <patternFill>
          <bgColor theme="4" tint="0.59996337778862885"/>
        </patternFill>
      </fill>
    </dxf>
    <dxf>
      <numFmt numFmtId="0" formatCode="General"/>
      <alignment horizontal="general" vertical="center" textRotation="0" wrapText="0" indent="0" relativeIndent="255" justifyLastLine="0" shrinkToFit="0" mergeCell="0" readingOrder="0"/>
      <border diagonalUp="0" diagonalDown="0" outline="0">
        <left/>
        <right style="thin">
          <color indexed="64"/>
        </right>
        <top/>
        <bottom/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/>
        <name val="Calibri"/>
        <scheme val="minor"/>
      </font>
      <numFmt numFmtId="166" formatCode="#,##0.00_ ;[Red]\-#,##0.00\ "/>
      <alignment horizontal="right" vertical="top" textRotation="0" wrapText="0" indent="0" relativeIndent="0" justifyLastLine="0" shrinkToFit="0" mergeCell="0" readingOrder="0"/>
      <border diagonalUp="0" diagonalDown="0" outline="0">
        <left/>
        <right/>
        <top style="double">
          <color rgb="FF000000"/>
        </top>
        <bottom style="thin">
          <color rgb="FF000000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/>
        <name val="Calibri"/>
        <scheme val="minor"/>
      </font>
      <numFmt numFmtId="30" formatCode="@"/>
      <alignment horizontal="right" vertical="top" textRotation="0" wrapText="0" indent="0" relativeIndent="0" justifyLastLine="0" shrinkToFit="0" mergeCell="0" readingOrder="0"/>
      <border diagonalUp="0" diagonalDown="0" outline="0">
        <left/>
        <right/>
        <top style="double">
          <color rgb="FF000000"/>
        </top>
        <bottom style="thin">
          <color rgb="FF000000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/>
        <name val="Calibri"/>
        <scheme val="minor"/>
      </font>
      <numFmt numFmtId="30" formatCode="@"/>
      <alignment horizontal="right" vertical="top" textRotation="0" wrapText="0" indent="0" relativeIndent="0" justifyLastLine="0" shrinkToFit="0" mergeCell="0" readingOrder="0"/>
      <border diagonalUp="0" diagonalDown="0" outline="0">
        <left/>
        <right/>
        <top style="double">
          <color rgb="FF000000"/>
        </top>
        <bottom style="thin">
          <color rgb="FF000000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/>
        <name val="Calibri"/>
        <scheme val="minor"/>
      </font>
      <numFmt numFmtId="30" formatCode="@"/>
      <alignment horizontal="right" vertical="top" textRotation="0" wrapText="0" indent="0" relativeIndent="0" justifyLastLine="0" shrinkToFit="0" mergeCell="0" readingOrder="0"/>
      <border diagonalUp="0" diagonalDown="0" outline="0">
        <left/>
        <right/>
        <top style="double">
          <color rgb="FF000000"/>
        </top>
        <bottom style="thin">
          <color rgb="FF000000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/>
        <name val="Calibri"/>
        <scheme val="minor"/>
      </font>
      <numFmt numFmtId="30" formatCode="@"/>
      <alignment horizontal="center" vertical="top" textRotation="0" wrapText="0" indent="0" relativeIndent="0" justifyLastLine="0" shrinkToFit="0" mergeCell="0" readingOrder="0"/>
      <border diagonalUp="0" diagonalDown="0" outline="0">
        <left/>
        <right/>
        <top style="double">
          <color rgb="FF000000"/>
        </top>
        <bottom style="thin">
          <color rgb="FF000000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/>
        <name val="Calibri"/>
        <scheme val="minor"/>
      </font>
      <numFmt numFmtId="30" formatCode="@"/>
      <alignment horizontal="right" vertical="top" textRotation="0" wrapText="0" indent="0" relativeIndent="0" justifyLastLine="0" shrinkToFit="0" mergeCell="0" readingOrder="0"/>
      <border diagonalUp="0" diagonalDown="0" outline="0">
        <left/>
        <right/>
        <top style="double">
          <color rgb="FF000000"/>
        </top>
        <bottom style="thin">
          <color rgb="FF000000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/>
        <name val="Calibri"/>
        <scheme val="minor"/>
      </font>
      <numFmt numFmtId="30" formatCode="@"/>
      <alignment horizontal="right" vertical="top" textRotation="0" wrapText="0" indent="0" relativeIndent="0" justifyLastLine="0" shrinkToFit="0" mergeCell="0" readingOrder="0"/>
      <border diagonalUp="0" diagonalDown="0" outline="0">
        <left style="thin">
          <color rgb="FF000000"/>
        </left>
        <right/>
        <top style="double">
          <color rgb="FF000000"/>
        </top>
        <bottom style="thin">
          <color rgb="FF000000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/>
        <name val="Calibri"/>
        <scheme val="minor"/>
      </font>
      <alignment horizontal="right" vertical="top" textRotation="0" wrapText="0" indent="0" relativeIndent="0" justifyLastLine="0" shrinkToFit="0" mergeCell="0" readingOrder="0"/>
      <border diagonalUp="0" diagonalDown="0" outline="0">
        <left style="thin">
          <color indexed="64"/>
        </left>
        <right style="thin">
          <color indexed="64"/>
        </right>
        <top style="double">
          <color rgb="FF000000"/>
        </top>
        <bottom/>
      </border>
      <protection locked="1" hidden="0"/>
    </dxf>
    <dxf>
      <font>
        <color theme="0"/>
      </font>
    </dxf>
    <dxf>
      <font>
        <b val="0"/>
        <i val="0"/>
        <strike val="0"/>
        <color rgb="FF4EA3D8"/>
      </font>
    </dxf>
    <dxf>
      <font>
        <b/>
        <i val="0"/>
        <strike val="0"/>
        <color theme="0"/>
      </font>
      <fill>
        <patternFill>
          <bgColor theme="4"/>
        </patternFill>
      </fill>
      <border>
        <top style="thin">
          <color rgb="FF000000"/>
        </top>
        <vertical/>
        <horizontal/>
      </border>
    </dxf>
    <dxf>
      <font>
        <b/>
        <i/>
        <strike val="0"/>
        <u/>
        <color rgb="FF000000"/>
      </font>
    </dxf>
    <dxf>
      <font>
        <b val="0"/>
        <i val="0"/>
        <strike val="0"/>
        <color rgb="FF000000"/>
      </font>
    </dxf>
    <dxf>
      <font>
        <b val="0"/>
        <i/>
        <color theme="2" tint="-0.499984740745262"/>
      </font>
      <numFmt numFmtId="169" formatCode="&quot;            &quot;General;&quot;           - &quot;General;?;&quot;            &quot;@"/>
    </dxf>
    <dxf>
      <font>
        <color theme="0"/>
      </font>
    </dxf>
    <dxf>
      <font>
        <b val="0"/>
        <i val="0"/>
        <strike val="0"/>
        <color rgb="FF4EA3D8"/>
      </font>
    </dxf>
    <dxf>
      <font>
        <b/>
        <i val="0"/>
        <strike val="0"/>
        <color theme="0"/>
      </font>
      <fill>
        <patternFill>
          <bgColor theme="4"/>
        </patternFill>
      </fill>
      <border>
        <top style="thin">
          <color rgb="FF000000"/>
        </top>
        <vertical/>
        <horizontal/>
      </border>
    </dxf>
    <dxf>
      <font>
        <b/>
        <i/>
        <strike val="0"/>
        <u/>
        <color rgb="FF000000"/>
      </font>
    </dxf>
    <dxf>
      <font>
        <b val="0"/>
        <i val="0"/>
        <strike val="0"/>
        <color rgb="FF000000"/>
      </font>
    </dxf>
    <dxf>
      <font>
        <b val="0"/>
        <i/>
        <color theme="2" tint="-0.499984740745262"/>
      </font>
      <numFmt numFmtId="169" formatCode="&quot;            &quot;General;&quot;           - &quot;General;?;&quot;            &quot;@"/>
    </dxf>
    <dxf>
      <font>
        <color theme="0"/>
      </font>
    </dxf>
    <dxf>
      <font>
        <b val="0"/>
        <i val="0"/>
        <strike val="0"/>
        <color rgb="FF4EA3D8"/>
      </font>
    </dxf>
    <dxf>
      <font>
        <b/>
        <i val="0"/>
        <strike val="0"/>
        <color theme="0"/>
      </font>
      <fill>
        <patternFill>
          <bgColor theme="4"/>
        </patternFill>
      </fill>
      <border>
        <top style="thin">
          <color rgb="FF000000"/>
        </top>
        <vertical/>
        <horizontal/>
      </border>
    </dxf>
    <dxf>
      <font>
        <b/>
        <i/>
        <strike val="0"/>
        <u/>
        <color rgb="FF000000"/>
      </font>
    </dxf>
    <dxf>
      <font>
        <b val="0"/>
        <i val="0"/>
        <strike val="0"/>
        <color rgb="FF000000"/>
      </font>
    </dxf>
    <dxf>
      <font>
        <b val="0"/>
        <i/>
        <color theme="2" tint="-0.499984740745262"/>
      </font>
      <numFmt numFmtId="169" formatCode="&quot;            &quot;General;&quot;           - &quot;General;?;&quot;            &quot;@"/>
    </dxf>
    <dxf>
      <font>
        <color theme="0"/>
      </font>
    </dxf>
    <dxf>
      <font>
        <b val="0"/>
        <i val="0"/>
        <strike val="0"/>
        <color rgb="FF4EA3D8"/>
      </font>
    </dxf>
    <dxf>
      <font>
        <b/>
        <i val="0"/>
        <strike val="0"/>
        <color theme="0"/>
      </font>
      <fill>
        <patternFill>
          <bgColor theme="4"/>
        </patternFill>
      </fill>
      <border>
        <top style="thin">
          <color rgb="FF000000"/>
        </top>
        <vertical/>
        <horizontal/>
      </border>
    </dxf>
    <dxf>
      <font>
        <b/>
        <i/>
        <strike val="0"/>
        <u/>
        <color rgb="FF000000"/>
      </font>
    </dxf>
    <dxf>
      <font>
        <b val="0"/>
        <i val="0"/>
        <strike val="0"/>
        <color rgb="FF000000"/>
      </font>
    </dxf>
    <dxf>
      <font>
        <b val="0"/>
        <i/>
        <color theme="2" tint="-0.499984740745262"/>
      </font>
      <numFmt numFmtId="169" formatCode="&quot;            &quot;General;&quot;           - &quot;General;?;&quot;            &quot;@"/>
    </dxf>
    <dxf>
      <font>
        <color theme="0"/>
      </font>
    </dxf>
    <dxf>
      <font>
        <b val="0"/>
        <i val="0"/>
        <strike val="0"/>
        <color rgb="FF4EA3D8"/>
      </font>
    </dxf>
    <dxf>
      <font>
        <b/>
        <i val="0"/>
        <strike val="0"/>
        <color theme="0"/>
      </font>
      <fill>
        <patternFill>
          <bgColor theme="4"/>
        </patternFill>
      </fill>
      <border>
        <top style="thin">
          <color rgb="FF000000"/>
        </top>
        <vertical/>
        <horizontal/>
      </border>
    </dxf>
    <dxf>
      <font>
        <b/>
        <i/>
        <strike val="0"/>
        <u/>
        <color rgb="FF000000"/>
      </font>
    </dxf>
    <dxf>
      <font>
        <b val="0"/>
        <i val="0"/>
        <strike val="0"/>
        <color rgb="FF000000"/>
      </font>
    </dxf>
    <dxf>
      <font>
        <b val="0"/>
        <i/>
        <color theme="2" tint="-0.499984740745262"/>
      </font>
      <numFmt numFmtId="169" formatCode="&quot;            &quot;General;&quot;           - &quot;General;?;&quot;            &quot;@"/>
    </dxf>
    <dxf>
      <font>
        <color theme="0"/>
      </font>
    </dxf>
    <dxf>
      <font>
        <b val="0"/>
        <i val="0"/>
        <strike val="0"/>
        <color rgb="FF4EA3D8"/>
      </font>
    </dxf>
    <dxf>
      <font>
        <b/>
        <i val="0"/>
        <strike val="0"/>
        <color theme="0"/>
      </font>
      <fill>
        <patternFill>
          <bgColor theme="4"/>
        </patternFill>
      </fill>
      <border>
        <top style="thin">
          <color rgb="FF000000"/>
        </top>
        <vertical/>
        <horizontal/>
      </border>
    </dxf>
    <dxf>
      <font>
        <b/>
        <i/>
        <strike val="0"/>
        <u/>
        <color rgb="FF000000"/>
      </font>
    </dxf>
    <dxf>
      <font>
        <b val="0"/>
        <i val="0"/>
        <strike val="0"/>
        <color rgb="FF000000"/>
      </font>
    </dxf>
    <dxf>
      <font>
        <b val="0"/>
        <i/>
        <color theme="2" tint="-0.499984740745262"/>
      </font>
      <numFmt numFmtId="169" formatCode="&quot;            &quot;General;&quot;           - &quot;General;?;&quot;            &quot;@"/>
    </dxf>
    <dxf>
      <font>
        <color theme="0"/>
      </font>
    </dxf>
    <dxf>
      <font>
        <b val="0"/>
        <i val="0"/>
        <strike val="0"/>
        <color rgb="FF4EA3D8"/>
      </font>
    </dxf>
    <dxf>
      <font>
        <b/>
        <i val="0"/>
        <strike val="0"/>
        <color theme="0"/>
      </font>
      <fill>
        <patternFill>
          <bgColor theme="4"/>
        </patternFill>
      </fill>
      <border>
        <top style="thin">
          <color rgb="FF000000"/>
        </top>
        <vertical/>
        <horizontal/>
      </border>
    </dxf>
    <dxf>
      <font>
        <b/>
        <i/>
        <strike val="0"/>
        <u/>
        <color rgb="FF000000"/>
      </font>
    </dxf>
    <dxf>
      <font>
        <b val="0"/>
        <i val="0"/>
        <strike val="0"/>
        <color rgb="FF000000"/>
      </font>
    </dxf>
    <dxf>
      <font>
        <b val="0"/>
        <i/>
        <color theme="2" tint="-0.499984740745262"/>
      </font>
      <numFmt numFmtId="169" formatCode="&quot;            &quot;General;&quot;           - &quot;General;?;&quot;            &quot;@"/>
    </dxf>
    <dxf>
      <font>
        <color theme="0"/>
      </font>
    </dxf>
    <dxf>
      <font>
        <b val="0"/>
        <i val="0"/>
        <strike val="0"/>
        <color rgb="FF4EA3D8"/>
      </font>
    </dxf>
    <dxf>
      <font>
        <b/>
        <i val="0"/>
        <strike val="0"/>
        <color theme="0"/>
      </font>
      <fill>
        <patternFill>
          <bgColor theme="4"/>
        </patternFill>
      </fill>
      <border>
        <top style="thin">
          <color rgb="FF000000"/>
        </top>
        <vertical/>
        <horizontal/>
      </border>
    </dxf>
    <dxf>
      <font>
        <b/>
        <i/>
        <strike val="0"/>
        <u/>
        <color rgb="FF000000"/>
      </font>
    </dxf>
    <dxf>
      <font>
        <b val="0"/>
        <i val="0"/>
        <strike val="0"/>
        <color rgb="FF000000"/>
      </font>
    </dxf>
    <dxf>
      <font>
        <b val="0"/>
        <i/>
        <color theme="2" tint="-0.499984740745262"/>
      </font>
      <numFmt numFmtId="169" formatCode="&quot;            &quot;General;&quot;           - &quot;General;?;&quot;            &quot;@"/>
    </dxf>
    <dxf>
      <font>
        <color theme="0"/>
      </font>
    </dxf>
    <dxf>
      <font>
        <b val="0"/>
        <i val="0"/>
        <strike val="0"/>
        <color rgb="FF4EA3D8"/>
      </font>
    </dxf>
    <dxf>
      <font>
        <b/>
        <i val="0"/>
        <strike val="0"/>
        <color theme="0"/>
      </font>
      <fill>
        <patternFill>
          <bgColor theme="4"/>
        </patternFill>
      </fill>
      <border>
        <top style="thin">
          <color rgb="FF000000"/>
        </top>
        <vertical/>
        <horizontal/>
      </border>
    </dxf>
    <dxf>
      <font>
        <b/>
        <i/>
        <strike val="0"/>
        <u/>
        <color rgb="FF000000"/>
      </font>
    </dxf>
    <dxf>
      <font>
        <b val="0"/>
        <i val="0"/>
        <strike val="0"/>
        <color rgb="FF000000"/>
      </font>
    </dxf>
    <dxf>
      <font>
        <b val="0"/>
        <i/>
        <color theme="2" tint="-0.499984740745262"/>
      </font>
      <numFmt numFmtId="169" formatCode="&quot;            &quot;General;&quot;           - &quot;General;?;&quot;            &quot;@"/>
    </dxf>
    <dxf>
      <font>
        <color theme="0"/>
      </font>
    </dxf>
    <dxf>
      <font>
        <b val="0"/>
        <i val="0"/>
        <strike val="0"/>
        <color rgb="FF4EA3D8"/>
      </font>
    </dxf>
    <dxf>
      <font>
        <b/>
        <i val="0"/>
        <strike val="0"/>
        <color theme="0"/>
      </font>
      <fill>
        <patternFill>
          <bgColor theme="4"/>
        </patternFill>
      </fill>
      <border>
        <top style="thin">
          <color rgb="FF000000"/>
        </top>
        <vertical/>
        <horizontal/>
      </border>
    </dxf>
    <dxf>
      <font>
        <b/>
        <i/>
        <strike val="0"/>
        <u/>
        <color rgb="FF000000"/>
      </font>
    </dxf>
    <dxf>
      <font>
        <b val="0"/>
        <i val="0"/>
        <strike val="0"/>
        <color rgb="FF000000"/>
      </font>
    </dxf>
    <dxf>
      <font>
        <b val="0"/>
        <i/>
        <color theme="2" tint="-0.499984740745262"/>
      </font>
      <numFmt numFmtId="169" formatCode="&quot;            &quot;General;&quot;           - &quot;General;?;&quot;            &quot;@"/>
    </dxf>
    <dxf>
      <font>
        <color theme="0"/>
      </font>
    </dxf>
    <dxf>
      <font>
        <b val="0"/>
        <i val="0"/>
        <strike val="0"/>
        <color rgb="FF4EA3D8"/>
      </font>
    </dxf>
    <dxf>
      <font>
        <b/>
        <i val="0"/>
        <strike val="0"/>
        <color theme="0"/>
      </font>
      <fill>
        <patternFill>
          <bgColor theme="4"/>
        </patternFill>
      </fill>
      <border>
        <top style="thin">
          <color rgb="FF000000"/>
        </top>
        <vertical/>
        <horizontal/>
      </border>
    </dxf>
    <dxf>
      <font>
        <b/>
        <i/>
        <strike val="0"/>
        <u/>
        <color rgb="FF000000"/>
      </font>
    </dxf>
    <dxf>
      <font>
        <b val="0"/>
        <i val="0"/>
        <strike val="0"/>
        <color rgb="FF000000"/>
      </font>
    </dxf>
    <dxf>
      <font>
        <b val="0"/>
        <i/>
        <color theme="2" tint="-0.499984740745262"/>
      </font>
      <numFmt numFmtId="169" formatCode="&quot;            &quot;General;&quot;           - &quot;General;?;&quot;            &quot;@"/>
    </dxf>
    <dxf>
      <font>
        <color theme="0"/>
      </font>
    </dxf>
    <dxf>
      <font>
        <b val="0"/>
        <i val="0"/>
        <strike val="0"/>
        <color rgb="FF4EA3D8"/>
      </font>
    </dxf>
    <dxf>
      <font>
        <b/>
        <i val="0"/>
        <strike val="0"/>
        <color theme="0"/>
      </font>
      <fill>
        <patternFill>
          <bgColor theme="4"/>
        </patternFill>
      </fill>
      <border>
        <top style="thin">
          <color rgb="FF000000"/>
        </top>
        <vertical/>
        <horizontal/>
      </border>
    </dxf>
    <dxf>
      <font>
        <b/>
        <i/>
        <strike val="0"/>
        <u/>
        <color rgb="FF000000"/>
      </font>
    </dxf>
    <dxf>
      <font>
        <b val="0"/>
        <i val="0"/>
        <strike val="0"/>
        <color rgb="FF000000"/>
      </font>
    </dxf>
    <dxf>
      <font>
        <b val="0"/>
        <i/>
        <color theme="2" tint="-0.499984740745262"/>
      </font>
      <numFmt numFmtId="169" formatCode="&quot;            &quot;General;&quot;           - &quot;General;?;&quot;            &quot;@"/>
    </dxf>
    <dxf>
      <font>
        <color theme="0"/>
      </font>
    </dxf>
    <dxf>
      <font>
        <b val="0"/>
        <i val="0"/>
        <strike val="0"/>
        <color rgb="FF4EA3D8"/>
      </font>
    </dxf>
    <dxf>
      <font>
        <b/>
        <i val="0"/>
        <strike val="0"/>
        <color theme="0"/>
      </font>
      <fill>
        <patternFill>
          <bgColor theme="4"/>
        </patternFill>
      </fill>
      <border>
        <top style="thin">
          <color rgb="FF000000"/>
        </top>
        <vertical/>
        <horizontal/>
      </border>
    </dxf>
    <dxf>
      <font>
        <b/>
        <i/>
        <strike val="0"/>
        <u/>
        <color rgb="FF000000"/>
      </font>
    </dxf>
    <dxf>
      <font>
        <b val="0"/>
        <i val="0"/>
        <strike val="0"/>
        <color rgb="FF000000"/>
      </font>
    </dxf>
    <dxf>
      <font>
        <b val="0"/>
        <i/>
        <color theme="2" tint="-0.499984740745262"/>
      </font>
      <numFmt numFmtId="169" formatCode="&quot;            &quot;General;&quot;           - &quot;General;?;&quot;            &quot;@"/>
    </dxf>
    <dxf>
      <font>
        <color theme="0"/>
      </font>
    </dxf>
    <dxf>
      <font>
        <b val="0"/>
        <i val="0"/>
        <strike val="0"/>
        <color rgb="FF4EA3D8"/>
      </font>
    </dxf>
    <dxf>
      <font>
        <b/>
        <i val="0"/>
        <strike val="0"/>
        <color theme="0"/>
      </font>
      <fill>
        <patternFill>
          <bgColor theme="4"/>
        </patternFill>
      </fill>
      <border>
        <top style="thin">
          <color rgb="FF000000"/>
        </top>
        <vertical/>
        <horizontal/>
      </border>
    </dxf>
    <dxf>
      <font>
        <b/>
        <i/>
        <strike val="0"/>
        <u/>
        <color rgb="FF000000"/>
      </font>
    </dxf>
    <dxf>
      <font>
        <b val="0"/>
        <i val="0"/>
        <strike val="0"/>
        <color rgb="FF000000"/>
      </font>
    </dxf>
    <dxf>
      <font>
        <b val="0"/>
        <i/>
        <color theme="2" tint="-0.499984740745262"/>
      </font>
      <numFmt numFmtId="169" formatCode="&quot;            &quot;General;&quot;           - &quot;General;?;&quot;            &quot;@"/>
    </dxf>
    <dxf>
      <font>
        <color theme="0"/>
      </font>
    </dxf>
    <dxf>
      <font>
        <b val="0"/>
        <i val="0"/>
        <strike val="0"/>
        <color rgb="FF4EA3D8"/>
      </font>
    </dxf>
    <dxf>
      <font>
        <b/>
        <i val="0"/>
        <strike val="0"/>
        <color theme="0"/>
      </font>
      <fill>
        <patternFill>
          <bgColor theme="4"/>
        </patternFill>
      </fill>
      <border>
        <top style="thin">
          <color rgb="FF000000"/>
        </top>
        <vertical/>
        <horizontal/>
      </border>
    </dxf>
    <dxf>
      <font>
        <b/>
        <i/>
        <strike val="0"/>
        <u/>
        <color rgb="FF000000"/>
      </font>
    </dxf>
    <dxf>
      <font>
        <b val="0"/>
        <i val="0"/>
        <strike val="0"/>
        <color rgb="FF000000"/>
      </font>
    </dxf>
    <dxf>
      <font>
        <b val="0"/>
        <i/>
        <color theme="2" tint="-0.499984740745262"/>
      </font>
      <numFmt numFmtId="169" formatCode="&quot;            &quot;General;&quot;           - &quot;General;?;&quot;            &quot;@"/>
    </dxf>
    <dxf>
      <font>
        <color theme="0"/>
      </font>
    </dxf>
    <dxf>
      <font>
        <b val="0"/>
        <i val="0"/>
        <strike val="0"/>
        <color rgb="FF4EA3D8"/>
      </font>
    </dxf>
    <dxf>
      <font>
        <b/>
        <i val="0"/>
        <strike val="0"/>
        <color theme="0"/>
      </font>
      <fill>
        <patternFill>
          <bgColor theme="4"/>
        </patternFill>
      </fill>
      <border>
        <top style="thin">
          <color rgb="FF000000"/>
        </top>
        <vertical/>
        <horizontal/>
      </border>
    </dxf>
    <dxf>
      <font>
        <b/>
        <i/>
        <strike val="0"/>
        <u/>
        <color rgb="FF000000"/>
      </font>
    </dxf>
    <dxf>
      <font>
        <b val="0"/>
        <i val="0"/>
        <strike val="0"/>
        <color rgb="FF000000"/>
      </font>
    </dxf>
    <dxf>
      <font>
        <b val="0"/>
        <i/>
        <color theme="2" tint="-0.499984740745262"/>
      </font>
      <numFmt numFmtId="169" formatCode="&quot;            &quot;General;&quot;           - &quot;General;?;&quot;            &quot;@"/>
    </dxf>
    <dxf>
      <font>
        <color theme="0"/>
      </font>
    </dxf>
    <dxf>
      <font>
        <b val="0"/>
        <i val="0"/>
        <strike val="0"/>
        <color rgb="FF4EA3D8"/>
      </font>
    </dxf>
    <dxf>
      <font>
        <b/>
        <i val="0"/>
        <strike val="0"/>
        <color theme="0"/>
      </font>
      <fill>
        <patternFill>
          <bgColor theme="4"/>
        </patternFill>
      </fill>
      <border>
        <top style="thin">
          <color rgb="FF000000"/>
        </top>
        <vertical/>
        <horizontal/>
      </border>
    </dxf>
    <dxf>
      <font>
        <b/>
        <i/>
        <strike val="0"/>
        <u/>
        <color rgb="FF000000"/>
      </font>
    </dxf>
    <dxf>
      <font>
        <b val="0"/>
        <i val="0"/>
        <strike val="0"/>
        <color rgb="FF000000"/>
      </font>
    </dxf>
    <dxf>
      <font>
        <b val="0"/>
        <i/>
        <color theme="2" tint="-0.499984740745262"/>
      </font>
      <numFmt numFmtId="169" formatCode="&quot;            &quot;General;&quot;           - &quot;General;?;&quot;            &quot;@"/>
    </dxf>
    <dxf>
      <numFmt numFmtId="166" formatCode="#,##0.00_ ;[Red]\-#,##0.00\ "/>
      <alignment horizontal="right" vertical="center" textRotation="0" wrapText="0" indent="0" relativeIndent="255" justifyLastLine="0" shrinkToFit="0" mergeCell="0" readingOrder="0"/>
      <protection locked="1" hidden="0"/>
    </dxf>
    <dxf>
      <font>
        <color theme="0"/>
      </font>
    </dxf>
    <dxf>
      <font>
        <b val="0"/>
        <i val="0"/>
        <strike val="0"/>
        <color rgb="FF4EA3D8"/>
      </font>
    </dxf>
    <dxf>
      <font>
        <b/>
        <i val="0"/>
        <strike val="0"/>
        <color theme="0"/>
      </font>
      <fill>
        <patternFill>
          <bgColor theme="4"/>
        </patternFill>
      </fill>
      <border>
        <top style="thin">
          <color rgb="FF000000"/>
        </top>
        <vertical/>
        <horizontal/>
      </border>
    </dxf>
    <dxf>
      <font>
        <b/>
        <i/>
        <strike val="0"/>
        <u/>
        <color rgb="FF000000"/>
      </font>
    </dxf>
    <dxf>
      <font>
        <b val="0"/>
        <i val="0"/>
        <strike val="0"/>
        <color rgb="FF000000"/>
      </font>
    </dxf>
    <dxf>
      <font>
        <b val="0"/>
        <i/>
        <color theme="2" tint="-0.499984740745262"/>
      </font>
      <numFmt numFmtId="169" formatCode="&quot;            &quot;General;&quot;           - &quot;General;?;&quot;            &quot;@"/>
    </dxf>
    <dxf>
      <font>
        <color theme="0"/>
      </font>
    </dxf>
    <dxf>
      <font>
        <b val="0"/>
        <i val="0"/>
        <strike val="0"/>
        <color rgb="FF4EA3D8"/>
      </font>
    </dxf>
    <dxf>
      <font>
        <b/>
        <i val="0"/>
        <strike val="0"/>
        <color theme="0"/>
      </font>
      <fill>
        <patternFill>
          <bgColor theme="4"/>
        </patternFill>
      </fill>
      <border>
        <top style="thin">
          <color rgb="FF000000"/>
        </top>
        <vertical/>
        <horizontal/>
      </border>
    </dxf>
    <dxf>
      <font>
        <b/>
        <i/>
        <strike val="0"/>
        <u/>
        <color rgb="FF000000"/>
      </font>
    </dxf>
    <dxf>
      <font>
        <b val="0"/>
        <i val="0"/>
        <strike val="0"/>
        <color rgb="FF000000"/>
      </font>
    </dxf>
    <dxf>
      <font>
        <b val="0"/>
        <i/>
        <color theme="2" tint="-0.499984740745262"/>
      </font>
      <numFmt numFmtId="169" formatCode="&quot;            &quot;General;&quot;           - &quot;General;?;&quot;            &quot;@"/>
    </dxf>
    <dxf>
      <numFmt numFmtId="168" formatCode="#,##0.00_ ;[Red]\-#,##0.00;#\ "/>
      <alignment horizontal="right" vertical="center" textRotation="0" wrapText="0" indent="0" relativeIndent="255" justifyLastLine="0" shrinkToFit="0" mergeCell="0" readingOrder="0"/>
      <protection locked="0" hidden="0"/>
    </dxf>
    <dxf>
      <numFmt numFmtId="167" formatCode="General;General;?;@"/>
      <alignment horizontal="center" vertical="center" textRotation="0" wrapText="0" indent="0" relativeIndent="255" justifyLastLine="0" shrinkToFit="0" mergeCell="0" readingOrder="0"/>
      <protection locked="0" hidden="0"/>
    </dxf>
    <dxf>
      <numFmt numFmtId="167" formatCode="General;General;?;@"/>
      <alignment horizontal="center" vertical="center" textRotation="0" wrapText="0" indent="0" relativeIndent="255" justifyLastLine="0" shrinkToFit="0" mergeCell="0" readingOrder="0"/>
      <protection locked="0" hidden="0"/>
    </dxf>
    <dxf>
      <numFmt numFmtId="30" formatCode="@"/>
      <alignment horizontal="center" vertical="center" textRotation="0" wrapText="0" indent="0" relativeIndent="255" justifyLastLine="0" shrinkToFit="0" mergeCell="0" readingOrder="0"/>
      <protection locked="0" hidden="0"/>
    </dxf>
    <dxf>
      <numFmt numFmtId="0" formatCode="General"/>
      <alignment horizontal="left" vertical="center" textRotation="0" wrapText="0" indent="0" relativeIndent="255" justifyLastLine="0" shrinkToFit="0" mergeCell="0" readingOrder="0"/>
      <protection locked="0" hidden="0"/>
    </dxf>
    <dxf>
      <numFmt numFmtId="30" formatCode="@"/>
      <alignment horizontal="right" vertical="center" textRotation="0" wrapText="0" indent="0" relativeIndent="0" justifyLastLine="0" shrinkToFit="0" mergeCell="0" readingOrder="0"/>
      <border outline="0">
        <left style="thin">
          <color indexed="64"/>
        </left>
        <right/>
      </border>
      <protection locked="0" hidden="0"/>
    </dxf>
    <dxf>
      <border>
        <top style="double">
          <color rgb="FF000000"/>
        </top>
        <vertical/>
        <horizontal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4"/>
        <name val="Calibri"/>
        <scheme val="minor"/>
      </font>
      <numFmt numFmtId="30" formatCode="@"/>
      <alignment horizontal="right" vertical="top" textRotation="0" wrapText="0" indent="1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 outline="0">
        <left style="thin">
          <color indexed="64"/>
        </left>
        <right style="thin">
          <color indexed="64"/>
        </right>
      </border>
    </dxf>
    <dxf>
      <numFmt numFmtId="30" formatCode="@"/>
      <alignment horizontal="general" vertical="center" textRotation="0" wrapText="0" indent="0" relativeIndent="255" justifyLastLine="0" shrinkToFit="0" readingOrder="0"/>
      <border diagonalUp="0" diagonalDown="0">
        <right style="thin">
          <color indexed="64"/>
        </right>
        <top/>
        <bottom/>
      </border>
      <protection locked="1" hidden="0"/>
    </dxf>
    <dxf>
      <border>
        <bottom style="double">
          <color indexed="64"/>
        </bottom>
        <vertical/>
        <horizontal/>
      </border>
    </dxf>
    <dxf>
      <font>
        <b/>
        <strike val="0"/>
        <outline val="0"/>
        <shadow val="0"/>
        <u val="none"/>
        <vertAlign val="baseline"/>
        <sz val="12"/>
        <color theme="4"/>
        <name val="Calibri"/>
        <scheme val="minor"/>
      </font>
      <alignment horizontal="center" vertical="top" textRotation="0" wrapText="1" indent="0" relativeIndent="255" justifyLastLine="0" shrinkToFit="0" mergeCell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  <dxf>
      <border>
        <vertical/>
      </border>
    </dxf>
    <dxf>
      <fill>
        <patternFill patternType="none">
          <bgColor auto="1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 style="thin">
          <color auto="1"/>
        </vertical>
        <horizontal/>
      </border>
    </dxf>
  </dxfs>
  <tableStyles count="1" defaultTableStyle="TableStyleMedium9" defaultPivotStyle="PivotStyleLight16">
    <tableStyle name="Style de tableau 1" pivot="0" count="2">
      <tableStyleElement type="wholeTable" dxfId="161"/>
      <tableStyleElement type="totalRow" dxfId="160"/>
    </tableStyle>
  </tableStyles>
  <colors>
    <mruColors>
      <color rgb="FF000000"/>
      <color rgb="FFFF9900"/>
      <color rgb="FF4EA3D8"/>
      <color rgb="FFFFFFFF"/>
      <color rgb="FF009999"/>
    </mru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DPGF" displayName="DPGF" ref="A6:H113" totalsRowCount="1" headerRowDxfId="159" dataDxfId="157" totalsRowDxfId="155" headerRowBorderDxfId="158" tableBorderDxfId="156" totalsRowBorderDxfId="154" dataCellStyle="Normal">
  <autoFilter ref="A6:H112">
    <filterColumn colId="0"/>
    <filterColumn colId="4"/>
  </autoFilter>
  <tableColumns count="8">
    <tableColumn id="11" name="niv" dataDxfId="24" totalsRowDxfId="32" dataCellStyle="Normal">
      <calculatedColumnFormula>IF(DPGF[[#This Row],[REP]]="",0,
  IF(DPGF[[#This Row],[REP]]="pm",1,
10-(LEN(DPGF[[#This Row],[REP]])-LEN(SUBSTITUTE(SUBSTITUTE(DPGF[[#This Row],[REP]],",",""),".","")))))</calculatedColumnFormula>
    </tableColumn>
    <tableColumn id="1" name="REP" dataDxfId="153" totalsRowDxfId="31" dataCellStyle="Normal"/>
    <tableColumn id="2" name="DESIGNATION" dataDxfId="152" totalsRowDxfId="30" dataCellStyle="Normal"/>
    <tableColumn id="3" name="U" dataDxfId="151" totalsRowDxfId="29" dataCellStyle="Normal"/>
    <tableColumn id="8" name="QTE MOE" dataDxfId="150" totalsRowDxfId="28"/>
    <tableColumn id="4" name="QTE_x000a_ENT" dataDxfId="149" totalsRowDxfId="27" dataCellStyle="Normal"/>
    <tableColumn id="5" name="Prix Unitaire €" totalsRowLabel="TOTAL H.T. :" dataDxfId="148" totalsRowDxfId="26" dataCellStyle="Normal"/>
    <tableColumn id="6" name="Prix total €" totalsRowFunction="custom" dataDxfId="135" totalsRowDxfId="25" dataCellStyle="Milliers">
      <calculatedColumnFormula>DPGF[[#This Row],[Prix Unitaire €]]*DPGF[[#This Row],[QTE
ENT]]</calculatedColumnFormula>
      <totalsRowFormula>SUMIF(B7:B112,"",H7:H112)</totalsRowFormula>
    </tableColumn>
  </tableColumns>
  <tableStyleInfo name="Style de tableau 1" showFirstColumn="0" showLastColumn="0" showRowStripes="1" showColumnStripes="0"/>
</table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Tème Alrergis">
  <a:themeElements>
    <a:clrScheme name="ALTERGIS">
      <a:dk1>
        <a:sysClr val="windowText" lastClr="000000"/>
      </a:dk1>
      <a:lt1>
        <a:sysClr val="window" lastClr="FFFFFF"/>
      </a:lt1>
      <a:dk2>
        <a:srgbClr val="000000"/>
      </a:dk2>
      <a:lt2>
        <a:srgbClr val="FFFFFF"/>
      </a:lt2>
      <a:accent1>
        <a:srgbClr val="FF9900"/>
      </a:accent1>
      <a:accent2>
        <a:srgbClr val="009999"/>
      </a:accent2>
      <a:accent3>
        <a:srgbClr val="1B587C"/>
      </a:accent3>
      <a:accent4>
        <a:srgbClr val="00FF00"/>
      </a:accent4>
      <a:accent5>
        <a:srgbClr val="6B9F25"/>
      </a:accent5>
      <a:accent6>
        <a:srgbClr val="4E8542"/>
      </a:accent6>
      <a:hlink>
        <a:srgbClr val="1B587C"/>
      </a:hlink>
      <a:folHlink>
        <a:srgbClr val="00CC99"/>
      </a:folHlink>
    </a:clrScheme>
    <a:fontScheme name="Altergis">
      <a:majorFont>
        <a:latin typeface="Swis721 LtCn BT"/>
        <a:ea typeface=""/>
        <a:cs typeface=""/>
      </a:majorFont>
      <a:minorFont>
        <a:latin typeface="Calibri"/>
        <a:ea typeface=""/>
        <a:cs typeface=""/>
      </a:minorFont>
    </a:fontScheme>
    <a:fmtScheme name="Aspect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satMod val="270000"/>
              </a:schemeClr>
            </a:gs>
            <a:gs pos="25000">
              <a:schemeClr val="phClr">
                <a:tint val="60000"/>
                <a:satMod val="300000"/>
              </a:schemeClr>
            </a:gs>
            <a:gs pos="100000">
              <a:schemeClr val="phClr">
                <a:tint val="29000"/>
                <a:satMod val="40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45000"/>
                <a:satMod val="155000"/>
              </a:schemeClr>
            </a:gs>
            <a:gs pos="60000">
              <a:schemeClr val="phClr">
                <a:shade val="95000"/>
                <a:satMod val="150000"/>
              </a:schemeClr>
            </a:gs>
            <a:gs pos="100000">
              <a:schemeClr val="phClr">
                <a:tint val="87000"/>
                <a:satMod val="2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atMod val="150000"/>
            </a:schemeClr>
          </a:solidFill>
          <a:prstDash val="solid"/>
        </a:ln>
        <a:ln w="425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</a:effectStyle>
        <a:effectStyle>
          <a:effectLst>
            <a:outerShdw blurRad="65500" dist="38100" dir="5400000" rotWithShape="0">
              <a:srgbClr val="000000">
                <a:alpha val="40000"/>
              </a:srgbClr>
            </a:outerShdw>
          </a:effectLst>
          <a:scene3d>
            <a:camera prst="orthographicFront" fov="0">
              <a:rot lat="0" lon="0" rev="0"/>
            </a:camera>
            <a:lightRig rig="contrasting" dir="t">
              <a:rot lat="0" lon="0" rev="12000000"/>
            </a:lightRig>
          </a:scene3d>
          <a:sp3d prstMaterial="powder">
            <a:bevelT h="508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shade val="35000"/>
                <a:satMod val="150000"/>
              </a:schemeClr>
            </a:gs>
            <a:gs pos="45000">
              <a:schemeClr val="phClr">
                <a:shade val="68000"/>
                <a:satMod val="155000"/>
              </a:schemeClr>
            </a:gs>
            <a:gs pos="100000">
              <a:schemeClr val="phClr">
                <a:tint val="70000"/>
                <a:satMod val="175000"/>
              </a:schemeClr>
            </a:gs>
          </a:gsLst>
          <a:lin ang="16200000" scaled="0"/>
        </a:gradFill>
        <a:blipFill>
          <a:blip xmlns:r="http://schemas.openxmlformats.org/officeDocument/2006/relationships" r:embed="rId1">
            <a:duotone>
              <a:schemeClr val="phClr">
                <a:shade val="800"/>
                <a:satMod val="150000"/>
              </a:schemeClr>
              <a:schemeClr val="phClr">
                <a:tint val="80000"/>
                <a:satMod val="150000"/>
              </a:schemeClr>
            </a:duotone>
          </a:blip>
          <a:tile tx="0" ty="0" sx="75000" sy="75000" flip="none" algn="tl"/>
        </a:blip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K116"/>
  <sheetViews>
    <sheetView tabSelected="1" topLeftCell="A85" zoomScaleNormal="100" workbookViewId="0">
      <selection activeCell="C3" sqref="C3"/>
    </sheetView>
  </sheetViews>
  <sheetFormatPr baseColWidth="10" defaultRowHeight="12.75"/>
  <cols>
    <col min="1" max="1" width="8.5703125" style="10" bestFit="1" customWidth="1"/>
    <col min="2" max="2" width="7.7109375" style="21" bestFit="1" customWidth="1"/>
    <col min="3" max="3" width="58.140625" style="22" customWidth="1"/>
    <col min="4" max="4" width="7" style="9" bestFit="1" customWidth="1"/>
    <col min="5" max="5" width="10.28515625" style="23" bestFit="1" customWidth="1"/>
    <col min="6" max="6" width="9.42578125" style="24" customWidth="1"/>
    <col min="7" max="7" width="19.42578125" style="25" bestFit="1" customWidth="1"/>
    <col min="8" max="8" width="14.7109375" style="26" customWidth="1"/>
    <col min="9" max="16384" width="11.42578125" style="10"/>
  </cols>
  <sheetData>
    <row r="1" spans="1:11" s="47" customFormat="1">
      <c r="B1" s="48"/>
      <c r="C1" s="49"/>
      <c r="D1" s="50"/>
      <c r="E1" s="51"/>
      <c r="F1" s="52"/>
    </row>
    <row r="2" spans="1:11" s="47" customFormat="1" ht="18">
      <c r="B2" s="48"/>
      <c r="C2" s="49"/>
      <c r="D2" s="50"/>
      <c r="E2" s="51"/>
      <c r="F2" s="52"/>
      <c r="G2" s="53"/>
      <c r="H2" s="54"/>
    </row>
    <row r="3" spans="1:11" s="47" customFormat="1" ht="18">
      <c r="B3" s="48"/>
      <c r="C3" s="49"/>
      <c r="D3" s="50"/>
      <c r="E3" s="51"/>
      <c r="F3" s="52"/>
      <c r="G3" s="53"/>
      <c r="H3" s="55"/>
    </row>
    <row r="4" spans="1:11" s="47" customFormat="1" ht="36" customHeight="1">
      <c r="B4" s="56"/>
      <c r="C4" s="56"/>
      <c r="D4" s="56"/>
      <c r="E4" s="56"/>
      <c r="F4" s="56"/>
      <c r="G4" s="56"/>
      <c r="H4" s="56"/>
    </row>
    <row r="5" spans="1:11" s="47" customFormat="1" ht="36" customHeight="1">
      <c r="B5" s="36"/>
      <c r="C5" s="36"/>
      <c r="D5" s="36"/>
      <c r="E5" s="36"/>
      <c r="F5" s="36"/>
      <c r="G5" s="36"/>
      <c r="H5" s="36"/>
      <c r="K5" s="57"/>
    </row>
    <row r="6" spans="1:11" s="12" customFormat="1" ht="33" customHeight="1" thickBot="1">
      <c r="A6" s="31" t="s">
        <v>6</v>
      </c>
      <c r="B6" s="42" t="s">
        <v>0</v>
      </c>
      <c r="C6" s="43" t="s">
        <v>1</v>
      </c>
      <c r="D6" s="43" t="s">
        <v>2</v>
      </c>
      <c r="E6" s="43" t="s">
        <v>7</v>
      </c>
      <c r="F6" s="44" t="s">
        <v>8</v>
      </c>
      <c r="G6" s="45" t="s">
        <v>101</v>
      </c>
      <c r="H6" s="46" t="s">
        <v>100</v>
      </c>
    </row>
    <row r="7" spans="1:11" ht="13.5" thickTop="1">
      <c r="A7" s="32">
        <f>IF(DPGF[[#This Row],[REP]]="",0,
  IF(DPGF[[#This Row],[REP]]="pm",1,
10-(LEN(DPGF[[#This Row],[REP]])-LEN(SUBSTITUTE(SUBSTITUTE(DPGF[[#This Row],[REP]],",",""),".","")))))</f>
        <v>10</v>
      </c>
      <c r="B7" s="2" t="s">
        <v>9</v>
      </c>
      <c r="C7" s="33" t="s">
        <v>10</v>
      </c>
      <c r="D7" s="7"/>
      <c r="E7" s="3"/>
      <c r="F7" s="3">
        <v>0</v>
      </c>
      <c r="G7" s="5"/>
      <c r="H7" s="13">
        <f>SUMIF(B8:B11,"",H8:H11)</f>
        <v>3.9999999999999998E-7</v>
      </c>
      <c r="K7" s="11"/>
    </row>
    <row r="8" spans="1:11">
      <c r="A8" s="32">
        <f>IF(DPGF[[#This Row],[REP]]="",0,
  IF(DPGF[[#This Row],[REP]]="pm",1,
10-(LEN(DPGF[[#This Row],[REP]])-LEN(SUBSTITUTE(SUBSTITUTE(DPGF[[#This Row],[REP]],",",""),".","")))))</f>
        <v>0</v>
      </c>
      <c r="B8" s="35"/>
      <c r="C8" s="34" t="s">
        <v>11</v>
      </c>
      <c r="D8" s="8" t="s">
        <v>12</v>
      </c>
      <c r="E8" s="3">
        <v>1</v>
      </c>
      <c r="F8" s="4">
        <v>1</v>
      </c>
      <c r="G8" s="6">
        <v>9.9999999999999995E-8</v>
      </c>
      <c r="H8" s="14">
        <f>DPGF[[#This Row],[Prix Unitaire €]]*DPGF[[#This Row],[QTE
ENT]]</f>
        <v>9.9999999999999995E-8</v>
      </c>
      <c r="K8" s="11"/>
    </row>
    <row r="9" spans="1:11">
      <c r="A9" s="32">
        <f>IF(DPGF[[#This Row],[REP]]="",0,
  IF(DPGF[[#This Row],[REP]]="pm",1,
10-(LEN(DPGF[[#This Row],[REP]])-LEN(SUBSTITUTE(SUBSTITUTE(DPGF[[#This Row],[REP]],",",""),".","")))))</f>
        <v>0</v>
      </c>
      <c r="B9" s="35"/>
      <c r="C9" s="34" t="s">
        <v>13</v>
      </c>
      <c r="D9" s="8" t="s">
        <v>12</v>
      </c>
      <c r="E9" s="3">
        <v>1</v>
      </c>
      <c r="F9" s="4">
        <v>1</v>
      </c>
      <c r="G9" s="6">
        <v>9.9999999999999995E-8</v>
      </c>
      <c r="H9" s="14">
        <f>DPGF[[#This Row],[Prix Unitaire €]]*DPGF[[#This Row],[QTE
ENT]]</f>
        <v>9.9999999999999995E-8</v>
      </c>
      <c r="K9" s="11"/>
    </row>
    <row r="10" spans="1:11">
      <c r="A10" s="32">
        <f>IF(DPGF[[#This Row],[REP]]="",0,
  IF(DPGF[[#This Row],[REP]]="pm",1,
10-(LEN(DPGF[[#This Row],[REP]])-LEN(SUBSTITUTE(SUBSTITUTE(DPGF[[#This Row],[REP]],",",""),".","")))))</f>
        <v>0</v>
      </c>
      <c r="B10" s="35"/>
      <c r="C10" s="34" t="s">
        <v>14</v>
      </c>
      <c r="D10" s="8" t="s">
        <v>12</v>
      </c>
      <c r="E10" s="3">
        <v>1</v>
      </c>
      <c r="F10" s="4">
        <v>1</v>
      </c>
      <c r="G10" s="6">
        <v>9.9999999999999995E-8</v>
      </c>
      <c r="H10" s="14">
        <f>DPGF[[#This Row],[Prix Unitaire €]]*DPGF[[#This Row],[QTE
ENT]]</f>
        <v>9.9999999999999995E-8</v>
      </c>
      <c r="K10" s="11"/>
    </row>
    <row r="11" spans="1:11">
      <c r="A11" s="32">
        <f>IF(DPGF[[#This Row],[REP]]="",0,
  IF(DPGF[[#This Row],[REP]]="pm",1,
10-(LEN(DPGF[[#This Row],[REP]])-LEN(SUBSTITUTE(SUBSTITUTE(DPGF[[#This Row],[REP]],",",""),".","")))))</f>
        <v>0</v>
      </c>
      <c r="B11" s="35"/>
      <c r="C11" s="34" t="s">
        <v>15</v>
      </c>
      <c r="D11" s="8" t="s">
        <v>12</v>
      </c>
      <c r="E11" s="3">
        <v>1</v>
      </c>
      <c r="F11" s="4">
        <v>1</v>
      </c>
      <c r="G11" s="6">
        <v>9.9999999999999995E-8</v>
      </c>
      <c r="H11" s="14">
        <f>DPGF[[#This Row],[Prix Unitaire €]]*DPGF[[#This Row],[QTE
ENT]]</f>
        <v>9.9999999999999995E-8</v>
      </c>
      <c r="K11" s="11"/>
    </row>
    <row r="12" spans="1:11">
      <c r="A12" s="32">
        <f>IF(DPGF[[#This Row],[REP]]="",0,
  IF(DPGF[[#This Row],[REP]]="pm",1,
10-(LEN(DPGF[[#This Row],[REP]])-LEN(SUBSTITUTE(SUBSTITUTE(DPGF[[#This Row],[REP]],",",""),".","")))))</f>
        <v>10</v>
      </c>
      <c r="B12" s="35" t="s">
        <v>16</v>
      </c>
      <c r="C12" s="34" t="s">
        <v>17</v>
      </c>
      <c r="D12" s="8"/>
      <c r="E12" s="3"/>
      <c r="F12" s="4">
        <v>0</v>
      </c>
      <c r="G12" s="6"/>
      <c r="H12" s="13">
        <f>SUMIF(B13:B13,"",H13:H13)</f>
        <v>220</v>
      </c>
      <c r="K12" s="11"/>
    </row>
    <row r="13" spans="1:11">
      <c r="A13" s="32">
        <f>IF(DPGF[[#This Row],[REP]]="",0,
  IF(DPGF[[#This Row],[REP]]="pm",1,
10-(LEN(DPGF[[#This Row],[REP]])-LEN(SUBSTITUTE(SUBSTITUTE(DPGF[[#This Row],[REP]],",",""),".","")))))</f>
        <v>0</v>
      </c>
      <c r="B13" s="35"/>
      <c r="C13" s="34" t="s">
        <v>18</v>
      </c>
      <c r="D13" s="8" t="s">
        <v>12</v>
      </c>
      <c r="E13" s="3">
        <v>1</v>
      </c>
      <c r="F13" s="4">
        <v>1</v>
      </c>
      <c r="G13" s="6">
        <v>220</v>
      </c>
      <c r="H13" s="14">
        <f>DPGF[[#This Row],[Prix Unitaire €]]*DPGF[[#This Row],[QTE
ENT]]</f>
        <v>220</v>
      </c>
      <c r="K13" s="11"/>
    </row>
    <row r="14" spans="1:11">
      <c r="A14" s="32">
        <f>IF(DPGF[[#This Row],[REP]]="",0,
  IF(DPGF[[#This Row],[REP]]="pm",1,
10-(LEN(DPGF[[#This Row],[REP]])-LEN(SUBSTITUTE(SUBSTITUTE(DPGF[[#This Row],[REP]],",",""),".","")))))</f>
        <v>10</v>
      </c>
      <c r="B14" s="35" t="s">
        <v>19</v>
      </c>
      <c r="C14" s="34" t="s">
        <v>20</v>
      </c>
      <c r="D14" s="8"/>
      <c r="E14" s="3"/>
      <c r="F14" s="4">
        <v>0</v>
      </c>
      <c r="G14" s="6"/>
      <c r="H14" s="13">
        <f>SUMIF(B15:B101,"",H15:H101)</f>
        <v>19332</v>
      </c>
      <c r="K14" s="11"/>
    </row>
    <row r="15" spans="1:11">
      <c r="A15" s="32">
        <f>IF(DPGF[[#This Row],[REP]]="",0,
  IF(DPGF[[#This Row],[REP]]="pm",1,
10-(LEN(DPGF[[#This Row],[REP]])-LEN(SUBSTITUTE(SUBSTITUTE(DPGF[[#This Row],[REP]],",",""),".","")))))</f>
        <v>9</v>
      </c>
      <c r="B15" s="35" t="s">
        <v>21</v>
      </c>
      <c r="C15" s="34" t="s">
        <v>22</v>
      </c>
      <c r="D15" s="8"/>
      <c r="E15" s="3"/>
      <c r="F15" s="4">
        <v>0</v>
      </c>
      <c r="G15" s="6"/>
      <c r="H15" s="14">
        <f>SUMIF(B16:B47,"",H16:H47)</f>
        <v>11300</v>
      </c>
      <c r="K15" s="11"/>
    </row>
    <row r="16" spans="1:11">
      <c r="A16" s="32">
        <f>IF(DPGF[[#This Row],[REP]]="",0,
  IF(DPGF[[#This Row],[REP]]="pm",1,
10-(LEN(DPGF[[#This Row],[REP]])-LEN(SUBSTITUTE(SUBSTITUTE(DPGF[[#This Row],[REP]],",",""),".","")))))</f>
        <v>8</v>
      </c>
      <c r="B16" s="35" t="s">
        <v>23</v>
      </c>
      <c r="C16" s="34" t="s">
        <v>24</v>
      </c>
      <c r="D16" s="8"/>
      <c r="E16" s="3"/>
      <c r="F16" s="4">
        <v>0</v>
      </c>
      <c r="G16" s="6"/>
      <c r="H16" s="14">
        <f>SUMIF(B17:B25,"",H17:H25)</f>
        <v>4765</v>
      </c>
      <c r="K16" s="11"/>
    </row>
    <row r="17" spans="1:11">
      <c r="A17" s="32">
        <f>IF(DPGF[[#This Row],[REP]]="",0,
  IF(DPGF[[#This Row],[REP]]="pm",1,
10-(LEN(DPGF[[#This Row],[REP]])-LEN(SUBSTITUTE(SUBSTITUTE(DPGF[[#This Row],[REP]],",",""),".","")))))</f>
        <v>0</v>
      </c>
      <c r="B17" s="35"/>
      <c r="C17" s="34" t="s">
        <v>25</v>
      </c>
      <c r="D17" s="8" t="s">
        <v>2</v>
      </c>
      <c r="E17" s="3">
        <v>3</v>
      </c>
      <c r="F17" s="4">
        <v>3</v>
      </c>
      <c r="G17" s="6">
        <v>105</v>
      </c>
      <c r="H17" s="14">
        <f>DPGF[[#This Row],[Prix Unitaire €]]*DPGF[[#This Row],[QTE
ENT]]</f>
        <v>315</v>
      </c>
      <c r="K17" s="11"/>
    </row>
    <row r="18" spans="1:11">
      <c r="A18" s="32">
        <f>IF(DPGF[[#This Row],[REP]]="",0,
  IF(DPGF[[#This Row],[REP]]="pm",1,
10-(LEN(DPGF[[#This Row],[REP]])-LEN(SUBSTITUTE(SUBSTITUTE(DPGF[[#This Row],[REP]],",",""),".","")))))</f>
        <v>0</v>
      </c>
      <c r="B18" s="35"/>
      <c r="C18" s="34" t="s">
        <v>26</v>
      </c>
      <c r="D18" s="8" t="s">
        <v>2</v>
      </c>
      <c r="E18" s="3">
        <v>1</v>
      </c>
      <c r="F18" s="4">
        <v>1</v>
      </c>
      <c r="G18" s="6">
        <v>210</v>
      </c>
      <c r="H18" s="14">
        <f>DPGF[[#This Row],[Prix Unitaire €]]*DPGF[[#This Row],[QTE
ENT]]</f>
        <v>210</v>
      </c>
      <c r="K18" s="11"/>
    </row>
    <row r="19" spans="1:11">
      <c r="A19" s="32">
        <f>IF(DPGF[[#This Row],[REP]]="",0,
  IF(DPGF[[#This Row],[REP]]="pm",1,
10-(LEN(DPGF[[#This Row],[REP]])-LEN(SUBSTITUTE(SUBSTITUTE(DPGF[[#This Row],[REP]],",",""),".","")))))</f>
        <v>0</v>
      </c>
      <c r="B19" s="35"/>
      <c r="C19" s="34" t="s">
        <v>27</v>
      </c>
      <c r="D19" s="8" t="s">
        <v>2</v>
      </c>
      <c r="E19" s="3">
        <v>1</v>
      </c>
      <c r="F19" s="4">
        <v>1</v>
      </c>
      <c r="G19" s="6">
        <v>800</v>
      </c>
      <c r="H19" s="14">
        <f>DPGF[[#This Row],[Prix Unitaire €]]*DPGF[[#This Row],[QTE
ENT]]</f>
        <v>800</v>
      </c>
      <c r="K19" s="11"/>
    </row>
    <row r="20" spans="1:11">
      <c r="A20" s="32">
        <f>IF(DPGF[[#This Row],[REP]]="",0,
  IF(DPGF[[#This Row],[REP]]="pm",1,
10-(LEN(DPGF[[#This Row],[REP]])-LEN(SUBSTITUTE(SUBSTITUTE(DPGF[[#This Row],[REP]],",",""),".","")))))</f>
        <v>0</v>
      </c>
      <c r="B20" s="35"/>
      <c r="C20" s="34" t="s">
        <v>28</v>
      </c>
      <c r="D20" s="8" t="s">
        <v>2</v>
      </c>
      <c r="E20" s="3">
        <v>1</v>
      </c>
      <c r="F20" s="4">
        <v>1</v>
      </c>
      <c r="G20" s="6">
        <v>55</v>
      </c>
      <c r="H20" s="14">
        <f>DPGF[[#This Row],[Prix Unitaire €]]*DPGF[[#This Row],[QTE
ENT]]</f>
        <v>55</v>
      </c>
      <c r="K20" s="11"/>
    </row>
    <row r="21" spans="1:11">
      <c r="A21" s="32">
        <f>IF(DPGF[[#This Row],[REP]]="",0,
  IF(DPGF[[#This Row],[REP]]="pm",1,
10-(LEN(DPGF[[#This Row],[REP]])-LEN(SUBSTITUTE(SUBSTITUTE(DPGF[[#This Row],[REP]],",",""),".","")))))</f>
        <v>0</v>
      </c>
      <c r="B21" s="35"/>
      <c r="C21" s="34" t="s">
        <v>29</v>
      </c>
      <c r="D21" s="8" t="s">
        <v>2</v>
      </c>
      <c r="E21" s="3">
        <v>1</v>
      </c>
      <c r="F21" s="4">
        <v>1</v>
      </c>
      <c r="G21" s="6">
        <v>897</v>
      </c>
      <c r="H21" s="14">
        <f>DPGF[[#This Row],[Prix Unitaire €]]*DPGF[[#This Row],[QTE
ENT]]</f>
        <v>897</v>
      </c>
      <c r="K21" s="11"/>
    </row>
    <row r="22" spans="1:11">
      <c r="A22" s="32">
        <f>IF(DPGF[[#This Row],[REP]]="",0,
  IF(DPGF[[#This Row],[REP]]="pm",1,
10-(LEN(DPGF[[#This Row],[REP]])-LEN(SUBSTITUTE(SUBSTITUTE(DPGF[[#This Row],[REP]],",",""),".","")))))</f>
        <v>0</v>
      </c>
      <c r="B22" s="35"/>
      <c r="C22" s="34" t="s">
        <v>30</v>
      </c>
      <c r="D22" s="8" t="s">
        <v>2</v>
      </c>
      <c r="E22" s="3">
        <v>1</v>
      </c>
      <c r="F22" s="4">
        <v>1</v>
      </c>
      <c r="G22" s="6">
        <v>320</v>
      </c>
      <c r="H22" s="14">
        <f>DPGF[[#This Row],[Prix Unitaire €]]*DPGF[[#This Row],[QTE
ENT]]</f>
        <v>320</v>
      </c>
      <c r="K22" s="11"/>
    </row>
    <row r="23" spans="1:11">
      <c r="A23" s="32">
        <f>IF(DPGF[[#This Row],[REP]]="",0,
  IF(DPGF[[#This Row],[REP]]="pm",1,
10-(LEN(DPGF[[#This Row],[REP]])-LEN(SUBSTITUTE(SUBSTITUTE(DPGF[[#This Row],[REP]],",",""),".","")))))</f>
        <v>0</v>
      </c>
      <c r="B23" s="35"/>
      <c r="C23" s="34" t="s">
        <v>31</v>
      </c>
      <c r="D23" s="8" t="s">
        <v>2</v>
      </c>
      <c r="E23" s="3">
        <v>2</v>
      </c>
      <c r="F23" s="4">
        <v>2</v>
      </c>
      <c r="G23" s="6">
        <v>104</v>
      </c>
      <c r="H23" s="14">
        <f>DPGF[[#This Row],[Prix Unitaire €]]*DPGF[[#This Row],[QTE
ENT]]</f>
        <v>208</v>
      </c>
      <c r="K23" s="11"/>
    </row>
    <row r="24" spans="1:11">
      <c r="A24" s="32">
        <f>IF(DPGF[[#This Row],[REP]]="",0,
  IF(DPGF[[#This Row],[REP]]="pm",1,
10-(LEN(DPGF[[#This Row],[REP]])-LEN(SUBSTITUTE(SUBSTITUTE(DPGF[[#This Row],[REP]],",",""),".","")))))</f>
        <v>0</v>
      </c>
      <c r="B24" s="35"/>
      <c r="C24" s="34" t="s">
        <v>32</v>
      </c>
      <c r="D24" s="8" t="s">
        <v>33</v>
      </c>
      <c r="E24" s="3">
        <v>20</v>
      </c>
      <c r="F24" s="4">
        <v>20</v>
      </c>
      <c r="G24" s="6">
        <v>79</v>
      </c>
      <c r="H24" s="14">
        <f>DPGF[[#This Row],[Prix Unitaire €]]*DPGF[[#This Row],[QTE
ENT]]</f>
        <v>1580</v>
      </c>
      <c r="K24" s="11"/>
    </row>
    <row r="25" spans="1:11">
      <c r="A25" s="32">
        <f>IF(DPGF[[#This Row],[REP]]="",0,
  IF(DPGF[[#This Row],[REP]]="pm",1,
10-(LEN(DPGF[[#This Row],[REP]])-LEN(SUBSTITUTE(SUBSTITUTE(DPGF[[#This Row],[REP]],",",""),".","")))))</f>
        <v>0</v>
      </c>
      <c r="B25" s="35"/>
      <c r="C25" s="34" t="s">
        <v>34</v>
      </c>
      <c r="D25" s="8" t="s">
        <v>33</v>
      </c>
      <c r="E25" s="3">
        <v>20</v>
      </c>
      <c r="F25" s="4">
        <v>20</v>
      </c>
      <c r="G25" s="6">
        <v>19</v>
      </c>
      <c r="H25" s="14">
        <f>DPGF[[#This Row],[Prix Unitaire €]]*DPGF[[#This Row],[QTE
ENT]]</f>
        <v>380</v>
      </c>
      <c r="K25" s="11"/>
    </row>
    <row r="26" spans="1:11">
      <c r="A26" s="32">
        <f>IF(DPGF[[#This Row],[REP]]="",0,
  IF(DPGF[[#This Row],[REP]]="pm",1,
10-(LEN(DPGF[[#This Row],[REP]])-LEN(SUBSTITUTE(SUBSTITUTE(DPGF[[#This Row],[REP]],",",""),".","")))))</f>
        <v>8</v>
      </c>
      <c r="B26" s="35" t="s">
        <v>35</v>
      </c>
      <c r="C26" s="34" t="s">
        <v>36</v>
      </c>
      <c r="D26" s="8"/>
      <c r="E26" s="3"/>
      <c r="F26" s="4">
        <v>0</v>
      </c>
      <c r="G26" s="6"/>
      <c r="H26" s="14">
        <f>SUMIF(B27:B31,"",H27:H31)</f>
        <v>735</v>
      </c>
      <c r="K26" s="11"/>
    </row>
    <row r="27" spans="1:11">
      <c r="A27" s="32">
        <f>IF(DPGF[[#This Row],[REP]]="",0,
  IF(DPGF[[#This Row],[REP]]="pm",1,
10-(LEN(DPGF[[#This Row],[REP]])-LEN(SUBSTITUTE(SUBSTITUTE(DPGF[[#This Row],[REP]],",",""),".","")))))</f>
        <v>0</v>
      </c>
      <c r="B27" s="35"/>
      <c r="C27" s="34" t="s">
        <v>25</v>
      </c>
      <c r="D27" s="8" t="s">
        <v>2</v>
      </c>
      <c r="E27" s="3">
        <v>1</v>
      </c>
      <c r="F27" s="4">
        <v>1</v>
      </c>
      <c r="G27" s="6">
        <v>65</v>
      </c>
      <c r="H27" s="14">
        <f>DPGF[[#This Row],[Prix Unitaire €]]*DPGF[[#This Row],[QTE
ENT]]</f>
        <v>65</v>
      </c>
      <c r="K27" s="11"/>
    </row>
    <row r="28" spans="1:11">
      <c r="A28" s="32">
        <f>IF(DPGF[[#This Row],[REP]]="",0,
  IF(DPGF[[#This Row],[REP]]="pm",1,
10-(LEN(DPGF[[#This Row],[REP]])-LEN(SUBSTITUTE(SUBSTITUTE(DPGF[[#This Row],[REP]],",",""),".","")))))</f>
        <v>0</v>
      </c>
      <c r="B28" s="35"/>
      <c r="C28" s="34" t="s">
        <v>37</v>
      </c>
      <c r="D28" s="8" t="s">
        <v>2</v>
      </c>
      <c r="E28" s="3">
        <v>1</v>
      </c>
      <c r="F28" s="4">
        <v>1</v>
      </c>
      <c r="G28" s="6">
        <v>180</v>
      </c>
      <c r="H28" s="14">
        <f>DPGF[[#This Row],[Prix Unitaire €]]*DPGF[[#This Row],[QTE
ENT]]</f>
        <v>180</v>
      </c>
      <c r="K28" s="11"/>
    </row>
    <row r="29" spans="1:11">
      <c r="A29" s="32">
        <f>IF(DPGF[[#This Row],[REP]]="",0,
  IF(DPGF[[#This Row],[REP]]="pm",1,
10-(LEN(DPGF[[#This Row],[REP]])-LEN(SUBSTITUTE(SUBSTITUTE(DPGF[[#This Row],[REP]],",",""),".","")))))</f>
        <v>0</v>
      </c>
      <c r="B29" s="35"/>
      <c r="C29" s="34" t="s">
        <v>38</v>
      </c>
      <c r="D29" s="8" t="s">
        <v>2</v>
      </c>
      <c r="E29" s="3">
        <v>1</v>
      </c>
      <c r="F29" s="4">
        <v>1</v>
      </c>
      <c r="G29" s="6">
        <v>190</v>
      </c>
      <c r="H29" s="14">
        <f>DPGF[[#This Row],[Prix Unitaire €]]*DPGF[[#This Row],[QTE
ENT]]</f>
        <v>190</v>
      </c>
      <c r="K29" s="11"/>
    </row>
    <row r="30" spans="1:11">
      <c r="A30" s="32">
        <f>IF(DPGF[[#This Row],[REP]]="",0,
  IF(DPGF[[#This Row],[REP]]="pm",1,
10-(LEN(DPGF[[#This Row],[REP]])-LEN(SUBSTITUTE(SUBSTITUTE(DPGF[[#This Row],[REP]],",",""),".","")))))</f>
        <v>0</v>
      </c>
      <c r="B30" s="35"/>
      <c r="C30" s="34" t="s">
        <v>39</v>
      </c>
      <c r="D30" s="8" t="s">
        <v>33</v>
      </c>
      <c r="E30" s="3">
        <v>4</v>
      </c>
      <c r="F30" s="4">
        <v>4</v>
      </c>
      <c r="G30" s="6">
        <v>58</v>
      </c>
      <c r="H30" s="14">
        <f>DPGF[[#This Row],[Prix Unitaire €]]*DPGF[[#This Row],[QTE
ENT]]</f>
        <v>232</v>
      </c>
      <c r="K30" s="11"/>
    </row>
    <row r="31" spans="1:11">
      <c r="A31" s="32">
        <f>IF(DPGF[[#This Row],[REP]]="",0,
  IF(DPGF[[#This Row],[REP]]="pm",1,
10-(LEN(DPGF[[#This Row],[REP]])-LEN(SUBSTITUTE(SUBSTITUTE(DPGF[[#This Row],[REP]],",",""),".","")))))</f>
        <v>0</v>
      </c>
      <c r="B31" s="35"/>
      <c r="C31" s="34" t="s">
        <v>40</v>
      </c>
      <c r="D31" s="8" t="s">
        <v>33</v>
      </c>
      <c r="E31" s="3">
        <v>4</v>
      </c>
      <c r="F31" s="4">
        <v>4</v>
      </c>
      <c r="G31" s="6">
        <v>17</v>
      </c>
      <c r="H31" s="14">
        <f>DPGF[[#This Row],[Prix Unitaire €]]*DPGF[[#This Row],[QTE
ENT]]</f>
        <v>68</v>
      </c>
      <c r="K31" s="11"/>
    </row>
    <row r="32" spans="1:11">
      <c r="A32" s="32">
        <f>IF(DPGF[[#This Row],[REP]]="",0,
  IF(DPGF[[#This Row],[REP]]="pm",1,
10-(LEN(DPGF[[#This Row],[REP]])-LEN(SUBSTITUTE(SUBSTITUTE(DPGF[[#This Row],[REP]],",",""),".","")))))</f>
        <v>8</v>
      </c>
      <c r="B32" s="35" t="s">
        <v>41</v>
      </c>
      <c r="C32" s="34" t="s">
        <v>42</v>
      </c>
      <c r="D32" s="8"/>
      <c r="E32" s="3"/>
      <c r="F32" s="4">
        <v>0</v>
      </c>
      <c r="G32" s="6"/>
      <c r="H32" s="14">
        <f>SUMIF(B33:B40,"",H33:H40)</f>
        <v>4758</v>
      </c>
      <c r="K32" s="11"/>
    </row>
    <row r="33" spans="1:11">
      <c r="A33" s="32">
        <f>IF(DPGF[[#This Row],[REP]]="",0,
  IF(DPGF[[#This Row],[REP]]="pm",1,
10-(LEN(DPGF[[#This Row],[REP]])-LEN(SUBSTITUTE(SUBSTITUTE(DPGF[[#This Row],[REP]],",",""),".","")))))</f>
        <v>0</v>
      </c>
      <c r="B33" s="35"/>
      <c r="C33" s="34" t="s">
        <v>43</v>
      </c>
      <c r="D33" s="8" t="s">
        <v>2</v>
      </c>
      <c r="E33" s="3">
        <v>9</v>
      </c>
      <c r="F33" s="4">
        <v>9</v>
      </c>
      <c r="G33" s="6">
        <v>65</v>
      </c>
      <c r="H33" s="14">
        <f>DPGF[[#This Row],[Prix Unitaire €]]*DPGF[[#This Row],[QTE
ENT]]</f>
        <v>585</v>
      </c>
      <c r="K33" s="11"/>
    </row>
    <row r="34" spans="1:11">
      <c r="A34" s="32">
        <f>IF(DPGF[[#This Row],[REP]]="",0,
  IF(DPGF[[#This Row],[REP]]="pm",1,
10-(LEN(DPGF[[#This Row],[REP]])-LEN(SUBSTITUTE(SUBSTITUTE(DPGF[[#This Row],[REP]],",",""),".","")))))</f>
        <v>0</v>
      </c>
      <c r="B34" s="35"/>
      <c r="C34" s="34" t="s">
        <v>31</v>
      </c>
      <c r="D34" s="8" t="s">
        <v>2</v>
      </c>
      <c r="E34" s="3">
        <v>2</v>
      </c>
      <c r="F34" s="4">
        <v>2</v>
      </c>
      <c r="G34" s="6">
        <v>104</v>
      </c>
      <c r="H34" s="14">
        <f>DPGF[[#This Row],[Prix Unitaire €]]*DPGF[[#This Row],[QTE
ENT]]</f>
        <v>208</v>
      </c>
      <c r="K34" s="11"/>
    </row>
    <row r="35" spans="1:11">
      <c r="A35" s="32">
        <f>IF(DPGF[[#This Row],[REP]]="",0,
  IF(DPGF[[#This Row],[REP]]="pm",1,
10-(LEN(DPGF[[#This Row],[REP]])-LEN(SUBSTITUTE(SUBSTITUTE(DPGF[[#This Row],[REP]],",",""),".","")))))</f>
        <v>0</v>
      </c>
      <c r="B35" s="35"/>
      <c r="C35" s="34" t="s">
        <v>44</v>
      </c>
      <c r="D35" s="8" t="s">
        <v>2</v>
      </c>
      <c r="E35" s="3">
        <v>1</v>
      </c>
      <c r="F35" s="4">
        <v>1</v>
      </c>
      <c r="G35" s="6">
        <v>305</v>
      </c>
      <c r="H35" s="14">
        <f>DPGF[[#This Row],[Prix Unitaire €]]*DPGF[[#This Row],[QTE
ENT]]</f>
        <v>305</v>
      </c>
      <c r="K35" s="11"/>
    </row>
    <row r="36" spans="1:11">
      <c r="A36" s="32">
        <f>IF(DPGF[[#This Row],[REP]]="",0,
  IF(DPGF[[#This Row],[REP]]="pm",1,
10-(LEN(DPGF[[#This Row],[REP]])-LEN(SUBSTITUTE(SUBSTITUTE(DPGF[[#This Row],[REP]],",",""),".","")))))</f>
        <v>0</v>
      </c>
      <c r="B36" s="35"/>
      <c r="C36" s="34" t="s">
        <v>45</v>
      </c>
      <c r="D36" s="8" t="s">
        <v>2</v>
      </c>
      <c r="E36" s="3">
        <v>20</v>
      </c>
      <c r="F36" s="4">
        <v>20</v>
      </c>
      <c r="G36" s="6">
        <v>69</v>
      </c>
      <c r="H36" s="14">
        <f>DPGF[[#This Row],[Prix Unitaire €]]*DPGF[[#This Row],[QTE
ENT]]</f>
        <v>1380</v>
      </c>
      <c r="K36" s="11"/>
    </row>
    <row r="37" spans="1:11">
      <c r="A37" s="32">
        <f>IF(DPGF[[#This Row],[REP]]="",0,
  IF(DPGF[[#This Row],[REP]]="pm",1,
10-(LEN(DPGF[[#This Row],[REP]])-LEN(SUBSTITUTE(SUBSTITUTE(DPGF[[#This Row],[REP]],",",""),".","")))))</f>
        <v>0</v>
      </c>
      <c r="B37" s="35"/>
      <c r="C37" s="34" t="s">
        <v>40</v>
      </c>
      <c r="D37" s="8" t="s">
        <v>2</v>
      </c>
      <c r="E37" s="3">
        <v>20</v>
      </c>
      <c r="F37" s="4">
        <v>20</v>
      </c>
      <c r="G37" s="6">
        <v>17</v>
      </c>
      <c r="H37" s="14">
        <f>DPGF[[#This Row],[Prix Unitaire €]]*DPGF[[#This Row],[QTE
ENT]]</f>
        <v>340</v>
      </c>
      <c r="K37" s="11"/>
    </row>
    <row r="38" spans="1:11">
      <c r="A38" s="32">
        <f>IF(DPGF[[#This Row],[REP]]="",0,
  IF(DPGF[[#This Row],[REP]]="pm",1,
10-(LEN(DPGF[[#This Row],[REP]])-LEN(SUBSTITUTE(SUBSTITUTE(DPGF[[#This Row],[REP]],",",""),".","")))))</f>
        <v>0</v>
      </c>
      <c r="B38" s="35"/>
      <c r="C38" s="34" t="s">
        <v>46</v>
      </c>
      <c r="D38" s="8" t="s">
        <v>2</v>
      </c>
      <c r="E38" s="3">
        <v>2</v>
      </c>
      <c r="F38" s="4">
        <v>2</v>
      </c>
      <c r="G38" s="6">
        <v>110</v>
      </c>
      <c r="H38" s="14">
        <f>DPGF[[#This Row],[Prix Unitaire €]]*DPGF[[#This Row],[QTE
ENT]]</f>
        <v>220</v>
      </c>
      <c r="K38" s="11"/>
    </row>
    <row r="39" spans="1:11">
      <c r="A39" s="32">
        <f>IF(DPGF[[#This Row],[REP]]="",0,
  IF(DPGF[[#This Row],[REP]]="pm",1,
10-(LEN(DPGF[[#This Row],[REP]])-LEN(SUBSTITUTE(SUBSTITUTE(DPGF[[#This Row],[REP]],",",""),".","")))))</f>
        <v>0</v>
      </c>
      <c r="B39" s="35"/>
      <c r="C39" s="34" t="s">
        <v>45</v>
      </c>
      <c r="D39" s="8" t="s">
        <v>33</v>
      </c>
      <c r="E39" s="3">
        <v>20</v>
      </c>
      <c r="F39" s="4">
        <v>20</v>
      </c>
      <c r="G39" s="6">
        <v>69</v>
      </c>
      <c r="H39" s="14">
        <f>DPGF[[#This Row],[Prix Unitaire €]]*DPGF[[#This Row],[QTE
ENT]]</f>
        <v>1380</v>
      </c>
      <c r="K39" s="11"/>
    </row>
    <row r="40" spans="1:11">
      <c r="A40" s="32">
        <f>IF(DPGF[[#This Row],[REP]]="",0,
  IF(DPGF[[#This Row],[REP]]="pm",1,
10-(LEN(DPGF[[#This Row],[REP]])-LEN(SUBSTITUTE(SUBSTITUTE(DPGF[[#This Row],[REP]],",",""),".","")))))</f>
        <v>0</v>
      </c>
      <c r="B40" s="35"/>
      <c r="C40" s="34" t="s">
        <v>40</v>
      </c>
      <c r="D40" s="8" t="s">
        <v>33</v>
      </c>
      <c r="E40" s="3">
        <v>20</v>
      </c>
      <c r="F40" s="4">
        <v>20</v>
      </c>
      <c r="G40" s="6">
        <v>17</v>
      </c>
      <c r="H40" s="14">
        <f>DPGF[[#This Row],[Prix Unitaire €]]*DPGF[[#This Row],[QTE
ENT]]</f>
        <v>340</v>
      </c>
      <c r="K40" s="11"/>
    </row>
    <row r="41" spans="1:11">
      <c r="A41" s="32">
        <f>IF(DPGF[[#This Row],[REP]]="",0,
  IF(DPGF[[#This Row],[REP]]="pm",1,
10-(LEN(DPGF[[#This Row],[REP]])-LEN(SUBSTITUTE(SUBSTITUTE(DPGF[[#This Row],[REP]],",",""),".","")))))</f>
        <v>8</v>
      </c>
      <c r="B41" s="35" t="s">
        <v>47</v>
      </c>
      <c r="C41" s="34" t="s">
        <v>48</v>
      </c>
      <c r="D41" s="8"/>
      <c r="E41" s="3"/>
      <c r="F41" s="4">
        <v>0</v>
      </c>
      <c r="G41" s="6"/>
      <c r="H41" s="14">
        <f>SUMIF(B42:B47,"",H42:H47)</f>
        <v>1042</v>
      </c>
      <c r="K41" s="11"/>
    </row>
    <row r="42" spans="1:11">
      <c r="A42" s="32">
        <f>IF(DPGF[[#This Row],[REP]]="",0,
  IF(DPGF[[#This Row],[REP]]="pm",1,
10-(LEN(DPGF[[#This Row],[REP]])-LEN(SUBSTITUTE(SUBSTITUTE(DPGF[[#This Row],[REP]],",",""),".","")))))</f>
        <v>0</v>
      </c>
      <c r="B42" s="35"/>
      <c r="C42" s="34" t="s">
        <v>25</v>
      </c>
      <c r="D42" s="8" t="s">
        <v>2</v>
      </c>
      <c r="E42" s="3">
        <v>1</v>
      </c>
      <c r="F42" s="4">
        <v>1</v>
      </c>
      <c r="G42" s="6">
        <v>65</v>
      </c>
      <c r="H42" s="14">
        <f>DPGF[[#This Row],[Prix Unitaire €]]*DPGF[[#This Row],[QTE
ENT]]</f>
        <v>65</v>
      </c>
      <c r="K42" s="11"/>
    </row>
    <row r="43" spans="1:11">
      <c r="A43" s="32">
        <f>IF(DPGF[[#This Row],[REP]]="",0,
  IF(DPGF[[#This Row],[REP]]="pm",1,
10-(LEN(DPGF[[#This Row],[REP]])-LEN(SUBSTITUTE(SUBSTITUTE(DPGF[[#This Row],[REP]],",",""),".","")))))</f>
        <v>0</v>
      </c>
      <c r="B43" s="35"/>
      <c r="C43" s="34" t="s">
        <v>37</v>
      </c>
      <c r="D43" s="8" t="s">
        <v>2</v>
      </c>
      <c r="E43" s="3">
        <v>1</v>
      </c>
      <c r="F43" s="4">
        <v>1</v>
      </c>
      <c r="G43" s="6">
        <v>180</v>
      </c>
      <c r="H43" s="14">
        <f>DPGF[[#This Row],[Prix Unitaire €]]*DPGF[[#This Row],[QTE
ENT]]</f>
        <v>180</v>
      </c>
      <c r="K43" s="11"/>
    </row>
    <row r="44" spans="1:11">
      <c r="A44" s="32">
        <f>IF(DPGF[[#This Row],[REP]]="",0,
  IF(DPGF[[#This Row],[REP]]="pm",1,
10-(LEN(DPGF[[#This Row],[REP]])-LEN(SUBSTITUTE(SUBSTITUTE(DPGF[[#This Row],[REP]],",",""),".","")))))</f>
        <v>0</v>
      </c>
      <c r="B44" s="35"/>
      <c r="C44" s="34" t="s">
        <v>38</v>
      </c>
      <c r="D44" s="8" t="s">
        <v>2</v>
      </c>
      <c r="E44" s="3">
        <v>1</v>
      </c>
      <c r="F44" s="4">
        <v>1</v>
      </c>
      <c r="G44" s="6">
        <v>320</v>
      </c>
      <c r="H44" s="14">
        <f>DPGF[[#This Row],[Prix Unitaire €]]*DPGF[[#This Row],[QTE
ENT]]</f>
        <v>320</v>
      </c>
      <c r="K44" s="11"/>
    </row>
    <row r="45" spans="1:11">
      <c r="A45" s="32">
        <f>IF(DPGF[[#This Row],[REP]]="",0,
  IF(DPGF[[#This Row],[REP]]="pm",1,
10-(LEN(DPGF[[#This Row],[REP]])-LEN(SUBSTITUTE(SUBSTITUTE(DPGF[[#This Row],[REP]],",",""),".","")))))</f>
        <v>0</v>
      </c>
      <c r="B45" s="35"/>
      <c r="C45" s="34" t="s">
        <v>39</v>
      </c>
      <c r="D45" s="8" t="s">
        <v>33</v>
      </c>
      <c r="E45" s="3">
        <v>4</v>
      </c>
      <c r="F45" s="4">
        <v>4</v>
      </c>
      <c r="G45" s="6">
        <v>58</v>
      </c>
      <c r="H45" s="14">
        <f>DPGF[[#This Row],[Prix Unitaire €]]*DPGF[[#This Row],[QTE
ENT]]</f>
        <v>232</v>
      </c>
      <c r="K45" s="11"/>
    </row>
    <row r="46" spans="1:11">
      <c r="A46" s="32">
        <f>IF(DPGF[[#This Row],[REP]]="",0,
  IF(DPGF[[#This Row],[REP]]="pm",1,
10-(LEN(DPGF[[#This Row],[REP]])-LEN(SUBSTITUTE(SUBSTITUTE(DPGF[[#This Row],[REP]],",",""),".","")))))</f>
        <v>0</v>
      </c>
      <c r="B46" s="35"/>
      <c r="C46" s="34" t="s">
        <v>40</v>
      </c>
      <c r="D46" s="8" t="s">
        <v>33</v>
      </c>
      <c r="E46" s="3">
        <v>4</v>
      </c>
      <c r="F46" s="4">
        <v>4</v>
      </c>
      <c r="G46" s="6">
        <v>17</v>
      </c>
      <c r="H46" s="14">
        <f>DPGF[[#This Row],[Prix Unitaire €]]*DPGF[[#This Row],[QTE
ENT]]</f>
        <v>68</v>
      </c>
      <c r="K46" s="11"/>
    </row>
    <row r="47" spans="1:11">
      <c r="A47" s="32">
        <f>IF(DPGF[[#This Row],[REP]]="",0,
  IF(DPGF[[#This Row],[REP]]="pm",1,
10-(LEN(DPGF[[#This Row],[REP]])-LEN(SUBSTITUTE(SUBSTITUTE(DPGF[[#This Row],[REP]],",",""),".","")))))</f>
        <v>0</v>
      </c>
      <c r="B47" s="35"/>
      <c r="C47" s="34" t="s">
        <v>49</v>
      </c>
      <c r="D47" s="8" t="s">
        <v>2</v>
      </c>
      <c r="E47" s="3">
        <v>1</v>
      </c>
      <c r="F47" s="4">
        <v>1</v>
      </c>
      <c r="G47" s="6">
        <v>177</v>
      </c>
      <c r="H47" s="14">
        <f>DPGF[[#This Row],[Prix Unitaire €]]*DPGF[[#This Row],[QTE
ENT]]</f>
        <v>177</v>
      </c>
      <c r="K47" s="11"/>
    </row>
    <row r="48" spans="1:11">
      <c r="A48" s="32">
        <f>IF(DPGF[[#This Row],[REP]]="",0,
  IF(DPGF[[#This Row],[REP]]="pm",1,
10-(LEN(DPGF[[#This Row],[REP]])-LEN(SUBSTITUTE(SUBSTITUTE(DPGF[[#This Row],[REP]],",",""),".","")))))</f>
        <v>9</v>
      </c>
      <c r="B48" s="35" t="s">
        <v>50</v>
      </c>
      <c r="C48" s="34" t="s">
        <v>51</v>
      </c>
      <c r="D48" s="8"/>
      <c r="E48" s="3"/>
      <c r="F48" s="4">
        <v>0</v>
      </c>
      <c r="G48" s="6"/>
      <c r="H48" s="14">
        <f>SUMIF(B49:B54,"",H49:H54)</f>
        <v>772</v>
      </c>
      <c r="K48" s="11"/>
    </row>
    <row r="49" spans="1:11">
      <c r="A49" s="32">
        <f>IF(DPGF[[#This Row],[REP]]="",0,
  IF(DPGF[[#This Row],[REP]]="pm",1,
10-(LEN(DPGF[[#This Row],[REP]])-LEN(SUBSTITUTE(SUBSTITUTE(DPGF[[#This Row],[REP]],",",""),".","")))))</f>
        <v>0</v>
      </c>
      <c r="B49" s="35"/>
      <c r="C49" s="34" t="s">
        <v>52</v>
      </c>
      <c r="D49" s="8" t="s">
        <v>2</v>
      </c>
      <c r="E49" s="3">
        <v>1</v>
      </c>
      <c r="F49" s="4">
        <v>1</v>
      </c>
      <c r="G49" s="6">
        <v>75</v>
      </c>
      <c r="H49" s="14">
        <f>DPGF[[#This Row],[Prix Unitaire €]]*DPGF[[#This Row],[QTE
ENT]]</f>
        <v>75</v>
      </c>
      <c r="K49" s="11"/>
    </row>
    <row r="50" spans="1:11">
      <c r="A50" s="32">
        <f>IF(DPGF[[#This Row],[REP]]="",0,
  IF(DPGF[[#This Row],[REP]]="pm",1,
10-(LEN(DPGF[[#This Row],[REP]])-LEN(SUBSTITUTE(SUBSTITUTE(DPGF[[#This Row],[REP]],",",""),".","")))))</f>
        <v>0</v>
      </c>
      <c r="B50" s="35"/>
      <c r="C50" s="34" t="s">
        <v>53</v>
      </c>
      <c r="D50" s="8" t="s">
        <v>2</v>
      </c>
      <c r="E50" s="3">
        <v>1</v>
      </c>
      <c r="F50" s="4">
        <v>1</v>
      </c>
      <c r="G50" s="6">
        <v>290</v>
      </c>
      <c r="H50" s="14">
        <f>DPGF[[#This Row],[Prix Unitaire €]]*DPGF[[#This Row],[QTE
ENT]]</f>
        <v>290</v>
      </c>
      <c r="K50" s="11"/>
    </row>
    <row r="51" spans="1:11">
      <c r="A51" s="32">
        <f>IF(DPGF[[#This Row],[REP]]="",0,
  IF(DPGF[[#This Row],[REP]]="pm",1,
10-(LEN(DPGF[[#This Row],[REP]])-LEN(SUBSTITUTE(SUBSTITUTE(DPGF[[#This Row],[REP]],",",""),".","")))))</f>
        <v>0</v>
      </c>
      <c r="B51" s="35"/>
      <c r="C51" s="34" t="s">
        <v>28</v>
      </c>
      <c r="D51" s="8" t="s">
        <v>2</v>
      </c>
      <c r="E51" s="3">
        <v>1</v>
      </c>
      <c r="F51" s="4">
        <v>1</v>
      </c>
      <c r="G51" s="6">
        <v>117</v>
      </c>
      <c r="H51" s="14">
        <f>DPGF[[#This Row],[Prix Unitaire €]]*DPGF[[#This Row],[QTE
ENT]]</f>
        <v>117</v>
      </c>
      <c r="K51" s="11"/>
    </row>
    <row r="52" spans="1:11">
      <c r="A52" s="32">
        <f>IF(DPGF[[#This Row],[REP]]="",0,
  IF(DPGF[[#This Row],[REP]]="pm",1,
10-(LEN(DPGF[[#This Row],[REP]])-LEN(SUBSTITUTE(SUBSTITUTE(DPGF[[#This Row],[REP]],",",""),".","")))))</f>
        <v>0</v>
      </c>
      <c r="B52" s="35"/>
      <c r="C52" s="34" t="s">
        <v>54</v>
      </c>
      <c r="D52" s="8" t="s">
        <v>2</v>
      </c>
      <c r="E52" s="3">
        <v>1</v>
      </c>
      <c r="F52" s="4">
        <v>1</v>
      </c>
      <c r="G52" s="6">
        <v>90</v>
      </c>
      <c r="H52" s="14">
        <f>DPGF[[#This Row],[Prix Unitaire €]]*DPGF[[#This Row],[QTE
ENT]]</f>
        <v>90</v>
      </c>
      <c r="K52" s="11"/>
    </row>
    <row r="53" spans="1:11">
      <c r="A53" s="32">
        <f>IF(DPGF[[#This Row],[REP]]="",0,
  IF(DPGF[[#This Row],[REP]]="pm",1,
10-(LEN(DPGF[[#This Row],[REP]])-LEN(SUBSTITUTE(SUBSTITUTE(DPGF[[#This Row],[REP]],",",""),".","")))))</f>
        <v>0</v>
      </c>
      <c r="B53" s="35"/>
      <c r="C53" s="34" t="s">
        <v>55</v>
      </c>
      <c r="D53" s="8" t="s">
        <v>33</v>
      </c>
      <c r="E53" s="3">
        <v>5</v>
      </c>
      <c r="F53" s="4">
        <v>5</v>
      </c>
      <c r="G53" s="6">
        <v>30</v>
      </c>
      <c r="H53" s="14">
        <f>DPGF[[#This Row],[Prix Unitaire €]]*DPGF[[#This Row],[QTE
ENT]]</f>
        <v>150</v>
      </c>
      <c r="K53" s="11"/>
    </row>
    <row r="54" spans="1:11">
      <c r="A54" s="32">
        <f>IF(DPGF[[#This Row],[REP]]="",0,
  IF(DPGF[[#This Row],[REP]]="pm",1,
10-(LEN(DPGF[[#This Row],[REP]])-LEN(SUBSTITUTE(SUBSTITUTE(DPGF[[#This Row],[REP]],",",""),".","")))))</f>
        <v>0</v>
      </c>
      <c r="B54" s="35"/>
      <c r="C54" s="34" t="s">
        <v>40</v>
      </c>
      <c r="D54" s="8" t="s">
        <v>33</v>
      </c>
      <c r="E54" s="3">
        <v>5</v>
      </c>
      <c r="F54" s="4">
        <v>5</v>
      </c>
      <c r="G54" s="6">
        <v>10</v>
      </c>
      <c r="H54" s="14">
        <f>DPGF[[#This Row],[Prix Unitaire €]]*DPGF[[#This Row],[QTE
ENT]]</f>
        <v>50</v>
      </c>
      <c r="K54" s="11"/>
    </row>
    <row r="55" spans="1:11">
      <c r="A55" s="32">
        <f>IF(DPGF[[#This Row],[REP]]="",0,
  IF(DPGF[[#This Row],[REP]]="pm",1,
10-(LEN(DPGF[[#This Row],[REP]])-LEN(SUBSTITUTE(SUBSTITUTE(DPGF[[#This Row],[REP]],",",""),".","")))))</f>
        <v>9</v>
      </c>
      <c r="B55" s="35" t="s">
        <v>56</v>
      </c>
      <c r="C55" s="34" t="s">
        <v>57</v>
      </c>
      <c r="D55" s="8"/>
      <c r="E55" s="3"/>
      <c r="F55" s="4">
        <v>0</v>
      </c>
      <c r="G55" s="6"/>
      <c r="H55" s="14">
        <f>SUMIF(B56:B84,"",H56:H84)</f>
        <v>5021</v>
      </c>
      <c r="K55" s="11"/>
    </row>
    <row r="56" spans="1:11">
      <c r="A56" s="32">
        <f>IF(DPGF[[#This Row],[REP]]="",0,
  IF(DPGF[[#This Row],[REP]]="pm",1,
10-(LEN(DPGF[[#This Row],[REP]])-LEN(SUBSTITUTE(SUBSTITUTE(DPGF[[#This Row],[REP]],",",""),".","")))))</f>
        <v>8</v>
      </c>
      <c r="B56" s="35" t="s">
        <v>58</v>
      </c>
      <c r="C56" s="34" t="s">
        <v>59</v>
      </c>
      <c r="D56" s="8"/>
      <c r="E56" s="3"/>
      <c r="F56" s="4">
        <v>0</v>
      </c>
      <c r="G56" s="6"/>
      <c r="H56" s="14">
        <f>SUMIF(B57:B60,"",H57:H60)</f>
        <v>2410</v>
      </c>
      <c r="K56" s="11"/>
    </row>
    <row r="57" spans="1:11">
      <c r="A57" s="32">
        <f>IF(DPGF[[#This Row],[REP]]="",0,
  IF(DPGF[[#This Row],[REP]]="pm",1,
10-(LEN(DPGF[[#This Row],[REP]])-LEN(SUBSTITUTE(SUBSTITUTE(DPGF[[#This Row],[REP]],",",""),".","")))))</f>
        <v>0</v>
      </c>
      <c r="B57" s="35"/>
      <c r="C57" s="34" t="s">
        <v>60</v>
      </c>
      <c r="D57" s="8" t="s">
        <v>2</v>
      </c>
      <c r="E57" s="3">
        <v>1</v>
      </c>
      <c r="F57" s="4">
        <v>1</v>
      </c>
      <c r="G57" s="6">
        <v>1820</v>
      </c>
      <c r="H57" s="14">
        <f>DPGF[[#This Row],[Prix Unitaire €]]*DPGF[[#This Row],[QTE
ENT]]</f>
        <v>1820</v>
      </c>
      <c r="K57" s="11"/>
    </row>
    <row r="58" spans="1:11">
      <c r="A58" s="32">
        <f>IF(DPGF[[#This Row],[REP]]="",0,
  IF(DPGF[[#This Row],[REP]]="pm",1,
10-(LEN(DPGF[[#This Row],[REP]])-LEN(SUBSTITUTE(SUBSTITUTE(DPGF[[#This Row],[REP]],",",""),".","")))))</f>
        <v>0</v>
      </c>
      <c r="B58" s="35"/>
      <c r="C58" s="34" t="s">
        <v>54</v>
      </c>
      <c r="D58" s="8" t="s">
        <v>2</v>
      </c>
      <c r="E58" s="3">
        <v>3</v>
      </c>
      <c r="F58" s="4">
        <v>3</v>
      </c>
      <c r="G58" s="6">
        <v>90</v>
      </c>
      <c r="H58" s="14">
        <f>DPGF[[#This Row],[Prix Unitaire €]]*DPGF[[#This Row],[QTE
ENT]]</f>
        <v>270</v>
      </c>
      <c r="K58" s="11"/>
    </row>
    <row r="59" spans="1:11">
      <c r="A59" s="32">
        <f>IF(DPGF[[#This Row],[REP]]="",0,
  IF(DPGF[[#This Row],[REP]]="pm",1,
10-(LEN(DPGF[[#This Row],[REP]])-LEN(SUBSTITUTE(SUBSTITUTE(DPGF[[#This Row],[REP]],",",""),".","")))))</f>
        <v>0</v>
      </c>
      <c r="B59" s="35"/>
      <c r="C59" s="34" t="s">
        <v>55</v>
      </c>
      <c r="D59" s="8" t="s">
        <v>33</v>
      </c>
      <c r="E59" s="3">
        <v>8</v>
      </c>
      <c r="F59" s="4">
        <v>8</v>
      </c>
      <c r="G59" s="6">
        <v>30</v>
      </c>
      <c r="H59" s="14">
        <f>DPGF[[#This Row],[Prix Unitaire €]]*DPGF[[#This Row],[QTE
ENT]]</f>
        <v>240</v>
      </c>
      <c r="K59" s="11"/>
    </row>
    <row r="60" spans="1:11">
      <c r="A60" s="32">
        <f>IF(DPGF[[#This Row],[REP]]="",0,
  IF(DPGF[[#This Row],[REP]]="pm",1,
10-(LEN(DPGF[[#This Row],[REP]])-LEN(SUBSTITUTE(SUBSTITUTE(DPGF[[#This Row],[REP]],",",""),".","")))))</f>
        <v>0</v>
      </c>
      <c r="B60" s="35"/>
      <c r="C60" s="34" t="s">
        <v>40</v>
      </c>
      <c r="D60" s="8" t="s">
        <v>33</v>
      </c>
      <c r="E60" s="3">
        <v>8</v>
      </c>
      <c r="F60" s="4">
        <v>8</v>
      </c>
      <c r="G60" s="6">
        <v>10</v>
      </c>
      <c r="H60" s="14">
        <f>DPGF[[#This Row],[Prix Unitaire €]]*DPGF[[#This Row],[QTE
ENT]]</f>
        <v>80</v>
      </c>
      <c r="K60" s="11"/>
    </row>
    <row r="61" spans="1:11">
      <c r="A61" s="32">
        <f>IF(DPGF[[#This Row],[REP]]="",0,
  IF(DPGF[[#This Row],[REP]]="pm",1,
10-(LEN(DPGF[[#This Row],[REP]])-LEN(SUBSTITUTE(SUBSTITUTE(DPGF[[#This Row],[REP]],",",""),".","")))))</f>
        <v>8</v>
      </c>
      <c r="B61" s="35" t="s">
        <v>61</v>
      </c>
      <c r="C61" s="34" t="s">
        <v>62</v>
      </c>
      <c r="D61" s="8"/>
      <c r="E61" s="3"/>
      <c r="F61" s="4">
        <v>0</v>
      </c>
      <c r="G61" s="6"/>
      <c r="H61" s="14">
        <f>SUMIF(B62:B66,"",H62:H66)</f>
        <v>785</v>
      </c>
      <c r="K61" s="11"/>
    </row>
    <row r="62" spans="1:11">
      <c r="A62" s="32">
        <f>IF(DPGF[[#This Row],[REP]]="",0,
  IF(DPGF[[#This Row],[REP]]="pm",1,
10-(LEN(DPGF[[#This Row],[REP]])-LEN(SUBSTITUTE(SUBSTITUTE(DPGF[[#This Row],[REP]],",",""),".","")))))</f>
        <v>0</v>
      </c>
      <c r="B62" s="35"/>
      <c r="C62" s="34" t="s">
        <v>54</v>
      </c>
      <c r="D62" s="8" t="s">
        <v>2</v>
      </c>
      <c r="E62" s="3">
        <v>3</v>
      </c>
      <c r="F62" s="4">
        <v>3</v>
      </c>
      <c r="G62" s="6">
        <v>90</v>
      </c>
      <c r="H62" s="14">
        <f>DPGF[[#This Row],[Prix Unitaire €]]*DPGF[[#This Row],[QTE
ENT]]</f>
        <v>270</v>
      </c>
      <c r="K62" s="11"/>
    </row>
    <row r="63" spans="1:11">
      <c r="A63" s="32">
        <f>IF(DPGF[[#This Row],[REP]]="",0,
  IF(DPGF[[#This Row],[REP]]="pm",1,
10-(LEN(DPGF[[#This Row],[REP]])-LEN(SUBSTITUTE(SUBSTITUTE(DPGF[[#This Row],[REP]],",",""),".","")))))</f>
        <v>0</v>
      </c>
      <c r="B63" s="35"/>
      <c r="C63" s="34" t="s">
        <v>46</v>
      </c>
      <c r="D63" s="8" t="s">
        <v>2</v>
      </c>
      <c r="E63" s="3">
        <v>1</v>
      </c>
      <c r="F63" s="4">
        <v>1</v>
      </c>
      <c r="G63" s="6">
        <v>120</v>
      </c>
      <c r="H63" s="14">
        <f>DPGF[[#This Row],[Prix Unitaire €]]*DPGF[[#This Row],[QTE
ENT]]</f>
        <v>120</v>
      </c>
      <c r="K63" s="11"/>
    </row>
    <row r="64" spans="1:11">
      <c r="A64" s="32">
        <f>IF(DPGF[[#This Row],[REP]]="",0,
  IF(DPGF[[#This Row],[REP]]="pm",1,
10-(LEN(DPGF[[#This Row],[REP]])-LEN(SUBSTITUTE(SUBSTITUTE(DPGF[[#This Row],[REP]],",",""),".","")))))</f>
        <v>0</v>
      </c>
      <c r="B64" s="35"/>
      <c r="C64" s="34" t="s">
        <v>63</v>
      </c>
      <c r="D64" s="8" t="s">
        <v>2</v>
      </c>
      <c r="E64" s="3">
        <v>1</v>
      </c>
      <c r="F64" s="4">
        <v>1</v>
      </c>
      <c r="G64" s="6">
        <v>75</v>
      </c>
      <c r="H64" s="14">
        <f>DPGF[[#This Row],[Prix Unitaire €]]*DPGF[[#This Row],[QTE
ENT]]</f>
        <v>75</v>
      </c>
      <c r="K64" s="11"/>
    </row>
    <row r="65" spans="1:11">
      <c r="A65" s="32">
        <f>IF(DPGF[[#This Row],[REP]]="",0,
  IF(DPGF[[#This Row],[REP]]="pm",1,
10-(LEN(DPGF[[#This Row],[REP]])-LEN(SUBSTITUTE(SUBSTITUTE(DPGF[[#This Row],[REP]],",",""),".","")))))</f>
        <v>0</v>
      </c>
      <c r="B65" s="35"/>
      <c r="C65" s="34" t="s">
        <v>55</v>
      </c>
      <c r="D65" s="8" t="s">
        <v>33</v>
      </c>
      <c r="E65" s="3">
        <v>8</v>
      </c>
      <c r="F65" s="4">
        <v>8</v>
      </c>
      <c r="G65" s="6">
        <v>30</v>
      </c>
      <c r="H65" s="14">
        <f>DPGF[[#This Row],[Prix Unitaire €]]*DPGF[[#This Row],[QTE
ENT]]</f>
        <v>240</v>
      </c>
      <c r="K65" s="11"/>
    </row>
    <row r="66" spans="1:11">
      <c r="A66" s="32">
        <f>IF(DPGF[[#This Row],[REP]]="",0,
  IF(DPGF[[#This Row],[REP]]="pm",1,
10-(LEN(DPGF[[#This Row],[REP]])-LEN(SUBSTITUTE(SUBSTITUTE(DPGF[[#This Row],[REP]],",",""),".","")))))</f>
        <v>0</v>
      </c>
      <c r="B66" s="35"/>
      <c r="C66" s="34" t="s">
        <v>40</v>
      </c>
      <c r="D66" s="8" t="s">
        <v>33</v>
      </c>
      <c r="E66" s="3">
        <v>8</v>
      </c>
      <c r="F66" s="4">
        <v>8</v>
      </c>
      <c r="G66" s="6">
        <v>10</v>
      </c>
      <c r="H66" s="14">
        <f>DPGF[[#This Row],[Prix Unitaire €]]*DPGF[[#This Row],[QTE
ENT]]</f>
        <v>80</v>
      </c>
      <c r="K66" s="11"/>
    </row>
    <row r="67" spans="1:11">
      <c r="A67" s="32">
        <f>IF(DPGF[[#This Row],[REP]]="",0,
  IF(DPGF[[#This Row],[REP]]="pm",1,
10-(LEN(DPGF[[#This Row],[REP]])-LEN(SUBSTITUTE(SUBSTITUTE(DPGF[[#This Row],[REP]],",",""),".","")))))</f>
        <v>8</v>
      </c>
      <c r="B67" s="35" t="s">
        <v>64</v>
      </c>
      <c r="C67" s="34" t="s">
        <v>65</v>
      </c>
      <c r="D67" s="8"/>
      <c r="E67" s="3"/>
      <c r="F67" s="4">
        <v>0</v>
      </c>
      <c r="G67" s="6"/>
      <c r="H67" s="14">
        <f>SUMIF(B68:B72,"",H68:H72)</f>
        <v>665</v>
      </c>
      <c r="K67" s="11"/>
    </row>
    <row r="68" spans="1:11">
      <c r="A68" s="32">
        <f>IF(DPGF[[#This Row],[REP]]="",0,
  IF(DPGF[[#This Row],[REP]]="pm",1,
10-(LEN(DPGF[[#This Row],[REP]])-LEN(SUBSTITUTE(SUBSTITUTE(DPGF[[#This Row],[REP]],",",""),".","")))))</f>
        <v>0</v>
      </c>
      <c r="B68" s="35"/>
      <c r="C68" s="34" t="s">
        <v>54</v>
      </c>
      <c r="D68" s="8" t="s">
        <v>2</v>
      </c>
      <c r="E68" s="3">
        <v>3</v>
      </c>
      <c r="F68" s="4">
        <v>3</v>
      </c>
      <c r="G68" s="6">
        <v>90</v>
      </c>
      <c r="H68" s="14">
        <f>DPGF[[#This Row],[Prix Unitaire €]]*DPGF[[#This Row],[QTE
ENT]]</f>
        <v>270</v>
      </c>
      <c r="K68" s="11"/>
    </row>
    <row r="69" spans="1:11">
      <c r="A69" s="32">
        <f>IF(DPGF[[#This Row],[REP]]="",0,
  IF(DPGF[[#This Row],[REP]]="pm",1,
10-(LEN(DPGF[[#This Row],[REP]])-LEN(SUBSTITUTE(SUBSTITUTE(DPGF[[#This Row],[REP]],",",""),".","")))))</f>
        <v>0</v>
      </c>
      <c r="B69" s="35"/>
      <c r="C69" s="34" t="s">
        <v>46</v>
      </c>
      <c r="D69" s="8" t="s">
        <v>2</v>
      </c>
      <c r="E69" s="3">
        <v>1</v>
      </c>
      <c r="F69" s="4">
        <v>1</v>
      </c>
      <c r="G69" s="6">
        <v>120</v>
      </c>
      <c r="H69" s="14">
        <f>DPGF[[#This Row],[Prix Unitaire €]]*DPGF[[#This Row],[QTE
ENT]]</f>
        <v>120</v>
      </c>
      <c r="K69" s="11"/>
    </row>
    <row r="70" spans="1:11">
      <c r="A70" s="32">
        <f>IF(DPGF[[#This Row],[REP]]="",0,
  IF(DPGF[[#This Row],[REP]]="pm",1,
10-(LEN(DPGF[[#This Row],[REP]])-LEN(SUBSTITUTE(SUBSTITUTE(DPGF[[#This Row],[REP]],",",""),".","")))))</f>
        <v>0</v>
      </c>
      <c r="B70" s="35"/>
      <c r="C70" s="34" t="s">
        <v>63</v>
      </c>
      <c r="D70" s="8" t="s">
        <v>2</v>
      </c>
      <c r="E70" s="3">
        <v>1</v>
      </c>
      <c r="F70" s="4">
        <v>1</v>
      </c>
      <c r="G70" s="6">
        <v>75</v>
      </c>
      <c r="H70" s="14">
        <f>DPGF[[#This Row],[Prix Unitaire €]]*DPGF[[#This Row],[QTE
ENT]]</f>
        <v>75</v>
      </c>
      <c r="K70" s="11"/>
    </row>
    <row r="71" spans="1:11">
      <c r="A71" s="32">
        <f>IF(DPGF[[#This Row],[REP]]="",0,
  IF(DPGF[[#This Row],[REP]]="pm",1,
10-(LEN(DPGF[[#This Row],[REP]])-LEN(SUBSTITUTE(SUBSTITUTE(DPGF[[#This Row],[REP]],",",""),".","")))))</f>
        <v>0</v>
      </c>
      <c r="B71" s="35"/>
      <c r="C71" s="34" t="s">
        <v>55</v>
      </c>
      <c r="D71" s="8" t="s">
        <v>33</v>
      </c>
      <c r="E71" s="3">
        <v>5</v>
      </c>
      <c r="F71" s="4">
        <v>5</v>
      </c>
      <c r="G71" s="6">
        <v>30</v>
      </c>
      <c r="H71" s="14">
        <f>DPGF[[#This Row],[Prix Unitaire €]]*DPGF[[#This Row],[QTE
ENT]]</f>
        <v>150</v>
      </c>
      <c r="K71" s="11"/>
    </row>
    <row r="72" spans="1:11">
      <c r="A72" s="32">
        <f>IF(DPGF[[#This Row],[REP]]="",0,
  IF(DPGF[[#This Row],[REP]]="pm",1,
10-(LEN(DPGF[[#This Row],[REP]])-LEN(SUBSTITUTE(SUBSTITUTE(DPGF[[#This Row],[REP]],",",""),".","")))))</f>
        <v>0</v>
      </c>
      <c r="B72" s="35"/>
      <c r="C72" s="34" t="s">
        <v>40</v>
      </c>
      <c r="D72" s="8" t="s">
        <v>33</v>
      </c>
      <c r="E72" s="3">
        <v>5</v>
      </c>
      <c r="F72" s="4">
        <v>5</v>
      </c>
      <c r="G72" s="6">
        <v>10</v>
      </c>
      <c r="H72" s="14">
        <f>DPGF[[#This Row],[Prix Unitaire €]]*DPGF[[#This Row],[QTE
ENT]]</f>
        <v>50</v>
      </c>
      <c r="K72" s="11"/>
    </row>
    <row r="73" spans="1:11">
      <c r="A73" s="32">
        <f>IF(DPGF[[#This Row],[REP]]="",0,
  IF(DPGF[[#This Row],[REP]]="pm",1,
10-(LEN(DPGF[[#This Row],[REP]])-LEN(SUBSTITUTE(SUBSTITUTE(DPGF[[#This Row],[REP]],",",""),".","")))))</f>
        <v>8</v>
      </c>
      <c r="B73" s="35" t="s">
        <v>66</v>
      </c>
      <c r="C73" s="34" t="s">
        <v>67</v>
      </c>
      <c r="D73" s="8"/>
      <c r="E73" s="3"/>
      <c r="F73" s="4">
        <v>0</v>
      </c>
      <c r="G73" s="6"/>
      <c r="H73" s="14">
        <f>SUMIF(B74:B75,"",H74:H75)</f>
        <v>300</v>
      </c>
      <c r="K73" s="11"/>
    </row>
    <row r="74" spans="1:11">
      <c r="A74" s="32">
        <f>IF(DPGF[[#This Row],[REP]]="",0,
  IF(DPGF[[#This Row],[REP]]="pm",1,
10-(LEN(DPGF[[#This Row],[REP]])-LEN(SUBSTITUTE(SUBSTITUTE(DPGF[[#This Row],[REP]],",",""),".","")))))</f>
        <v>0</v>
      </c>
      <c r="B74" s="35"/>
      <c r="C74" s="34" t="s">
        <v>25</v>
      </c>
      <c r="D74" s="8" t="s">
        <v>2</v>
      </c>
      <c r="E74" s="3">
        <v>3</v>
      </c>
      <c r="F74" s="4">
        <v>3</v>
      </c>
      <c r="G74" s="6">
        <v>90</v>
      </c>
      <c r="H74" s="14">
        <f>DPGF[[#This Row],[Prix Unitaire €]]*DPGF[[#This Row],[QTE
ENT]]</f>
        <v>270</v>
      </c>
      <c r="K74" s="11"/>
    </row>
    <row r="75" spans="1:11">
      <c r="A75" s="32">
        <f>IF(DPGF[[#This Row],[REP]]="",0,
  IF(DPGF[[#This Row],[REP]]="pm",1,
10-(LEN(DPGF[[#This Row],[REP]])-LEN(SUBSTITUTE(SUBSTITUTE(DPGF[[#This Row],[REP]],",",""),".","")))))</f>
        <v>0</v>
      </c>
      <c r="B75" s="35"/>
      <c r="C75" s="34" t="s">
        <v>68</v>
      </c>
      <c r="D75" s="8" t="s">
        <v>2</v>
      </c>
      <c r="E75" s="3">
        <v>2</v>
      </c>
      <c r="F75" s="4">
        <v>2</v>
      </c>
      <c r="G75" s="6">
        <v>15</v>
      </c>
      <c r="H75" s="14">
        <f>DPGF[[#This Row],[Prix Unitaire €]]*DPGF[[#This Row],[QTE
ENT]]</f>
        <v>30</v>
      </c>
      <c r="K75" s="11"/>
    </row>
    <row r="76" spans="1:11">
      <c r="A76" s="32">
        <f>IF(DPGF[[#This Row],[REP]]="",0,
  IF(DPGF[[#This Row],[REP]]="pm",1,
10-(LEN(DPGF[[#This Row],[REP]])-LEN(SUBSTITUTE(SUBSTITUTE(DPGF[[#This Row],[REP]],",",""),".","")))))</f>
        <v>8</v>
      </c>
      <c r="B76" s="35" t="s">
        <v>69</v>
      </c>
      <c r="C76" s="34" t="s">
        <v>70</v>
      </c>
      <c r="D76" s="8"/>
      <c r="E76" s="3"/>
      <c r="F76" s="4">
        <v>0</v>
      </c>
      <c r="G76" s="6"/>
      <c r="H76" s="14">
        <f>SUMIF(B77:B84,"",H77:H84)</f>
        <v>861</v>
      </c>
      <c r="K76" s="11"/>
    </row>
    <row r="77" spans="1:11">
      <c r="A77" s="32">
        <f>IF(DPGF[[#This Row],[REP]]="",0,
  IF(DPGF[[#This Row],[REP]]="pm",1,
10-(LEN(DPGF[[#This Row],[REP]])-LEN(SUBSTITUTE(SUBSTITUTE(DPGF[[#This Row],[REP]],",",""),".","")))))</f>
        <v>0</v>
      </c>
      <c r="B77" s="35"/>
      <c r="C77" s="34" t="s">
        <v>54</v>
      </c>
      <c r="D77" s="8" t="s">
        <v>2</v>
      </c>
      <c r="E77" s="3">
        <v>1</v>
      </c>
      <c r="F77" s="4">
        <v>1</v>
      </c>
      <c r="G77" s="6">
        <v>90</v>
      </c>
      <c r="H77" s="14">
        <f>DPGF[[#This Row],[Prix Unitaire €]]*DPGF[[#This Row],[QTE
ENT]]</f>
        <v>90</v>
      </c>
      <c r="K77" s="11"/>
    </row>
    <row r="78" spans="1:11">
      <c r="A78" s="32">
        <f>IF(DPGF[[#This Row],[REP]]="",0,
  IF(DPGF[[#This Row],[REP]]="pm",1,
10-(LEN(DPGF[[#This Row],[REP]])-LEN(SUBSTITUTE(SUBSTITUTE(DPGF[[#This Row],[REP]],",",""),".","")))))</f>
        <v>0</v>
      </c>
      <c r="B78" s="35"/>
      <c r="C78" s="34" t="s">
        <v>71</v>
      </c>
      <c r="D78" s="8" t="s">
        <v>2</v>
      </c>
      <c r="E78" s="3">
        <v>1</v>
      </c>
      <c r="F78" s="4">
        <v>1</v>
      </c>
      <c r="G78" s="6">
        <v>190</v>
      </c>
      <c r="H78" s="14">
        <f>DPGF[[#This Row],[Prix Unitaire €]]*DPGF[[#This Row],[QTE
ENT]]</f>
        <v>190</v>
      </c>
      <c r="K78" s="11"/>
    </row>
    <row r="79" spans="1:11">
      <c r="A79" s="32">
        <f>IF(DPGF[[#This Row],[REP]]="",0,
  IF(DPGF[[#This Row],[REP]]="pm",1,
10-(LEN(DPGF[[#This Row],[REP]])-LEN(SUBSTITUTE(SUBSTITUTE(DPGF[[#This Row],[REP]],",",""),".","")))))</f>
        <v>0</v>
      </c>
      <c r="B79" s="35"/>
      <c r="C79" s="34" t="s">
        <v>31</v>
      </c>
      <c r="D79" s="8" t="s">
        <v>2</v>
      </c>
      <c r="E79" s="3">
        <v>1</v>
      </c>
      <c r="F79" s="4">
        <v>1</v>
      </c>
      <c r="G79" s="6">
        <v>104</v>
      </c>
      <c r="H79" s="14">
        <f>DPGF[[#This Row],[Prix Unitaire €]]*DPGF[[#This Row],[QTE
ENT]]</f>
        <v>104</v>
      </c>
      <c r="K79" s="11"/>
    </row>
    <row r="80" spans="1:11">
      <c r="A80" s="32">
        <f>IF(DPGF[[#This Row],[REP]]="",0,
  IF(DPGF[[#This Row],[REP]]="pm",1,
10-(LEN(DPGF[[#This Row],[REP]])-LEN(SUBSTITUTE(SUBSTITUTE(DPGF[[#This Row],[REP]],",",""),".","")))))</f>
        <v>0</v>
      </c>
      <c r="B80" s="35"/>
      <c r="C80" s="34" t="s">
        <v>72</v>
      </c>
      <c r="D80" s="8" t="s">
        <v>2</v>
      </c>
      <c r="E80" s="3">
        <v>1</v>
      </c>
      <c r="F80" s="4">
        <v>1</v>
      </c>
      <c r="G80" s="6">
        <v>110</v>
      </c>
      <c r="H80" s="14">
        <f>DPGF[[#This Row],[Prix Unitaire €]]*DPGF[[#This Row],[QTE
ENT]]</f>
        <v>110</v>
      </c>
      <c r="K80" s="11"/>
    </row>
    <row r="81" spans="1:11">
      <c r="A81" s="32">
        <f>IF(DPGF[[#This Row],[REP]]="",0,
  IF(DPGF[[#This Row],[REP]]="pm",1,
10-(LEN(DPGF[[#This Row],[REP]])-LEN(SUBSTITUTE(SUBSTITUTE(DPGF[[#This Row],[REP]],",",""),".","")))))</f>
        <v>0</v>
      </c>
      <c r="B81" s="35"/>
      <c r="C81" s="34" t="s">
        <v>73</v>
      </c>
      <c r="D81" s="8" t="s">
        <v>2</v>
      </c>
      <c r="E81" s="3">
        <v>1</v>
      </c>
      <c r="F81" s="4">
        <v>1</v>
      </c>
      <c r="G81" s="6">
        <v>77</v>
      </c>
      <c r="H81" s="14">
        <f>DPGF[[#This Row],[Prix Unitaire €]]*DPGF[[#This Row],[QTE
ENT]]</f>
        <v>77</v>
      </c>
      <c r="K81" s="11"/>
    </row>
    <row r="82" spans="1:11">
      <c r="A82" s="32">
        <f>IF(DPGF[[#This Row],[REP]]="",0,
  IF(DPGF[[#This Row],[REP]]="pm",1,
10-(LEN(DPGF[[#This Row],[REP]])-LEN(SUBSTITUTE(SUBSTITUTE(DPGF[[#This Row],[REP]],",",""),".","")))))</f>
        <v>0</v>
      </c>
      <c r="B82" s="35"/>
      <c r="C82" s="34" t="s">
        <v>74</v>
      </c>
      <c r="D82" s="8" t="s">
        <v>2</v>
      </c>
      <c r="E82" s="3">
        <v>1</v>
      </c>
      <c r="F82" s="4">
        <v>1</v>
      </c>
      <c r="G82" s="6">
        <v>55</v>
      </c>
      <c r="H82" s="14">
        <f>DPGF[[#This Row],[Prix Unitaire €]]*DPGF[[#This Row],[QTE
ENT]]</f>
        <v>55</v>
      </c>
      <c r="K82" s="11"/>
    </row>
    <row r="83" spans="1:11">
      <c r="A83" s="32">
        <f>IF(DPGF[[#This Row],[REP]]="",0,
  IF(DPGF[[#This Row],[REP]]="pm",1,
10-(LEN(DPGF[[#This Row],[REP]])-LEN(SUBSTITUTE(SUBSTITUTE(DPGF[[#This Row],[REP]],",",""),".","")))))</f>
        <v>0</v>
      </c>
      <c r="B83" s="35"/>
      <c r="C83" s="34" t="s">
        <v>55</v>
      </c>
      <c r="D83" s="8" t="s">
        <v>33</v>
      </c>
      <c r="E83" s="3">
        <v>5</v>
      </c>
      <c r="F83" s="4">
        <v>5</v>
      </c>
      <c r="G83" s="6">
        <v>30</v>
      </c>
      <c r="H83" s="14">
        <f>DPGF[[#This Row],[Prix Unitaire €]]*DPGF[[#This Row],[QTE
ENT]]</f>
        <v>150</v>
      </c>
      <c r="K83" s="11"/>
    </row>
    <row r="84" spans="1:11">
      <c r="A84" s="32">
        <f>IF(DPGF[[#This Row],[REP]]="",0,
  IF(DPGF[[#This Row],[REP]]="pm",1,
10-(LEN(DPGF[[#This Row],[REP]])-LEN(SUBSTITUTE(SUBSTITUTE(DPGF[[#This Row],[REP]],",",""),".","")))))</f>
        <v>0</v>
      </c>
      <c r="B84" s="35"/>
      <c r="C84" s="34" t="s">
        <v>40</v>
      </c>
      <c r="D84" s="8" t="s">
        <v>33</v>
      </c>
      <c r="E84" s="3">
        <v>5</v>
      </c>
      <c r="F84" s="4">
        <v>5</v>
      </c>
      <c r="G84" s="6">
        <v>17</v>
      </c>
      <c r="H84" s="14">
        <f>DPGF[[#This Row],[Prix Unitaire €]]*DPGF[[#This Row],[QTE
ENT]]</f>
        <v>85</v>
      </c>
      <c r="K84" s="11"/>
    </row>
    <row r="85" spans="1:11">
      <c r="A85" s="32">
        <f>IF(DPGF[[#This Row],[REP]]="",0,
  IF(DPGF[[#This Row],[REP]]="pm",1,
10-(LEN(DPGF[[#This Row],[REP]])-LEN(SUBSTITUTE(SUBSTITUTE(DPGF[[#This Row],[REP]],",",""),".","")))))</f>
        <v>9</v>
      </c>
      <c r="B85" s="35" t="s">
        <v>75</v>
      </c>
      <c r="C85" s="34" t="s">
        <v>76</v>
      </c>
      <c r="D85" s="8"/>
      <c r="E85" s="3"/>
      <c r="F85" s="4">
        <v>0</v>
      </c>
      <c r="G85" s="6"/>
      <c r="H85" s="14">
        <f>SUMIF(B86:B101,"",H86:H101)</f>
        <v>2239</v>
      </c>
      <c r="K85" s="11"/>
    </row>
    <row r="86" spans="1:11">
      <c r="A86" s="32">
        <f>IF(DPGF[[#This Row],[REP]]="",0,
  IF(DPGF[[#This Row],[REP]]="pm",1,
10-(LEN(DPGF[[#This Row],[REP]])-LEN(SUBSTITUTE(SUBSTITUTE(DPGF[[#This Row],[REP]],",",""),".","")))))</f>
        <v>8</v>
      </c>
      <c r="B86" s="35" t="s">
        <v>77</v>
      </c>
      <c r="C86" s="34" t="s">
        <v>78</v>
      </c>
      <c r="D86" s="8"/>
      <c r="E86" s="3"/>
      <c r="F86" s="4">
        <v>0</v>
      </c>
      <c r="G86" s="6"/>
      <c r="H86" s="14">
        <f>SUMIF(B87:B94,"",H87:H94)</f>
        <v>574</v>
      </c>
      <c r="K86" s="11"/>
    </row>
    <row r="87" spans="1:11">
      <c r="A87" s="32">
        <f>IF(DPGF[[#This Row],[REP]]="",0,
  IF(DPGF[[#This Row],[REP]]="pm",1,
10-(LEN(DPGF[[#This Row],[REP]])-LEN(SUBSTITUTE(SUBSTITUTE(DPGF[[#This Row],[REP]],",",""),".","")))))</f>
        <v>0</v>
      </c>
      <c r="B87" s="35"/>
      <c r="C87" s="34" t="s">
        <v>79</v>
      </c>
      <c r="D87" s="8" t="s">
        <v>2</v>
      </c>
      <c r="E87" s="3">
        <v>1</v>
      </c>
      <c r="F87" s="4">
        <v>1</v>
      </c>
      <c r="G87" s="6">
        <v>40</v>
      </c>
      <c r="H87" s="14">
        <f>DPGF[[#This Row],[Prix Unitaire €]]*DPGF[[#This Row],[QTE
ENT]]</f>
        <v>40</v>
      </c>
      <c r="K87" s="11"/>
    </row>
    <row r="88" spans="1:11">
      <c r="A88" s="32">
        <f>IF(DPGF[[#This Row],[REP]]="",0,
  IF(DPGF[[#This Row],[REP]]="pm",1,
10-(LEN(DPGF[[#This Row],[REP]])-LEN(SUBSTITUTE(SUBSTITUTE(DPGF[[#This Row],[REP]],",",""),".","")))))</f>
        <v>0</v>
      </c>
      <c r="B88" s="35"/>
      <c r="C88" s="34" t="s">
        <v>52</v>
      </c>
      <c r="D88" s="8" t="s">
        <v>2</v>
      </c>
      <c r="E88" s="3">
        <v>1</v>
      </c>
      <c r="F88" s="4">
        <v>1</v>
      </c>
      <c r="G88" s="6">
        <v>45</v>
      </c>
      <c r="H88" s="14">
        <f>DPGF[[#This Row],[Prix Unitaire €]]*DPGF[[#This Row],[QTE
ENT]]</f>
        <v>45</v>
      </c>
      <c r="K88" s="11"/>
    </row>
    <row r="89" spans="1:11">
      <c r="A89" s="32">
        <f>IF(DPGF[[#This Row],[REP]]="",0,
  IF(DPGF[[#This Row],[REP]]="pm",1,
10-(LEN(DPGF[[#This Row],[REP]])-LEN(SUBSTITUTE(SUBSTITUTE(DPGF[[#This Row],[REP]],",",""),".","")))))</f>
        <v>0</v>
      </c>
      <c r="B89" s="35"/>
      <c r="C89" s="34" t="s">
        <v>31</v>
      </c>
      <c r="D89" s="8" t="s">
        <v>2</v>
      </c>
      <c r="E89" s="3">
        <v>1</v>
      </c>
      <c r="F89" s="4">
        <v>1</v>
      </c>
      <c r="G89" s="6">
        <v>104</v>
      </c>
      <c r="H89" s="14">
        <f>DPGF[[#This Row],[Prix Unitaire €]]*DPGF[[#This Row],[QTE
ENT]]</f>
        <v>104</v>
      </c>
      <c r="K89" s="11"/>
    </row>
    <row r="90" spans="1:11">
      <c r="A90" s="32">
        <f>IF(DPGF[[#This Row],[REP]]="",0,
  IF(DPGF[[#This Row],[REP]]="pm",1,
10-(LEN(DPGF[[#This Row],[REP]])-LEN(SUBSTITUTE(SUBSTITUTE(DPGF[[#This Row],[REP]],",",""),".","")))))</f>
        <v>0</v>
      </c>
      <c r="B90" s="35"/>
      <c r="C90" s="34" t="s">
        <v>72</v>
      </c>
      <c r="D90" s="8" t="s">
        <v>2</v>
      </c>
      <c r="E90" s="3">
        <v>1</v>
      </c>
      <c r="F90" s="4">
        <v>1</v>
      </c>
      <c r="G90" s="6">
        <v>110</v>
      </c>
      <c r="H90" s="14">
        <f>DPGF[[#This Row],[Prix Unitaire €]]*DPGF[[#This Row],[QTE
ENT]]</f>
        <v>110</v>
      </c>
      <c r="K90" s="11"/>
    </row>
    <row r="91" spans="1:11">
      <c r="A91" s="32">
        <f>IF(DPGF[[#This Row],[REP]]="",0,
  IF(DPGF[[#This Row],[REP]]="pm",1,
10-(LEN(DPGF[[#This Row],[REP]])-LEN(SUBSTITUTE(SUBSTITUTE(DPGF[[#This Row],[REP]],",",""),".","")))))</f>
        <v>0</v>
      </c>
      <c r="B91" s="35"/>
      <c r="C91" s="34" t="s">
        <v>73</v>
      </c>
      <c r="D91" s="8" t="s">
        <v>2</v>
      </c>
      <c r="E91" s="3">
        <v>1</v>
      </c>
      <c r="F91" s="4">
        <v>1</v>
      </c>
      <c r="G91" s="6">
        <v>75</v>
      </c>
      <c r="H91" s="14">
        <f>DPGF[[#This Row],[Prix Unitaire €]]*DPGF[[#This Row],[QTE
ENT]]</f>
        <v>75</v>
      </c>
      <c r="K91" s="11"/>
    </row>
    <row r="92" spans="1:11">
      <c r="A92" s="32">
        <f>IF(DPGF[[#This Row],[REP]]="",0,
  IF(DPGF[[#This Row],[REP]]="pm",1,
10-(LEN(DPGF[[#This Row],[REP]])-LEN(SUBSTITUTE(SUBSTITUTE(DPGF[[#This Row],[REP]],",",""),".","")))))</f>
        <v>0</v>
      </c>
      <c r="B92" s="35"/>
      <c r="C92" s="34" t="s">
        <v>74</v>
      </c>
      <c r="D92" s="8" t="s">
        <v>2</v>
      </c>
      <c r="E92" s="3">
        <v>1</v>
      </c>
      <c r="F92" s="4">
        <v>1</v>
      </c>
      <c r="G92" s="6">
        <v>55</v>
      </c>
      <c r="H92" s="14">
        <f>DPGF[[#This Row],[Prix Unitaire €]]*DPGF[[#This Row],[QTE
ENT]]</f>
        <v>55</v>
      </c>
      <c r="K92" s="11"/>
    </row>
    <row r="93" spans="1:11">
      <c r="A93" s="32">
        <f>IF(DPGF[[#This Row],[REP]]="",0,
  IF(DPGF[[#This Row],[REP]]="pm",1,
10-(LEN(DPGF[[#This Row],[REP]])-LEN(SUBSTITUTE(SUBSTITUTE(DPGF[[#This Row],[REP]],",",""),".","")))))</f>
        <v>0</v>
      </c>
      <c r="B93" s="35"/>
      <c r="C93" s="34" t="s">
        <v>80</v>
      </c>
      <c r="D93" s="8" t="s">
        <v>33</v>
      </c>
      <c r="E93" s="3">
        <v>5</v>
      </c>
      <c r="F93" s="4">
        <v>5</v>
      </c>
      <c r="G93" s="6">
        <v>20</v>
      </c>
      <c r="H93" s="14">
        <f>DPGF[[#This Row],[Prix Unitaire €]]*DPGF[[#This Row],[QTE
ENT]]</f>
        <v>100</v>
      </c>
      <c r="K93" s="11"/>
    </row>
    <row r="94" spans="1:11">
      <c r="A94" s="32">
        <f>IF(DPGF[[#This Row],[REP]]="",0,
  IF(DPGF[[#This Row],[REP]]="pm",1,
10-(LEN(DPGF[[#This Row],[REP]])-LEN(SUBSTITUTE(SUBSTITUTE(DPGF[[#This Row],[REP]],",",""),".","")))))</f>
        <v>0</v>
      </c>
      <c r="B94" s="35"/>
      <c r="C94" s="34" t="s">
        <v>40</v>
      </c>
      <c r="D94" s="8" t="s">
        <v>33</v>
      </c>
      <c r="E94" s="3">
        <v>5</v>
      </c>
      <c r="F94" s="4">
        <v>5</v>
      </c>
      <c r="G94" s="6">
        <v>9</v>
      </c>
      <c r="H94" s="14">
        <f>DPGF[[#This Row],[Prix Unitaire €]]*DPGF[[#This Row],[QTE
ENT]]</f>
        <v>45</v>
      </c>
      <c r="K94" s="11"/>
    </row>
    <row r="95" spans="1:11">
      <c r="A95" s="32">
        <f>IF(DPGF[[#This Row],[REP]]="",0,
  IF(DPGF[[#This Row],[REP]]="pm",1,
10-(LEN(DPGF[[#This Row],[REP]])-LEN(SUBSTITUTE(SUBSTITUTE(DPGF[[#This Row],[REP]],",",""),".","")))))</f>
        <v>8</v>
      </c>
      <c r="B95" s="35" t="s">
        <v>81</v>
      </c>
      <c r="C95" s="34" t="s">
        <v>82</v>
      </c>
      <c r="D95" s="8"/>
      <c r="E95" s="3"/>
      <c r="F95" s="4">
        <v>0</v>
      </c>
      <c r="G95" s="6"/>
      <c r="H95" s="14">
        <f>SUMIF(B96:B101,"",H96:H101)</f>
        <v>1665</v>
      </c>
      <c r="K95" s="11"/>
    </row>
    <row r="96" spans="1:11">
      <c r="A96" s="32">
        <f>IF(DPGF[[#This Row],[REP]]="",0,
  IF(DPGF[[#This Row],[REP]]="pm",1,
10-(LEN(DPGF[[#This Row],[REP]])-LEN(SUBSTITUTE(SUBSTITUTE(DPGF[[#This Row],[REP]],",",""),".","")))))</f>
        <v>0</v>
      </c>
      <c r="B96" s="1"/>
      <c r="C96" s="34" t="s">
        <v>26</v>
      </c>
      <c r="D96" s="8" t="s">
        <v>2</v>
      </c>
      <c r="E96" s="3">
        <v>2</v>
      </c>
      <c r="F96" s="4">
        <v>2</v>
      </c>
      <c r="G96" s="6">
        <v>180</v>
      </c>
      <c r="H96" s="14">
        <f>DPGF[[#This Row],[Prix Unitaire €]]*DPGF[[#This Row],[QTE
ENT]]</f>
        <v>360</v>
      </c>
      <c r="K96" s="11"/>
    </row>
    <row r="97" spans="1:11">
      <c r="A97" s="32">
        <f>IF(DPGF[[#This Row],[REP]]="",0,
  IF(DPGF[[#This Row],[REP]]="pm",1,
10-(LEN(DPGF[[#This Row],[REP]])-LEN(SUBSTITUTE(SUBSTITUTE(DPGF[[#This Row],[REP]],",",""),".","")))))</f>
        <v>0</v>
      </c>
      <c r="B97" s="1"/>
      <c r="C97" s="34" t="s">
        <v>83</v>
      </c>
      <c r="D97" s="8" t="s">
        <v>2</v>
      </c>
      <c r="E97" s="3">
        <v>1</v>
      </c>
      <c r="F97" s="4">
        <v>1</v>
      </c>
      <c r="G97" s="6">
        <v>960</v>
      </c>
      <c r="H97" s="14">
        <f>DPGF[[#This Row],[Prix Unitaire €]]*DPGF[[#This Row],[QTE
ENT]]</f>
        <v>960</v>
      </c>
      <c r="K97" s="11"/>
    </row>
    <row r="98" spans="1:11">
      <c r="A98" s="32">
        <f>IF(DPGF[[#This Row],[REP]]="",0,
  IF(DPGF[[#This Row],[REP]]="pm",1,
10-(LEN(DPGF[[#This Row],[REP]])-LEN(SUBSTITUTE(SUBSTITUTE(DPGF[[#This Row],[REP]],",",""),".","")))))</f>
        <v>0</v>
      </c>
      <c r="B98" s="1"/>
      <c r="C98" s="34" t="s">
        <v>84</v>
      </c>
      <c r="D98" s="8" t="s">
        <v>2</v>
      </c>
      <c r="E98" s="3">
        <v>1</v>
      </c>
      <c r="F98" s="4">
        <v>1</v>
      </c>
      <c r="G98" s="6">
        <v>73</v>
      </c>
      <c r="H98" s="14">
        <f>DPGF[[#This Row],[Prix Unitaire €]]*DPGF[[#This Row],[QTE
ENT]]</f>
        <v>73</v>
      </c>
      <c r="K98" s="11"/>
    </row>
    <row r="99" spans="1:11">
      <c r="A99" s="32">
        <f>IF(DPGF[[#This Row],[REP]]="",0,
  IF(DPGF[[#This Row],[REP]]="pm",1,
10-(LEN(DPGF[[#This Row],[REP]])-LEN(SUBSTITUTE(SUBSTITUTE(DPGF[[#This Row],[REP]],",",""),".","")))))</f>
        <v>0</v>
      </c>
      <c r="B99" s="1"/>
      <c r="C99" s="34" t="s">
        <v>25</v>
      </c>
      <c r="D99" s="8" t="s">
        <v>2</v>
      </c>
      <c r="E99" s="3">
        <v>1</v>
      </c>
      <c r="F99" s="4">
        <v>1</v>
      </c>
      <c r="G99" s="6">
        <v>40</v>
      </c>
      <c r="H99" s="14">
        <f>DPGF[[#This Row],[Prix Unitaire €]]*DPGF[[#This Row],[QTE
ENT]]</f>
        <v>40</v>
      </c>
      <c r="K99" s="11"/>
    </row>
    <row r="100" spans="1:11">
      <c r="A100" s="32">
        <f>IF(DPGF[[#This Row],[REP]]="",0,
  IF(DPGF[[#This Row],[REP]]="pm",1,
10-(LEN(DPGF[[#This Row],[REP]])-LEN(SUBSTITUTE(SUBSTITUTE(DPGF[[#This Row],[REP]],",",""),".","")))))</f>
        <v>0</v>
      </c>
      <c r="B100" s="1"/>
      <c r="C100" s="34" t="s">
        <v>80</v>
      </c>
      <c r="D100" s="8" t="s">
        <v>33</v>
      </c>
      <c r="E100" s="3">
        <v>8</v>
      </c>
      <c r="F100" s="4">
        <v>8</v>
      </c>
      <c r="G100" s="6">
        <v>20</v>
      </c>
      <c r="H100" s="14">
        <f>DPGF[[#This Row],[Prix Unitaire €]]*DPGF[[#This Row],[QTE
ENT]]</f>
        <v>160</v>
      </c>
      <c r="K100" s="11"/>
    </row>
    <row r="101" spans="1:11">
      <c r="A101" s="32">
        <f>IF(DPGF[[#This Row],[REP]]="",0,
  IF(DPGF[[#This Row],[REP]]="pm",1,
10-(LEN(DPGF[[#This Row],[REP]])-LEN(SUBSTITUTE(SUBSTITUTE(DPGF[[#This Row],[REP]],",",""),".","")))))</f>
        <v>0</v>
      </c>
      <c r="B101" s="1"/>
      <c r="C101" s="34" t="s">
        <v>40</v>
      </c>
      <c r="D101" s="8" t="s">
        <v>33</v>
      </c>
      <c r="E101" s="3">
        <v>8</v>
      </c>
      <c r="F101" s="4">
        <v>8</v>
      </c>
      <c r="G101" s="6">
        <v>9</v>
      </c>
      <c r="H101" s="14">
        <f>DPGF[[#This Row],[Prix Unitaire €]]*DPGF[[#This Row],[QTE
ENT]]</f>
        <v>72</v>
      </c>
      <c r="K101" s="11"/>
    </row>
    <row r="102" spans="1:11">
      <c r="A102" s="32">
        <f>IF(DPGF[[#This Row],[REP]]="",0,
  IF(DPGF[[#This Row],[REP]]="pm",1,
10-(LEN(DPGF[[#This Row],[REP]])-LEN(SUBSTITUTE(SUBSTITUTE(DPGF[[#This Row],[REP]],",",""),".","")))))</f>
        <v>10</v>
      </c>
      <c r="B102" s="1" t="s">
        <v>99</v>
      </c>
      <c r="C102" s="34" t="s">
        <v>85</v>
      </c>
      <c r="D102" s="8"/>
      <c r="E102" s="3"/>
      <c r="F102" s="4">
        <v>0</v>
      </c>
      <c r="G102" s="6"/>
      <c r="H102" s="14">
        <f>SUMIF(B103:B109,"",H103:H109)</f>
        <v>8390</v>
      </c>
      <c r="K102" s="11"/>
    </row>
    <row r="103" spans="1:11">
      <c r="A103" s="32">
        <f>IF(DPGF[[#This Row],[REP]]="",0,
  IF(DPGF[[#This Row],[REP]]="pm",1,
10-(LEN(DPGF[[#This Row],[REP]])-LEN(SUBSTITUTE(SUBSTITUTE(DPGF[[#This Row],[REP]],",",""),".","")))))</f>
        <v>9</v>
      </c>
      <c r="B103" s="1" t="s">
        <v>86</v>
      </c>
      <c r="C103" s="34" t="s">
        <v>87</v>
      </c>
      <c r="D103" s="8"/>
      <c r="E103" s="3"/>
      <c r="F103" s="4">
        <v>0</v>
      </c>
      <c r="G103" s="6"/>
      <c r="H103" s="14">
        <f>SUMIF(B104:B106,"",H104:H106)</f>
        <v>6310</v>
      </c>
      <c r="K103" s="11"/>
    </row>
    <row r="104" spans="1:11">
      <c r="A104" s="32">
        <f>IF(DPGF[[#This Row],[REP]]="",0,
  IF(DPGF[[#This Row],[REP]]="pm",1,
10-(LEN(DPGF[[#This Row],[REP]])-LEN(SUBSTITUTE(SUBSTITUTE(DPGF[[#This Row],[REP]],",",""),".","")))))</f>
        <v>0</v>
      </c>
      <c r="B104" s="1"/>
      <c r="C104" s="34" t="s">
        <v>88</v>
      </c>
      <c r="D104" s="8" t="s">
        <v>12</v>
      </c>
      <c r="E104" s="3">
        <v>1</v>
      </c>
      <c r="F104" s="4">
        <v>1</v>
      </c>
      <c r="G104" s="6">
        <v>1920</v>
      </c>
      <c r="H104" s="14">
        <f>DPGF[[#This Row],[Prix Unitaire €]]*DPGF[[#This Row],[QTE
ENT]]</f>
        <v>1920</v>
      </c>
      <c r="K104" s="11"/>
    </row>
    <row r="105" spans="1:11">
      <c r="A105" s="32">
        <f>IF(DPGF[[#This Row],[REP]]="",0,
  IF(DPGF[[#This Row],[REP]]="pm",1,
10-(LEN(DPGF[[#This Row],[REP]])-LEN(SUBSTITUTE(SUBSTITUTE(DPGF[[#This Row],[REP]],",",""),".","")))))</f>
        <v>0</v>
      </c>
      <c r="B105" s="1"/>
      <c r="C105" s="34" t="s">
        <v>88</v>
      </c>
      <c r="D105" s="8" t="s">
        <v>89</v>
      </c>
      <c r="E105" s="3">
        <v>1</v>
      </c>
      <c r="F105" s="4">
        <v>1</v>
      </c>
      <c r="G105" s="6">
        <v>1920</v>
      </c>
      <c r="H105" s="14">
        <f>DPGF[[#This Row],[Prix Unitaire €]]*DPGF[[#This Row],[QTE
ENT]]</f>
        <v>1920</v>
      </c>
      <c r="K105" s="11"/>
    </row>
    <row r="106" spans="1:11">
      <c r="A106" s="32">
        <f>IF(DPGF[[#This Row],[REP]]="",0,
  IF(DPGF[[#This Row],[REP]]="pm",1,
10-(LEN(DPGF[[#This Row],[REP]])-LEN(SUBSTITUTE(SUBSTITUTE(DPGF[[#This Row],[REP]],",",""),".","")))))</f>
        <v>0</v>
      </c>
      <c r="B106" s="1"/>
      <c r="C106" s="34" t="s">
        <v>90</v>
      </c>
      <c r="D106" s="8" t="s">
        <v>12</v>
      </c>
      <c r="E106" s="3">
        <v>1</v>
      </c>
      <c r="F106" s="4">
        <v>1</v>
      </c>
      <c r="G106" s="6">
        <v>2470</v>
      </c>
      <c r="H106" s="14">
        <f>DPGF[[#This Row],[Prix Unitaire €]]*DPGF[[#This Row],[QTE
ENT]]</f>
        <v>2470</v>
      </c>
      <c r="K106" s="11"/>
    </row>
    <row r="107" spans="1:11">
      <c r="A107" s="32">
        <f>IF(DPGF[[#This Row],[REP]]="",0,
  IF(DPGF[[#This Row],[REP]]="pm",1,
10-(LEN(DPGF[[#This Row],[REP]])-LEN(SUBSTITUTE(SUBSTITUTE(DPGF[[#This Row],[REP]],",",""),".","")))))</f>
        <v>9</v>
      </c>
      <c r="B107" s="1" t="s">
        <v>91</v>
      </c>
      <c r="C107" s="34" t="s">
        <v>92</v>
      </c>
      <c r="D107" s="8"/>
      <c r="E107" s="3"/>
      <c r="F107" s="4">
        <v>0</v>
      </c>
      <c r="G107" s="6"/>
      <c r="H107" s="14">
        <f>SUMIF(B108:B109,"",H108:H109)</f>
        <v>2080</v>
      </c>
      <c r="K107" s="11"/>
    </row>
    <row r="108" spans="1:11">
      <c r="A108" s="32">
        <f>IF(DPGF[[#This Row],[REP]]="",0,
  IF(DPGF[[#This Row],[REP]]="pm",1,
10-(LEN(DPGF[[#This Row],[REP]])-LEN(SUBSTITUTE(SUBSTITUTE(DPGF[[#This Row],[REP]],",",""),".","")))))</f>
        <v>0</v>
      </c>
      <c r="B108" s="1"/>
      <c r="C108" s="34" t="s">
        <v>93</v>
      </c>
      <c r="D108" s="8" t="s">
        <v>12</v>
      </c>
      <c r="E108" s="3">
        <v>2</v>
      </c>
      <c r="F108" s="4">
        <v>2</v>
      </c>
      <c r="G108" s="6">
        <v>220</v>
      </c>
      <c r="H108" s="14">
        <f>DPGF[[#This Row],[Prix Unitaire €]]*DPGF[[#This Row],[QTE
ENT]]</f>
        <v>440</v>
      </c>
      <c r="K108" s="11"/>
    </row>
    <row r="109" spans="1:11">
      <c r="A109" s="32">
        <f>IF(DPGF[[#This Row],[REP]]="",0,
  IF(DPGF[[#This Row],[REP]]="pm",1,
10-(LEN(DPGF[[#This Row],[REP]])-LEN(SUBSTITUTE(SUBSTITUTE(DPGF[[#This Row],[REP]],",",""),".","")))))</f>
        <v>0</v>
      </c>
      <c r="B109" s="1"/>
      <c r="C109" s="34" t="s">
        <v>94</v>
      </c>
      <c r="D109" s="8" t="s">
        <v>2</v>
      </c>
      <c r="E109" s="3">
        <v>8</v>
      </c>
      <c r="F109" s="4">
        <v>8</v>
      </c>
      <c r="G109" s="6">
        <v>205</v>
      </c>
      <c r="H109" s="14">
        <f>DPGF[[#This Row],[Prix Unitaire €]]*DPGF[[#This Row],[QTE
ENT]]</f>
        <v>1640</v>
      </c>
      <c r="K109" s="11"/>
    </row>
    <row r="110" spans="1:11">
      <c r="A110" s="32">
        <f>IF(DPGF[[#This Row],[REP]]="",0,
  IF(DPGF[[#This Row],[REP]]="pm",1,
10-(LEN(DPGF[[#This Row],[REP]])-LEN(SUBSTITUTE(SUBSTITUTE(DPGF[[#This Row],[REP]],",",""),".","")))))</f>
        <v>10</v>
      </c>
      <c r="B110" s="1" t="s">
        <v>95</v>
      </c>
      <c r="C110" s="34" t="s">
        <v>96</v>
      </c>
      <c r="D110" s="8"/>
      <c r="E110" s="3"/>
      <c r="F110" s="4">
        <v>0</v>
      </c>
      <c r="G110" s="6"/>
      <c r="H110" s="14">
        <f>SUMIF(B111:B112,"",H111:H112)</f>
        <v>540</v>
      </c>
      <c r="K110" s="11"/>
    </row>
    <row r="111" spans="1:11">
      <c r="A111" s="32">
        <f>IF(DPGF[[#This Row],[REP]]="",0,
  IF(DPGF[[#This Row],[REP]]="pm",1,
10-(LEN(DPGF[[#This Row],[REP]])-LEN(SUBSTITUTE(SUBSTITUTE(DPGF[[#This Row],[REP]],",",""),".","")))))</f>
        <v>0</v>
      </c>
      <c r="B111" s="1"/>
      <c r="C111" s="34" t="s">
        <v>97</v>
      </c>
      <c r="D111" s="8" t="s">
        <v>12</v>
      </c>
      <c r="E111" s="3">
        <v>1</v>
      </c>
      <c r="F111" s="4">
        <v>1</v>
      </c>
      <c r="G111" s="6">
        <v>270</v>
      </c>
      <c r="H111" s="14">
        <f>DPGF[[#This Row],[Prix Unitaire €]]*DPGF[[#This Row],[QTE
ENT]]</f>
        <v>270</v>
      </c>
      <c r="K111" s="11"/>
    </row>
    <row r="112" spans="1:11" ht="13.5" thickBot="1">
      <c r="A112" s="32">
        <f>IF(DPGF[[#This Row],[REP]]="",0,
  IF(DPGF[[#This Row],[REP]]="pm",1,
10-(LEN(DPGF[[#This Row],[REP]])-LEN(SUBSTITUTE(SUBSTITUTE(DPGF[[#This Row],[REP]],",",""),".","")))))</f>
        <v>0</v>
      </c>
      <c r="B112" s="1"/>
      <c r="C112" s="34" t="s">
        <v>98</v>
      </c>
      <c r="D112" s="8" t="s">
        <v>12</v>
      </c>
      <c r="E112" s="3">
        <v>1</v>
      </c>
      <c r="F112" s="4">
        <v>1</v>
      </c>
      <c r="G112" s="6">
        <v>270</v>
      </c>
      <c r="H112" s="14">
        <f>DPGF[[#This Row],[Prix Unitaire €]]*DPGF[[#This Row],[QTE
ENT]]</f>
        <v>270</v>
      </c>
      <c r="K112" s="11"/>
    </row>
    <row r="113" spans="1:8" ht="16.5" thickTop="1">
      <c r="A113" s="37"/>
      <c r="B113" s="38"/>
      <c r="C113" s="39"/>
      <c r="D113" s="40"/>
      <c r="E113" s="39"/>
      <c r="F113" s="39"/>
      <c r="G113" s="39" t="s">
        <v>3</v>
      </c>
      <c r="H113" s="41">
        <f>SUMIF(B7:B112,"",H7:H112)</f>
        <v>28482.000000399999</v>
      </c>
    </row>
    <row r="114" spans="1:8" ht="15.75">
      <c r="B114" s="15"/>
      <c r="C114" s="16"/>
      <c r="D114" s="17"/>
      <c r="E114" s="16"/>
      <c r="F114" s="16"/>
      <c r="G114" s="29" t="s">
        <v>4</v>
      </c>
      <c r="H114" s="27">
        <f>DPGF[[#Totals],[Prix total €]]*0.196</f>
        <v>5582.4720000784</v>
      </c>
    </row>
    <row r="115" spans="1:8" ht="16.5" thickBot="1">
      <c r="B115" s="18"/>
      <c r="C115" s="19"/>
      <c r="D115" s="20"/>
      <c r="E115" s="19"/>
      <c r="F115" s="19"/>
      <c r="G115" s="30" t="s">
        <v>5</v>
      </c>
      <c r="H115" s="28">
        <f>DPGF[[#Totals],[Prix total €]]+H114</f>
        <v>34064.472000478403</v>
      </c>
    </row>
    <row r="116" spans="1:8" ht="13.5" thickTop="1"/>
  </sheetData>
  <sheetProtection autoFilter="0"/>
  <mergeCells count="2">
    <mergeCell ref="B4:H4"/>
    <mergeCell ref="B5:H5"/>
  </mergeCells>
  <conditionalFormatting sqref="C7:C112">
    <cfRule type="expression" dxfId="18" priority="3" stopIfTrue="1">
      <formula>IF($B7="pm",1,0)</formula>
    </cfRule>
    <cfRule type="expression" dxfId="17" priority="215">
      <formula>IF($A7&lt;7,1,0)</formula>
    </cfRule>
    <cfRule type="expression" dxfId="12" priority="224">
      <formula>IF($B7="",1,0)</formula>
    </cfRule>
  </conditionalFormatting>
  <conditionalFormatting sqref="F7:F112">
    <cfRule type="expression" dxfId="23" priority="225">
      <formula>IF($E7&lt;&gt;$F7,1,0)</formula>
    </cfRule>
  </conditionalFormatting>
  <conditionalFormatting sqref="B7:H112">
    <cfRule type="expression" dxfId="19" priority="2">
      <formula>IF($A7=1,1,0)</formula>
    </cfRule>
    <cfRule type="expression" dxfId="16" priority="216">
      <formula>IF($A7=8,1,0)</formula>
    </cfRule>
    <cfRule type="expression" dxfId="15" priority="221">
      <formula>IF($A7=9,1,0)</formula>
    </cfRule>
    <cfRule type="expression" dxfId="14" priority="222">
      <formula>IF($A7=10,1,0)</formula>
    </cfRule>
    <cfRule type="expression" dxfId="13" priority="223">
      <formula>IF($A7=0,1,0)</formula>
    </cfRule>
  </conditionalFormatting>
  <conditionalFormatting sqref="H7:H112">
    <cfRule type="expression" dxfId="22" priority="1">
      <formula>IF($B7="pm",1,0)</formula>
    </cfRule>
  </conditionalFormatting>
  <conditionalFormatting sqref="B7:B112">
    <cfRule type="expression" dxfId="21" priority="257" stopIfTrue="1">
      <formula>OR($B7=".",$B7="..",$B7="...",$B7="....",$B7=",",$B7=",,",AZ7=",,,",$B7=",,,,")</formula>
    </cfRule>
    <cfRule type="duplicateValues" dxfId="20" priority="258"/>
  </conditionalFormatting>
  <pageMargins left="0.25" right="0.25" top="0.23250000000000001" bottom="0.36812499999999998" header="0.3" footer="0.1065625"/>
  <pageSetup paperSize="9" scale="91" fitToHeight="0" orientation="portrait" r:id="rId1"/>
  <headerFooter>
    <oddFooter>&amp;L&amp;F&amp;C&amp;A&amp;R&amp;14&amp;K04+000&amp;P&amp;10&amp;K000000/&amp;N</oddFooter>
  </headerFooter>
  <ignoredErrors>
    <ignoredError sqref="H114:H115" unlockedFormula="1"/>
  </ignoredErrors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DPGF</vt:lpstr>
      <vt:lpstr>DPGF!Impression_des_titres</vt:lpstr>
      <vt:lpstr>DPGF!Zone_d_impression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DPGF</dc:title>
  <dc:creator>a.faurie</dc:creator>
  <cp:lastModifiedBy>a.faurie</cp:lastModifiedBy>
  <cp:lastPrinted>2013-04-23T13:00:37Z</cp:lastPrinted>
  <dcterms:created xsi:type="dcterms:W3CDTF">2013-03-01T14:00:48Z</dcterms:created>
  <dcterms:modified xsi:type="dcterms:W3CDTF">2013-10-11T11:44:33Z</dcterms:modified>
</cp:coreProperties>
</file>