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activeX/activeX3.xml" ContentType="application/vnd.ms-office.activeX+xml"/>
  <Override PartName="/xl/activeX/activeX3.bin" ContentType="application/vnd.ms-office.activeX"/>
  <Override PartName="/xl/drawings/drawing4.xml" ContentType="application/vnd.openxmlformats-officedocument.drawing+xml"/>
  <Override PartName="/xl/activeX/activeX4.xml" ContentType="application/vnd.ms-office.activeX+xml"/>
  <Override PartName="/xl/activeX/activeX4.bin" ContentType="application/vnd.ms-office.activeX"/>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aveExternalLinkValues="0" codeName="ThisWorkbook" defaultThemeVersion="124226"/>
  <bookViews>
    <workbookView xWindow="120" yWindow="90" windowWidth="20730" windowHeight="11760"/>
  </bookViews>
  <sheets>
    <sheet name="Sommaire" sheetId="44" r:id="rId1"/>
    <sheet name="DL" sheetId="416" r:id="rId2"/>
    <sheet name="Prévisions" sheetId="523" r:id="rId3"/>
    <sheet name="Feuille de Genres" sheetId="697" r:id="rId4"/>
    <sheet name=".hack - Sign" sheetId="525" r:id="rId5"/>
    <sheet name="11 eyes" sheetId="2" r:id="rId6"/>
    <sheet name="30-sai no Hoken Taiiku" sheetId="526" r:id="rId7"/>
  </sheets>
  <definedNames>
    <definedName name="_xlnm._FilterDatabase" localSheetId="1" hidden="1">DL!$A$17:$J$20</definedName>
    <definedName name="_xlnm._FilterDatabase" localSheetId="3" hidden="1">'Feuille de Genres'!$A$17:$B$20</definedName>
    <definedName name="_xlnm._FilterDatabase" localSheetId="2" hidden="1">Prévisions!$A$17:$H$20</definedName>
    <definedName name="_xlnm._FilterDatabase" localSheetId="0" hidden="1">Sommaire!$A$17:$M$20</definedName>
    <definedName name="Episodesvus" localSheetId="3">OFFSET(#REF!,0,0,COUNTA(#REF!),8)</definedName>
    <definedName name="Episodesvus">OFFSET(Sommaire!$B$18,0,0,COUNTA(Sommaire!$A$18:$A$2365),8)</definedName>
  </definedNames>
  <calcPr calcId="145621"/>
</workbook>
</file>

<file path=xl/calcChain.xml><?xml version="1.0" encoding="utf-8"?>
<calcChain xmlns="http://schemas.openxmlformats.org/spreadsheetml/2006/main">
  <c r="I20" i="697" l="1"/>
  <c r="I19" i="697"/>
  <c r="I18" i="697"/>
  <c r="H20" i="697"/>
  <c r="H19" i="697"/>
  <c r="H18" i="697"/>
  <c r="G20" i="697"/>
  <c r="G19" i="697"/>
  <c r="G18" i="697"/>
  <c r="F20" i="697"/>
  <c r="F19" i="697"/>
  <c r="F18" i="697"/>
  <c r="E20" i="697"/>
  <c r="E19" i="697"/>
  <c r="E18" i="697"/>
  <c r="D20" i="697"/>
  <c r="D19" i="697"/>
  <c r="D18" i="697"/>
  <c r="C20" i="697"/>
  <c r="C19" i="697"/>
  <c r="C18" i="697"/>
  <c r="B20" i="697"/>
  <c r="B19" i="697"/>
  <c r="B18" i="697"/>
  <c r="A19" i="697"/>
  <c r="A20" i="697"/>
  <c r="A18" i="697"/>
  <c r="H18" i="44" l="1"/>
  <c r="H19" i="44" l="1"/>
  <c r="H20" i="44"/>
  <c r="I19" i="44" l="1"/>
  <c r="I20" i="44"/>
  <c r="I18" i="44"/>
  <c r="H19" i="416" l="1"/>
  <c r="H20" i="416"/>
  <c r="H18" i="416"/>
  <c r="K9" i="416" l="1"/>
  <c r="K8" i="416"/>
  <c r="K7" i="416"/>
  <c r="K6" i="416"/>
  <c r="K5" i="416"/>
  <c r="A19" i="416" l="1"/>
  <c r="A20" i="416"/>
  <c r="I7" i="44" l="1"/>
  <c r="I11" i="44"/>
  <c r="A18" i="523" l="1"/>
  <c r="A18" i="416"/>
  <c r="K4" i="416" s="1"/>
  <c r="C1" i="2" l="1"/>
  <c r="C1" i="526"/>
  <c r="C1" i="525"/>
  <c r="I8" i="44" l="1"/>
  <c r="I6" i="44"/>
  <c r="I10" i="44" l="1"/>
  <c r="I9" i="44"/>
  <c r="I12" i="44" l="1"/>
  <c r="G29" i="526" l="1"/>
  <c r="A20" i="523"/>
  <c r="G29" i="525"/>
  <c r="A19" i="523" l="1"/>
  <c r="G29" i="2" l="1"/>
</calcChain>
</file>

<file path=xl/sharedStrings.xml><?xml version="1.0" encoding="utf-8"?>
<sst xmlns="http://schemas.openxmlformats.org/spreadsheetml/2006/main" count="95" uniqueCount="50">
  <si>
    <t>En cours</t>
  </si>
  <si>
    <t>Terminé</t>
  </si>
  <si>
    <t>11 eyes</t>
  </si>
  <si>
    <t>Sommaire</t>
  </si>
  <si>
    <t>Synopsis:</t>
  </si>
  <si>
    <t>Titre Alternatif:</t>
  </si>
  <si>
    <t>Téléchargement:</t>
  </si>
  <si>
    <t>A télécharger</t>
  </si>
  <si>
    <t>Monde parallèle</t>
  </si>
  <si>
    <t>Romance</t>
  </si>
  <si>
    <t xml:space="preserve">Kakeru Satsuki et Yuka Minase sont des lycéens qui vivent une vie paisible et tout à fait normale. Un beau jour, sans aucun avertissement, une intense douleur à la tête les frappent et il se retrouvent transportés dans une autre dimension : La Nuit Écarlate. Ils y feront la rencontre d'une élève de leur lycée qui possède des pouvoirs magiques et qui les protègera des créatures peuplant ce monde. Afin de protéger lui-même Yuka, Kakeru devra apprendre à combattre auprès d'elle. Ils s'allieront à d'autres élève dans la même situation qu'eux, dans le but de se défendre face aux six chevaliers noirs qui veulent les éliminer, car les lycéens sont considérés comme étant des "fragments"... </t>
  </si>
  <si>
    <t>Tranche de vie</t>
  </si>
  <si>
    <t>Ecchi</t>
  </si>
  <si>
    <t>Terminée</t>
  </si>
  <si>
    <t>Tableau statistiques</t>
  </si>
  <si>
    <t>OAV(s) et/ou Film(s) à télécharger</t>
  </si>
  <si>
    <t>A venir</t>
  </si>
  <si>
    <t xml:space="preserve"> </t>
  </si>
  <si>
    <t>Catégories</t>
  </si>
  <si>
    <t>Fansub</t>
  </si>
  <si>
    <t>Prévisions</t>
  </si>
  <si>
    <t>.hack - Sign</t>
  </si>
  <si>
    <t xml:space="preserve">"The World" est un jeu très populaire qui permet à des milliers de joueurs de s'adonner aux joies de la réalité virtuelle sur internet en évoluant dans un monde d'heroic-fantasy. Les règles sont parfaitement établies. Ainsi, certains joueurs sont membres des Scarlet Knights, conduits par la jeune Subaru, dont le rôle est ni plus ni moins de faire régner l'ordre au sein du jeu.
Toutefois, des événements étranges rapprochent la réalité du jeu et attirent l'attention des Scarlet Knights. L'origine de ces événements semblent tous pointer vers un seul et même personnage: Tsukasa. Pour des raisons que tout le monde ignore, ce dernier n'est pas soumis aux règles des autres joueurs et ne parvient plus à se déconnecter. Il est devenu prisonnier de la réalité virtuelle et erre dans le jeu. C'est alors que la rumeur de l'existence de "la Clé du Crépuscule ", un objet surpuissant permettant de passer outre les règles du jeu, refait surface. Une quête se prépare…
Ajouter votre critique </t>
  </si>
  <si>
    <t>30-sai no Hoken Taiiku</t>
  </si>
  <si>
    <t>A 30 ans, Imagawa Hayao est toujours puceau. Un soir, il rencontre Daigorou, dieu du sexe, qui lui fit la promesse de faire tout ce qui est en son pouvoir pour lui faire perdre son pucelage. Il lui fera passé tout un tas d'épreuves toutes plus loufoques les unes que les autres.</t>
  </si>
  <si>
    <t>Téléchargements terminés</t>
  </si>
  <si>
    <t>Téléchargements en cours</t>
  </si>
  <si>
    <t>Téléchargements à venir</t>
  </si>
  <si>
    <t>Nombre de séries total:</t>
  </si>
  <si>
    <t>Nombre de séries et films terminées:</t>
  </si>
  <si>
    <t>Nombre de séries en visionnage:</t>
  </si>
  <si>
    <t>Nombre de séries abandonnées:</t>
  </si>
  <si>
    <t>Nombre de séries en cours:</t>
  </si>
  <si>
    <t>Nombre de séries en pause:</t>
  </si>
  <si>
    <t>Nombre de séries à venir:</t>
  </si>
  <si>
    <t>Nombre de séries et films téléchargés:</t>
  </si>
  <si>
    <t>Nombre de séries en cours de téléchargements:</t>
  </si>
  <si>
    <t>Nombre de séries à télécharger</t>
  </si>
  <si>
    <t>Nombre d'OAV(s) et de Films à télécharger:</t>
  </si>
  <si>
    <t>OAV(s) terminé(s)</t>
  </si>
  <si>
    <t>Film(s) terminé(s)</t>
  </si>
  <si>
    <t>Séries, OAV's ou Films en cours</t>
  </si>
  <si>
    <t>Séries, OAV's et Films terminés</t>
  </si>
  <si>
    <t>Séries, OAV's ou Films à venir</t>
  </si>
  <si>
    <t>Séries, OAV's ou Films en visionnage</t>
  </si>
  <si>
    <t>Séries, OAV's ou Films abandonnées</t>
  </si>
  <si>
    <t>Séries terminées</t>
  </si>
  <si>
    <t>DL</t>
  </si>
  <si>
    <t>Feuille de Genres</t>
  </si>
  <si>
    <t>Clic droit en colonne C pour insérer une ligne sur les feuilles "Sommaire", "DL", "Tableau des téléchargements" et "Feuille de Genres" à l'endroit on on veut une nouvelle ligne.
Macro donc à modifier pour avoir le rendu expliqué sur le forum. La macro se trouve dans le modul11.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</si>
</sst>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quot;&quot;"/>
  </numFmts>
  <fonts count="31">
    <font>
      <sz val="11"/>
      <color theme="1"/>
      <name val="Calibri"/>
      <family val="2"/>
      <scheme val="minor"/>
    </font>
    <font>
      <b/>
      <sz val="11"/>
      <color theme="0"/>
      <name val="Calibri"/>
      <family val="2"/>
      <scheme val="minor"/>
    </font>
    <font>
      <sz val="11"/>
      <color theme="0"/>
      <name val="Calibri"/>
      <family val="2"/>
      <scheme val="minor"/>
    </font>
    <font>
      <b/>
      <sz val="12"/>
      <color theme="0"/>
      <name val="Calibri"/>
      <family val="2"/>
      <scheme val="minor"/>
    </font>
    <font>
      <b/>
      <sz val="25"/>
      <color theme="0"/>
      <name val="Calibri"/>
      <family val="2"/>
      <scheme val="minor"/>
    </font>
    <font>
      <b/>
      <u/>
      <sz val="11"/>
      <color theme="0"/>
      <name val="Calibri"/>
      <family val="2"/>
      <scheme val="minor"/>
    </font>
    <font>
      <i/>
      <sz val="11"/>
      <color theme="0"/>
      <name val="Calibri"/>
      <family val="2"/>
      <scheme val="minor"/>
    </font>
    <font>
      <b/>
      <sz val="11"/>
      <color rgb="FFC00000"/>
      <name val="Calibri"/>
      <family val="2"/>
      <scheme val="minor"/>
    </font>
    <font>
      <b/>
      <sz val="90"/>
      <color theme="0"/>
      <name val="SAO UI"/>
      <family val="3"/>
    </font>
    <font>
      <b/>
      <sz val="12"/>
      <color theme="3" tint="0.59999389629810485"/>
      <name val="Calibri"/>
      <family val="2"/>
      <scheme val="minor"/>
    </font>
    <font>
      <b/>
      <sz val="11"/>
      <color theme="6"/>
      <name val="Calibri"/>
      <family val="2"/>
      <scheme val="minor"/>
    </font>
    <font>
      <b/>
      <sz val="12"/>
      <color theme="7" tint="0.59999389629810485"/>
      <name val="Calibri"/>
      <family val="2"/>
      <scheme val="minor"/>
    </font>
    <font>
      <b/>
      <sz val="12"/>
      <color theme="6"/>
      <name val="Calibri"/>
      <family val="2"/>
      <scheme val="minor"/>
    </font>
    <font>
      <b/>
      <sz val="12"/>
      <color theme="9"/>
      <name val="Calibri"/>
      <family val="2"/>
      <scheme val="minor"/>
    </font>
    <font>
      <b/>
      <sz val="12"/>
      <color rgb="FFC00000"/>
      <name val="Calibri"/>
      <family val="2"/>
      <scheme val="minor"/>
    </font>
    <font>
      <b/>
      <sz val="11"/>
      <color theme="3" tint="0.59999389629810485"/>
      <name val="Calibri"/>
      <family val="2"/>
      <scheme val="minor"/>
    </font>
    <font>
      <b/>
      <sz val="11"/>
      <color theme="7" tint="0.59999389629810485"/>
      <name val="Calibri"/>
      <family val="2"/>
      <scheme val="minor"/>
    </font>
    <font>
      <b/>
      <sz val="11"/>
      <color theme="9"/>
      <name val="Calibri"/>
      <family val="2"/>
      <scheme val="minor"/>
    </font>
    <font>
      <b/>
      <sz val="35"/>
      <color theme="0"/>
      <name val="Calibri"/>
      <family val="2"/>
      <scheme val="minor"/>
    </font>
    <font>
      <b/>
      <sz val="11"/>
      <color theme="3" tint="0.39997558519241921"/>
      <name val="Calibri"/>
      <family val="2"/>
      <scheme val="minor"/>
    </font>
    <font>
      <b/>
      <sz val="11"/>
      <color rgb="FFFF0000"/>
      <name val="Calibri"/>
      <family val="2"/>
      <scheme val="minor"/>
    </font>
    <font>
      <b/>
      <sz val="12"/>
      <color theme="8" tint="-0.249977111117893"/>
      <name val="Calibri"/>
      <family val="2"/>
      <scheme val="minor"/>
    </font>
    <font>
      <b/>
      <sz val="11"/>
      <color theme="8" tint="-0.249977111117893"/>
      <name val="Calibri"/>
      <family val="2"/>
      <scheme val="minor"/>
    </font>
    <font>
      <b/>
      <u/>
      <sz val="12"/>
      <color theme="0"/>
      <name val="Calibri"/>
      <family val="2"/>
      <scheme val="minor"/>
    </font>
    <font>
      <b/>
      <sz val="11"/>
      <color theme="8"/>
      <name val="Calibri"/>
      <family val="2"/>
      <scheme val="minor"/>
    </font>
    <font>
      <u/>
      <sz val="11"/>
      <color theme="10"/>
      <name val="Calibri"/>
      <family val="2"/>
      <scheme val="minor"/>
    </font>
    <font>
      <b/>
      <sz val="12"/>
      <color theme="3" tint="0.39997558519241921"/>
      <name val="Calibri"/>
      <family val="2"/>
      <scheme val="minor"/>
    </font>
    <font>
      <b/>
      <sz val="12"/>
      <color theme="8"/>
      <name val="Calibri"/>
      <family val="2"/>
      <scheme val="minor"/>
    </font>
    <font>
      <b/>
      <sz val="90"/>
      <color theme="3"/>
      <name val="SAO UI"/>
    </font>
    <font>
      <b/>
      <sz val="15"/>
      <color rgb="FFFF0000"/>
      <name val="Calibri"/>
      <family val="2"/>
      <scheme val="minor"/>
    </font>
    <font>
      <sz val="15"/>
      <color rgb="FFFF0000"/>
      <name val="Calibri"/>
      <family val="2"/>
      <scheme val="minor"/>
    </font>
  </fonts>
  <fills count="4">
    <fill>
      <patternFill patternType="none"/>
    </fill>
    <fill>
      <patternFill patternType="gray125"/>
    </fill>
    <fill>
      <patternFill patternType="solid">
        <fgColor theme="0"/>
        <bgColor indexed="64"/>
      </patternFill>
    </fill>
    <fill>
      <patternFill patternType="solid">
        <fgColor theme="1" tint="0.14999847407452621"/>
        <bgColor indexed="64"/>
      </patternFill>
    </fill>
  </fills>
  <borders count="24">
    <border>
      <left/>
      <right/>
      <top/>
      <bottom/>
      <diagonal/>
    </border>
    <border>
      <left/>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style="medium">
        <color auto="1"/>
      </right>
      <top/>
      <bottom/>
      <diagonal/>
    </border>
    <border>
      <left style="medium">
        <color auto="1"/>
      </left>
      <right/>
      <top/>
      <bottom style="medium">
        <color auto="1"/>
      </bottom>
      <diagonal/>
    </border>
    <border>
      <left/>
      <right style="medium">
        <color auto="1"/>
      </right>
      <top/>
      <bottom style="medium">
        <color auto="1"/>
      </bottom>
      <diagonal/>
    </border>
    <border>
      <left style="medium">
        <color indexed="64"/>
      </left>
      <right style="medium">
        <color indexed="64"/>
      </right>
      <top/>
      <bottom style="thin">
        <color indexed="64"/>
      </bottom>
      <diagonal/>
    </border>
    <border>
      <left style="medium">
        <color indexed="64"/>
      </left>
      <right/>
      <top style="medium">
        <color indexed="64"/>
      </top>
      <bottom style="thin">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style="thick">
        <color indexed="64"/>
      </left>
      <right style="medium">
        <color indexed="64"/>
      </right>
      <top style="medium">
        <color indexed="64"/>
      </top>
      <bottom style="thin">
        <color indexed="64"/>
      </bottom>
      <diagonal/>
    </border>
    <border>
      <left style="thick">
        <color indexed="64"/>
      </left>
      <right style="medium">
        <color indexed="64"/>
      </right>
      <top/>
      <bottom style="thin">
        <color indexed="64"/>
      </bottom>
      <diagonal/>
    </border>
    <border>
      <left style="thick">
        <color indexed="64"/>
      </left>
      <right style="medium">
        <color indexed="64"/>
      </right>
      <top style="thin">
        <color indexed="64"/>
      </top>
      <bottom style="thin">
        <color indexed="64"/>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s>
  <cellStyleXfs count="2">
    <xf numFmtId="0" fontId="0" fillId="0" borderId="0"/>
    <xf numFmtId="0" fontId="25" fillId="0" borderId="0" applyNumberFormat="0" applyFill="0" applyBorder="0" applyAlignment="0" applyProtection="0"/>
  </cellStyleXfs>
  <cellXfs count="125">
    <xf numFmtId="0" fontId="0" fillId="0" borderId="0" xfId="0"/>
    <xf numFmtId="0" fontId="2" fillId="3" borderId="0" xfId="0" applyFont="1" applyFill="1" applyBorder="1"/>
    <xf numFmtId="0" fontId="3" fillId="3" borderId="0" xfId="0" applyFont="1" applyFill="1" applyBorder="1" applyAlignment="1">
      <alignment horizontal="right"/>
    </xf>
    <xf numFmtId="0" fontId="3" fillId="3" borderId="0" xfId="0" applyFont="1" applyFill="1" applyBorder="1"/>
    <xf numFmtId="0" fontId="4" fillId="3" borderId="0" xfId="0" applyFont="1" applyFill="1" applyBorder="1" applyAlignment="1">
      <alignment vertical="center"/>
    </xf>
    <xf numFmtId="0" fontId="2" fillId="3" borderId="0" xfId="0" applyFont="1" applyFill="1" applyBorder="1" applyAlignment="1">
      <alignment horizontal="left"/>
    </xf>
    <xf numFmtId="0" fontId="5" fillId="3" borderId="0" xfId="0" applyFont="1" applyFill="1" applyBorder="1" applyAlignment="1">
      <alignment horizontal="center" vertical="center"/>
    </xf>
    <xf numFmtId="0" fontId="0" fillId="3" borderId="0" xfId="0" applyFill="1"/>
    <xf numFmtId="0" fontId="2" fillId="3" borderId="0" xfId="0" applyFont="1" applyFill="1" applyBorder="1" applyAlignment="1"/>
    <xf numFmtId="0" fontId="2" fillId="3" borderId="0" xfId="0" applyFont="1" applyFill="1"/>
    <xf numFmtId="0" fontId="5" fillId="3" borderId="0" xfId="0" applyFont="1" applyFill="1" applyAlignment="1">
      <alignment horizontal="center"/>
    </xf>
    <xf numFmtId="0" fontId="1" fillId="3" borderId="0" xfId="0" applyFont="1" applyFill="1" applyBorder="1" applyAlignment="1">
      <alignment horizontal="center" vertical="center"/>
    </xf>
    <xf numFmtId="0" fontId="1" fillId="3" borderId="2" xfId="0" applyFont="1" applyFill="1" applyBorder="1" applyAlignment="1">
      <alignment horizontal="center" vertical="center"/>
    </xf>
    <xf numFmtId="0" fontId="1" fillId="3" borderId="3" xfId="0" applyFont="1" applyFill="1" applyBorder="1" applyAlignment="1">
      <alignment horizontal="center" vertical="center"/>
    </xf>
    <xf numFmtId="0" fontId="1" fillId="3" borderId="0" xfId="0" applyFont="1" applyFill="1" applyBorder="1" applyAlignment="1">
      <alignment horizontal="center" vertical="center"/>
    </xf>
    <xf numFmtId="0" fontId="1" fillId="3" borderId="11" xfId="0" applyFont="1" applyFill="1" applyBorder="1" applyAlignment="1">
      <alignment horizontal="center" vertical="center"/>
    </xf>
    <xf numFmtId="0" fontId="8" fillId="3" borderId="0" xfId="0" applyFont="1" applyFill="1" applyBorder="1" applyAlignment="1">
      <alignment vertical="center"/>
    </xf>
    <xf numFmtId="0" fontId="3" fillId="3" borderId="0" xfId="0" applyFont="1" applyFill="1" applyBorder="1" applyAlignment="1">
      <alignment vertical="center"/>
    </xf>
    <xf numFmtId="0" fontId="3" fillId="3" borderId="0" xfId="0" applyFont="1" applyFill="1" applyBorder="1" applyAlignment="1">
      <alignment horizontal="center" vertical="center"/>
    </xf>
    <xf numFmtId="0" fontId="14" fillId="3" borderId="0" xfId="0" applyFont="1" applyFill="1" applyBorder="1" applyAlignment="1">
      <alignment vertical="center"/>
    </xf>
    <xf numFmtId="0" fontId="1" fillId="3" borderId="0" xfId="0" applyFont="1" applyFill="1" applyAlignment="1">
      <alignment horizontal="left"/>
    </xf>
    <xf numFmtId="0" fontId="10" fillId="3" borderId="0" xfId="0" applyFont="1" applyFill="1" applyAlignment="1">
      <alignment horizontal="left"/>
    </xf>
    <xf numFmtId="0" fontId="15" fillId="3" borderId="0" xfId="0" applyFont="1" applyFill="1" applyAlignment="1">
      <alignment horizontal="left"/>
    </xf>
    <xf numFmtId="0" fontId="16" fillId="3" borderId="0" xfId="0" applyFont="1" applyFill="1" applyAlignment="1">
      <alignment horizontal="left"/>
    </xf>
    <xf numFmtId="0" fontId="17" fillId="3" borderId="0" xfId="0" applyFont="1" applyFill="1" applyAlignment="1">
      <alignment horizontal="left"/>
    </xf>
    <xf numFmtId="0" fontId="7" fillId="3" borderId="0" xfId="0" applyFont="1" applyFill="1" applyAlignment="1">
      <alignment horizontal="left"/>
    </xf>
    <xf numFmtId="164" fontId="2" fillId="3" borderId="0" xfId="0" applyNumberFormat="1" applyFont="1" applyFill="1"/>
    <xf numFmtId="164" fontId="5" fillId="3" borderId="0" xfId="0" applyNumberFormat="1" applyFont="1" applyFill="1" applyAlignment="1">
      <alignment horizontal="center"/>
    </xf>
    <xf numFmtId="164" fontId="1" fillId="3" borderId="0" xfId="0" applyNumberFormat="1" applyFont="1" applyFill="1"/>
    <xf numFmtId="164" fontId="10" fillId="3" borderId="0" xfId="0" applyNumberFormat="1" applyFont="1" applyFill="1"/>
    <xf numFmtId="164" fontId="19" fillId="3" borderId="0" xfId="0" applyNumberFormat="1" applyFont="1" applyFill="1"/>
    <xf numFmtId="164" fontId="20" fillId="3" borderId="0" xfId="0" applyNumberFormat="1" applyFont="1" applyFill="1"/>
    <xf numFmtId="164" fontId="1" fillId="3" borderId="0" xfId="0" applyNumberFormat="1" applyFont="1" applyFill="1" applyBorder="1" applyAlignment="1">
      <alignment horizontal="left"/>
    </xf>
    <xf numFmtId="164" fontId="17" fillId="3" borderId="0" xfId="0" applyNumberFormat="1" applyFont="1" applyFill="1"/>
    <xf numFmtId="0" fontId="3" fillId="3" borderId="0" xfId="0" applyFont="1" applyFill="1" applyBorder="1" applyAlignment="1">
      <alignment horizontal="center"/>
    </xf>
    <xf numFmtId="0" fontId="21" fillId="3" borderId="0" xfId="0" applyFont="1" applyFill="1" applyBorder="1" applyAlignment="1">
      <alignment horizontal="left" vertical="center"/>
    </xf>
    <xf numFmtId="0" fontId="22" fillId="3" borderId="0" xfId="0" applyFont="1" applyFill="1" applyBorder="1" applyAlignment="1">
      <alignment horizontal="left" vertical="center"/>
    </xf>
    <xf numFmtId="0" fontId="4" fillId="3" borderId="0" xfId="0" applyFont="1" applyFill="1" applyBorder="1" applyAlignment="1">
      <alignment horizontal="right" vertical="center"/>
    </xf>
    <xf numFmtId="0" fontId="5" fillId="3" borderId="0" xfId="0" applyFont="1" applyFill="1" applyAlignment="1"/>
    <xf numFmtId="164" fontId="24" fillId="3" borderId="0" xfId="0" applyNumberFormat="1" applyFont="1" applyFill="1"/>
    <xf numFmtId="0" fontId="5" fillId="3" borderId="0" xfId="0" applyFont="1" applyFill="1" applyBorder="1" applyAlignment="1">
      <alignment horizontal="right" vertical="center"/>
    </xf>
    <xf numFmtId="0" fontId="1" fillId="3" borderId="8" xfId="0" applyFont="1" applyFill="1" applyBorder="1" applyAlignment="1">
      <alignment horizontal="right" vertical="center" indent="2"/>
    </xf>
    <xf numFmtId="164" fontId="1" fillId="3" borderId="0" xfId="0" applyNumberFormat="1" applyFont="1" applyFill="1" applyBorder="1" applyAlignment="1">
      <alignment horizontal="right" vertical="center" indent="2"/>
    </xf>
    <xf numFmtId="0" fontId="1" fillId="3" borderId="0" xfId="0" applyFont="1" applyFill="1" applyAlignment="1">
      <alignment horizontal="right" indent="2"/>
    </xf>
    <xf numFmtId="0" fontId="14" fillId="3" borderId="0" xfId="0" applyFont="1" applyFill="1" applyAlignment="1">
      <alignment horizontal="left"/>
    </xf>
    <xf numFmtId="0" fontId="3" fillId="3" borderId="0" xfId="0" applyFont="1" applyFill="1" applyAlignment="1">
      <alignment horizontal="left"/>
    </xf>
    <xf numFmtId="0" fontId="12" fillId="3" borderId="0" xfId="0" applyFont="1" applyFill="1" applyAlignment="1">
      <alignment horizontal="left"/>
    </xf>
    <xf numFmtId="0" fontId="9" fillId="3" borderId="0" xfId="0" applyFont="1" applyFill="1" applyAlignment="1">
      <alignment horizontal="left"/>
    </xf>
    <xf numFmtId="0" fontId="11" fillId="3" borderId="0" xfId="0" applyFont="1" applyFill="1" applyAlignment="1">
      <alignment horizontal="left"/>
    </xf>
    <xf numFmtId="0" fontId="13" fillId="3" borderId="0" xfId="0" applyFont="1" applyFill="1" applyAlignment="1">
      <alignment horizontal="left"/>
    </xf>
    <xf numFmtId="0" fontId="3" fillId="3" borderId="0" xfId="0" applyFont="1" applyFill="1" applyBorder="1" applyAlignment="1">
      <alignment horizontal="left" vertical="center" indent="7"/>
    </xf>
    <xf numFmtId="0" fontId="3" fillId="3" borderId="0" xfId="0" applyFont="1" applyFill="1" applyBorder="1" applyAlignment="1">
      <alignment horizontal="left" indent="7"/>
    </xf>
    <xf numFmtId="0" fontId="1" fillId="3" borderId="0" xfId="0" applyFont="1" applyFill="1" applyBorder="1" applyAlignment="1">
      <alignment horizontal="left" vertical="center" indent="7"/>
    </xf>
    <xf numFmtId="0" fontId="3" fillId="3" borderId="0" xfId="0" applyFont="1" applyFill="1" applyBorder="1" applyAlignment="1">
      <alignment horizontal="left" vertical="center" indent="14"/>
    </xf>
    <xf numFmtId="0" fontId="3" fillId="3" borderId="0" xfId="0" applyFont="1" applyFill="1" applyBorder="1" applyAlignment="1">
      <alignment horizontal="left" indent="14"/>
    </xf>
    <xf numFmtId="0" fontId="12" fillId="3" borderId="0" xfId="0" applyFont="1" applyFill="1" applyBorder="1" applyAlignment="1">
      <alignment horizontal="left" vertical="center" indent="7"/>
    </xf>
    <xf numFmtId="0" fontId="1" fillId="3" borderId="0" xfId="0" applyFont="1" applyFill="1" applyBorder="1" applyAlignment="1">
      <alignment horizontal="left" vertical="center" indent="14"/>
    </xf>
    <xf numFmtId="0" fontId="1" fillId="3" borderId="0" xfId="0" applyFont="1" applyFill="1" applyBorder="1" applyAlignment="1">
      <alignment horizontal="left" vertical="center"/>
    </xf>
    <xf numFmtId="0" fontId="23" fillId="3" borderId="0" xfId="0" applyFont="1" applyFill="1" applyBorder="1" applyAlignment="1">
      <alignment horizontal="left"/>
    </xf>
    <xf numFmtId="164" fontId="25" fillId="3" borderId="0" xfId="1" applyNumberFormat="1" applyFill="1"/>
    <xf numFmtId="164" fontId="10" fillId="3" borderId="0" xfId="0" applyNumberFormat="1" applyFont="1" applyFill="1" applyAlignment="1">
      <alignment horizontal="left" indent="10"/>
    </xf>
    <xf numFmtId="164" fontId="1" fillId="3" borderId="0" xfId="0" applyNumberFormat="1" applyFont="1" applyFill="1" applyAlignment="1">
      <alignment horizontal="left" indent="10"/>
    </xf>
    <xf numFmtId="164" fontId="19" fillId="3" borderId="0" xfId="0" applyNumberFormat="1" applyFont="1" applyFill="1" applyAlignment="1">
      <alignment horizontal="left" indent="10"/>
    </xf>
    <xf numFmtId="164" fontId="20" fillId="3" borderId="0" xfId="0" applyNumberFormat="1" applyFont="1" applyFill="1" applyAlignment="1">
      <alignment horizontal="left" indent="10"/>
    </xf>
    <xf numFmtId="164" fontId="2" fillId="3" borderId="0" xfId="0" applyNumberFormat="1" applyFont="1" applyFill="1" applyAlignment="1">
      <alignment horizontal="left" indent="10"/>
    </xf>
    <xf numFmtId="164" fontId="17" fillId="3" borderId="0" xfId="0" applyNumberFormat="1" applyFont="1" applyFill="1" applyAlignment="1">
      <alignment horizontal="left" indent="10"/>
    </xf>
    <xf numFmtId="164" fontId="1" fillId="3" borderId="0" xfId="0" applyNumberFormat="1" applyFont="1" applyFill="1" applyAlignment="1">
      <alignment horizontal="left"/>
    </xf>
    <xf numFmtId="164" fontId="10" fillId="3" borderId="0" xfId="0" applyNumberFormat="1" applyFont="1" applyFill="1" applyAlignment="1">
      <alignment horizontal="left"/>
    </xf>
    <xf numFmtId="164" fontId="19" fillId="3" borderId="0" xfId="0" applyNumberFormat="1" applyFont="1" applyFill="1" applyAlignment="1">
      <alignment horizontal="left"/>
    </xf>
    <xf numFmtId="164" fontId="20" fillId="3" borderId="0" xfId="0" applyNumberFormat="1" applyFont="1" applyFill="1" applyAlignment="1">
      <alignment horizontal="left"/>
    </xf>
    <xf numFmtId="164" fontId="17" fillId="3" borderId="0" xfId="0" applyNumberFormat="1" applyFont="1" applyFill="1" applyAlignment="1">
      <alignment horizontal="left"/>
    </xf>
    <xf numFmtId="164" fontId="24" fillId="3" borderId="0" xfId="0" applyNumberFormat="1" applyFont="1" applyFill="1" applyAlignment="1">
      <alignment horizontal="left"/>
    </xf>
    <xf numFmtId="49" fontId="1" fillId="3" borderId="3" xfId="0" applyNumberFormat="1" applyFont="1" applyFill="1" applyBorder="1" applyAlignment="1">
      <alignment horizontal="center" vertical="center"/>
    </xf>
    <xf numFmtId="49" fontId="1" fillId="3" borderId="2" xfId="0" applyNumberFormat="1" applyFont="1" applyFill="1" applyBorder="1" applyAlignment="1">
      <alignment horizontal="center" vertical="center"/>
    </xf>
    <xf numFmtId="49" fontId="1" fillId="3" borderId="11" xfId="0" applyNumberFormat="1" applyFont="1" applyFill="1" applyBorder="1" applyAlignment="1">
      <alignment horizontal="center" vertical="center"/>
    </xf>
    <xf numFmtId="164" fontId="24" fillId="3" borderId="0" xfId="0" applyNumberFormat="1" applyFont="1" applyFill="1" applyAlignment="1">
      <alignment horizontal="left" indent="10"/>
    </xf>
    <xf numFmtId="0" fontId="2" fillId="3" borderId="0" xfId="0" applyNumberFormat="1" applyFont="1" applyFill="1"/>
    <xf numFmtId="0" fontId="1" fillId="3" borderId="0" xfId="0" applyFont="1" applyFill="1"/>
    <xf numFmtId="0" fontId="25" fillId="0" borderId="2" xfId="1" applyBorder="1" applyAlignment="1">
      <alignment horizontal="center"/>
    </xf>
    <xf numFmtId="0" fontId="25" fillId="3" borderId="2" xfId="1" applyFill="1" applyBorder="1" applyAlignment="1">
      <alignment horizontal="center" vertical="center"/>
    </xf>
    <xf numFmtId="0" fontId="19" fillId="3" borderId="0" xfId="1" applyFont="1" applyFill="1"/>
    <xf numFmtId="0" fontId="1" fillId="3" borderId="12" xfId="0" applyFont="1" applyFill="1" applyBorder="1" applyAlignment="1">
      <alignment horizontal="center" vertical="center"/>
    </xf>
    <xf numFmtId="0" fontId="1" fillId="3" borderId="13" xfId="0" applyFont="1" applyFill="1" applyBorder="1" applyAlignment="1">
      <alignment horizontal="center" vertical="center"/>
    </xf>
    <xf numFmtId="0" fontId="1" fillId="3" borderId="14" xfId="0" applyFont="1" applyFill="1" applyBorder="1" applyAlignment="1">
      <alignment horizontal="center" vertical="center"/>
    </xf>
    <xf numFmtId="49" fontId="1" fillId="3" borderId="15" xfId="0" applyNumberFormat="1" applyFont="1" applyFill="1" applyBorder="1" applyAlignment="1">
      <alignment horizontal="center" vertical="center"/>
    </xf>
    <xf numFmtId="49" fontId="1" fillId="3" borderId="16" xfId="0" applyNumberFormat="1" applyFont="1" applyFill="1" applyBorder="1" applyAlignment="1">
      <alignment horizontal="center" vertical="center"/>
    </xf>
    <xf numFmtId="49" fontId="1" fillId="3" borderId="17" xfId="0" applyNumberFormat="1" applyFont="1" applyFill="1" applyBorder="1" applyAlignment="1">
      <alignment horizontal="center" vertical="center"/>
    </xf>
    <xf numFmtId="0" fontId="2" fillId="3" borderId="1" xfId="0" applyFont="1" applyFill="1" applyBorder="1" applyAlignment="1"/>
    <xf numFmtId="0" fontId="28" fillId="3" borderId="0" xfId="0" applyFont="1" applyFill="1" applyBorder="1" applyAlignment="1">
      <alignment vertical="center"/>
    </xf>
    <xf numFmtId="0" fontId="5" fillId="3" borderId="0" xfId="0" applyFont="1" applyFill="1" applyAlignment="1">
      <alignment horizontal="right"/>
    </xf>
    <xf numFmtId="0" fontId="1" fillId="3" borderId="0" xfId="0" applyFont="1" applyFill="1" applyBorder="1" applyAlignment="1">
      <alignment horizontal="right" vertical="center" indent="2"/>
    </xf>
    <xf numFmtId="0" fontId="23" fillId="3" borderId="0" xfId="0" applyFont="1" applyFill="1" applyBorder="1" applyAlignment="1">
      <alignment horizontal="right" vertical="center"/>
    </xf>
    <xf numFmtId="0" fontId="1" fillId="3" borderId="18" xfId="0" applyFont="1" applyFill="1" applyBorder="1" applyAlignment="1">
      <alignment horizontal="center" vertical="center"/>
    </xf>
    <xf numFmtId="0" fontId="1" fillId="3" borderId="19" xfId="0" applyFont="1" applyFill="1" applyBorder="1" applyAlignment="1">
      <alignment horizontal="center" vertical="center"/>
    </xf>
    <xf numFmtId="0" fontId="1" fillId="3" borderId="20" xfId="0" applyFont="1" applyFill="1" applyBorder="1" applyAlignment="1">
      <alignment horizontal="center" vertical="center"/>
    </xf>
    <xf numFmtId="0" fontId="1" fillId="3" borderId="21" xfId="0" applyFont="1" applyFill="1" applyBorder="1" applyAlignment="1">
      <alignment horizontal="center" vertical="center"/>
    </xf>
    <xf numFmtId="0" fontId="1" fillId="3" borderId="22" xfId="0" applyFont="1" applyFill="1" applyBorder="1" applyAlignment="1">
      <alignment horizontal="center" vertical="center"/>
    </xf>
    <xf numFmtId="0" fontId="1" fillId="3" borderId="23" xfId="0" applyFont="1" applyFill="1" applyBorder="1" applyAlignment="1">
      <alignment horizontal="center" vertical="center"/>
    </xf>
    <xf numFmtId="0" fontId="3" fillId="3" borderId="0" xfId="0" applyFont="1" applyFill="1" applyBorder="1" applyAlignment="1">
      <alignment horizontal="left" vertical="center" indent="7"/>
    </xf>
    <xf numFmtId="0" fontId="12" fillId="3" borderId="0" xfId="0" applyFont="1" applyFill="1" applyBorder="1" applyAlignment="1">
      <alignment horizontal="left" vertical="center" indent="7"/>
    </xf>
    <xf numFmtId="0" fontId="26" fillId="3" borderId="0" xfId="0" applyFont="1" applyFill="1" applyBorder="1" applyAlignment="1">
      <alignment horizontal="left" vertical="center" indent="7"/>
    </xf>
    <xf numFmtId="0" fontId="11" fillId="3" borderId="0" xfId="0" applyFont="1" applyFill="1" applyBorder="1" applyAlignment="1">
      <alignment horizontal="left" vertical="center" indent="7"/>
    </xf>
    <xf numFmtId="0" fontId="27" fillId="3" borderId="0" xfId="0" applyFont="1" applyFill="1" applyBorder="1" applyAlignment="1">
      <alignment horizontal="left" vertical="center" indent="7"/>
    </xf>
    <xf numFmtId="0" fontId="13" fillId="3" borderId="0" xfId="0" applyFont="1" applyFill="1" applyBorder="1" applyAlignment="1">
      <alignment horizontal="left" vertical="center" indent="7"/>
    </xf>
    <xf numFmtId="0" fontId="1" fillId="3" borderId="0" xfId="0" applyFont="1" applyFill="1" applyAlignment="1">
      <alignment horizontal="right"/>
    </xf>
    <xf numFmtId="0" fontId="4" fillId="3" borderId="0" xfId="0" applyFont="1" applyFill="1" applyBorder="1" applyAlignment="1">
      <alignment horizontal="left"/>
    </xf>
    <xf numFmtId="0" fontId="2" fillId="2" borderId="5" xfId="0" applyFont="1" applyFill="1" applyBorder="1" applyAlignment="1">
      <alignment horizontal="center"/>
    </xf>
    <xf numFmtId="0" fontId="2" fillId="2" borderId="6" xfId="0" applyFont="1" applyFill="1" applyBorder="1" applyAlignment="1">
      <alignment horizontal="center"/>
    </xf>
    <xf numFmtId="0" fontId="2" fillId="2" borderId="7" xfId="0" applyFont="1" applyFill="1" applyBorder="1" applyAlignment="1">
      <alignment horizontal="center"/>
    </xf>
    <xf numFmtId="0" fontId="2" fillId="2" borderId="4" xfId="0" applyFont="1" applyFill="1" applyBorder="1" applyAlignment="1">
      <alignment horizontal="center"/>
    </xf>
    <xf numFmtId="0" fontId="2" fillId="2" borderId="0" xfId="0" applyFont="1" applyFill="1" applyBorder="1" applyAlignment="1">
      <alignment horizontal="center"/>
    </xf>
    <xf numFmtId="0" fontId="2" fillId="2" borderId="8" xfId="0" applyFont="1" applyFill="1" applyBorder="1" applyAlignment="1">
      <alignment horizontal="center"/>
    </xf>
    <xf numFmtId="0" fontId="2" fillId="2" borderId="9" xfId="0" applyFont="1" applyFill="1" applyBorder="1" applyAlignment="1">
      <alignment horizontal="center"/>
    </xf>
    <xf numFmtId="0" fontId="2" fillId="2" borderId="1" xfId="0" applyFont="1" applyFill="1" applyBorder="1" applyAlignment="1">
      <alignment horizontal="center"/>
    </xf>
    <xf numFmtId="0" fontId="2" fillId="2" borderId="10" xfId="0" applyFont="1" applyFill="1" applyBorder="1" applyAlignment="1">
      <alignment horizontal="center"/>
    </xf>
    <xf numFmtId="0" fontId="6" fillId="3" borderId="0" xfId="0" applyFont="1" applyFill="1" applyBorder="1" applyAlignment="1">
      <alignment horizontal="left" vertical="top" wrapText="1"/>
    </xf>
    <xf numFmtId="0" fontId="18" fillId="3" borderId="0" xfId="0" applyFont="1" applyFill="1" applyAlignment="1">
      <alignment horizontal="center"/>
    </xf>
    <xf numFmtId="0" fontId="29" fillId="3" borderId="0" xfId="0" applyFont="1" applyFill="1" applyBorder="1" applyAlignment="1">
      <alignment horizontal="center" vertical="center"/>
    </xf>
    <xf numFmtId="0" fontId="29" fillId="3" borderId="0" xfId="0" applyFont="1" applyFill="1" applyAlignment="1">
      <alignment horizontal="center"/>
    </xf>
    <xf numFmtId="0" fontId="30" fillId="3" borderId="0" xfId="0" applyFont="1" applyFill="1" applyAlignment="1">
      <alignment horizontal="center"/>
    </xf>
    <xf numFmtId="164" fontId="30" fillId="3" borderId="0" xfId="0" applyNumberFormat="1" applyFont="1" applyFill="1" applyAlignment="1">
      <alignment horizontal="center"/>
    </xf>
    <xf numFmtId="0" fontId="29" fillId="3" borderId="0" xfId="0" applyFont="1" applyFill="1" applyBorder="1" applyAlignment="1">
      <alignment horizontal="center" vertical="center" wrapText="1"/>
    </xf>
    <xf numFmtId="0" fontId="29" fillId="3" borderId="0" xfId="0" applyFont="1" applyFill="1" applyAlignment="1">
      <alignment horizontal="center" wrapText="1"/>
    </xf>
    <xf numFmtId="0" fontId="30" fillId="3" borderId="0" xfId="0" applyFont="1" applyFill="1" applyAlignment="1">
      <alignment horizontal="center" wrapText="1"/>
    </xf>
    <xf numFmtId="164" fontId="30" fillId="3" borderId="0" xfId="0" applyNumberFormat="1" applyFont="1" applyFill="1" applyAlignment="1">
      <alignment horizontal="center" wrapText="1"/>
    </xf>
  </cellXfs>
  <cellStyles count="2">
    <cellStyle name="Lien hypertexte" xfId="1" builtinId="8"/>
    <cellStyle name="Normal" xfId="0" builtinId="0"/>
  </cellStyles>
  <dxfs count="282">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rgb="FF0070C0"/>
      </font>
    </dxf>
    <dxf>
      <font>
        <b/>
        <i val="0"/>
        <color rgb="FFFF0000"/>
      </font>
    </dxf>
    <dxf>
      <font>
        <b/>
        <i val="0"/>
        <color theme="6"/>
      </font>
    </dxf>
    <dxf>
      <font>
        <b/>
        <i val="0"/>
        <color theme="7" tint="0.39994506668294322"/>
      </font>
    </dxf>
    <dxf>
      <font>
        <b/>
        <i val="0"/>
        <color theme="8" tint="-0.24994659260841701"/>
      </font>
    </dxf>
    <dxf>
      <font>
        <b/>
        <i val="0"/>
        <color theme="0"/>
      </font>
    </dxf>
    <dxf>
      <font>
        <b/>
        <i val="0"/>
        <color theme="0"/>
      </font>
      <fill>
        <patternFill>
          <bgColor theme="0" tint="-0.34998626667073579"/>
        </patternFill>
      </fill>
    </dxf>
    <dxf>
      <font>
        <b/>
        <i val="0"/>
        <color theme="8" tint="-0.499984740745262"/>
      </font>
      <fill>
        <patternFill>
          <bgColor theme="8" tint="0.39994506668294322"/>
        </patternFill>
      </fill>
    </dxf>
    <dxf>
      <font>
        <b/>
        <i val="0"/>
        <color theme="6" tint="-0.499984740745262"/>
      </font>
      <fill>
        <patternFill>
          <bgColor theme="6"/>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7" tint="-0.499984740745262"/>
      </font>
      <fill>
        <patternFill>
          <bgColor theme="7"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8" tint="-0.499984740745262"/>
      </font>
      <fill>
        <patternFill>
          <bgColor theme="8" tint="0.39994506668294322"/>
        </patternFill>
      </fill>
    </dxf>
    <dxf>
      <font>
        <b/>
        <i val="0"/>
        <color theme="6" tint="-0.499984740745262"/>
      </font>
      <fill>
        <patternFill>
          <bgColor theme="6"/>
        </patternFill>
      </fill>
    </dxf>
    <dxf>
      <font>
        <b/>
        <i val="0"/>
        <color theme="6" tint="-0.499984740745262"/>
      </font>
      <fill>
        <patternFill>
          <bgColor theme="6"/>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7" tint="-0.499984740745262"/>
      </font>
      <fill>
        <patternFill>
          <bgColor theme="7"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8" tint="-0.499984740745262"/>
      </font>
      <fill>
        <patternFill>
          <bgColor theme="8" tint="0.39994506668294322"/>
        </patternFill>
      </fill>
    </dxf>
    <dxf>
      <font>
        <b/>
        <i val="0"/>
        <color theme="6" tint="-0.499984740745262"/>
      </font>
      <fill>
        <patternFill>
          <bgColor theme="6"/>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7" tint="-0.499984740745262"/>
      </font>
      <fill>
        <patternFill>
          <bgColor theme="7"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6" tint="-0.499984740745262"/>
      </font>
      <fill>
        <patternFill>
          <bgColor theme="6"/>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7" tint="-0.499984740745262"/>
      </font>
      <fill>
        <patternFill>
          <bgColor theme="7" tint="0.39994506668294322"/>
        </patternFill>
      </fill>
    </dxf>
    <dxf>
      <font>
        <b/>
        <i val="0"/>
        <color theme="6" tint="-0.499984740745262"/>
      </font>
      <fill>
        <patternFill>
          <bgColor theme="6"/>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6" tint="-0.499984740745262"/>
      </font>
      <fill>
        <patternFill>
          <bgColor theme="6"/>
        </patternFill>
      </fill>
    </dxf>
    <dxf>
      <font>
        <b/>
        <i val="0"/>
        <color theme="6" tint="-0.499984740745262"/>
      </font>
      <fill>
        <patternFill>
          <bgColor theme="6"/>
        </patternFill>
      </fill>
    </dxf>
    <dxf>
      <font>
        <b/>
        <i val="0"/>
        <color theme="6" tint="-0.499984740745262"/>
      </font>
      <fill>
        <patternFill>
          <bgColor theme="6"/>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ill>
        <patternFill>
          <bgColor theme="0" tint="-0.34998626667073579"/>
        </patternFill>
      </fill>
    </dxf>
    <dxf>
      <font>
        <b/>
        <i val="0"/>
        <color rgb="FFFF0000"/>
      </font>
    </dxf>
    <dxf>
      <font>
        <b/>
        <i val="0"/>
        <color theme="6"/>
      </font>
    </dxf>
    <dxf>
      <font>
        <b/>
        <i val="0"/>
        <color theme="3" tint="0.39994506668294322"/>
      </font>
    </dxf>
    <dxf>
      <font>
        <b/>
        <i val="0"/>
        <color theme="0"/>
      </font>
    </dxf>
    <dxf>
      <font>
        <b/>
        <i val="0"/>
        <color theme="8" tint="-0.24994659260841701"/>
      </font>
    </dxf>
    <dxf>
      <font>
        <b/>
        <i val="0"/>
        <color theme="9"/>
      </font>
    </dxf>
    <dxf>
      <fill>
        <patternFill>
          <bgColor theme="0" tint="-0.34998626667073579"/>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8" tint="-0.499984740745262"/>
      </font>
      <fill>
        <patternFill>
          <bgColor theme="8" tint="0.39994506668294322"/>
        </patternFill>
      </fill>
    </dxf>
    <dxf>
      <font>
        <b/>
        <i val="0"/>
        <color theme="7" tint="-0.499984740745262"/>
      </font>
      <fill>
        <patternFill>
          <bgColor theme="7" tint="0.39994506668294322"/>
        </patternFill>
      </fill>
    </dxf>
    <dxf>
      <fill>
        <patternFill>
          <bgColor theme="0" tint="-0.34998626667073579"/>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9" tint="-0.499984740745262"/>
      </font>
      <fill>
        <patternFill>
          <bgColor theme="9"/>
        </patternFill>
      </fill>
    </dxf>
    <dxf>
      <font>
        <b/>
        <i val="0"/>
        <color theme="6" tint="-0.499984740745262"/>
      </font>
      <fill>
        <patternFill>
          <bgColor theme="6"/>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
      <font>
        <b/>
        <i val="0"/>
        <color theme="7" tint="-0.499984740745262"/>
      </font>
      <fill>
        <patternFill>
          <bgColor theme="7" tint="0.39994506668294322"/>
        </patternFill>
      </fill>
    </dxf>
    <dxf>
      <font>
        <b/>
        <i val="0"/>
        <color theme="0"/>
      </font>
      <fill>
        <patternFill>
          <bgColor theme="1" tint="0.14996795556505021"/>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8" tint="-0.499984740745262"/>
      </font>
      <fill>
        <patternFill>
          <bgColor theme="8" tint="0.39994506668294322"/>
        </patternFill>
      </fill>
    </dxf>
    <dxf>
      <font>
        <b/>
        <i val="0"/>
        <color theme="3" tint="-0.499984740745262"/>
      </font>
      <fill>
        <patternFill>
          <bgColor theme="3" tint="0.39994506668294322"/>
        </patternFill>
      </fill>
    </dxf>
    <dxf>
      <font>
        <b/>
        <i val="0"/>
        <color theme="3" tint="-0.499984740745262"/>
      </font>
      <fill>
        <patternFill>
          <bgColor theme="3" tint="0.39994506668294322"/>
        </patternFill>
      </fill>
    </dxf>
  </dxfs>
  <tableStyles count="0" defaultTableStyle="TableStyleMedium2" defaultPivotStyle="PivotStyleLight16"/>
  <colors>
    <mruColors>
      <color rgb="FFFFFFFF"/>
      <color rgb="FFE46D0A"/>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activeX/activeX2.xml><?xml version="1.0" encoding="utf-8"?>
<ax:ocx xmlns:ax="http://schemas.microsoft.com/office/2006/activeX" xmlns:r="http://schemas.openxmlformats.org/officeDocument/2006/relationships" ax:classid="{8BD21D10-EC42-11CE-9E0D-00AA006002F3}" ax:persistence="persistStreamInit" r:id="rId1"/>
</file>

<file path=xl/activeX/activeX3.xml><?xml version="1.0" encoding="utf-8"?>
<ax:ocx xmlns:ax="http://schemas.microsoft.com/office/2006/activeX" xmlns:r="http://schemas.openxmlformats.org/officeDocument/2006/relationships" ax:classid="{8BD21D10-EC42-11CE-9E0D-00AA006002F3}" ax:persistence="persistStreamInit" r:id="rId1"/>
</file>

<file path=xl/activeX/activeX4.xml><?xml version="1.0" encoding="utf-8"?>
<ax:ocx xmlns:ax="http://schemas.microsoft.com/office/2006/activeX" xmlns:r="http://schemas.openxmlformats.org/officeDocument/2006/relationships" ax:classid="{8BD21D1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2</xdr:col>
      <xdr:colOff>265746</xdr:colOff>
      <xdr:row>3</xdr:row>
      <xdr:rowOff>171450</xdr:rowOff>
    </xdr:from>
    <xdr:to>
      <xdr:col>2</xdr:col>
      <xdr:colOff>522749</xdr:colOff>
      <xdr:row>5</xdr:row>
      <xdr:rowOff>47625</xdr:rowOff>
    </xdr:to>
    <xdr:sp macro="[0]!Encours" textlink="">
      <xdr:nvSpPr>
        <xdr:cNvPr id="12" name="BtnFiltre"/>
        <xdr:cNvSpPr/>
      </xdr:nvSpPr>
      <xdr:spPr>
        <a:xfrm>
          <a:off x="4904421" y="1314450"/>
          <a:ext cx="257003" cy="257175"/>
        </a:xfrm>
        <a:prstGeom prst="flowChartConnector">
          <a:avLst/>
        </a:prstGeom>
        <a:solidFill>
          <a:schemeClr val="tx2">
            <a:lumMod val="60000"/>
            <a:lumOff val="40000"/>
          </a:schemeClr>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editAs="oneCell">
    <xdr:from>
      <xdr:col>2</xdr:col>
      <xdr:colOff>266700</xdr:colOff>
      <xdr:row>1</xdr:row>
      <xdr:rowOff>161925</xdr:rowOff>
    </xdr:from>
    <xdr:to>
      <xdr:col>2</xdr:col>
      <xdr:colOff>523703</xdr:colOff>
      <xdr:row>3</xdr:row>
      <xdr:rowOff>38100</xdr:rowOff>
    </xdr:to>
    <xdr:sp macro="[0]!Terminé" textlink="">
      <xdr:nvSpPr>
        <xdr:cNvPr id="13" name="BtnFiltre"/>
        <xdr:cNvSpPr/>
      </xdr:nvSpPr>
      <xdr:spPr>
        <a:xfrm>
          <a:off x="4905375" y="923925"/>
          <a:ext cx="257003" cy="257175"/>
        </a:xfrm>
        <a:prstGeom prst="flowChartConnector">
          <a:avLst/>
        </a:prstGeom>
        <a:solidFill>
          <a:schemeClr val="accent3"/>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editAs="oneCell">
    <xdr:from>
      <xdr:col>2</xdr:col>
      <xdr:colOff>266700</xdr:colOff>
      <xdr:row>9</xdr:row>
      <xdr:rowOff>171450</xdr:rowOff>
    </xdr:from>
    <xdr:to>
      <xdr:col>2</xdr:col>
      <xdr:colOff>523703</xdr:colOff>
      <xdr:row>11</xdr:row>
      <xdr:rowOff>47625</xdr:rowOff>
    </xdr:to>
    <xdr:sp macro="[0]!Envisionnage" textlink="">
      <xdr:nvSpPr>
        <xdr:cNvPr id="22" name="BtnFiltre"/>
        <xdr:cNvSpPr/>
      </xdr:nvSpPr>
      <xdr:spPr>
        <a:xfrm>
          <a:off x="7591425" y="1314450"/>
          <a:ext cx="257003" cy="257175"/>
        </a:xfrm>
        <a:prstGeom prst="flowChartConnector">
          <a:avLst/>
        </a:prstGeom>
        <a:solidFill>
          <a:schemeClr val="accent6"/>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editAs="oneCell">
    <xdr:from>
      <xdr:col>2</xdr:col>
      <xdr:colOff>257175</xdr:colOff>
      <xdr:row>11</xdr:row>
      <xdr:rowOff>171450</xdr:rowOff>
    </xdr:from>
    <xdr:to>
      <xdr:col>2</xdr:col>
      <xdr:colOff>514178</xdr:colOff>
      <xdr:row>13</xdr:row>
      <xdr:rowOff>47625</xdr:rowOff>
    </xdr:to>
    <xdr:sp macro="[0]!Abandonnées" textlink="">
      <xdr:nvSpPr>
        <xdr:cNvPr id="25" name="BtnFiltre"/>
        <xdr:cNvSpPr/>
      </xdr:nvSpPr>
      <xdr:spPr>
        <a:xfrm>
          <a:off x="7581900" y="2076450"/>
          <a:ext cx="257003" cy="257175"/>
        </a:xfrm>
        <a:prstGeom prst="flowChartConnector">
          <a:avLst/>
        </a:prstGeom>
        <a:solidFill>
          <a:schemeClr val="bg1"/>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editAs="oneCell">
    <xdr:from>
      <xdr:col>2</xdr:col>
      <xdr:colOff>266700</xdr:colOff>
      <xdr:row>7</xdr:row>
      <xdr:rowOff>171450</xdr:rowOff>
    </xdr:from>
    <xdr:to>
      <xdr:col>2</xdr:col>
      <xdr:colOff>523703</xdr:colOff>
      <xdr:row>9</xdr:row>
      <xdr:rowOff>47625</xdr:rowOff>
    </xdr:to>
    <xdr:sp macro="[0]!Avenir" textlink="">
      <xdr:nvSpPr>
        <xdr:cNvPr id="16" name="BtnFiltre"/>
        <xdr:cNvSpPr/>
      </xdr:nvSpPr>
      <xdr:spPr>
        <a:xfrm>
          <a:off x="4905375" y="2076450"/>
          <a:ext cx="257003" cy="257175"/>
        </a:xfrm>
        <a:prstGeom prst="flowChartConnector">
          <a:avLst/>
        </a:prstGeom>
        <a:solidFill>
          <a:schemeClr val="accent5"/>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mc:AlternateContent xmlns:mc="http://schemas.openxmlformats.org/markup-compatibility/2006">
    <mc:Choice xmlns:a14="http://schemas.microsoft.com/office/drawing/2010/main" Requires="a14">
      <xdr:twoCellAnchor editAs="oneCell">
        <xdr:from>
          <xdr:col>0</xdr:col>
          <xdr:colOff>190500</xdr:colOff>
          <xdr:row>1</xdr:row>
          <xdr:rowOff>38100</xdr:rowOff>
        </xdr:from>
        <xdr:to>
          <xdr:col>0</xdr:col>
          <xdr:colOff>3743325</xdr:colOff>
          <xdr:row>3</xdr:row>
          <xdr:rowOff>114300</xdr:rowOff>
        </xdr:to>
        <xdr:sp macro="" textlink="">
          <xdr:nvSpPr>
            <xdr:cNvPr id="1026" name="TextBox1"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xdr:oneCellAnchor>
    <xdr:from>
      <xdr:col>2</xdr:col>
      <xdr:colOff>265746</xdr:colOff>
      <xdr:row>5</xdr:row>
      <xdr:rowOff>171450</xdr:rowOff>
    </xdr:from>
    <xdr:ext cx="257003" cy="257175"/>
    <xdr:sp macro="[0]!Enpause" textlink="">
      <xdr:nvSpPr>
        <xdr:cNvPr id="9" name="BtnFiltre"/>
        <xdr:cNvSpPr/>
      </xdr:nvSpPr>
      <xdr:spPr>
        <a:xfrm>
          <a:off x="4802027" y="742950"/>
          <a:ext cx="257003" cy="257175"/>
        </a:xfrm>
        <a:prstGeom prst="flowChartConnector">
          <a:avLst/>
        </a:prstGeom>
        <a:solidFill>
          <a:schemeClr val="accent4">
            <a:lumMod val="40000"/>
            <a:lumOff val="60000"/>
          </a:schemeClr>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2</xdr:col>
      <xdr:colOff>466725</xdr:colOff>
      <xdr:row>1</xdr:row>
      <xdr:rowOff>171450</xdr:rowOff>
    </xdr:from>
    <xdr:to>
      <xdr:col>2</xdr:col>
      <xdr:colOff>723728</xdr:colOff>
      <xdr:row>3</xdr:row>
      <xdr:rowOff>47625</xdr:rowOff>
    </xdr:to>
    <xdr:sp macro="insere_image_ratio" textlink="">
      <xdr:nvSpPr>
        <xdr:cNvPr id="2" name="BtnFiltre"/>
        <xdr:cNvSpPr/>
      </xdr:nvSpPr>
      <xdr:spPr>
        <a:xfrm>
          <a:off x="7191375" y="361950"/>
          <a:ext cx="257003" cy="257175"/>
        </a:xfrm>
        <a:prstGeom prst="flowChartConnector">
          <a:avLst/>
        </a:prstGeom>
        <a:solidFill>
          <a:schemeClr val="accent3"/>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xdr:from>
      <xdr:col>2</xdr:col>
      <xdr:colOff>476250</xdr:colOff>
      <xdr:row>5</xdr:row>
      <xdr:rowOff>180975</xdr:rowOff>
    </xdr:from>
    <xdr:to>
      <xdr:col>2</xdr:col>
      <xdr:colOff>733253</xdr:colOff>
      <xdr:row>7</xdr:row>
      <xdr:rowOff>57150</xdr:rowOff>
    </xdr:to>
    <xdr:sp macro="[0]!Atélécharger" textlink="">
      <xdr:nvSpPr>
        <xdr:cNvPr id="3" name="BtnFiltre"/>
        <xdr:cNvSpPr/>
      </xdr:nvSpPr>
      <xdr:spPr>
        <a:xfrm>
          <a:off x="7200900" y="1133475"/>
          <a:ext cx="257003" cy="257175"/>
        </a:xfrm>
        <a:prstGeom prst="flowChartConnector">
          <a:avLst/>
        </a:prstGeom>
        <a:solidFill>
          <a:srgbClr val="FF0000"/>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xdr:from>
      <xdr:col>2</xdr:col>
      <xdr:colOff>476250</xdr:colOff>
      <xdr:row>3</xdr:row>
      <xdr:rowOff>180975</xdr:rowOff>
    </xdr:from>
    <xdr:to>
      <xdr:col>2</xdr:col>
      <xdr:colOff>733253</xdr:colOff>
      <xdr:row>5</xdr:row>
      <xdr:rowOff>57150</xdr:rowOff>
    </xdr:to>
    <xdr:sp macro="[0]!Encours" textlink="">
      <xdr:nvSpPr>
        <xdr:cNvPr id="4" name="BtnFiltre"/>
        <xdr:cNvSpPr/>
      </xdr:nvSpPr>
      <xdr:spPr>
        <a:xfrm>
          <a:off x="7200900" y="752475"/>
          <a:ext cx="257003" cy="257175"/>
        </a:xfrm>
        <a:prstGeom prst="flowChartConnector">
          <a:avLst/>
        </a:prstGeom>
        <a:solidFill>
          <a:schemeClr val="tx2">
            <a:lumMod val="60000"/>
            <a:lumOff val="40000"/>
          </a:schemeClr>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xdr:from>
      <xdr:col>2</xdr:col>
      <xdr:colOff>476250</xdr:colOff>
      <xdr:row>9</xdr:row>
      <xdr:rowOff>180975</xdr:rowOff>
    </xdr:from>
    <xdr:to>
      <xdr:col>2</xdr:col>
      <xdr:colOff>733253</xdr:colOff>
      <xdr:row>11</xdr:row>
      <xdr:rowOff>57150</xdr:rowOff>
    </xdr:to>
    <xdr:sp macro="[0]!oavfilmatélécharger" textlink="">
      <xdr:nvSpPr>
        <xdr:cNvPr id="7" name="BtnFiltre"/>
        <xdr:cNvSpPr/>
      </xdr:nvSpPr>
      <xdr:spPr>
        <a:xfrm>
          <a:off x="9486900" y="371475"/>
          <a:ext cx="257003" cy="257175"/>
        </a:xfrm>
        <a:prstGeom prst="flowChartConnector">
          <a:avLst/>
        </a:prstGeom>
        <a:solidFill>
          <a:schemeClr val="accent6"/>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xdr:from>
      <xdr:col>2</xdr:col>
      <xdr:colOff>476250</xdr:colOff>
      <xdr:row>7</xdr:row>
      <xdr:rowOff>171450</xdr:rowOff>
    </xdr:from>
    <xdr:to>
      <xdr:col>2</xdr:col>
      <xdr:colOff>733253</xdr:colOff>
      <xdr:row>9</xdr:row>
      <xdr:rowOff>47625</xdr:rowOff>
    </xdr:to>
    <xdr:sp macro="[0]!Avenir" textlink="">
      <xdr:nvSpPr>
        <xdr:cNvPr id="8" name="BtnFiltre"/>
        <xdr:cNvSpPr/>
      </xdr:nvSpPr>
      <xdr:spPr>
        <a:xfrm>
          <a:off x="7772400" y="1504950"/>
          <a:ext cx="257003" cy="257175"/>
        </a:xfrm>
        <a:prstGeom prst="flowChartConnector">
          <a:avLst/>
        </a:prstGeom>
        <a:solidFill>
          <a:schemeClr val="accent5"/>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mc:AlternateContent xmlns:mc="http://schemas.openxmlformats.org/markup-compatibility/2006">
    <mc:Choice xmlns:a14="http://schemas.microsoft.com/office/drawing/2010/main" Requires="a14">
      <xdr:twoCellAnchor editAs="oneCell">
        <xdr:from>
          <xdr:col>0</xdr:col>
          <xdr:colOff>190500</xdr:colOff>
          <xdr:row>1</xdr:row>
          <xdr:rowOff>38100</xdr:rowOff>
        </xdr:from>
        <xdr:to>
          <xdr:col>0</xdr:col>
          <xdr:colOff>3743325</xdr:colOff>
          <xdr:row>3</xdr:row>
          <xdr:rowOff>114300</xdr:rowOff>
        </xdr:to>
        <xdr:sp macro="" textlink="">
          <xdr:nvSpPr>
            <xdr:cNvPr id="2050" name="TextBox1"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190500</xdr:colOff>
          <xdr:row>1</xdr:row>
          <xdr:rowOff>38100</xdr:rowOff>
        </xdr:from>
        <xdr:to>
          <xdr:col>0</xdr:col>
          <xdr:colOff>3743325</xdr:colOff>
          <xdr:row>3</xdr:row>
          <xdr:rowOff>114300</xdr:rowOff>
        </xdr:to>
        <xdr:sp macro="" textlink="">
          <xdr:nvSpPr>
            <xdr:cNvPr id="518145" name="TextBox1" hidden="1">
              <a:extLst>
                <a:ext uri="{63B3BB69-23CF-44E3-9099-C40C66FF867C}">
                  <a14:compatExt spid="_x0000_s518145"/>
                </a:ext>
              </a:extLst>
            </xdr:cNvPr>
            <xdr:cNvSpPr/>
          </xdr:nvSpPr>
          <xdr:spPr>
            <a:xfrm>
              <a:off x="0" y="0"/>
              <a:ext cx="0" cy="0"/>
            </a:xfrm>
            <a:prstGeom prst="rect">
              <a:avLst/>
            </a:prstGeom>
          </xdr:spPr>
        </xdr:sp>
        <xdr:clientData/>
      </xdr:twoCellAnchor>
    </mc:Choice>
    <mc:Fallback/>
  </mc:AlternateContent>
  <xdr:twoCellAnchor>
    <xdr:from>
      <xdr:col>2</xdr:col>
      <xdr:colOff>466725</xdr:colOff>
      <xdr:row>1</xdr:row>
      <xdr:rowOff>171450</xdr:rowOff>
    </xdr:from>
    <xdr:to>
      <xdr:col>2</xdr:col>
      <xdr:colOff>723728</xdr:colOff>
      <xdr:row>3</xdr:row>
      <xdr:rowOff>47625</xdr:rowOff>
    </xdr:to>
    <xdr:sp macro="insere_image_ratio" textlink="">
      <xdr:nvSpPr>
        <xdr:cNvPr id="4" name="BtnFiltre"/>
        <xdr:cNvSpPr/>
      </xdr:nvSpPr>
      <xdr:spPr>
        <a:xfrm>
          <a:off x="5000625" y="361950"/>
          <a:ext cx="257003" cy="257175"/>
        </a:xfrm>
        <a:prstGeom prst="flowChartConnector">
          <a:avLst/>
        </a:prstGeom>
        <a:solidFill>
          <a:schemeClr val="accent3"/>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xdr:from>
      <xdr:col>2</xdr:col>
      <xdr:colOff>476250</xdr:colOff>
      <xdr:row>7</xdr:row>
      <xdr:rowOff>180975</xdr:rowOff>
    </xdr:from>
    <xdr:to>
      <xdr:col>2</xdr:col>
      <xdr:colOff>733253</xdr:colOff>
      <xdr:row>9</xdr:row>
      <xdr:rowOff>57150</xdr:rowOff>
    </xdr:to>
    <xdr:sp macro="[0]!Encours" textlink="">
      <xdr:nvSpPr>
        <xdr:cNvPr id="5" name="BtnFiltre"/>
        <xdr:cNvSpPr/>
      </xdr:nvSpPr>
      <xdr:spPr>
        <a:xfrm>
          <a:off x="5010150" y="752475"/>
          <a:ext cx="257003" cy="257175"/>
        </a:xfrm>
        <a:prstGeom prst="flowChartConnector">
          <a:avLst/>
        </a:prstGeom>
        <a:solidFill>
          <a:schemeClr val="tx2">
            <a:lumMod val="60000"/>
            <a:lumOff val="40000"/>
          </a:schemeClr>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xdr:from>
      <xdr:col>2</xdr:col>
      <xdr:colOff>476250</xdr:colOff>
      <xdr:row>9</xdr:row>
      <xdr:rowOff>171450</xdr:rowOff>
    </xdr:from>
    <xdr:to>
      <xdr:col>2</xdr:col>
      <xdr:colOff>733253</xdr:colOff>
      <xdr:row>11</xdr:row>
      <xdr:rowOff>47625</xdr:rowOff>
    </xdr:to>
    <xdr:sp macro="[0]!Avenir" textlink="">
      <xdr:nvSpPr>
        <xdr:cNvPr id="8" name="BtnFiltre"/>
        <xdr:cNvSpPr/>
      </xdr:nvSpPr>
      <xdr:spPr>
        <a:xfrm>
          <a:off x="5010150" y="1504950"/>
          <a:ext cx="257003" cy="257175"/>
        </a:xfrm>
        <a:prstGeom prst="flowChartConnector">
          <a:avLst/>
        </a:prstGeom>
        <a:solidFill>
          <a:schemeClr val="accent5"/>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xdr:from>
      <xdr:col>2</xdr:col>
      <xdr:colOff>466725</xdr:colOff>
      <xdr:row>3</xdr:row>
      <xdr:rowOff>171450</xdr:rowOff>
    </xdr:from>
    <xdr:to>
      <xdr:col>2</xdr:col>
      <xdr:colOff>723728</xdr:colOff>
      <xdr:row>5</xdr:row>
      <xdr:rowOff>47625</xdr:rowOff>
    </xdr:to>
    <xdr:sp macro="[0]!Prévisionsoavsterminées" textlink="">
      <xdr:nvSpPr>
        <xdr:cNvPr id="7" name="BtnFiltre"/>
        <xdr:cNvSpPr/>
      </xdr:nvSpPr>
      <xdr:spPr>
        <a:xfrm>
          <a:off x="5003006" y="361950"/>
          <a:ext cx="257003" cy="257175"/>
        </a:xfrm>
        <a:prstGeom prst="flowChartConnector">
          <a:avLst/>
        </a:prstGeom>
        <a:solidFill>
          <a:schemeClr val="accent3"/>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twoCellAnchor>
    <xdr:from>
      <xdr:col>2</xdr:col>
      <xdr:colOff>466725</xdr:colOff>
      <xdr:row>5</xdr:row>
      <xdr:rowOff>171450</xdr:rowOff>
    </xdr:from>
    <xdr:to>
      <xdr:col>2</xdr:col>
      <xdr:colOff>723728</xdr:colOff>
      <xdr:row>7</xdr:row>
      <xdr:rowOff>47625</xdr:rowOff>
    </xdr:to>
    <xdr:sp macro="[0]!Prévisionsfilmsterminées" textlink="">
      <xdr:nvSpPr>
        <xdr:cNvPr id="9" name="BtnFiltre"/>
        <xdr:cNvSpPr/>
      </xdr:nvSpPr>
      <xdr:spPr>
        <a:xfrm>
          <a:off x="5003006" y="361950"/>
          <a:ext cx="257003" cy="257175"/>
        </a:xfrm>
        <a:prstGeom prst="flowChartConnector">
          <a:avLst/>
        </a:prstGeom>
        <a:solidFill>
          <a:schemeClr val="accent3"/>
        </a:solidFill>
        <a:ln>
          <a:noFill/>
        </a:ln>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endParaRPr lang="fr-FR" sz="1600" b="1"/>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190500</xdr:colOff>
          <xdr:row>1</xdr:row>
          <xdr:rowOff>38100</xdr:rowOff>
        </xdr:from>
        <xdr:to>
          <xdr:col>0</xdr:col>
          <xdr:colOff>3743325</xdr:colOff>
          <xdr:row>3</xdr:row>
          <xdr:rowOff>114300</xdr:rowOff>
        </xdr:to>
        <xdr:sp macro="" textlink="">
          <xdr:nvSpPr>
            <xdr:cNvPr id="519170" name="TextBox1" hidden="1">
              <a:extLst>
                <a:ext uri="{63B3BB69-23CF-44E3-9099-C40C66FF867C}">
                  <a14:compatExt spid="_x0000_s519170"/>
                </a:ext>
              </a:extLst>
            </xdr:cNvPr>
            <xdr:cNvSpPr/>
          </xdr:nvSpPr>
          <xdr:spPr>
            <a:xfrm>
              <a:off x="0" y="0"/>
              <a:ext cx="0" cy="0"/>
            </a:xfrm>
            <a:prstGeom prst="rect">
              <a:avLst/>
            </a:prstGeom>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2</xdr:col>
      <xdr:colOff>333375</xdr:colOff>
      <xdr:row>22</xdr:row>
      <xdr:rowOff>119063</xdr:rowOff>
    </xdr:from>
    <xdr:to>
      <xdr:col>4</xdr:col>
      <xdr:colOff>464343</xdr:colOff>
      <xdr:row>24</xdr:row>
      <xdr:rowOff>35719</xdr:rowOff>
    </xdr:to>
    <xdr:sp macro="[0]!insere_image_ratio" textlink="">
      <xdr:nvSpPr>
        <xdr:cNvPr id="9" name="BtnFiltre"/>
        <xdr:cNvSpPr/>
      </xdr:nvSpPr>
      <xdr:spPr>
        <a:xfrm>
          <a:off x="1631156" y="4405313"/>
          <a:ext cx="1678781" cy="297656"/>
        </a:xfrm>
        <a:prstGeom prst="roundRect">
          <a:avLst/>
        </a:prstGeom>
        <a:noFill/>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1600" b="1">
              <a:solidFill>
                <a:schemeClr val="bg1"/>
              </a:solidFill>
            </a:rPr>
            <a:t>Insertion Image</a:t>
          </a:r>
        </a:p>
      </xdr:txBody>
    </xdr:sp>
    <xdr:clientData/>
  </xdr:twoCellAnchor>
  <xdr:twoCellAnchor>
    <xdr:from>
      <xdr:col>16</xdr:col>
      <xdr:colOff>571500</xdr:colOff>
      <xdr:row>29</xdr:row>
      <xdr:rowOff>130969</xdr:rowOff>
    </xdr:from>
    <xdr:to>
      <xdr:col>18</xdr:col>
      <xdr:colOff>228600</xdr:colOff>
      <xdr:row>34</xdr:row>
      <xdr:rowOff>45244</xdr:rowOff>
    </xdr:to>
    <xdr:sp macro="Avancer_cliquer" textlink="">
      <xdr:nvSpPr>
        <xdr:cNvPr id="6" name="BoutonSuivant"/>
        <xdr:cNvSpPr/>
      </xdr:nvSpPr>
      <xdr:spPr>
        <a:xfrm>
          <a:off x="12706350" y="5722144"/>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2</xdr:col>
      <xdr:colOff>319881</xdr:colOff>
      <xdr:row>22</xdr:row>
      <xdr:rowOff>118269</xdr:rowOff>
    </xdr:from>
    <xdr:to>
      <xdr:col>4</xdr:col>
      <xdr:colOff>450849</xdr:colOff>
      <xdr:row>24</xdr:row>
      <xdr:rowOff>34925</xdr:rowOff>
    </xdr:to>
    <xdr:sp macro="[0]!insere_image_ratio" textlink="">
      <xdr:nvSpPr>
        <xdr:cNvPr id="5" name="BtnFiltre"/>
        <xdr:cNvSpPr/>
      </xdr:nvSpPr>
      <xdr:spPr>
        <a:xfrm>
          <a:off x="1615281" y="4385469"/>
          <a:ext cx="1674018" cy="297656"/>
        </a:xfrm>
        <a:prstGeom prst="roundRect">
          <a:avLst/>
        </a:prstGeom>
        <a:noFill/>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1600" b="1">
              <a:solidFill>
                <a:schemeClr val="bg1"/>
              </a:solidFill>
            </a:rPr>
            <a:t>Insertion Image</a:t>
          </a:r>
        </a:p>
      </xdr:txBody>
    </xdr:sp>
    <xdr:clientData/>
  </xdr:twoCellAnchor>
  <xdr:twoCellAnchor>
    <xdr:from>
      <xdr:col>3</xdr:col>
      <xdr:colOff>619125</xdr:colOff>
      <xdr:row>29</xdr:row>
      <xdr:rowOff>95251</xdr:rowOff>
    </xdr:from>
    <xdr:to>
      <xdr:col>5</xdr:col>
      <xdr:colOff>238125</xdr:colOff>
      <xdr:row>34</xdr:row>
      <xdr:rowOff>9526</xdr:rowOff>
    </xdr:to>
    <xdr:sp macro="Retour_cliquer" textlink="">
      <xdr:nvSpPr>
        <xdr:cNvPr id="4" name="BoutonPrécédent"/>
        <xdr:cNvSpPr/>
      </xdr:nvSpPr>
      <xdr:spPr>
        <a:xfrm>
          <a:off x="2676525" y="5686426"/>
          <a:ext cx="1181100"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twoCellAnchor>
    <xdr:from>
      <xdr:col>16</xdr:col>
      <xdr:colOff>565150</xdr:colOff>
      <xdr:row>29</xdr:row>
      <xdr:rowOff>123825</xdr:rowOff>
    </xdr:from>
    <xdr:to>
      <xdr:col>18</xdr:col>
      <xdr:colOff>222250</xdr:colOff>
      <xdr:row>34</xdr:row>
      <xdr:rowOff>38100</xdr:rowOff>
    </xdr:to>
    <xdr:sp macro="Avancer_cliquer" textlink="">
      <xdr:nvSpPr>
        <xdr:cNvPr id="6" name="BoutonSuivant"/>
        <xdr:cNvSpPr/>
      </xdr:nvSpPr>
      <xdr:spPr>
        <a:xfrm>
          <a:off x="12700000" y="5715000"/>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319881</xdr:colOff>
      <xdr:row>22</xdr:row>
      <xdr:rowOff>118269</xdr:rowOff>
    </xdr:from>
    <xdr:to>
      <xdr:col>4</xdr:col>
      <xdr:colOff>450849</xdr:colOff>
      <xdr:row>24</xdr:row>
      <xdr:rowOff>34925</xdr:rowOff>
    </xdr:to>
    <xdr:sp macro="insere_image_ratio" textlink="">
      <xdr:nvSpPr>
        <xdr:cNvPr id="5" name="BtnFiltre"/>
        <xdr:cNvSpPr/>
      </xdr:nvSpPr>
      <xdr:spPr>
        <a:xfrm>
          <a:off x="1615281" y="4385469"/>
          <a:ext cx="1674018" cy="297656"/>
        </a:xfrm>
        <a:prstGeom prst="roundRect">
          <a:avLst/>
        </a:prstGeom>
        <a:noFill/>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1600" b="1">
              <a:solidFill>
                <a:schemeClr val="bg1"/>
              </a:solidFill>
            </a:rPr>
            <a:t>Insertion Image</a:t>
          </a:r>
        </a:p>
      </xdr:txBody>
    </xdr:sp>
    <xdr:clientData/>
  </xdr:twoCellAnchor>
  <xdr:twoCellAnchor>
    <xdr:from>
      <xdr:col>3</xdr:col>
      <xdr:colOff>631032</xdr:colOff>
      <xdr:row>29</xdr:row>
      <xdr:rowOff>107156</xdr:rowOff>
    </xdr:from>
    <xdr:to>
      <xdr:col>5</xdr:col>
      <xdr:colOff>254794</xdr:colOff>
      <xdr:row>34</xdr:row>
      <xdr:rowOff>21431</xdr:rowOff>
    </xdr:to>
    <xdr:sp macro="Retour_cliquer" textlink="">
      <xdr:nvSpPr>
        <xdr:cNvPr id="6" name="BoutonPrécédent"/>
        <xdr:cNvSpPr/>
      </xdr:nvSpPr>
      <xdr:spPr>
        <a:xfrm>
          <a:off x="2688432" y="5698331"/>
          <a:ext cx="1185862" cy="866775"/>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Précédent</a:t>
          </a:r>
        </a:p>
      </xdr:txBody>
    </xdr:sp>
    <xdr:clientData/>
  </xdr:twoCellAnchor>
  <xdr:twoCellAnchor>
    <xdr:from>
      <xdr:col>16</xdr:col>
      <xdr:colOff>571500</xdr:colOff>
      <xdr:row>29</xdr:row>
      <xdr:rowOff>130969</xdr:rowOff>
    </xdr:from>
    <xdr:to>
      <xdr:col>18</xdr:col>
      <xdr:colOff>228600</xdr:colOff>
      <xdr:row>34</xdr:row>
      <xdr:rowOff>45244</xdr:rowOff>
    </xdr:to>
    <xdr:sp macro="Avancer_cliquer" textlink="">
      <xdr:nvSpPr>
        <xdr:cNvPr id="7" name="BoutonSuivant"/>
        <xdr:cNvSpPr/>
      </xdr:nvSpPr>
      <xdr:spPr>
        <a:xfrm>
          <a:off x="12706350" y="5722144"/>
          <a:ext cx="1181100" cy="8667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image" Target="../media/image1.emf"/><Relationship Id="rId4" Type="http://schemas.openxmlformats.org/officeDocument/2006/relationships/control" Target="../activeX/activeX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image" Target="../media/image1.emf"/><Relationship Id="rId4" Type="http://schemas.openxmlformats.org/officeDocument/2006/relationships/control" Target="../activeX/activeX4.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2"/>
  <dimension ref="A1:M31"/>
  <sheetViews>
    <sheetView showGridLines="0" tabSelected="1" zoomScale="80" zoomScaleNormal="80" workbookViewId="0">
      <pane ySplit="15" topLeftCell="A16" activePane="bottomLeft" state="frozen"/>
      <selection activeCell="A29" sqref="A29"/>
      <selection pane="bottomLeft" activeCell="A21" sqref="A21"/>
    </sheetView>
  </sheetViews>
  <sheetFormatPr baseColWidth="10" defaultColWidth="11.42578125" defaultRowHeight="15"/>
  <cols>
    <col min="1" max="1" width="56.5703125" style="11" customWidth="1"/>
    <col min="2" max="7" width="11.42578125" style="11" customWidth="1"/>
    <col min="8" max="8" width="43.7109375" style="11" bestFit="1" customWidth="1"/>
    <col min="9" max="9" width="43" style="11" bestFit="1" customWidth="1"/>
    <col min="10" max="10" width="28" style="11" customWidth="1"/>
    <col min="11" max="16384" width="11.42578125" style="11"/>
  </cols>
  <sheetData>
    <row r="1" spans="1:13" ht="15" customHeight="1">
      <c r="A1" s="17"/>
      <c r="B1" s="17"/>
      <c r="C1" s="17"/>
      <c r="D1" s="17"/>
      <c r="E1" s="17"/>
      <c r="F1" s="17"/>
      <c r="G1" s="17"/>
      <c r="H1" s="17"/>
      <c r="I1" s="17"/>
      <c r="J1" s="17"/>
      <c r="K1" s="16"/>
      <c r="L1" s="16"/>
      <c r="M1" s="16"/>
    </row>
    <row r="2" spans="1:13" ht="15" customHeight="1">
      <c r="A2" s="17"/>
      <c r="B2" s="17"/>
      <c r="C2" s="17"/>
      <c r="D2" s="17"/>
      <c r="E2" s="17"/>
      <c r="F2" s="17"/>
      <c r="G2" s="17"/>
      <c r="H2" s="17"/>
      <c r="I2" s="17"/>
      <c r="J2" s="17"/>
      <c r="K2" s="16"/>
      <c r="L2" s="16"/>
      <c r="M2" s="16"/>
    </row>
    <row r="3" spans="1:13" ht="15" customHeight="1">
      <c r="A3" s="17"/>
      <c r="B3" s="17"/>
      <c r="C3" s="99" t="s">
        <v>42</v>
      </c>
      <c r="D3" s="99"/>
      <c r="E3" s="99"/>
      <c r="F3" s="99"/>
      <c r="G3" s="17"/>
      <c r="H3" s="17"/>
      <c r="I3" s="17"/>
      <c r="M3" s="16"/>
    </row>
    <row r="4" spans="1:13" ht="15" customHeight="1">
      <c r="A4" s="17"/>
      <c r="B4" s="17"/>
      <c r="C4" s="53"/>
      <c r="D4" s="54"/>
      <c r="E4" s="51"/>
      <c r="F4" s="34"/>
      <c r="H4" s="58" t="s">
        <v>14</v>
      </c>
      <c r="M4" s="16"/>
    </row>
    <row r="5" spans="1:13" ht="15" customHeight="1">
      <c r="A5" s="17"/>
      <c r="B5" s="17"/>
      <c r="C5" s="100" t="s">
        <v>41</v>
      </c>
      <c r="D5" s="100"/>
      <c r="E5" s="100"/>
      <c r="F5" s="100"/>
      <c r="H5" s="57"/>
      <c r="I5" s="14"/>
      <c r="M5" s="16"/>
    </row>
    <row r="6" spans="1:13" ht="15" customHeight="1">
      <c r="A6" s="40" t="s">
        <v>47</v>
      </c>
      <c r="B6" s="17"/>
      <c r="C6" s="53"/>
      <c r="D6" s="53"/>
      <c r="E6" s="55"/>
      <c r="F6" s="17"/>
      <c r="H6" s="45" t="s">
        <v>28</v>
      </c>
      <c r="I6" s="20">
        <f>COUNTA(A18:A20)</f>
        <v>3</v>
      </c>
      <c r="M6" s="16"/>
    </row>
    <row r="7" spans="1:13" ht="15" customHeight="1">
      <c r="A7" s="40" t="s">
        <v>20</v>
      </c>
      <c r="B7" s="17"/>
      <c r="C7" s="101" t="s">
        <v>41</v>
      </c>
      <c r="D7" s="101"/>
      <c r="E7" s="101"/>
      <c r="F7" s="101"/>
      <c r="H7" s="46" t="s">
        <v>29</v>
      </c>
      <c r="I7" s="21">
        <f ca="1">COUNTIF(I18:I20,"fini*")+COUNTIF(I18:I20,"A jour")</f>
        <v>2</v>
      </c>
      <c r="M7" s="16"/>
    </row>
    <row r="8" spans="1:13" ht="15" customHeight="1">
      <c r="A8" s="40" t="s">
        <v>48</v>
      </c>
      <c r="B8" s="18"/>
      <c r="C8" s="53"/>
      <c r="D8" s="53"/>
      <c r="E8" s="52"/>
      <c r="F8" s="17"/>
      <c r="H8" s="47" t="s">
        <v>32</v>
      </c>
      <c r="I8" s="22">
        <f ca="1">COUNTIF(H18:H20,"*en cours*")</f>
        <v>0</v>
      </c>
      <c r="M8" s="16"/>
    </row>
    <row r="9" spans="1:13" ht="15" customHeight="1">
      <c r="A9" s="40" t="s">
        <v>14</v>
      </c>
      <c r="B9" s="18"/>
      <c r="C9" s="102" t="s">
        <v>43</v>
      </c>
      <c r="D9" s="102"/>
      <c r="E9" s="102"/>
      <c r="F9" s="102"/>
      <c r="H9" s="48" t="s">
        <v>33</v>
      </c>
      <c r="I9" s="23">
        <f ca="1">COUNTIF(H18:H20,"*en pause")</f>
        <v>0</v>
      </c>
      <c r="M9" s="16"/>
    </row>
    <row r="10" spans="1:13" ht="15" customHeight="1">
      <c r="A10" s="91" t="s">
        <v>19</v>
      </c>
      <c r="B10" s="17"/>
      <c r="C10" s="56"/>
      <c r="D10" s="53"/>
      <c r="E10" s="52"/>
      <c r="F10" s="17"/>
      <c r="H10" s="35" t="s">
        <v>34</v>
      </c>
      <c r="I10" s="36">
        <f ca="1">COUNTIF(H18:H20,"*à venir*")</f>
        <v>0</v>
      </c>
      <c r="M10" s="16"/>
    </row>
    <row r="11" spans="1:13" ht="15" customHeight="1">
      <c r="A11" s="17"/>
      <c r="B11" s="17"/>
      <c r="C11" s="103" t="s">
        <v>44</v>
      </c>
      <c r="D11" s="103"/>
      <c r="E11" s="103"/>
      <c r="F11" s="103"/>
      <c r="H11" s="49" t="s">
        <v>30</v>
      </c>
      <c r="I11" s="24">
        <f ca="1">COUNTIF(I18:I20,"*à regarder")</f>
        <v>1</v>
      </c>
      <c r="M11" s="16"/>
    </row>
    <row r="12" spans="1:13" ht="15" customHeight="1">
      <c r="A12" s="17"/>
      <c r="B12" s="18"/>
      <c r="C12" s="53"/>
      <c r="D12" s="53"/>
      <c r="E12" s="50"/>
      <c r="F12" s="17"/>
      <c r="H12" s="45" t="s">
        <v>31</v>
      </c>
      <c r="I12" s="20">
        <f ca="1">COUNTIF(I18:I20,"*abandonnée")</f>
        <v>0</v>
      </c>
      <c r="M12" s="16"/>
    </row>
    <row r="13" spans="1:13" ht="15" customHeight="1">
      <c r="A13" s="17"/>
      <c r="B13" s="17"/>
      <c r="C13" s="98" t="s">
        <v>45</v>
      </c>
      <c r="D13" s="98"/>
      <c r="E13" s="98"/>
      <c r="F13" s="98"/>
      <c r="H13" s="44"/>
      <c r="I13" s="25"/>
      <c r="M13" s="16"/>
    </row>
    <row r="14" spans="1:13" ht="15" customHeight="1">
      <c r="A14" s="17"/>
      <c r="B14" s="17"/>
      <c r="D14" s="17"/>
      <c r="E14" s="19"/>
      <c r="F14" s="17"/>
      <c r="K14" s="14"/>
      <c r="M14" s="16"/>
    </row>
    <row r="15" spans="1:13" ht="15" customHeight="1">
      <c r="A15" s="17"/>
      <c r="B15" s="17"/>
      <c r="D15" s="17"/>
      <c r="E15" s="17"/>
      <c r="F15" s="17"/>
      <c r="G15" s="17"/>
      <c r="H15" s="17"/>
      <c r="I15" s="17"/>
      <c r="M15" s="16"/>
    </row>
    <row r="16" spans="1:13" ht="17.25" customHeight="1" thickBot="1">
      <c r="A16" s="88"/>
      <c r="B16" s="16"/>
      <c r="C16" s="16"/>
      <c r="D16" s="16"/>
      <c r="E16" s="16"/>
      <c r="F16" s="16"/>
      <c r="G16" s="16"/>
      <c r="H16" s="16"/>
      <c r="I16" s="16"/>
      <c r="M16" s="16"/>
    </row>
    <row r="17" spans="1:13" s="14" customFormat="1" ht="15" hidden="1" customHeight="1" thickBot="1">
      <c r="A17" s="16"/>
      <c r="B17" s="16"/>
      <c r="C17" s="16"/>
      <c r="D17" s="16"/>
      <c r="E17" s="16"/>
      <c r="F17" s="16"/>
      <c r="G17" s="16"/>
      <c r="H17" s="16"/>
      <c r="I17" s="16"/>
      <c r="M17" s="16"/>
    </row>
    <row r="18" spans="1:13" s="14" customFormat="1" ht="17.25" customHeight="1">
      <c r="A18" s="41" t="s">
        <v>21</v>
      </c>
      <c r="B18" s="12">
        <v>12</v>
      </c>
      <c r="C18" s="12">
        <v>25</v>
      </c>
      <c r="D18" s="12"/>
      <c r="E18" s="12"/>
      <c r="F18" s="12"/>
      <c r="G18" s="12"/>
      <c r="H18" s="13" t="str">
        <f ca="1">IF(AND(OR(LEN(Prévisions!E18)-LEN(SUBSTITUTE(Prévisions!E18,"/",""))=2,LEN(Prévisions!E18)-LEN(SUBSTITUTE(Prévisions!E18,"/",""))=1),OR(ISBLANK(Prévisions!F18),LEN(Prévisions!F18)-LEN(SUBSTITUTE(Prévisions!F18,"/",""))=2,LEN(Prévisions!F18)-LEN(SUBSTITUTE(Prévisions!F18,"/",""))=1),OR(ISBLANK(Prévisions!G18),LEN(Prévisions!G18)-LEN(SUBSTITUTE(Prévisions!G18,"/",""))=2,LEN(Prévisions!G18)-LEN(SUBSTITUTE(Prévisions!G18,"/",""))=1)),IF(AND(LEN(Prévisions!E18)-LEN(SUBSTITUTE(Prévisions!E18,"/",""))=1,LEN(Prévisions!F18)-LEN(SUBSTITUTE(Prévisions!F18,"/",""))=1,LEN(Prévisions!G18)-LEN(SUBSTITUTE(Prévisions!G18,"/",""))=1),"Série, OAV(s) et Film(s) à venir (non précisé)",IF(AND(OR(LEN(Prévisions!E18)-LEN(SUBSTITUTE(Prévisions!E18,"/",""))=1,Prévisions!E18="A venir"),OR(LEN(Prévisions!F18)-LEN(SUBSTITUTE(Prévisions!F18,"/",""))=1,Prévisions!F18="A venir")),"Série et OAV(s) à venir (non précisé)",IF(AND(OR(LEN(Prévisions!E18)-LEN(SUBSTITUTE(Prévisions!E18,"/",""))=1,Prévisions!E18="A venir"),OR(LEN(Prévisions!G18)-LEN(SUBSTITUTE(Prévisions!G18,"/",""))=1,Prévisions!G18="A venir")),"Série et Film(s) à venir (non précisé)",IF(OR(LEN(Prévisions!E18)-LEN(SUBSTITUTE(Prévisions!E18,"/",""))=1,Prévisions!E18="A venir"),"Série à venir (non précisé)",IF(AND(AND(Prévisions!E18*1&lt;=TODAY(),Prévisions!B18=DL!C18),AND(Prévisions!F18*1&lt;=TODAY(),Prévisions!C18=DL!E18),AND(Prévisions!G18*1&lt;=TODAY(),Prévisions!D18=DL!G18)),"Série terminée",IF(AND(AND(Prévisions!E18*1&lt;=TODAY(),OR(DL!C18="!",DL!C18="?")),AND(Prévisions!F18*1&lt;=TODAY(),OR(DL!E18="!",DL!E18="?")),AND(Prévisions!G18*1&lt;=TODAY(),OR(DL!G18="!",DL!G18="?"))),"Série, OAV(s) et Film(s) en cours",IF(AND(AND(Prévisions!E18*1&lt;=TODAY(),OR(DL!C18="!",DL!C18="?")),AND(Prévisions!F18*1&lt;=TODAY(),OR(DL!E18="!",DL!E18="?"))),"Série et OAV(s) en cours",IF(AND(AND(Prévisions!E18*1&lt;=TODAY(),OR(DL!C18="!",DL!C18="?")),AND(Prévisions!G18*1&lt;=TODAY(),OR(DL!G18="!",DL!G18="?"))),"Série et Film(s) en cours",IF(AND(AND(Prévisions!F18*1&lt;=TODAY(),OR(DL!E18="!",DL!E18="?")),AND(Prévisions!G18*1&lt;=TODAY(),OR(DL!G18="!",DL!G18="?"))),"OAV(s) et Film(s) en cours",IF(AND(Prévisions!E18*1&lt;=TODAY(),OR(DL!C18="!",DL!C18="?"),RIGHT(Prévisions!B18,1)="+"),"Série en cours (non précisé)",IF(AND(Prévisions!E18*1&lt;=TODAY(),OR(DL!C18="!",DL!C18="?")),"Série en cours",IF(AND(Prévisions!F18*1&lt;=TODAY(),OR(DL!E18="!",DL!E18="?"),RIGHT(Prévisions!C18,1)="+"),"OAV(s) en cours (non précisé)",IF(AND(Prévisions!F18*1&lt;=TODAY(),OR(DL!E18="!",DL!E18="?")),"OAV(s) en cours",IF(AND(Prévisions!G18*1&lt;=TODAY(),OR(DL!G18="!",DL!G18="?"),RIGHT(Prévisions!D18,1)="+"),"Film(s) en cours (non précisé)",IF(AND(Prévisions!G18*1&lt;=TODAY(),OR(DL!G18="!",DL!G18="?")),"Film(s) en cours",IF(AND(AND(Prévisions!E18*1&gt;TODAY(),DL!C18="!"),AND(Prévisions!F18*1&gt;TODAY(),DL!E18="!"),AND(Prévisions!G18*1&gt;TODAY(),DL!G18="!")),"Série, OAV(s) et Film(s) à venir",IF(AND(AND(Prévisions!E18*1&gt;TODAY(),DL!C18="!"),AND(Prévisions!F18*1&gt;TODAY(),DL!E18="!")),"Série et OAV(s) à venir",IF(AND(AND(Prévisions!E18*1&gt;TODAY(),DL!C18="!"),AND(Prévisions!G18*1&gt;TODAY(),DL!G18="!")),"Série et Film(s) à venir",IF(AND(AND(Prévisions!F18*1&gt;TODAY(),DL!E18="!"),AND(Prévisions!G18*1&gt;TODAY(),DL!G18="!")),"OAV(s) et Film(s) à venir",IF(AND(Prévisions!E18*1&gt;TODAY(),DL!C18="!"),"Série à venir",IF(AND(Prévisions!F18*1&gt;TODAY(),DL!E18="!"),"OAV(s) à venir",IF(AND(Prévisions!G18*1&gt;TODAY(),DL!G18="!"),"Film(s) à venir","Try Again")))))))))))))))))))))),IF(AND(Prévisions!E18="Terminée",OR(ISBLANK(Prévisions!F18),LEN(Prévisions!F18)-LEN(SUBSTITUTE(Prévisions!F18,"/",""))=2,LEN(Prévisions!F18)-LEN(SUBSTITUTE(Prévisions!F18,"/",""))=1,Prévisions!F18="Terminé(s)"),OR(ISBLANK(Prévisions!G18),LEN(Prévisions!G18)-LEN(SUBSTITUTE(Prévisions!G18,"/",""))=2,,LEN(Prévisions!G18)-LEN(SUBSTITUTE(Prévisions!G18,"/",""))=1,Prévisions!G18="Terminé(s)")),IF(AND(Prévisions!E18="Terminée",AND(Prévisions!F18*1&lt;=TODAY(),OR(DL!E18="!",DL!E18="?")),AND(Prévisions!G18*1&lt;=TODAY(),OR(DL!G18="!",DL!G18="?"))),"OAV(s) et Film(s) en cours",IF(AND(Prévisions!E18="Terminée",AND(Prévisions!F18*1&lt;=TODAY(),OR(DL!E18="!",DL!E18="?"),RIGHT(Prévisions!C18,1)="+")),"OAV(s) en cours (non précisé)",IF(AND(Prévisions!E18="Terminée",AND(Prévisions!F18*1&lt;=TODAY(),OR(DL!E18="!",DL!E18="?"))),"OAV(s) en cours",IF(AND(Prévisions!E18="Terminée",AND(Prévisions!G18*1&lt;=TODAY(),OR(DL!G18="!",DL!G18="?"),RIGHT(Prévisions!D18,1)="+")),"Film(s) en cours (non précisé)",IF(AND(Prévisions!E18="Terminée",AND(Prévisions!G18*1&lt;=TODAY(),OR(DL!G18="!",DL!G18="?"))),"Film(s) en cours",IF(AND(Prévisions!E18="Terminée",AND(LEN(Prévisions!F18)-LEN(SUBSTITUTE(Prévisions!F18,"/",""))=2,Prévisions!F18*1&gt;TODAY(),DL!E18="!"),AND(LEN(Prévisions!G18)-LEN(SUBSTITUTE(Prévisions!G18,"/",""))=2,Prévisions!G18*1&gt;TODAY(),DL!G18="!")),"OAV(s) et Film(s) à venir",IF(AND(Prévisions!E18="Terminée",AND(LEN(Prévisions!F18)-LEN(SUBSTITUTE(Prévisions!F18,"/",""))=2,Prévisions!F18*1&gt;TODAY(),DL!E18="!")),"OAV(s) à venir",IF(AND(Prévisions!E18="Terminée",AND(LEN(Prévisions!G18)-LEN(SUBSTITUTE(Prévisions!G18,"/",""))=2,Prévisions!G18*1&gt;TODAY(),DL!G18="!")),"Film(s) à venir",IF(AND(OR(LEN(Prévisions!F18)-LEN(SUBSTITUTE(Prévisions!F18,"/",""))=1,Prévisions!F18="A venir"),OR(LEN(Prévisions!G18)-LEN(SUBSTITUTE(Prévisions!G18,"/",""))=1,Prévisions!G18="A venir")),"OAV(s) et Film(s) à venir (non précisé)",IF(OR(LEN(Prévisions!F18)-LEN(SUBSTITUTE(Prévisions!F18,"/",""))=1,Prévisions!F18="A venir"),"OAV(s) à venir (non précisé)",IF(OR(LEN(Prévisions!G18)-LEN(SUBSTITUTE(Prévisions!G18,"/",""))=1,Prévisions!G18="A venir"),"Film(s) à venir (non précisé)",IF(AND(Prévisions!E18="Terminée",OR(AND(Prévisions!F18*1&lt;=TODAY(),Prévisions!C18=DL!E18),ISBLANK(Prévisions!F18),Prévisions!F18="Terminé(s)"),OR(AND(Prévisions!G18*1&lt;=TODAY(),Prévisions!D18=DL!G18),ISBLANK(Prévisions!G18),Prévisions!G18="Terminé(s)")),"Série terminée","Try Again")))))))))))),IF(AND(OR(Prévisions!E18="A venir",LEN(Prévisions!E18)-LEN(SUBSTITUTE(Prévisions!E18,"/",""))=1),DL!C18="!"),"Série à venir (non précisé)",IF(AND(OR(Prévisions!F18="A venir",LEN(Prévisions!F18)-LEN(SUBSTITUTE(Prévisions!F18,"/",""))=1),DL!E18="!"),"OAV(s) à venir (non précisé)",IF(AND(OR(Prévisions!G18="A venir",LEN(Prévisions!G18)-LEN(SUBSTITUTE(Prévisions!G18,"/",""))=1),DL!G18="!"),"Film(s) à venir (non précisé)",IF(Prévisions!E18="En pause","Série en pause",IF(Prévisions!F18="En pause","OAV(s) en pause",IF(AND(LEN(Prévisions!F18)-LEN(SUBSTITUTE(Prévisions!F18,"/",""))=1,DL!E18="!"),"OAV(s) à venir (non précisé)",IF(AND(LEN(Prévisions!G18)-LEN(SUBSTITUTE(Prévisions!G18,"/",""))=1,DL!E18="!"),"Film(s) à venir (non précisé)",IF(Prévisions!G18="Terminé(s)","Film(s) terminé(s)",IF(Prévisions!F18="Terminé(s)","OAV(s) terminé(s)",IF(AND(Prévisions!E18*1&gt;TODAY(),DL!C18="!"),"Série à venir",IF(AND(Prévisions!F18*1&gt;TODAY(),DL!E18="!"),"OAV(s) à venir",IF(AND(Prévisions!G18*1&gt;TODAY(),DL!G18="!"),"Film(s) à venir",IF(AND(ISBLANK(Prévisions!E18),Prévisions!F18*1&lt;=TODAY(),OR(DL!E18="!",DL!E18="?")),"OAV(s) en cours",IF(AND(ISBLANK(Prévisions!E18),ISBLANK(Prévisions!F18),AND(Prévisions!G18*1&lt;=TODAY(),Prévisions!D18=DL!G18)),"Film(s) terminé(s)",IF(AND(ISBLANK(Prévisions!E18),ISBLANK(Prévisions!G18),AND(Prévisions!F18*1&lt;=TODAY(),Prévisions!C18=DL!E18)),"OAV(s) terminé(s)","Tryagain")))))))))))))))))</f>
        <v>Série terminée</v>
      </c>
      <c r="I18" s="13" t="str">
        <f ca="1">IF(AND(OR(H18="Série et OAV(s) en cours",H18="Série et OAV(s) en cours (non précisé)",H18="Série en cours",H18="OAV(s) en cours",H18="Film(s) en cours",H18="Série en cours (non précisé)",H18="OAV(s) en cours (non précisé)",H18="Film(s) en cours (non précisé)"),B18=C18,D18=E18,F18=G18),"A jour",IF(H18="Film(s) à venir","Dans "&amp;Prévisions!G18*1-TODAY()&amp;" jour(s)",IF(H18="OAV(s) à venir","Dans "&amp;Prévisions!F18*1-TODAY()&amp;" jour(s)",IF(H18="Série à venir","Dans "&amp;Prévisions!E18*1-TODAY()&amp;" jour(s)",IF(OR(H18="Série et OAV(s) à venir (non précisé)",H18="Série à venir (non précisé)",H18="OAV(s) à venir (non précisé)",H18="Film(s) à venir (non précisé)",H18="Série et film(s) à venir (non précisé)"),"Dans ?? jour(s)",IF(AND(H18="Film(s) terminé(s)",F18=G18),"Fini(s)",IF(AND(B18=C18,D18=E18,F18=G18),"Finie",IF(OR(DL!B18="x",DL!D18="x",DL!F18="x"),"Série Abandonnée",IF(AND(B18&lt;C18,D18&lt;E18,F18&lt;G18),C18-B18&amp;" Episode(s), "&amp;E18-D18&amp;" OAV(s) et "&amp;G18-F18&amp;" Film(s) à regarder",IF(AND(B18&lt;C18,D18&lt;E18),C18-B18&amp;" Episode(s) et "&amp;E18-D18&amp;" OAV(s) à regarder",IF(AND(B18&lt;C18,F18&lt;G18),C18-B18&amp;" Episode(s) et "&amp;G18-F18&amp;" Film(s) à regarder",IF(AND(D18&lt;E18,F18&lt;G18),E18-D18&amp;" OAV(s) et "&amp;G18-F18&amp;" Film(s) à regarder",IF(B18&lt;C18,C18-B18&amp;" Episode(s) à regarder",IF(D18&lt;E18,E18-D18&amp;" OAV(s) à regarder",IF(F18&lt;G18,G18-F18&amp;" Film(s) à regarder","")))))))))))))))</f>
        <v>13 Episode(s) à regarder</v>
      </c>
    </row>
    <row r="19" spans="1:13" ht="17.25" customHeight="1">
      <c r="A19" s="41" t="s">
        <v>2</v>
      </c>
      <c r="B19" s="15">
        <v>12</v>
      </c>
      <c r="C19" s="15">
        <v>12</v>
      </c>
      <c r="D19" s="15">
        <v>1</v>
      </c>
      <c r="E19" s="15">
        <v>1</v>
      </c>
      <c r="F19" s="15"/>
      <c r="G19" s="15"/>
      <c r="H19" s="13" t="str">
        <f ca="1">IF(AND(OR(LEN(Prévisions!E19)-LEN(SUBSTITUTE(Prévisions!E19,"/",""))=2,LEN(Prévisions!E19)-LEN(SUBSTITUTE(Prévisions!E19,"/",""))=1),OR(ISBLANK(Prévisions!F19),LEN(Prévisions!F19)-LEN(SUBSTITUTE(Prévisions!F19,"/",""))=2,LEN(Prévisions!F19)-LEN(SUBSTITUTE(Prévisions!F19,"/",""))=1),OR(ISBLANK(Prévisions!G19),LEN(Prévisions!G19)-LEN(SUBSTITUTE(Prévisions!G19,"/",""))=2,LEN(Prévisions!G19)-LEN(SUBSTITUTE(Prévisions!G19,"/",""))=1)),IF(AND(LEN(Prévisions!E19)-LEN(SUBSTITUTE(Prévisions!E19,"/",""))=1,LEN(Prévisions!F19)-LEN(SUBSTITUTE(Prévisions!F19,"/",""))=1,LEN(Prévisions!G19)-LEN(SUBSTITUTE(Prévisions!G19,"/",""))=1),"Série, OAV(s) et Film(s) à venir (non précisé)",IF(AND(OR(LEN(Prévisions!E19)-LEN(SUBSTITUTE(Prévisions!E19,"/",""))=1,Prévisions!E19="A venir"),OR(LEN(Prévisions!F19)-LEN(SUBSTITUTE(Prévisions!F19,"/",""))=1,Prévisions!F19="A venir")),"Série et OAV(s) à venir (non précisé)",IF(AND(OR(LEN(Prévisions!E19)-LEN(SUBSTITUTE(Prévisions!E19,"/",""))=1,Prévisions!E19="A venir"),OR(LEN(Prévisions!G19)-LEN(SUBSTITUTE(Prévisions!G19,"/",""))=1,Prévisions!G19="A venir")),"Série et Film(s) à venir (non précisé)",IF(OR(LEN(Prévisions!E19)-LEN(SUBSTITUTE(Prévisions!E19,"/",""))=1,Prévisions!E19="A venir"),"Série à venir (non précisé)",IF(AND(AND(Prévisions!E19*1&lt;=TODAY(),Prévisions!B19=DL!C19),AND(Prévisions!F19*1&lt;=TODAY(),Prévisions!C19=DL!E19),AND(Prévisions!G19*1&lt;=TODAY(),Prévisions!D19=DL!G19)),"Série terminée",IF(AND(AND(Prévisions!E19*1&lt;=TODAY(),OR(DL!C19="!",DL!C19="?")),AND(Prévisions!F19*1&lt;=TODAY(),OR(DL!E19="!",DL!E19="?")),AND(Prévisions!G19*1&lt;=TODAY(),OR(DL!G19="!",DL!G19="?"))),"Série, OAV(s) et Film(s) en cours",IF(AND(AND(Prévisions!E19*1&lt;=TODAY(),OR(DL!C19="!",DL!C19="?")),AND(Prévisions!F19*1&lt;=TODAY(),OR(DL!E19="!",DL!E19="?"))),"Série et OAV(s) en cours",IF(AND(AND(Prévisions!E19*1&lt;=TODAY(),OR(DL!C19="!",DL!C19="?")),AND(Prévisions!G19*1&lt;=TODAY(),OR(DL!G19="!",DL!G19="?"))),"Série et Film(s) en cours",IF(AND(AND(Prévisions!F19*1&lt;=TODAY(),OR(DL!E19="!",DL!E19="?")),AND(Prévisions!G19*1&lt;=TODAY(),OR(DL!G19="!",DL!G19="?"))),"OAV(s) et Film(s) en cours",IF(AND(Prévisions!E19*1&lt;=TODAY(),OR(DL!C19="!",DL!C19="?"),RIGHT(Prévisions!B19,1)="+"),"Série en cours (non précisé)",IF(AND(Prévisions!E19*1&lt;=TODAY(),OR(DL!C19="!",DL!C19="?")),"Série en cours",IF(AND(Prévisions!F19*1&lt;=TODAY(),OR(DL!E19="!",DL!E19="?"),RIGHT(Prévisions!C19,1)="+"),"OAV(s) en cours (non précisé)",IF(AND(Prévisions!F19*1&lt;=TODAY(),OR(DL!E19="!",DL!E19="?")),"OAV(s) en cours",IF(AND(Prévisions!G19*1&lt;=TODAY(),OR(DL!G19="!",DL!G19="?"),RIGHT(Prévisions!D19,1)="+"),"Film(s) en cours (non précisé)",IF(AND(Prévisions!G19*1&lt;=TODAY(),OR(DL!G19="!",DL!G19="?")),"Film(s) en cours",IF(AND(AND(Prévisions!E19*1&gt;TODAY(),DL!C19="!"),AND(Prévisions!F19*1&gt;TODAY(),DL!E19="!"),AND(Prévisions!G19*1&gt;TODAY(),DL!G19="!")),"Série, OAV(s) et Film(s) à venir",IF(AND(AND(Prévisions!E19*1&gt;TODAY(),DL!C19="!"),AND(Prévisions!F19*1&gt;TODAY(),DL!E19="!")),"Série et OAV(s) à venir",IF(AND(AND(Prévisions!E19*1&gt;TODAY(),DL!C19="!"),AND(Prévisions!G19*1&gt;TODAY(),DL!G19="!")),"Série et Film(s) à venir",IF(AND(AND(Prévisions!F19*1&gt;TODAY(),DL!E19="!"),AND(Prévisions!G19*1&gt;TODAY(),DL!G19="!")),"OAV(s) et Film(s) à venir",IF(AND(Prévisions!E19*1&gt;TODAY(),DL!C19="!"),"Série à venir",IF(AND(Prévisions!F19*1&gt;TODAY(),DL!E19="!"),"OAV(s) à venir",IF(AND(Prévisions!G19*1&gt;TODAY(),DL!G19="!"),"Film(s) à venir","Try Again")))))))))))))))))))))),IF(AND(Prévisions!E19="Terminée",OR(ISBLANK(Prévisions!F19),LEN(Prévisions!F19)-LEN(SUBSTITUTE(Prévisions!F19,"/",""))=2,LEN(Prévisions!F19)-LEN(SUBSTITUTE(Prévisions!F19,"/",""))=1,Prévisions!F19="Terminé(s)"),OR(ISBLANK(Prévisions!G19),LEN(Prévisions!G19)-LEN(SUBSTITUTE(Prévisions!G19,"/",""))=2,,LEN(Prévisions!G19)-LEN(SUBSTITUTE(Prévisions!G19,"/",""))=1,Prévisions!G19="Terminé(s)")),IF(AND(Prévisions!E19="Terminée",AND(Prévisions!F19*1&lt;=TODAY(),OR(DL!E19="!",DL!E19="?")),AND(Prévisions!G19*1&lt;=TODAY(),OR(DL!G19="!",DL!G19="?"))),"OAV(s) et Film(s) en cours",IF(AND(Prévisions!E19="Terminée",AND(Prévisions!F19*1&lt;=TODAY(),OR(DL!E19="!",DL!E19="?"),RIGHT(Prévisions!C19,1)="+")),"OAV(s) en cours (non précisé)",IF(AND(Prévisions!E19="Terminée",AND(Prévisions!F19*1&lt;=TODAY(),OR(DL!E19="!",DL!E19="?"))),"OAV(s) en cours",IF(AND(Prévisions!E19="Terminée",AND(Prévisions!G19*1&lt;=TODAY(),OR(DL!G19="!",DL!G19="?"),RIGHT(Prévisions!D19,1)="+")),"Film(s) en cours (non précisé)",IF(AND(Prévisions!E19="Terminée",AND(Prévisions!G19*1&lt;=TODAY(),OR(DL!G19="!",DL!G19="?"))),"Film(s) en cours",IF(AND(Prévisions!E19="Terminée",AND(LEN(Prévisions!F19)-LEN(SUBSTITUTE(Prévisions!F19,"/",""))=2,Prévisions!F19*1&gt;TODAY(),DL!E19="!"),AND(LEN(Prévisions!G19)-LEN(SUBSTITUTE(Prévisions!G19,"/",""))=2,Prévisions!G19*1&gt;TODAY(),DL!G19="!")),"OAV(s) et Film(s) à venir",IF(AND(Prévisions!E19="Terminée",AND(LEN(Prévisions!F19)-LEN(SUBSTITUTE(Prévisions!F19,"/",""))=2,Prévisions!F19*1&gt;TODAY(),DL!E19="!")),"OAV(s) à venir",IF(AND(Prévisions!E19="Terminée",AND(LEN(Prévisions!G19)-LEN(SUBSTITUTE(Prévisions!G19,"/",""))=2,Prévisions!G19*1&gt;TODAY(),DL!G19="!")),"Film(s) à venir",IF(AND(OR(LEN(Prévisions!F19)-LEN(SUBSTITUTE(Prévisions!F19,"/",""))=1,Prévisions!F19="A venir"),OR(LEN(Prévisions!G19)-LEN(SUBSTITUTE(Prévisions!G19,"/",""))=1,Prévisions!G19="A venir")),"OAV(s) et Film(s) à venir (non précisé)",IF(OR(LEN(Prévisions!F19)-LEN(SUBSTITUTE(Prévisions!F19,"/",""))=1,Prévisions!F19="A venir"),"OAV(s) à venir (non précisé)",IF(OR(LEN(Prévisions!G19)-LEN(SUBSTITUTE(Prévisions!G19,"/",""))=1,Prévisions!G19="A venir"),"Film(s) à venir (non précisé)",IF(AND(Prévisions!E19="Terminée",OR(AND(Prévisions!F19*1&lt;=TODAY(),Prévisions!C19=DL!E19),ISBLANK(Prévisions!F19),Prévisions!F19="Terminé(s)"),OR(AND(Prévisions!G19*1&lt;=TODAY(),Prévisions!D19=DL!G19),ISBLANK(Prévisions!G19),Prévisions!G19="Terminé(s)")),"Série terminée","Try Again")))))))))))),IF(AND(OR(Prévisions!E19="A venir",LEN(Prévisions!E19)-LEN(SUBSTITUTE(Prévisions!E19,"/",""))=1),DL!C19="!"),"Série à venir (non précisé)",IF(AND(OR(Prévisions!F19="A venir",LEN(Prévisions!F19)-LEN(SUBSTITUTE(Prévisions!F19,"/",""))=1),DL!E19="!"),"OAV(s) à venir (non précisé)",IF(AND(OR(Prévisions!G19="A venir",LEN(Prévisions!G19)-LEN(SUBSTITUTE(Prévisions!G19,"/",""))=1),DL!G19="!"),"Film(s) à venir (non précisé)",IF(Prévisions!E19="En pause","Série en pause",IF(Prévisions!F19="En pause","OAV(s) en pause",IF(AND(LEN(Prévisions!F19)-LEN(SUBSTITUTE(Prévisions!F19,"/",""))=1,DL!E19="!"),"OAV(s) à venir (non précisé)",IF(AND(LEN(Prévisions!G19)-LEN(SUBSTITUTE(Prévisions!G19,"/",""))=1,DL!E19="!"),"Film(s) à venir (non précisé)",IF(Prévisions!G19="Terminé(s)","Film(s) terminé(s)",IF(Prévisions!F19="Terminé(s)","OAV(s) terminé(s)",IF(AND(Prévisions!E19*1&gt;TODAY(),DL!C19="!"),"Série à venir",IF(AND(Prévisions!F19*1&gt;TODAY(),DL!E19="!"),"OAV(s) à venir",IF(AND(Prévisions!G19*1&gt;TODAY(),DL!G19="!"),"Film(s) à venir",IF(AND(ISBLANK(Prévisions!E19),Prévisions!F19*1&lt;=TODAY(),OR(DL!E19="!",DL!E19="?")),"OAV(s) en cours",IF(AND(ISBLANK(Prévisions!E19),ISBLANK(Prévisions!F19),AND(Prévisions!G19*1&lt;=TODAY(),Prévisions!D19=DL!G19)),"Film(s) terminé(s)",IF(AND(ISBLANK(Prévisions!E19),ISBLANK(Prévisions!G19),AND(Prévisions!F19*1&lt;=TODAY(),Prévisions!C19=DL!E19)),"OAV(s) terminé(s)","Tryagain")))))))))))))))))</f>
        <v>Série terminée</v>
      </c>
      <c r="I19" s="13" t="str">
        <f ca="1">IF(AND(OR(H19="Série et OAV(s) en cours",H19="Série et OAV(s) en cours (non précisé)",H19="Série en cours",H19="OAV(s) en cours",H19="Film(s) en cours",H19="Série en cours (non précisé)",H19="OAV(s) en cours (non précisé)",H19="Film(s) en cours (non précisé)"),B19=C19,D19=E19,F19=G19),"A jour",IF(H19="Film(s) à venir","Dans "&amp;Prévisions!G19*1-TODAY()&amp;" jour(s)",IF(H19="OAV(s) à venir","Dans "&amp;Prévisions!F19*1-TODAY()&amp;" jour(s)",IF(H19="Série à venir","Dans "&amp;Prévisions!E19*1-TODAY()&amp;" jour(s)",IF(OR(H19="Série et OAV(s) à venir (non précisé)",H19="Série à venir (non précisé)",H19="OAV(s) à venir (non précisé)",H19="Film(s) à venir (non précisé)",H19="Série et film(s) à venir (non précisé)"),"Dans ?? jour(s)",IF(AND(H19="Film(s) terminé(s)",F19=G19),"Fini(s)",IF(AND(B19=C19,D19=E19,F19=G19),"Finie",IF(OR(DL!B19="x",DL!D19="x",DL!F19="x"),"Série Abandonnée",IF(AND(B19&lt;C19,D19&lt;E19,F19&lt;G19),C19-B19&amp;" Episode(s), "&amp;E19-D19&amp;" OAV(s) et "&amp;G19-F19&amp;" Film(s) à regarder",IF(AND(B19&lt;C19,D19&lt;E19),C19-B19&amp;" Episode(s) et "&amp;E19-D19&amp;" OAV(s) à regarder",IF(AND(B19&lt;C19,F19&lt;G19),C19-B19&amp;" Episode(s) et "&amp;G19-F19&amp;" Film(s) à regarder",IF(AND(D19&lt;E19,F19&lt;G19),E19-D19&amp;" OAV(s) et "&amp;G19-F19&amp;" Film(s) à regarder",IF(B19&lt;C19,C19-B19&amp;" Episode(s) à regarder",IF(D19&lt;E19,E19-D19&amp;" OAV(s) à regarder",IF(F19&lt;G19,G19-F19&amp;" Film(s) à regarder","")))))))))))))))</f>
        <v>Finie</v>
      </c>
    </row>
    <row r="20" spans="1:13" s="14" customFormat="1" ht="17.25" customHeight="1">
      <c r="A20" s="41" t="s">
        <v>23</v>
      </c>
      <c r="B20" s="13">
        <v>12</v>
      </c>
      <c r="C20" s="13">
        <v>12</v>
      </c>
      <c r="D20" s="13"/>
      <c r="E20" s="13"/>
      <c r="F20" s="13"/>
      <c r="G20" s="13"/>
      <c r="H20" s="13" t="str">
        <f ca="1">IF(AND(OR(LEN(Prévisions!E20)-LEN(SUBSTITUTE(Prévisions!E20,"/",""))=2,LEN(Prévisions!E20)-LEN(SUBSTITUTE(Prévisions!E20,"/",""))=1),OR(ISBLANK(Prévisions!F20),LEN(Prévisions!F20)-LEN(SUBSTITUTE(Prévisions!F20,"/",""))=2,LEN(Prévisions!F20)-LEN(SUBSTITUTE(Prévisions!F20,"/",""))=1),OR(ISBLANK(Prévisions!G20),LEN(Prévisions!G20)-LEN(SUBSTITUTE(Prévisions!G20,"/",""))=2,LEN(Prévisions!G20)-LEN(SUBSTITUTE(Prévisions!G20,"/",""))=1)),IF(AND(LEN(Prévisions!E20)-LEN(SUBSTITUTE(Prévisions!E20,"/",""))=1,LEN(Prévisions!F20)-LEN(SUBSTITUTE(Prévisions!F20,"/",""))=1,LEN(Prévisions!G20)-LEN(SUBSTITUTE(Prévisions!G20,"/",""))=1),"Série, OAV(s) et Film(s) à venir (non précisé)",IF(AND(OR(LEN(Prévisions!E20)-LEN(SUBSTITUTE(Prévisions!E20,"/",""))=1,Prévisions!E20="A venir"),OR(LEN(Prévisions!F20)-LEN(SUBSTITUTE(Prévisions!F20,"/",""))=1,Prévisions!F20="A venir")),"Série et OAV(s) à venir (non précisé)",IF(AND(OR(LEN(Prévisions!E20)-LEN(SUBSTITUTE(Prévisions!E20,"/",""))=1,Prévisions!E20="A venir"),OR(LEN(Prévisions!G20)-LEN(SUBSTITUTE(Prévisions!G20,"/",""))=1,Prévisions!G20="A venir")),"Série et Film(s) à venir (non précisé)",IF(OR(LEN(Prévisions!E20)-LEN(SUBSTITUTE(Prévisions!E20,"/",""))=1,Prévisions!E20="A venir"),"Série à venir (non précisé)",IF(AND(AND(Prévisions!E20*1&lt;=TODAY(),Prévisions!B20=DL!C20),AND(Prévisions!F20*1&lt;=TODAY(),Prévisions!C20=DL!E20),AND(Prévisions!G20*1&lt;=TODAY(),Prévisions!D20=DL!G20)),"Série terminée",IF(AND(AND(Prévisions!E20*1&lt;=TODAY(),OR(DL!C20="!",DL!C20="?")),AND(Prévisions!F20*1&lt;=TODAY(),OR(DL!E20="!",DL!E20="?")),AND(Prévisions!G20*1&lt;=TODAY(),OR(DL!G20="!",DL!G20="?"))),"Série, OAV(s) et Film(s) en cours",IF(AND(AND(Prévisions!E20*1&lt;=TODAY(),OR(DL!C20="!",DL!C20="?")),AND(Prévisions!F20*1&lt;=TODAY(),OR(DL!E20="!",DL!E20="?"))),"Série et OAV(s) en cours",IF(AND(AND(Prévisions!E20*1&lt;=TODAY(),OR(DL!C20="!",DL!C20="?")),AND(Prévisions!G20*1&lt;=TODAY(),OR(DL!G20="!",DL!G20="?"))),"Série et Film(s) en cours",IF(AND(AND(Prévisions!F20*1&lt;=TODAY(),OR(DL!E20="!",DL!E20="?")),AND(Prévisions!G20*1&lt;=TODAY(),OR(DL!G20="!",DL!G20="?"))),"OAV(s) et Film(s) en cours",IF(AND(Prévisions!E20*1&lt;=TODAY(),OR(DL!C20="!",DL!C20="?"),RIGHT(Prévisions!B20,1)="+"),"Série en cours (non précisé)",IF(AND(Prévisions!E20*1&lt;=TODAY(),OR(DL!C20="!",DL!C20="?")),"Série en cours",IF(AND(Prévisions!F20*1&lt;=TODAY(),OR(DL!E20="!",DL!E20="?"),RIGHT(Prévisions!C20,1)="+"),"OAV(s) en cours (non précisé)",IF(AND(Prévisions!F20*1&lt;=TODAY(),OR(DL!E20="!",DL!E20="?")),"OAV(s) en cours",IF(AND(Prévisions!G20*1&lt;=TODAY(),OR(DL!G20="!",DL!G20="?"),RIGHT(Prévisions!D20,1)="+"),"Film(s) en cours (non précisé)",IF(AND(Prévisions!G20*1&lt;=TODAY(),OR(DL!G20="!",DL!G20="?")),"Film(s) en cours",IF(AND(AND(Prévisions!E20*1&gt;TODAY(),DL!C20="!"),AND(Prévisions!F20*1&gt;TODAY(),DL!E20="!"),AND(Prévisions!G20*1&gt;TODAY(),DL!G20="!")),"Série, OAV(s) et Film(s) à venir",IF(AND(AND(Prévisions!E20*1&gt;TODAY(),DL!C20="!"),AND(Prévisions!F20*1&gt;TODAY(),DL!E20="!")),"Série et OAV(s) à venir",IF(AND(AND(Prévisions!E20*1&gt;TODAY(),DL!C20="!"),AND(Prévisions!G20*1&gt;TODAY(),DL!G20="!")),"Série et Film(s) à venir",IF(AND(AND(Prévisions!F20*1&gt;TODAY(),DL!E20="!"),AND(Prévisions!G20*1&gt;TODAY(),DL!G20="!")),"OAV(s) et Film(s) à venir",IF(AND(Prévisions!E20*1&gt;TODAY(),DL!C20="!"),"Série à venir",IF(AND(Prévisions!F20*1&gt;TODAY(),DL!E20="!"),"OAV(s) à venir",IF(AND(Prévisions!G20*1&gt;TODAY(),DL!G20="!"),"Film(s) à venir","Try Again")))))))))))))))))))))),IF(AND(Prévisions!E20="Terminée",OR(ISBLANK(Prévisions!F20),LEN(Prévisions!F20)-LEN(SUBSTITUTE(Prévisions!F20,"/",""))=2,LEN(Prévisions!F20)-LEN(SUBSTITUTE(Prévisions!F20,"/",""))=1,Prévisions!F20="Terminé(s)"),OR(ISBLANK(Prévisions!G20),LEN(Prévisions!G20)-LEN(SUBSTITUTE(Prévisions!G20,"/",""))=2,,LEN(Prévisions!G20)-LEN(SUBSTITUTE(Prévisions!G20,"/",""))=1,Prévisions!G20="Terminé(s)")),IF(AND(Prévisions!E20="Terminée",AND(Prévisions!F20*1&lt;=TODAY(),OR(DL!E20="!",DL!E20="?")),AND(Prévisions!G20*1&lt;=TODAY(),OR(DL!G20="!",DL!G20="?"))),"OAV(s) et Film(s) en cours",IF(AND(Prévisions!E20="Terminée",AND(Prévisions!F20*1&lt;=TODAY(),OR(DL!E20="!",DL!E20="?"),RIGHT(Prévisions!C20,1)="+")),"OAV(s) en cours (non précisé)",IF(AND(Prévisions!E20="Terminée",AND(Prévisions!F20*1&lt;=TODAY(),OR(DL!E20="!",DL!E20="?"))),"OAV(s) en cours",IF(AND(Prévisions!E20="Terminée",AND(Prévisions!G20*1&lt;=TODAY(),OR(DL!G20="!",DL!G20="?"),RIGHT(Prévisions!D20,1)="+")),"Film(s) en cours (non précisé)",IF(AND(Prévisions!E20="Terminée",AND(Prévisions!G20*1&lt;=TODAY(),OR(DL!G20="!",DL!G20="?"))),"Film(s) en cours",IF(AND(Prévisions!E20="Terminée",AND(LEN(Prévisions!F20)-LEN(SUBSTITUTE(Prévisions!F20,"/",""))=2,Prévisions!F20*1&gt;TODAY(),DL!E20="!"),AND(LEN(Prévisions!G20)-LEN(SUBSTITUTE(Prévisions!G20,"/",""))=2,Prévisions!G20*1&gt;TODAY(),DL!G20="!")),"OAV(s) et Film(s) à venir",IF(AND(Prévisions!E20="Terminée",AND(LEN(Prévisions!F20)-LEN(SUBSTITUTE(Prévisions!F20,"/",""))=2,Prévisions!F20*1&gt;TODAY(),DL!E20="!")),"OAV(s) à venir",IF(AND(Prévisions!E20="Terminée",AND(LEN(Prévisions!G20)-LEN(SUBSTITUTE(Prévisions!G20,"/",""))=2,Prévisions!G20*1&gt;TODAY(),DL!G20="!")),"Film(s) à venir",IF(AND(OR(LEN(Prévisions!F20)-LEN(SUBSTITUTE(Prévisions!F20,"/",""))=1,Prévisions!F20="A venir"),OR(LEN(Prévisions!G20)-LEN(SUBSTITUTE(Prévisions!G20,"/",""))=1,Prévisions!G20="A venir")),"OAV(s) et Film(s) à venir (non précisé)",IF(OR(LEN(Prévisions!F20)-LEN(SUBSTITUTE(Prévisions!F20,"/",""))=1,Prévisions!F20="A venir"),"OAV(s) à venir (non précisé)",IF(OR(LEN(Prévisions!G20)-LEN(SUBSTITUTE(Prévisions!G20,"/",""))=1,Prévisions!G20="A venir"),"Film(s) à venir (non précisé)",IF(AND(Prévisions!E20="Terminée",OR(AND(Prévisions!F20*1&lt;=TODAY(),Prévisions!C20=DL!E20),ISBLANK(Prévisions!F20),Prévisions!F20="Terminé(s)"),OR(AND(Prévisions!G20*1&lt;=TODAY(),Prévisions!D20=DL!G20),ISBLANK(Prévisions!G20),Prévisions!G20="Terminé(s)")),"Série terminée","Try Again")))))))))))),IF(AND(OR(Prévisions!E20="A venir",LEN(Prévisions!E20)-LEN(SUBSTITUTE(Prévisions!E20,"/",""))=1),DL!C20="!"),"Série à venir (non précisé)",IF(AND(OR(Prévisions!F20="A venir",LEN(Prévisions!F20)-LEN(SUBSTITUTE(Prévisions!F20,"/",""))=1),DL!E20="!"),"OAV(s) à venir (non précisé)",IF(AND(OR(Prévisions!G20="A venir",LEN(Prévisions!G20)-LEN(SUBSTITUTE(Prévisions!G20,"/",""))=1),DL!G20="!"),"Film(s) à venir (non précisé)",IF(Prévisions!E20="En pause","Série en pause",IF(Prévisions!F20="En pause","OAV(s) en pause",IF(AND(LEN(Prévisions!F20)-LEN(SUBSTITUTE(Prévisions!F20,"/",""))=1,DL!E20="!"),"OAV(s) à venir (non précisé)",IF(AND(LEN(Prévisions!G20)-LEN(SUBSTITUTE(Prévisions!G20,"/",""))=1,DL!E20="!"),"Film(s) à venir (non précisé)",IF(Prévisions!G20="Terminé(s)","Film(s) terminé(s)",IF(Prévisions!F20="Terminé(s)","OAV(s) terminé(s)",IF(AND(Prévisions!E20*1&gt;TODAY(),DL!C20="!"),"Série à venir",IF(AND(Prévisions!F20*1&gt;TODAY(),DL!E20="!"),"OAV(s) à venir",IF(AND(Prévisions!G20*1&gt;TODAY(),DL!G20="!"),"Film(s) à venir",IF(AND(ISBLANK(Prévisions!E20),Prévisions!F20*1&lt;=TODAY(),OR(DL!E20="!",DL!E20="?")),"OAV(s) en cours",IF(AND(ISBLANK(Prévisions!E20),ISBLANK(Prévisions!F20),AND(Prévisions!G20*1&lt;=TODAY(),Prévisions!D20=DL!G20)),"Film(s) terminé(s)",IF(AND(ISBLANK(Prévisions!E20),ISBLANK(Prévisions!G20),AND(Prévisions!F20*1&lt;=TODAY(),Prévisions!C20=DL!E20)),"OAV(s) terminé(s)","Tryagain")))))))))))))))))</f>
        <v>Série terminée</v>
      </c>
      <c r="I20" s="13" t="str">
        <f ca="1">IF(AND(OR(H20="Série et OAV(s) en cours",H20="Série et OAV(s) en cours (non précisé)",H20="Série en cours",H20="OAV(s) en cours",H20="Film(s) en cours",H20="Série en cours (non précisé)",H20="OAV(s) en cours (non précisé)",H20="Film(s) en cours (non précisé)"),B20=C20,D20=E20,F20=G20),"A jour",IF(H20="Film(s) à venir","Dans "&amp;Prévisions!G20*1-TODAY()&amp;" jour(s)",IF(H20="OAV(s) à venir","Dans "&amp;Prévisions!F20*1-TODAY()&amp;" jour(s)",IF(H20="Série à venir","Dans "&amp;Prévisions!E20*1-TODAY()&amp;" jour(s)",IF(OR(H20="Série et OAV(s) à venir (non précisé)",H20="Série à venir (non précisé)",H20="OAV(s) à venir (non précisé)",H20="Film(s) à venir (non précisé)",H20="Série et film(s) à venir (non précisé)"),"Dans ?? jour(s)",IF(AND(H20="Film(s) terminé(s)",F20=G20),"Fini(s)",IF(AND(B20=C20,D20=E20,F20=G20),"Finie",IF(OR(DL!B20="x",DL!D20="x",DL!F20="x"),"Série Abandonnée",IF(AND(B20&lt;C20,D20&lt;E20,F20&lt;G20),C20-B20&amp;" Episode(s), "&amp;E20-D20&amp;" OAV(s) et "&amp;G20-F20&amp;" Film(s) à regarder",IF(AND(B20&lt;C20,D20&lt;E20),C20-B20&amp;" Episode(s) et "&amp;E20-D20&amp;" OAV(s) à regarder",IF(AND(B20&lt;C20,F20&lt;G20),C20-B20&amp;" Episode(s) et "&amp;G20-F20&amp;" Film(s) à regarder",IF(AND(D20&lt;E20,F20&lt;G20),E20-D20&amp;" OAV(s) et "&amp;G20-F20&amp;" Film(s) à regarder",IF(B20&lt;C20,C20-B20&amp;" Episode(s) à regarder",IF(D20&lt;E20,E20-D20&amp;" OAV(s) à regarder",IF(F20&lt;G20,G20-F20&amp;" Film(s) à regarder","")))))))))))))))</f>
        <v>Finie</v>
      </c>
    </row>
    <row r="23" spans="1:13">
      <c r="A23" s="121" t="s">
        <v>49</v>
      </c>
      <c r="B23" s="117"/>
      <c r="C23" s="117"/>
      <c r="D23" s="117"/>
      <c r="E23" s="117"/>
      <c r="F23" s="117"/>
      <c r="G23" s="117"/>
      <c r="H23" s="117"/>
      <c r="I23" s="117"/>
      <c r="J23" s="117"/>
    </row>
    <row r="24" spans="1:13">
      <c r="A24" s="117"/>
      <c r="B24" s="117"/>
      <c r="C24" s="117"/>
      <c r="D24" s="117"/>
      <c r="E24" s="117"/>
      <c r="F24" s="117"/>
      <c r="G24" s="117"/>
      <c r="H24" s="117"/>
      <c r="I24" s="117"/>
      <c r="J24" s="117"/>
    </row>
    <row r="25" spans="1:13">
      <c r="A25" s="117"/>
      <c r="B25" s="117"/>
      <c r="C25" s="117"/>
      <c r="D25" s="117"/>
      <c r="E25" s="117"/>
      <c r="F25" s="117"/>
      <c r="G25" s="117"/>
      <c r="H25" s="117"/>
      <c r="I25" s="117"/>
      <c r="J25" s="117"/>
    </row>
    <row r="26" spans="1:13">
      <c r="A26" s="117"/>
      <c r="B26" s="117"/>
      <c r="C26" s="117"/>
      <c r="D26" s="117"/>
      <c r="E26" s="117"/>
      <c r="F26" s="117"/>
      <c r="G26" s="117"/>
      <c r="H26" s="117"/>
      <c r="I26" s="117"/>
      <c r="J26" s="117"/>
    </row>
    <row r="27" spans="1:13">
      <c r="A27" s="117"/>
      <c r="B27" s="117"/>
      <c r="C27" s="117"/>
      <c r="D27" s="117"/>
      <c r="E27" s="117"/>
      <c r="F27" s="117"/>
      <c r="G27" s="117"/>
      <c r="H27" s="117"/>
      <c r="I27" s="117"/>
      <c r="J27" s="117"/>
    </row>
    <row r="28" spans="1:13">
      <c r="A28" s="117"/>
      <c r="B28" s="117"/>
      <c r="C28" s="117"/>
      <c r="D28" s="117"/>
      <c r="E28" s="117"/>
      <c r="F28" s="117"/>
      <c r="G28" s="117"/>
      <c r="H28" s="117"/>
      <c r="I28" s="117"/>
      <c r="J28" s="117"/>
    </row>
    <row r="29" spans="1:13">
      <c r="A29" s="117"/>
      <c r="B29" s="117"/>
      <c r="C29" s="117"/>
      <c r="D29" s="117"/>
      <c r="E29" s="117"/>
      <c r="F29" s="117"/>
      <c r="G29" s="117"/>
      <c r="H29" s="117"/>
      <c r="I29" s="117"/>
      <c r="J29" s="117"/>
    </row>
    <row r="30" spans="1:13">
      <c r="A30" s="117"/>
      <c r="B30" s="117"/>
      <c r="C30" s="117"/>
      <c r="D30" s="117"/>
      <c r="E30" s="117"/>
      <c r="F30" s="117"/>
      <c r="G30" s="117"/>
      <c r="H30" s="117"/>
      <c r="I30" s="117"/>
      <c r="J30" s="117"/>
    </row>
    <row r="31" spans="1:13">
      <c r="A31" s="117"/>
      <c r="B31" s="117"/>
      <c r="C31" s="117"/>
      <c r="D31" s="117"/>
      <c r="E31" s="117"/>
      <c r="F31" s="117"/>
      <c r="G31" s="117"/>
      <c r="H31" s="117"/>
      <c r="I31" s="117"/>
      <c r="J31" s="117"/>
    </row>
  </sheetData>
  <autoFilter ref="A17:M20"/>
  <mergeCells count="7">
    <mergeCell ref="A23:J31"/>
    <mergeCell ref="C13:F13"/>
    <mergeCell ref="C3:F3"/>
    <mergeCell ref="C5:F5"/>
    <mergeCell ref="C7:F7"/>
    <mergeCell ref="C9:F9"/>
    <mergeCell ref="C11:F11"/>
  </mergeCells>
  <conditionalFormatting sqref="B18:B20">
    <cfRule type="expression" dxfId="281" priority="6">
      <formula>H18="OAV(s) en cours (non précisé)"</formula>
    </cfRule>
    <cfRule type="expression" dxfId="280" priority="8">
      <formula>H18="Film(s) en cours (non précisé)"</formula>
    </cfRule>
    <cfRule type="expression" dxfId="279" priority="579">
      <formula>H18="Série et OAV(s) à venir"</formula>
    </cfRule>
    <cfRule type="expression" dxfId="278" priority="1006">
      <formula>H18="Série et film(s) à venir (non précisé)"</formula>
    </cfRule>
    <cfRule type="expression" dxfId="277" priority="1026">
      <formula>H18="Film(s) à venir (non précisé)"</formula>
    </cfRule>
    <cfRule type="expression" dxfId="276" priority="1092">
      <formula>H18="Film(s) à venir"</formula>
    </cfRule>
    <cfRule type="expression" dxfId="275" priority="1093">
      <formula>H18="OAV(s) à venir (non précisé)"</formula>
    </cfRule>
    <cfRule type="expression" dxfId="274" priority="1094">
      <formula>H18="OAV(s) à venir"</formula>
    </cfRule>
    <cfRule type="expression" dxfId="273" priority="1095">
      <formula>H18="Série à venir (non précisé)"</formula>
    </cfRule>
    <cfRule type="expression" dxfId="272" priority="1096">
      <formula>H18="Série à venir"</formula>
    </cfRule>
    <cfRule type="expression" dxfId="271" priority="1097">
      <formula>I18="Série abandonnée"</formula>
    </cfRule>
    <cfRule type="expression" dxfId="270" priority="1098">
      <formula>H18="Série en pause"</formula>
    </cfRule>
    <cfRule type="expression" dxfId="269" priority="1099">
      <formula>H18="Film(s) en cours"</formula>
    </cfRule>
    <cfRule type="expression" dxfId="268" priority="1100">
      <formula>H18="OAV(s) en cours"</formula>
    </cfRule>
    <cfRule type="expression" dxfId="267" priority="1101">
      <formula>H18="Série en cours (non précisé)"</formula>
    </cfRule>
    <cfRule type="expression" dxfId="266" priority="1102">
      <formula>H18="Série en cours"</formula>
    </cfRule>
    <cfRule type="expression" dxfId="265" priority="1103">
      <formula>B18=C18</formula>
    </cfRule>
    <cfRule type="expression" dxfId="264" priority="1104">
      <formula>B18&lt;C18</formula>
    </cfRule>
  </conditionalFormatting>
  <conditionalFormatting sqref="C18:C20">
    <cfRule type="expression" dxfId="263" priority="7">
      <formula>H18="Film(s) en cours (non précisé)"</formula>
    </cfRule>
    <cfRule type="expression" dxfId="262" priority="13">
      <formula>H18="OAV(s) en cours (non précisé)"</formula>
    </cfRule>
    <cfRule type="expression" dxfId="261" priority="1005">
      <formula>H18="Série en cours (non précisé)"</formula>
    </cfRule>
    <cfRule type="expression" dxfId="260" priority="1007">
      <formula>H18="Série et OAV(s) à venir"</formula>
    </cfRule>
    <cfRule type="expression" dxfId="259" priority="1016">
      <formula>H18="Film(s) à venir (non précisé)"</formula>
    </cfRule>
    <cfRule type="expression" dxfId="258" priority="1079">
      <formula>H18="Film(s) à venir"</formula>
    </cfRule>
    <cfRule type="expression" dxfId="257" priority="1080">
      <formula>H18="OAV(s) à venir (non précisé)"</formula>
    </cfRule>
    <cfRule type="expression" dxfId="256" priority="1081">
      <formula>H18="Série et film(s) à venir (non précisé)"</formula>
    </cfRule>
    <cfRule type="expression" dxfId="255" priority="1082">
      <formula>H18="OAV(s) à venir"</formula>
    </cfRule>
    <cfRule type="expression" dxfId="254" priority="1083">
      <formula>H18="Série à venir (non précisé)"</formula>
    </cfRule>
    <cfRule type="expression" dxfId="253" priority="1084">
      <formula>H18="Série à venir"</formula>
    </cfRule>
    <cfRule type="expression" dxfId="252" priority="1085">
      <formula>I18="Série abandonnée"</formula>
    </cfRule>
    <cfRule type="expression" dxfId="251" priority="1086">
      <formula>H18="Série en pause"</formula>
    </cfRule>
    <cfRule type="expression" dxfId="250" priority="1087">
      <formula>H18="Film(s) en cours"</formula>
    </cfRule>
    <cfRule type="expression" dxfId="249" priority="1088">
      <formula>H18="OAV(s) en cours"</formula>
    </cfRule>
    <cfRule type="expression" dxfId="248" priority="1089">
      <formula>H18="Série en cours"</formula>
    </cfRule>
    <cfRule type="expression" dxfId="247" priority="1090">
      <formula>C18=B18</formula>
    </cfRule>
    <cfRule type="expression" dxfId="246" priority="1091">
      <formula>C18&gt;B18</formula>
    </cfRule>
  </conditionalFormatting>
  <conditionalFormatting sqref="D18:D20">
    <cfRule type="expression" dxfId="245" priority="5">
      <formula>H18="Film(s) en cours (non précisé)"</formula>
    </cfRule>
    <cfRule type="expression" dxfId="244" priority="12">
      <formula>H18="OAV(s) en cours (non précisé)"</formula>
    </cfRule>
    <cfRule type="expression" dxfId="243" priority="860">
      <formula>H18="Série en cours (non précisé)"</formula>
    </cfRule>
    <cfRule type="expression" dxfId="242" priority="1004">
      <formula>H18="Film(s) à venir (non précisé)"</formula>
    </cfRule>
    <cfRule type="expression" dxfId="241" priority="1008">
      <formula>H18="Film(s) à venir"</formula>
    </cfRule>
    <cfRule type="expression" dxfId="240" priority="1066">
      <formula>H18="Série et OAV(s) à venir"</formula>
    </cfRule>
    <cfRule type="expression" dxfId="239" priority="1067">
      <formula>H18="OAV(s) à venir (non précisé)"</formula>
    </cfRule>
    <cfRule type="expression" dxfId="238" priority="1068">
      <formula>H18="OAV(s) à venir"</formula>
    </cfRule>
    <cfRule type="expression" dxfId="237" priority="1069">
      <formula>H18="Série et film(s) à venir (non précisé)"</formula>
    </cfRule>
    <cfRule type="expression" dxfId="236" priority="1070">
      <formula>H18="Série à venir (non précisé)"</formula>
    </cfRule>
    <cfRule type="expression" dxfId="235" priority="1071">
      <formula>H18="Série à venir"</formula>
    </cfRule>
    <cfRule type="expression" dxfId="234" priority="1072">
      <formula>I18="Série abandonnée"</formula>
    </cfRule>
    <cfRule type="expression" dxfId="233" priority="1073">
      <formula>H18="Série en pause"</formula>
    </cfRule>
    <cfRule type="expression" dxfId="232" priority="1074">
      <formula>H18="Film(s) en cours"</formula>
    </cfRule>
    <cfRule type="expression" dxfId="231" priority="1075">
      <formula>H18="OAV(s) en cours"</formula>
    </cfRule>
    <cfRule type="expression" dxfId="230" priority="1076">
      <formula>H18="Série en cours"</formula>
    </cfRule>
    <cfRule type="expression" dxfId="229" priority="1077">
      <formula>D18=E18</formula>
    </cfRule>
    <cfRule type="expression" dxfId="228" priority="1078">
      <formula>D18&lt;E18</formula>
    </cfRule>
  </conditionalFormatting>
  <conditionalFormatting sqref="E18:E20">
    <cfRule type="expression" dxfId="227" priority="4">
      <formula>H18="Film(s) en cours (non précisé)"</formula>
    </cfRule>
    <cfRule type="expression" dxfId="226" priority="11">
      <formula>H18="OAV(s) en cours (non précisé)"</formula>
    </cfRule>
    <cfRule type="expression" dxfId="225" priority="1003">
      <formula>H18="Série en cours (non précisé)"</formula>
    </cfRule>
    <cfRule type="expression" dxfId="224" priority="1009">
      <formula>H18="Film(s) à venir (non précisé)"</formula>
    </cfRule>
    <cfRule type="expression" dxfId="223" priority="1014">
      <formula>H18="Film(s) à venir"</formula>
    </cfRule>
    <cfRule type="expression" dxfId="222" priority="1053">
      <formula>H18="Série et OAV(s) à venir"</formula>
    </cfRule>
    <cfRule type="expression" dxfId="221" priority="1054">
      <formula>H18="OAV(s) à venir (non précisé)"</formula>
    </cfRule>
    <cfRule type="expression" dxfId="220" priority="1055">
      <formula>H18="Série et film(s) à venir (non précisé)"</formula>
    </cfRule>
    <cfRule type="expression" dxfId="219" priority="1056">
      <formula>H18="OAV(s) à venir"</formula>
    </cfRule>
    <cfRule type="expression" dxfId="218" priority="1057">
      <formula>H18="Série à venir (non précisé)"</formula>
    </cfRule>
    <cfRule type="expression" dxfId="217" priority="1058">
      <formula>H18="Série à venir"</formula>
    </cfRule>
    <cfRule type="expression" dxfId="216" priority="1059">
      <formula>I18="Série abandonnée"</formula>
    </cfRule>
    <cfRule type="expression" dxfId="215" priority="1060">
      <formula>H18="Série en pause"</formula>
    </cfRule>
    <cfRule type="expression" dxfId="214" priority="1061">
      <formula>H18="Film(s) en cours"</formula>
    </cfRule>
    <cfRule type="expression" dxfId="213" priority="1062">
      <formula>H18="OAV(s) en cours"</formula>
    </cfRule>
    <cfRule type="expression" dxfId="212" priority="1063">
      <formula>H18="Série en cours"</formula>
    </cfRule>
    <cfRule type="expression" dxfId="211" priority="1064">
      <formula>E18=D18</formula>
    </cfRule>
    <cfRule type="expression" dxfId="210" priority="1065">
      <formula>E18&gt;D18</formula>
    </cfRule>
  </conditionalFormatting>
  <conditionalFormatting sqref="F18:F20">
    <cfRule type="expression" dxfId="209" priority="3">
      <formula>H18="Film(s) en cours (non précisé)"</formula>
    </cfRule>
    <cfRule type="expression" dxfId="208" priority="10">
      <formula>H18="OAV(s) en cours (non précisé)"</formula>
    </cfRule>
    <cfRule type="expression" dxfId="207" priority="1002">
      <formula>H18="Série en cours (non précisé)"</formula>
    </cfRule>
    <cfRule type="expression" dxfId="206" priority="1010">
      <formula>H18="Film(s) à venir (non précisé)"</formula>
    </cfRule>
    <cfRule type="expression" dxfId="205" priority="1013">
      <formula>H18="Film(s) à venir"</formula>
    </cfRule>
    <cfRule type="expression" dxfId="204" priority="1040">
      <formula>H18="Série et OAV(s) à venir"</formula>
    </cfRule>
    <cfRule type="expression" dxfId="203" priority="1041">
      <formula>H18="Série et film(s) à venir (non précisé)"</formula>
    </cfRule>
    <cfRule type="expression" dxfId="202" priority="1042">
      <formula>H18="OAV(s) à venir (non précisé)"</formula>
    </cfRule>
    <cfRule type="expression" dxfId="201" priority="1043">
      <formula>H18="OAV(s) à venir"</formula>
    </cfRule>
    <cfRule type="expression" dxfId="200" priority="1044">
      <formula>H18="Série à venir (non précisé)"</formula>
    </cfRule>
    <cfRule type="expression" dxfId="199" priority="1045">
      <formula>H18="Série à venir"</formula>
    </cfRule>
    <cfRule type="expression" dxfId="198" priority="1046">
      <formula>I18="Série abandonnée"</formula>
    </cfRule>
    <cfRule type="expression" dxfId="197" priority="1047">
      <formula>H18="Série en pause"</formula>
    </cfRule>
    <cfRule type="expression" dxfId="196" priority="1048">
      <formula>H18="Film(s) en cours"</formula>
    </cfRule>
    <cfRule type="expression" dxfId="195" priority="1049">
      <formula>H18="OAV(s) en cours"</formula>
    </cfRule>
    <cfRule type="expression" dxfId="194" priority="1050">
      <formula>H18="Série en cours"</formula>
    </cfRule>
    <cfRule type="expression" dxfId="193" priority="1051">
      <formula>F18=G18</formula>
    </cfRule>
    <cfRule type="expression" dxfId="192" priority="1052">
      <formula>F18&lt;G18</formula>
    </cfRule>
  </conditionalFormatting>
  <conditionalFormatting sqref="G18:G20">
    <cfRule type="expression" dxfId="191" priority="2">
      <formula>H18="Film(s) en cours (non précisé)"</formula>
    </cfRule>
    <cfRule type="expression" dxfId="190" priority="9">
      <formula>H18="OAV(s) en cours (non précisé)"</formula>
    </cfRule>
    <cfRule type="expression" dxfId="189" priority="1001">
      <formula>H18="Série en cours (non précisé)"</formula>
    </cfRule>
    <cfRule type="expression" dxfId="188" priority="1011">
      <formula>H18="Film(s) à venir (non précisé)"</formula>
    </cfRule>
    <cfRule type="expression" dxfId="187" priority="1012">
      <formula>H18="Film(s) à venir"</formula>
    </cfRule>
    <cfRule type="expression" dxfId="186" priority="1027">
      <formula>H18="OAV(s) à venir (non précisé)"</formula>
    </cfRule>
    <cfRule type="expression" dxfId="185" priority="1028">
      <formula>H18="Série et OAV(s) à venir"</formula>
    </cfRule>
    <cfRule type="expression" dxfId="184" priority="1029">
      <formula>H18="Série et film(s) à venir (non précisé)"</formula>
    </cfRule>
    <cfRule type="expression" dxfId="183" priority="1030">
      <formula>H18="OAV(s) à venir"</formula>
    </cfRule>
    <cfRule type="expression" dxfId="182" priority="1031">
      <formula>H18="Série à venir (non précisé)"</formula>
    </cfRule>
    <cfRule type="expression" dxfId="181" priority="1032">
      <formula>H18="Série à venir"</formula>
    </cfRule>
    <cfRule type="expression" dxfId="180" priority="1033">
      <formula>I18="Série abandonnée"</formula>
    </cfRule>
    <cfRule type="expression" dxfId="179" priority="1034">
      <formula>H18="Série en pause"</formula>
    </cfRule>
    <cfRule type="expression" dxfId="178" priority="1035">
      <formula>H18="Film(s) en cours"</formula>
    </cfRule>
    <cfRule type="expression" dxfId="177" priority="1036">
      <formula>H18="OAV(s) en cours"</formula>
    </cfRule>
    <cfRule type="expression" dxfId="176" priority="1037">
      <formula>H18="Série en cours"</formula>
    </cfRule>
    <cfRule type="expression" dxfId="175" priority="1038">
      <formula>G18=F18</formula>
    </cfRule>
    <cfRule type="expression" dxfId="174" priority="1039">
      <formula>G18&gt;F18</formula>
    </cfRule>
  </conditionalFormatting>
  <conditionalFormatting sqref="B18:G20">
    <cfRule type="containsBlanks" dxfId="173" priority="1">
      <formula>LEN(TRIM(B18))=0</formula>
    </cfRule>
  </conditionalFormatting>
  <conditionalFormatting sqref="H18:H20">
    <cfRule type="containsText" dxfId="172" priority="1022" operator="containsText" text="en pause">
      <formula>NOT(ISERROR(SEARCH("en pause",H18)))</formula>
    </cfRule>
    <cfRule type="containsText" dxfId="171" priority="1023" operator="containsText" text="à venir">
      <formula>NOT(ISERROR(SEARCH("à venir",H18)))</formula>
    </cfRule>
    <cfRule type="containsText" dxfId="170" priority="1024" operator="containsText" text="en cours">
      <formula>NOT(ISERROR(SEARCH("en cours",H18)))</formula>
    </cfRule>
    <cfRule type="containsText" dxfId="169" priority="1025" operator="containsText" text="terminé">
      <formula>NOT(ISERROR(SEARCH("terminé",H18)))</formula>
    </cfRule>
  </conditionalFormatting>
  <conditionalFormatting sqref="I18:I20">
    <cfRule type="containsText" dxfId="168" priority="1017" operator="containsText" text="jour(s)">
      <formula>NOT(ISERROR(SEARCH("jour(s)",I18)))</formula>
    </cfRule>
    <cfRule type="containsText" dxfId="167" priority="1018" operator="containsText" text="abandonnée">
      <formula>NOT(ISERROR(SEARCH("abandonnée",I18)))</formula>
    </cfRule>
    <cfRule type="containsText" dxfId="166" priority="1019" operator="containsText" text="A jour">
      <formula>NOT(ISERROR(SEARCH("A jour",I18)))</formula>
    </cfRule>
    <cfRule type="containsText" dxfId="165" priority="1020" operator="containsText" text="fini">
      <formula>NOT(ISERROR(SEARCH("fini",I18)))</formula>
    </cfRule>
    <cfRule type="containsText" dxfId="164" priority="1021" operator="containsText" text="à regarder">
      <formula>NOT(ISERROR(SEARCH("à regarder",I18)))</formula>
    </cfRule>
  </conditionalFormatting>
  <pageMargins left="0.7" right="0.7" top="0.75" bottom="0.75" header="0.3" footer="0.3"/>
  <pageSetup paperSize="9" orientation="portrait" r:id="rId1"/>
  <drawing r:id="rId2"/>
  <legacyDrawing r:id="rId3"/>
  <controls>
    <mc:AlternateContent xmlns:mc="http://schemas.openxmlformats.org/markup-compatibility/2006">
      <mc:Choice Requires="x14">
        <control shapeId="1026" r:id="rId4" name="TextBox1">
          <controlPr defaultSize="0" autoLine="0" r:id="rId5">
            <anchor moveWithCells="1">
              <from>
                <xdr:col>0</xdr:col>
                <xdr:colOff>190500</xdr:colOff>
                <xdr:row>1</xdr:row>
                <xdr:rowOff>38100</xdr:rowOff>
              </from>
              <to>
                <xdr:col>0</xdr:col>
                <xdr:colOff>3743325</xdr:colOff>
                <xdr:row>3</xdr:row>
                <xdr:rowOff>114300</xdr:rowOff>
              </to>
            </anchor>
          </controlPr>
        </control>
      </mc:Choice>
      <mc:Fallback>
        <control shapeId="1026" r:id="rId4" name="TextBox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06"/>
  <dimension ref="A1:K31"/>
  <sheetViews>
    <sheetView tabSelected="1" zoomScale="80" zoomScaleNormal="80" workbookViewId="0">
      <pane ySplit="15" topLeftCell="A16" activePane="bottomLeft" state="frozen"/>
      <selection activeCell="A21" sqref="A21"/>
      <selection pane="bottomLeft" activeCell="A21" sqref="A21"/>
    </sheetView>
  </sheetViews>
  <sheetFormatPr baseColWidth="10" defaultColWidth="11.42578125" defaultRowHeight="15"/>
  <cols>
    <col min="1" max="1" width="56.5703125" style="26" customWidth="1"/>
    <col min="2" max="3" width="11.42578125" style="26"/>
    <col min="4" max="5" width="11.42578125" style="26" customWidth="1"/>
    <col min="6" max="7" width="11.42578125" style="26"/>
    <col min="8" max="8" width="18.85546875" style="26" customWidth="1"/>
    <col min="9" max="9" width="20" style="26" bestFit="1" customWidth="1"/>
    <col min="10" max="16384" width="11.42578125" style="26"/>
  </cols>
  <sheetData>
    <row r="1" spans="1:11">
      <c r="A1" s="27"/>
    </row>
    <row r="3" spans="1:11">
      <c r="C3" s="60" t="s">
        <v>25</v>
      </c>
    </row>
    <row r="4" spans="1:11">
      <c r="C4" s="61"/>
      <c r="H4" s="66" t="s">
        <v>28</v>
      </c>
      <c r="I4" s="59"/>
      <c r="K4" s="28">
        <f>COUNTA(A18:A20)</f>
        <v>3</v>
      </c>
    </row>
    <row r="5" spans="1:11">
      <c r="C5" s="62" t="s">
        <v>26</v>
      </c>
      <c r="H5" s="67" t="s">
        <v>35</v>
      </c>
      <c r="I5" s="59"/>
      <c r="K5" s="29">
        <f ca="1">COUNTIF(H18:H20,"Terminé")+COUNTIF(H19:H20,"En cours")</f>
        <v>2</v>
      </c>
    </row>
    <row r="6" spans="1:11">
      <c r="A6" s="40" t="s">
        <v>3</v>
      </c>
      <c r="C6" s="61"/>
      <c r="H6" s="68" t="s">
        <v>36</v>
      </c>
      <c r="I6" s="59"/>
      <c r="K6" s="30">
        <f ca="1">COUNTIF(H18:H20,"En cours")</f>
        <v>0</v>
      </c>
    </row>
    <row r="7" spans="1:11">
      <c r="A7" s="40" t="s">
        <v>20</v>
      </c>
      <c r="C7" s="63" t="s">
        <v>7</v>
      </c>
      <c r="H7" s="69" t="s">
        <v>37</v>
      </c>
      <c r="I7" s="59"/>
      <c r="K7" s="31">
        <f ca="1">COUNTIF(H18:H20,"A télécharger")</f>
        <v>1</v>
      </c>
    </row>
    <row r="8" spans="1:11">
      <c r="A8" s="40" t="s">
        <v>48</v>
      </c>
      <c r="C8" s="64"/>
      <c r="H8" s="71" t="s">
        <v>34</v>
      </c>
      <c r="I8" s="59"/>
      <c r="K8" s="39">
        <f ca="1">COUNTIF(H18:H20,"*a venir")</f>
        <v>0</v>
      </c>
    </row>
    <row r="9" spans="1:11">
      <c r="A9" s="40" t="s">
        <v>14</v>
      </c>
      <c r="C9" s="75" t="s">
        <v>27</v>
      </c>
      <c r="H9" s="70" t="s">
        <v>38</v>
      </c>
      <c r="I9" s="59"/>
      <c r="K9" s="33">
        <f ca="1">COUNTIF(H18:H20,"*à télécharger")</f>
        <v>0</v>
      </c>
    </row>
    <row r="10" spans="1:11" ht="15.75">
      <c r="A10" s="91" t="s">
        <v>19</v>
      </c>
      <c r="C10" s="64"/>
      <c r="J10" s="59"/>
    </row>
    <row r="11" spans="1:11">
      <c r="C11" s="65" t="s">
        <v>15</v>
      </c>
      <c r="I11" s="59"/>
      <c r="J11" s="59"/>
    </row>
    <row r="12" spans="1:11">
      <c r="I12" s="59"/>
      <c r="J12" s="59"/>
    </row>
    <row r="13" spans="1:11">
      <c r="I13" s="59"/>
      <c r="J13" s="59"/>
    </row>
    <row r="14" spans="1:11">
      <c r="C14" s="26" t="s">
        <v>17</v>
      </c>
      <c r="I14" s="59"/>
      <c r="J14" s="59"/>
    </row>
    <row r="15" spans="1:11" ht="15" customHeight="1"/>
    <row r="16" spans="1:11" ht="17.25" customHeight="1" thickBot="1"/>
    <row r="17" spans="1:10" ht="15.75" hidden="1" thickBot="1"/>
    <row r="18" spans="1:10" ht="17.25" customHeight="1">
      <c r="A18" s="42" t="str">
        <f>Sommaire!A18</f>
        <v>.hack - Sign</v>
      </c>
      <c r="B18" s="12">
        <v>0</v>
      </c>
      <c r="C18" s="79">
        <v>25</v>
      </c>
      <c r="D18" s="12"/>
      <c r="E18" s="78"/>
      <c r="F18" s="12"/>
      <c r="G18" s="79"/>
      <c r="H18" s="32" t="str">
        <f ca="1">IF(AND(B18=C18,D18=E18,F18=G18),"Terminé",IF(OR(B18="x",D18="x",F18="x"),"Abandonné",IF(AND(RIGHT(Sommaire!H18,22)="en cours (non précisé)",OR(C18="!",E18="!",G18="!",C18="?",E18="?",G18="?")),"En cours",IF(AND(RIGHT(Sommaire!H18,8)="en cours",OR(C18="!",E18="!",G18="!",C18="?",E18="?",G18="?")),"En cours",IF(OR(C18="!",E18="!",G18="!"),"A venir",IF(AND(B18=C18,D18&lt;E18,F18=G18),"OAV(s) à télécharger",IF(AND(B18=C18,D18=E18,F18&lt;G18),"Film(s) à télécharger",IF(AND(B18=C18,D18&lt;E18,F18&lt;G18),"OAV(s) et Film(s) à télécharger",IF(AND(B18&lt;C18,D18&lt;E18,F18&lt;G18),"A télécharger",IF(AND(B18&lt;C18,D18&lt;E18),"A télécharger",IF(B18&lt;C18,"A télécharger","A contrôler")))))))))))</f>
        <v>A télécharger</v>
      </c>
      <c r="I18" s="80"/>
    </row>
    <row r="19" spans="1:10" ht="17.25" customHeight="1">
      <c r="A19" s="42" t="str">
        <f>Sommaire!A19</f>
        <v>11 eyes</v>
      </c>
      <c r="B19" s="15">
        <v>12</v>
      </c>
      <c r="C19" s="15">
        <v>12</v>
      </c>
      <c r="D19" s="15">
        <v>1</v>
      </c>
      <c r="E19" s="15">
        <v>1</v>
      </c>
      <c r="F19" s="15"/>
      <c r="G19" s="15"/>
      <c r="H19" s="32" t="str">
        <f>IF(AND(B19=C19,D19=E19,F19=G19),"Terminé",IF(OR(B19="x",D19="x",F19="x"),"Abandonné",IF(AND(RIGHT(Sommaire!H19,22)="en cours (non précisé)",OR(C19="!",E19="!",G19="!",C19="?",E19="?",G19="?")),"En cours",IF(AND(RIGHT(Sommaire!H19,8)="en cours",OR(C19="!",E19="!",G19="!",C19="?",E19="?",G19="?")),"En cours",IF(OR(C19="!",E19="!",G19="!"),"A venir",IF(AND(B19=C19,D19&lt;E19,F19=G19),"OAV(s) à télécharger",IF(AND(B19=C19,D19=E19,F19&lt;G19),"Film(s) à télécharger",IF(AND(B19=C19,D19&lt;E19,F19&lt;G19),"OAV(s) et Film(s) à télécharger",IF(AND(B19&lt;C19,D19&lt;E19,F19&lt;G19),"A télécharger",IF(AND(B19&lt;C19,D19&lt;E19),"A télécharger",IF(B19&lt;C19,"A télécharger","A contrôler")))))))))))</f>
        <v>Terminé</v>
      </c>
      <c r="I19" s="30"/>
    </row>
    <row r="20" spans="1:10" ht="17.25" customHeight="1">
      <c r="A20" s="42" t="str">
        <f>Sommaire!A20</f>
        <v>30-sai no Hoken Taiiku</v>
      </c>
      <c r="B20" s="13">
        <v>12</v>
      </c>
      <c r="C20" s="13">
        <v>12</v>
      </c>
      <c r="D20" s="13"/>
      <c r="E20" s="13"/>
      <c r="F20" s="13"/>
      <c r="G20" s="13"/>
      <c r="H20" s="32" t="str">
        <f>IF(AND(B20=C20,D20=E20,F20=G20),"Terminé",IF(OR(B20="x",D20="x",F20="x"),"Abandonné",IF(AND(RIGHT(Sommaire!H20,22)="en cours (non précisé)",OR(C20="!",E20="!",G20="!",C20="?",E20="?",G20="?")),"En cours",IF(AND(RIGHT(Sommaire!H20,8)="en cours",OR(C20="!",E20="!",G20="!",C20="?",E20="?",G20="?")),"En cours",IF(OR(C20="!",E20="!",G20="!"),"A venir",IF(AND(B20=C20,D20&lt;E20,F20=G20),"OAV(s) à télécharger",IF(AND(B20=C20,D20=E20,F20&lt;G20),"Film(s) à télécharger",IF(AND(B20=C20,D20&lt;E20,F20&lt;G20),"OAV(s) et Film(s) à télécharger",IF(AND(B20&lt;C20,D20&lt;E20,F20&lt;G20),"A télécharger",IF(AND(B20&lt;C20,D20&lt;E20),"A télécharger",IF(B20&lt;C20,"A télécharger","A contrôler")))))))))))</f>
        <v>Terminé</v>
      </c>
      <c r="I20" s="30"/>
    </row>
    <row r="22" spans="1:10">
      <c r="G22" s="76"/>
    </row>
    <row r="23" spans="1:10">
      <c r="A23" s="124" t="s">
        <v>49</v>
      </c>
      <c r="B23" s="120"/>
      <c r="C23" s="120"/>
      <c r="D23" s="120"/>
      <c r="E23" s="120"/>
      <c r="F23" s="120"/>
      <c r="G23" s="120"/>
      <c r="H23" s="120"/>
      <c r="I23" s="120"/>
      <c r="J23" s="120"/>
    </row>
    <row r="24" spans="1:10">
      <c r="A24" s="120"/>
      <c r="B24" s="120"/>
      <c r="C24" s="120"/>
      <c r="D24" s="120"/>
      <c r="E24" s="120"/>
      <c r="F24" s="120"/>
      <c r="G24" s="120"/>
      <c r="H24" s="120"/>
      <c r="I24" s="120"/>
      <c r="J24" s="120"/>
    </row>
    <row r="25" spans="1:10">
      <c r="A25" s="120"/>
      <c r="B25" s="120"/>
      <c r="C25" s="120"/>
      <c r="D25" s="120"/>
      <c r="E25" s="120"/>
      <c r="F25" s="120"/>
      <c r="G25" s="120"/>
      <c r="H25" s="120"/>
      <c r="I25" s="120"/>
      <c r="J25" s="120"/>
    </row>
    <row r="26" spans="1:10">
      <c r="A26" s="120"/>
      <c r="B26" s="120"/>
      <c r="C26" s="120"/>
      <c r="D26" s="120"/>
      <c r="E26" s="120"/>
      <c r="F26" s="120"/>
      <c r="G26" s="120"/>
      <c r="H26" s="120"/>
      <c r="I26" s="120"/>
      <c r="J26" s="120"/>
    </row>
    <row r="27" spans="1:10">
      <c r="A27" s="120"/>
      <c r="B27" s="120"/>
      <c r="C27" s="120"/>
      <c r="D27" s="120"/>
      <c r="E27" s="120"/>
      <c r="F27" s="120"/>
      <c r="G27" s="120"/>
      <c r="H27" s="120"/>
      <c r="I27" s="120"/>
      <c r="J27" s="120"/>
    </row>
    <row r="28" spans="1:10">
      <c r="A28" s="120"/>
      <c r="B28" s="120"/>
      <c r="C28" s="120"/>
      <c r="D28" s="120"/>
      <c r="E28" s="120"/>
      <c r="F28" s="120"/>
      <c r="G28" s="120"/>
      <c r="H28" s="120"/>
      <c r="I28" s="120"/>
      <c r="J28" s="120"/>
    </row>
    <row r="29" spans="1:10">
      <c r="A29" s="120"/>
      <c r="B29" s="120"/>
      <c r="C29" s="120"/>
      <c r="D29" s="120"/>
      <c r="E29" s="120"/>
      <c r="F29" s="120"/>
      <c r="G29" s="120"/>
      <c r="H29" s="120"/>
      <c r="I29" s="120"/>
      <c r="J29" s="120"/>
    </row>
    <row r="30" spans="1:10">
      <c r="A30" s="120"/>
      <c r="B30" s="120"/>
      <c r="C30" s="120"/>
      <c r="D30" s="120"/>
      <c r="E30" s="120"/>
      <c r="F30" s="120"/>
      <c r="G30" s="120"/>
      <c r="H30" s="120"/>
      <c r="I30" s="120"/>
      <c r="J30" s="120"/>
    </row>
    <row r="31" spans="1:10">
      <c r="A31" s="120"/>
      <c r="B31" s="120"/>
      <c r="C31" s="120"/>
      <c r="D31" s="120"/>
      <c r="E31" s="120"/>
      <c r="F31" s="120"/>
      <c r="G31" s="120"/>
      <c r="H31" s="120"/>
      <c r="I31" s="120"/>
      <c r="J31" s="120"/>
    </row>
  </sheetData>
  <autoFilter ref="A17:J20"/>
  <mergeCells count="1">
    <mergeCell ref="A23:J31"/>
  </mergeCells>
  <conditionalFormatting sqref="B18:B20">
    <cfRule type="expression" dxfId="163" priority="412">
      <formula>H18="A venir"</formula>
    </cfRule>
    <cfRule type="expression" dxfId="162" priority="413">
      <formula>H18="Abandonné"</formula>
    </cfRule>
    <cfRule type="expression" dxfId="161" priority="417">
      <formula>H18="En cours"</formula>
    </cfRule>
    <cfRule type="expression" dxfId="160" priority="418">
      <formula>B18=C18</formula>
    </cfRule>
    <cfRule type="expression" dxfId="159" priority="419">
      <formula>B18&lt;C18</formula>
    </cfRule>
  </conditionalFormatting>
  <conditionalFormatting sqref="C18:C20">
    <cfRule type="expression" dxfId="158" priority="398">
      <formula>H18="A venir"</formula>
    </cfRule>
    <cfRule type="expression" dxfId="157" priority="399">
      <formula>H18="Abandonné"</formula>
    </cfRule>
    <cfRule type="expression" dxfId="156" priority="403">
      <formula>H18="En cours"</formula>
    </cfRule>
    <cfRule type="expression" dxfId="155" priority="404">
      <formula>C18=B18</formula>
    </cfRule>
    <cfRule type="expression" dxfId="154" priority="405">
      <formula>C18&gt;B18</formula>
    </cfRule>
  </conditionalFormatting>
  <conditionalFormatting sqref="D18:D20">
    <cfRule type="expression" dxfId="153" priority="384">
      <formula>H18="A venir"</formula>
    </cfRule>
    <cfRule type="expression" dxfId="152" priority="385">
      <formula>H18="Abandonné"</formula>
    </cfRule>
    <cfRule type="expression" dxfId="151" priority="389">
      <formula>H18="En cours"</formula>
    </cfRule>
    <cfRule type="expression" dxfId="150" priority="390">
      <formula>D18=E18</formula>
    </cfRule>
    <cfRule type="expression" dxfId="149" priority="391">
      <formula>D18&lt;E18</formula>
    </cfRule>
  </conditionalFormatting>
  <conditionalFormatting sqref="E18:E20">
    <cfRule type="expression" dxfId="148" priority="370">
      <formula>H18="A venir"</formula>
    </cfRule>
    <cfRule type="expression" dxfId="147" priority="371">
      <formula>H18="Abandonné"</formula>
    </cfRule>
    <cfRule type="expression" dxfId="146" priority="375">
      <formula>H18="En cours"</formula>
    </cfRule>
    <cfRule type="expression" dxfId="145" priority="376">
      <formula>E18=D18</formula>
    </cfRule>
    <cfRule type="expression" dxfId="144" priority="377">
      <formula>E18&gt;D18</formula>
    </cfRule>
  </conditionalFormatting>
  <conditionalFormatting sqref="F18:F20">
    <cfRule type="expression" dxfId="143" priority="356">
      <formula>H18="A venir"</formula>
    </cfRule>
    <cfRule type="expression" dxfId="142" priority="357">
      <formula>H18="Abandonné"</formula>
    </cfRule>
    <cfRule type="expression" dxfId="141" priority="361">
      <formula>H18="En cours"</formula>
    </cfRule>
    <cfRule type="expression" dxfId="140" priority="362">
      <formula>F18=G18</formula>
    </cfRule>
    <cfRule type="expression" dxfId="139" priority="363">
      <formula>F18&lt;G18</formula>
    </cfRule>
  </conditionalFormatting>
  <conditionalFormatting sqref="G18:G20">
    <cfRule type="expression" dxfId="138" priority="342">
      <formula>H18="A venir"</formula>
    </cfRule>
    <cfRule type="expression" dxfId="137" priority="343">
      <formula>H18="Abandonné"</formula>
    </cfRule>
    <cfRule type="expression" dxfId="136" priority="347">
      <formula>H18="En cours"</formula>
    </cfRule>
    <cfRule type="expression" dxfId="135" priority="348">
      <formula>G18=F18</formula>
    </cfRule>
    <cfRule type="expression" dxfId="134" priority="349">
      <formula>G18&gt;F18</formula>
    </cfRule>
  </conditionalFormatting>
  <conditionalFormatting sqref="B18:G20">
    <cfRule type="containsBlanks" dxfId="133" priority="1">
      <formula>LEN(TRIM(B18))=0</formula>
    </cfRule>
  </conditionalFormatting>
  <conditionalFormatting sqref="H18:H20">
    <cfRule type="containsText" dxfId="132" priority="420" operator="containsText" text="à télécharger">
      <formula>NOT(ISERROR(SEARCH("à télécharger",H18)))</formula>
    </cfRule>
    <cfRule type="containsText" dxfId="131" priority="421" operator="containsText" text="A venir">
      <formula>NOT(ISERROR(SEARCH("A venir",H18)))</formula>
    </cfRule>
    <cfRule type="containsText" dxfId="130" priority="422" operator="containsText" text="Abandonné">
      <formula>NOT(ISERROR(SEARCH("Abandonné",H18)))</formula>
    </cfRule>
    <cfRule type="containsText" dxfId="129" priority="423" operator="containsText" text="En cours">
      <formula>NOT(ISERROR(SEARCH("En cours",H18)))</formula>
    </cfRule>
    <cfRule type="containsText" dxfId="128" priority="424" operator="containsText" text="Terminé">
      <formula>NOT(ISERROR(SEARCH("Terminé",H18)))</formula>
    </cfRule>
    <cfRule type="containsText" dxfId="127" priority="425" operator="containsText" text="A télécharger">
      <formula>NOT(ISERROR(SEARCH("A télécharger",H18)))</formula>
    </cfRule>
  </conditionalFormatting>
  <hyperlinks>
    <hyperlink ref="I9:J14"/>
    <hyperlink ref="I4:I9"/>
    <hyperlink ref="C18"/>
    <hyperlink ref="E18"/>
  </hyperlinks>
  <pageMargins left="0.7" right="0.7" top="0.75" bottom="0.75" header="0.3" footer="0.3"/>
  <pageSetup paperSize="9" orientation="portrait" r:id="rId1"/>
  <drawing r:id="rId2"/>
  <legacyDrawing r:id="rId3"/>
  <controls>
    <mc:AlternateContent xmlns:mc="http://schemas.openxmlformats.org/markup-compatibility/2006">
      <mc:Choice Requires="x14">
        <control shapeId="2050" r:id="rId4" name="TextBox1">
          <controlPr defaultSize="0" autoLine="0" r:id="rId5">
            <anchor moveWithCells="1">
              <from>
                <xdr:col>0</xdr:col>
                <xdr:colOff>190500</xdr:colOff>
                <xdr:row>1</xdr:row>
                <xdr:rowOff>38100</xdr:rowOff>
              </from>
              <to>
                <xdr:col>0</xdr:col>
                <xdr:colOff>3743325</xdr:colOff>
                <xdr:row>3</xdr:row>
                <xdr:rowOff>114300</xdr:rowOff>
              </to>
            </anchor>
          </controlPr>
        </control>
      </mc:Choice>
      <mc:Fallback>
        <control shapeId="2050" r:id="rId4" name="TextBox1"/>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1:J31"/>
  <sheetViews>
    <sheetView tabSelected="1" zoomScale="80" zoomScaleNormal="80" workbookViewId="0">
      <pane ySplit="15" topLeftCell="A16" activePane="bottomLeft" state="frozen"/>
      <selection activeCell="A21" sqref="A21"/>
      <selection pane="bottomLeft" activeCell="A21" sqref="A21"/>
    </sheetView>
  </sheetViews>
  <sheetFormatPr baseColWidth="10" defaultColWidth="9.140625" defaultRowHeight="15"/>
  <cols>
    <col min="1" max="1" width="56.5703125" style="9" customWidth="1"/>
    <col min="2" max="4" width="11.42578125" style="9" customWidth="1"/>
    <col min="5" max="7" width="20.7109375" style="9" customWidth="1"/>
    <col min="8" max="8" width="11.5703125" style="9" bestFit="1" customWidth="1"/>
    <col min="9" max="16384" width="9.140625" style="9"/>
  </cols>
  <sheetData>
    <row r="1" spans="1:3">
      <c r="A1" s="10"/>
    </row>
    <row r="3" spans="1:3">
      <c r="C3" s="60" t="s">
        <v>46</v>
      </c>
    </row>
    <row r="4" spans="1:3">
      <c r="C4" s="61"/>
    </row>
    <row r="5" spans="1:3">
      <c r="C5" s="60" t="s">
        <v>39</v>
      </c>
    </row>
    <row r="6" spans="1:3">
      <c r="A6" s="40" t="s">
        <v>3</v>
      </c>
    </row>
    <row r="7" spans="1:3">
      <c r="A7" s="40" t="s">
        <v>47</v>
      </c>
      <c r="C7" s="60" t="s">
        <v>40</v>
      </c>
    </row>
    <row r="8" spans="1:3">
      <c r="A8" s="40" t="s">
        <v>48</v>
      </c>
    </row>
    <row r="9" spans="1:3">
      <c r="A9" s="40" t="s">
        <v>14</v>
      </c>
      <c r="C9" s="62" t="s">
        <v>0</v>
      </c>
    </row>
    <row r="10" spans="1:3" ht="15.75">
      <c r="A10" s="91" t="s">
        <v>19</v>
      </c>
    </row>
    <row r="11" spans="1:3">
      <c r="C11" s="75" t="s">
        <v>16</v>
      </c>
    </row>
    <row r="15" spans="1:3" ht="15" customHeight="1"/>
    <row r="16" spans="1:3" ht="17.25" customHeight="1" thickBot="1"/>
    <row r="17" spans="1:10" ht="15.75" hidden="1" thickBot="1">
      <c r="E17" s="87"/>
      <c r="F17" s="87"/>
      <c r="G17" s="87"/>
    </row>
    <row r="18" spans="1:10" ht="17.25" customHeight="1">
      <c r="A18" s="43" t="str">
        <f>Sommaire!A18</f>
        <v>.hack - Sign</v>
      </c>
      <c r="B18" s="12">
        <v>25</v>
      </c>
      <c r="C18" s="12"/>
      <c r="D18" s="81"/>
      <c r="E18" s="84" t="s">
        <v>13</v>
      </c>
      <c r="F18" s="73"/>
      <c r="G18" s="73"/>
    </row>
    <row r="19" spans="1:10" ht="17.25" customHeight="1">
      <c r="A19" s="43" t="str">
        <f>Sommaire!A19</f>
        <v>11 eyes</v>
      </c>
      <c r="B19" s="15">
        <v>12</v>
      </c>
      <c r="C19" s="15">
        <v>1</v>
      </c>
      <c r="D19" s="82"/>
      <c r="E19" s="85" t="s">
        <v>13</v>
      </c>
      <c r="F19" s="74"/>
      <c r="G19" s="74"/>
    </row>
    <row r="20" spans="1:10" ht="17.25" customHeight="1">
      <c r="A20" s="43" t="str">
        <f>Sommaire!A20</f>
        <v>30-sai no Hoken Taiiku</v>
      </c>
      <c r="B20" s="13">
        <v>12</v>
      </c>
      <c r="C20" s="13"/>
      <c r="D20" s="83"/>
      <c r="E20" s="86" t="s">
        <v>13</v>
      </c>
      <c r="F20" s="72"/>
      <c r="G20" s="72"/>
    </row>
    <row r="21" spans="1:10">
      <c r="C21" s="76"/>
    </row>
    <row r="23" spans="1:10">
      <c r="A23" s="123" t="s">
        <v>49</v>
      </c>
      <c r="B23" s="119"/>
      <c r="C23" s="119"/>
      <c r="D23" s="119"/>
      <c r="E23" s="119"/>
      <c r="F23" s="119"/>
      <c r="G23" s="119"/>
      <c r="H23" s="119"/>
      <c r="I23" s="119"/>
      <c r="J23" s="119"/>
    </row>
    <row r="24" spans="1:10">
      <c r="A24" s="119"/>
      <c r="B24" s="119"/>
      <c r="C24" s="119"/>
      <c r="D24" s="119"/>
      <c r="E24" s="119"/>
      <c r="F24" s="119"/>
      <c r="G24" s="119"/>
      <c r="H24" s="119"/>
      <c r="I24" s="119"/>
      <c r="J24" s="119"/>
    </row>
    <row r="25" spans="1:10">
      <c r="A25" s="119"/>
      <c r="B25" s="119"/>
      <c r="C25" s="119"/>
      <c r="D25" s="119"/>
      <c r="E25" s="119"/>
      <c r="F25" s="119"/>
      <c r="G25" s="119"/>
      <c r="H25" s="119"/>
      <c r="I25" s="119"/>
      <c r="J25" s="119"/>
    </row>
    <row r="26" spans="1:10">
      <c r="A26" s="119"/>
      <c r="B26" s="119"/>
      <c r="C26" s="119"/>
      <c r="D26" s="119"/>
      <c r="E26" s="119"/>
      <c r="F26" s="119"/>
      <c r="G26" s="119"/>
      <c r="H26" s="119"/>
      <c r="I26" s="119"/>
      <c r="J26" s="119"/>
    </row>
    <row r="27" spans="1:10">
      <c r="A27" s="119"/>
      <c r="B27" s="119"/>
      <c r="C27" s="119"/>
      <c r="D27" s="119"/>
      <c r="E27" s="119"/>
      <c r="F27" s="119"/>
      <c r="G27" s="119"/>
      <c r="H27" s="119"/>
      <c r="I27" s="119"/>
      <c r="J27" s="119"/>
    </row>
    <row r="28" spans="1:10">
      <c r="A28" s="119"/>
      <c r="B28" s="119"/>
      <c r="C28" s="119"/>
      <c r="D28" s="119"/>
      <c r="E28" s="119"/>
      <c r="F28" s="119"/>
      <c r="G28" s="119"/>
      <c r="H28" s="119"/>
      <c r="I28" s="119"/>
      <c r="J28" s="119"/>
    </row>
    <row r="29" spans="1:10">
      <c r="A29" s="119"/>
      <c r="B29" s="119"/>
      <c r="C29" s="119"/>
      <c r="D29" s="119"/>
      <c r="E29" s="119"/>
      <c r="F29" s="119"/>
      <c r="G29" s="119"/>
      <c r="H29" s="119"/>
      <c r="I29" s="119"/>
      <c r="J29" s="119"/>
    </row>
    <row r="30" spans="1:10">
      <c r="A30" s="119"/>
      <c r="B30" s="119"/>
      <c r="C30" s="119"/>
      <c r="D30" s="119"/>
      <c r="E30" s="119"/>
      <c r="F30" s="119"/>
      <c r="G30" s="119"/>
      <c r="H30" s="119"/>
      <c r="I30" s="119"/>
      <c r="J30" s="119"/>
    </row>
    <row r="31" spans="1:10">
      <c r="A31" s="119"/>
      <c r="B31" s="119"/>
      <c r="C31" s="119"/>
      <c r="D31" s="119"/>
      <c r="E31" s="119"/>
      <c r="F31" s="119"/>
      <c r="G31" s="119"/>
      <c r="H31" s="119"/>
      <c r="I31" s="119"/>
      <c r="J31" s="119"/>
    </row>
  </sheetData>
  <autoFilter ref="A17:H20"/>
  <mergeCells count="1">
    <mergeCell ref="A23:J31"/>
  </mergeCells>
  <conditionalFormatting sqref="B18:G20">
    <cfRule type="containsBlanks" dxfId="126" priority="1">
      <formula>LEN(TRIM(B18))=0</formula>
    </cfRule>
  </conditionalFormatting>
  <pageMargins left="0.7" right="0.7" top="0.75" bottom="0.75" header="0.3" footer="0.3"/>
  <pageSetup paperSize="9" orientation="portrait" r:id="rId1"/>
  <drawing r:id="rId2"/>
  <legacyDrawing r:id="rId3"/>
  <controls>
    <mc:AlternateContent xmlns:mc="http://schemas.openxmlformats.org/markup-compatibility/2006">
      <mc:Choice Requires="x14">
        <control shapeId="518145" r:id="rId4" name="TextBox1">
          <controlPr defaultSize="0" autoLine="0" r:id="rId5">
            <anchor moveWithCells="1">
              <from>
                <xdr:col>0</xdr:col>
                <xdr:colOff>190500</xdr:colOff>
                <xdr:row>1</xdr:row>
                <xdr:rowOff>38100</xdr:rowOff>
              </from>
              <to>
                <xdr:col>0</xdr:col>
                <xdr:colOff>3743325</xdr:colOff>
                <xdr:row>3</xdr:row>
                <xdr:rowOff>114300</xdr:rowOff>
              </to>
            </anchor>
          </controlPr>
        </control>
      </mc:Choice>
      <mc:Fallback>
        <control shapeId="518145" r:id="rId4" name="TextBox1"/>
      </mc:Fallback>
    </mc:AlternateContent>
  </controls>
  <extLst>
    <ext xmlns:x14="http://schemas.microsoft.com/office/spreadsheetml/2009/9/main" uri="{78C0D931-6437-407d-A8EE-F0AAD7539E65}">
      <x14:conditionalFormattings>
        <x14:conditionalFormatting xmlns:xm="http://schemas.microsoft.com/office/excel/2006/main">
          <x14:cfRule type="expression" priority="4" id="{FCF65D7C-FFF8-49FF-99EE-848A4B947B29}">
            <xm:f>Sommaire!H18="Série et OAV(s) à venir"</xm:f>
            <x14:dxf>
              <font>
                <b/>
                <i val="0"/>
                <color theme="8" tint="-0.499984740745262"/>
              </font>
              <fill>
                <patternFill>
                  <bgColor theme="8" tint="0.39994506668294322"/>
                </patternFill>
              </fill>
            </x14:dxf>
          </x14:cfRule>
          <x14:cfRule type="expression" priority="11" id="{77A99AC8-49B6-42FD-A244-12D7E7504D6A}">
            <xm:f>Sommaire!H18="Série et film(s) à venir (non précisé)"</xm:f>
            <x14:dxf>
              <font>
                <b/>
                <i val="0"/>
                <color theme="8" tint="-0.499984740745262"/>
              </font>
              <fill>
                <patternFill>
                  <bgColor theme="8" tint="0.39994506668294322"/>
                </patternFill>
              </fill>
            </x14:dxf>
          </x14:cfRule>
          <x14:cfRule type="expression" priority="617" id="{A7EA7F53-C42A-4BA8-AD7E-057990404DD6}">
            <xm:f>Sommaire!H18="Film(s) à venir (non précisé)"</xm:f>
            <x14:dxf>
              <font>
                <b/>
                <i val="0"/>
                <color theme="8" tint="-0.499984740745262"/>
              </font>
              <fill>
                <patternFill>
                  <bgColor theme="8" tint="0.39994506668294322"/>
                </patternFill>
              </fill>
            </x14:dxf>
          </x14:cfRule>
          <x14:cfRule type="expression" priority="629" id="{FB71DA09-CFB4-49B7-9E1B-16BF18A204B2}">
            <xm:f>Sommaire!H18="Film(s) à venir"</xm:f>
            <x14:dxf>
              <font>
                <b/>
                <i val="0"/>
                <color theme="8" tint="-0.499984740745262"/>
              </font>
              <fill>
                <patternFill>
                  <bgColor theme="8" tint="0.39994506668294322"/>
                </patternFill>
              </fill>
            </x14:dxf>
          </x14:cfRule>
          <x14:cfRule type="expression" priority="630" id="{6F3D0920-E072-4837-960C-011BCC871848}">
            <xm:f>Sommaire!H18="OAV(s) à venir (non précisé)"</xm:f>
            <x14:dxf>
              <font>
                <b/>
                <i val="0"/>
                <color theme="8" tint="-0.499984740745262"/>
              </font>
              <fill>
                <patternFill>
                  <bgColor theme="8" tint="0.39994506668294322"/>
                </patternFill>
              </fill>
            </x14:dxf>
          </x14:cfRule>
          <x14:cfRule type="expression" priority="670" id="{E3866F9F-018D-418B-8166-0DA8C0DB3C93}">
            <xm:f>Sommaire!H18="OAV(s) à venir"</xm:f>
            <x14:dxf>
              <font>
                <b/>
                <i val="0"/>
                <color theme="8" tint="-0.499984740745262"/>
              </font>
              <fill>
                <patternFill>
                  <bgColor theme="8" tint="0.39994506668294322"/>
                </patternFill>
              </fill>
            </x14:dxf>
          </x14:cfRule>
          <x14:cfRule type="expression" priority="671" id="{59E09367-5199-4DD9-B03D-881A9274C448}">
            <xm:f>Sommaire!H18="Série à venir (non précisé)"</xm:f>
            <x14:dxf>
              <font>
                <b/>
                <i val="0"/>
                <color theme="8" tint="-0.499984740745262"/>
              </font>
              <fill>
                <patternFill>
                  <bgColor theme="8" tint="0.39994506668294322"/>
                </patternFill>
              </fill>
            </x14:dxf>
          </x14:cfRule>
          <x14:cfRule type="expression" priority="672" id="{3AA8FA7F-2C78-40F6-939F-32D2C63AABBE}">
            <xm:f>Sommaire!H18="Série à venir"</xm:f>
            <x14:dxf>
              <font>
                <b/>
                <i val="0"/>
                <color theme="8" tint="-0.499984740745262"/>
              </font>
              <fill>
                <patternFill>
                  <bgColor theme="8" tint="0.39994506668294322"/>
                </patternFill>
              </fill>
            </x14:dxf>
          </x14:cfRule>
          <x14:cfRule type="expression" priority="673" id="{5A49A435-7F6E-4818-88F0-8CE030BC83C7}">
            <xm:f>Sommaire!H18="Série en pause"</xm:f>
            <x14:dxf>
              <font>
                <b/>
                <i val="0"/>
                <color theme="7" tint="-0.499984740745262"/>
              </font>
              <fill>
                <patternFill>
                  <bgColor theme="7" tint="0.39994506668294322"/>
                </patternFill>
              </fill>
            </x14:dxf>
          </x14:cfRule>
          <x14:cfRule type="expression" priority="674" id="{F00F9B4B-EC3F-4338-BDAB-F2EC245CB283}">
            <xm:f>Sommaire!H18="Film(s) en cours"</xm:f>
            <x14:dxf>
              <font>
                <b/>
                <i val="0"/>
                <color theme="3" tint="-0.499984740745262"/>
              </font>
              <fill>
                <patternFill>
                  <bgColor theme="3" tint="0.39994506668294322"/>
                </patternFill>
              </fill>
            </x14:dxf>
          </x14:cfRule>
          <x14:cfRule type="expression" priority="675" id="{99BD7BE9-3EC2-4066-8992-CBC3D6AC0D77}">
            <xm:f>Sommaire!H18="Film(s) en cours (non précisé)"</xm:f>
            <x14:dxf>
              <font>
                <b/>
                <i val="0"/>
                <color theme="3" tint="-0.499984740745262"/>
              </font>
              <fill>
                <patternFill>
                  <bgColor theme="3" tint="0.39994506668294322"/>
                </patternFill>
              </fill>
            </x14:dxf>
          </x14:cfRule>
          <x14:cfRule type="expression" priority="676" id="{053F3E8C-5B5A-416D-B9C5-20361BD4BC21}">
            <xm:f>Sommaire!H18="Série en cours (non précisé)"</xm:f>
            <x14:dxf>
              <font>
                <b/>
                <i val="0"/>
                <color theme="3" tint="-0.499984740745262"/>
              </font>
              <fill>
                <patternFill>
                  <bgColor theme="3" tint="0.39994506668294322"/>
                </patternFill>
              </fill>
            </x14:dxf>
          </x14:cfRule>
          <x14:cfRule type="expression" priority="677" id="{05158930-C03D-4F91-88DE-EE9695D7DA8D}">
            <xm:f>Sommaire!H18="OAV(s) en cours"</xm:f>
            <x14:dxf>
              <font>
                <b/>
                <i val="0"/>
                <color theme="3" tint="-0.499984740745262"/>
              </font>
              <fill>
                <patternFill>
                  <bgColor theme="3" tint="0.39994506668294322"/>
                </patternFill>
              </fill>
            </x14:dxf>
          </x14:cfRule>
          <x14:cfRule type="expression" priority="678" id="{A8482EEC-EDD5-45C2-9488-A57591F286F3}">
            <xm:f>Sommaire!H18="OAV(s) en cours (non précisé)"</xm:f>
            <x14:dxf>
              <font>
                <b/>
                <i val="0"/>
                <color theme="3" tint="-0.499984740745262"/>
              </font>
              <fill>
                <patternFill>
                  <bgColor theme="3" tint="0.39994506668294322"/>
                </patternFill>
              </fill>
            </x14:dxf>
          </x14:cfRule>
          <x14:cfRule type="expression" priority="679" id="{E2FEC18A-746C-486F-904C-A5CE6EBBCC0E}">
            <xm:f>Sommaire!H18="Série en cours"</xm:f>
            <x14:dxf>
              <font>
                <b/>
                <i val="0"/>
                <color theme="3" tint="-0.499984740745262"/>
              </font>
              <fill>
                <patternFill>
                  <bgColor theme="3" tint="0.39994506668294322"/>
                </patternFill>
              </fill>
            </x14:dxf>
          </x14:cfRule>
          <x14:cfRule type="expression" priority="680" id="{E6F2B8C8-58C9-432D-88F4-87CD9D381F6C}">
            <xm:f>Sommaire!H18="Film(s) terminé(s)"</xm:f>
            <x14:dxf>
              <font>
                <b/>
                <i val="0"/>
                <color theme="6" tint="-0.499984740745262"/>
              </font>
              <fill>
                <patternFill>
                  <bgColor theme="6"/>
                </patternFill>
              </fill>
            </x14:dxf>
          </x14:cfRule>
          <x14:cfRule type="expression" priority="681" id="{C71A98B3-9FC7-4ABA-9907-454225DC61B8}">
            <xm:f>Sommaire!H18="Série terminée"</xm:f>
            <x14:dxf>
              <font>
                <b/>
                <i val="0"/>
                <color theme="6" tint="-0.499984740745262"/>
              </font>
              <fill>
                <patternFill>
                  <bgColor theme="6"/>
                </patternFill>
              </fill>
            </x14:dxf>
          </x14:cfRule>
          <x14:cfRule type="expression" priority="683" id="{EB5AB380-55FA-4C90-9F01-25A7BF29176D}">
            <xm:f>Sommaire!H18="OAV(s) terminé(s)"</xm:f>
            <x14:dxf>
              <font>
                <b/>
                <i val="0"/>
                <color theme="6" tint="-0.499984740745262"/>
              </font>
              <fill>
                <patternFill>
                  <bgColor theme="6"/>
                </patternFill>
              </fill>
            </x14:dxf>
          </x14:cfRule>
          <xm:sqref>B18:B20</xm:sqref>
        </x14:conditionalFormatting>
        <x14:conditionalFormatting xmlns:xm="http://schemas.microsoft.com/office/excel/2006/main">
          <x14:cfRule type="expression" priority="2" id="{5A6C4C5B-9896-4CB6-BA5B-0919F7C90EDD}">
            <xm:f>Sommaire!H18="OAV(s) terminé(s)"</xm:f>
            <x14:dxf>
              <font>
                <b/>
                <i val="0"/>
                <color theme="6" tint="-0.499984740745262"/>
              </font>
              <fill>
                <patternFill>
                  <bgColor theme="6"/>
                </patternFill>
              </fill>
            </x14:dxf>
          </x14:cfRule>
          <x14:cfRule type="expression" priority="9" id="{7BC538D4-E8DA-4EF6-9A99-1370544ED502}">
            <xm:f>Sommaire!H18="Série et OAV(s) à venir"</xm:f>
            <x14:dxf>
              <font>
                <b/>
                <i val="0"/>
                <color theme="8" tint="-0.499984740745262"/>
              </font>
              <fill>
                <patternFill>
                  <bgColor theme="8" tint="0.39994506668294322"/>
                </patternFill>
              </fill>
            </x14:dxf>
          </x14:cfRule>
          <x14:cfRule type="expression" priority="49" id="{21F0BBC9-13DA-4185-93F1-0AF64E470B84}">
            <xm:f>Sommaire!H18="Série et film(s) à venir (non précisé)"</xm:f>
            <x14:dxf>
              <font>
                <b/>
                <i val="0"/>
                <color theme="8" tint="-0.499984740745262"/>
              </font>
              <fill>
                <patternFill>
                  <bgColor theme="8" tint="0.39994506668294322"/>
                </patternFill>
              </fill>
            </x14:dxf>
          </x14:cfRule>
          <x14:cfRule type="expression" priority="625" id="{B90ED6AC-1109-4810-B582-A85910F5EED1}">
            <xm:f>Sommaire!H18="Film(s) à venir (non précisé)"</xm:f>
            <x14:dxf>
              <font>
                <b/>
                <i val="0"/>
                <color theme="8" tint="-0.499984740745262"/>
              </font>
              <fill>
                <patternFill>
                  <bgColor theme="8" tint="0.39994506668294322"/>
                </patternFill>
              </fill>
            </x14:dxf>
          </x14:cfRule>
          <x14:cfRule type="expression" priority="626" id="{01282557-4BA8-4E64-9E14-DA9683D526B8}">
            <xm:f>Sommaire!H18="Film(s) à venir"</xm:f>
            <x14:dxf>
              <font>
                <b/>
                <i val="0"/>
                <color theme="8" tint="-0.499984740745262"/>
              </font>
              <fill>
                <patternFill>
                  <bgColor theme="8" tint="0.39994506668294322"/>
                </patternFill>
              </fill>
            </x14:dxf>
          </x14:cfRule>
          <x14:cfRule type="expression" priority="627" id="{A7D1C739-8BFE-40AC-A47A-B1D6559E3B19}">
            <xm:f>Sommaire!H18="OAV(s) à venir (non précisé)"</xm:f>
            <x14:dxf>
              <font>
                <b/>
                <i val="0"/>
                <color theme="8" tint="-0.499984740745262"/>
              </font>
              <fill>
                <patternFill>
                  <bgColor theme="8" tint="0.39994506668294322"/>
                </patternFill>
              </fill>
            </x14:dxf>
          </x14:cfRule>
          <x14:cfRule type="expression" priority="658" id="{97E798C4-8846-49A6-854A-D6EA2F0E720E}">
            <xm:f>Sommaire!H18="OAV(s) à venir"</xm:f>
            <x14:dxf>
              <font>
                <b/>
                <i val="0"/>
                <color theme="8" tint="-0.499984740745262"/>
              </font>
              <fill>
                <patternFill>
                  <bgColor theme="8" tint="0.39994506668294322"/>
                </patternFill>
              </fill>
            </x14:dxf>
          </x14:cfRule>
          <x14:cfRule type="expression" priority="659" id="{B27B2DF4-0FC4-45BA-92E7-4BB48FAB2206}">
            <xm:f>Sommaire!H18="Série à venir (non précisé)"</xm:f>
            <x14:dxf>
              <font>
                <b/>
                <i val="0"/>
                <color theme="8" tint="-0.499984740745262"/>
              </font>
              <fill>
                <patternFill>
                  <bgColor theme="8" tint="0.39994506668294322"/>
                </patternFill>
              </fill>
            </x14:dxf>
          </x14:cfRule>
          <x14:cfRule type="expression" priority="660" id="{34AA0994-A749-407B-A974-7A86BD57339E}">
            <xm:f>Sommaire!H18="Série à venir"</xm:f>
            <x14:dxf>
              <font>
                <b/>
                <i val="0"/>
                <color theme="8" tint="-0.499984740745262"/>
              </font>
              <fill>
                <patternFill>
                  <bgColor theme="8" tint="0.39994506668294322"/>
                </patternFill>
              </fill>
            </x14:dxf>
          </x14:cfRule>
          <x14:cfRule type="expression" priority="661" id="{C0A7203D-EDF4-433F-AFC9-266FDC8F69DB}">
            <xm:f>Sommaire!H18="Série en pause"</xm:f>
            <x14:dxf>
              <font>
                <b/>
                <i val="0"/>
                <color theme="7" tint="-0.499984740745262"/>
              </font>
              <fill>
                <patternFill>
                  <bgColor theme="7" tint="0.39994506668294322"/>
                </patternFill>
              </fill>
            </x14:dxf>
          </x14:cfRule>
          <x14:cfRule type="expression" priority="662" id="{7025DDB4-D114-43EE-BE16-B73476F3F0DA}">
            <xm:f>Sommaire!H18="Film(s) en cours"</xm:f>
            <x14:dxf>
              <font>
                <b/>
                <i val="0"/>
                <color theme="3" tint="-0.499984740745262"/>
              </font>
              <fill>
                <patternFill>
                  <bgColor theme="3" tint="0.39994506668294322"/>
                </patternFill>
              </fill>
            </x14:dxf>
          </x14:cfRule>
          <x14:cfRule type="expression" priority="663" id="{227DE713-D4A0-40C9-9E44-36307F76DF6F}">
            <xm:f>Sommaire!H18="OAV(s) en cours"</xm:f>
            <x14:dxf>
              <font>
                <b/>
                <i val="0"/>
                <color theme="3" tint="-0.499984740745262"/>
              </font>
              <fill>
                <patternFill>
                  <bgColor theme="3" tint="0.39994506668294322"/>
                </patternFill>
              </fill>
            </x14:dxf>
          </x14:cfRule>
          <x14:cfRule type="expression" priority="664" id="{70D98A9A-1C0D-4D47-87EA-19C197BC5574}">
            <xm:f>Sommaire!H18="OAV(s) en cours (non précisé)"</xm:f>
            <x14:dxf>
              <font>
                <b/>
                <i val="0"/>
                <color theme="3" tint="-0.499984740745262"/>
              </font>
              <fill>
                <patternFill>
                  <bgColor theme="3" tint="0.39994506668294322"/>
                </patternFill>
              </fill>
            </x14:dxf>
          </x14:cfRule>
          <x14:cfRule type="expression" priority="665" id="{06FA2186-825B-4F8B-8377-162D4AA35DE6}">
            <xm:f>Sommaire!H18="Série en cours (non précisé)"</xm:f>
            <x14:dxf>
              <font>
                <b/>
                <i val="0"/>
                <color theme="3" tint="-0.499984740745262"/>
              </font>
              <fill>
                <patternFill>
                  <bgColor theme="3" tint="0.39994506668294322"/>
                </patternFill>
              </fill>
            </x14:dxf>
          </x14:cfRule>
          <x14:cfRule type="expression" priority="666" id="{E4374138-D79B-452D-ABCE-856226D27D99}">
            <xm:f>Sommaire!H18="Film(s) en cours (non précisé)"</xm:f>
            <x14:dxf>
              <font>
                <b/>
                <i val="0"/>
                <color theme="3" tint="-0.499984740745262"/>
              </font>
              <fill>
                <patternFill>
                  <bgColor theme="3" tint="0.39994506668294322"/>
                </patternFill>
              </fill>
            </x14:dxf>
          </x14:cfRule>
          <x14:cfRule type="expression" priority="667" id="{6CE92970-71E9-4CA9-A846-717D624BF91C}">
            <xm:f>Sommaire!H18="Série en cours"</xm:f>
            <x14:dxf>
              <font>
                <b/>
                <i val="0"/>
                <color theme="3" tint="-0.499984740745262"/>
              </font>
              <fill>
                <patternFill>
                  <bgColor theme="3" tint="0.39994506668294322"/>
                </patternFill>
              </fill>
            </x14:dxf>
          </x14:cfRule>
          <x14:cfRule type="expression" priority="668" id="{E360D959-46D0-4931-8331-97B05961E8AA}">
            <xm:f>Sommaire!H18="Film(s) terminé(s)"</xm:f>
            <x14:dxf>
              <font>
                <b/>
                <i val="0"/>
                <color theme="6" tint="-0.499984740745262"/>
              </font>
              <fill>
                <patternFill>
                  <bgColor theme="6"/>
                </patternFill>
              </fill>
            </x14:dxf>
          </x14:cfRule>
          <x14:cfRule type="expression" priority="669" id="{F709828D-F570-4037-90BF-2487671C4C7F}">
            <xm:f>Sommaire!H18="Série terminée"</xm:f>
            <x14:dxf>
              <font>
                <b/>
                <i val="0"/>
                <color theme="6" tint="-0.499984740745262"/>
              </font>
              <fill>
                <patternFill>
                  <bgColor theme="6"/>
                </patternFill>
              </fill>
            </x14:dxf>
          </x14:cfRule>
          <xm:sqref>C18:C20</xm:sqref>
        </x14:conditionalFormatting>
        <x14:conditionalFormatting xmlns:xm="http://schemas.microsoft.com/office/excel/2006/main">
          <x14:cfRule type="expression" priority="8" id="{CB84573D-F81F-4661-97E5-025A7BE79958}">
            <xm:f>Sommaire!H18="Série en pause"</xm:f>
            <x14:dxf>
              <font>
                <b/>
                <i val="0"/>
                <color theme="7" tint="-0.499984740745262"/>
              </font>
              <fill>
                <patternFill>
                  <bgColor theme="7" tint="0.39994506668294322"/>
                </patternFill>
              </fill>
            </x14:dxf>
          </x14:cfRule>
          <x14:cfRule type="expression" priority="48" id="{8F4886DE-0061-4BAC-BD0B-49F4FD9048EF}">
            <xm:f>Sommaire!H18="Série et OAV(s) à venir"</xm:f>
            <x14:dxf>
              <font>
                <b/>
                <i val="0"/>
                <color theme="8" tint="-0.499984740745262"/>
              </font>
              <fill>
                <patternFill>
                  <bgColor theme="8" tint="0.39994506668294322"/>
                </patternFill>
              </fill>
            </x14:dxf>
          </x14:cfRule>
          <x14:cfRule type="expression" priority="622" id="{17A56F62-915E-4D14-80C6-519407F1521E}">
            <xm:f>Sommaire!H18="Série et film(s) à venir (non précisé)"</xm:f>
            <x14:dxf>
              <font>
                <b/>
                <i val="0"/>
                <color theme="8" tint="-0.499984740745262"/>
              </font>
              <fill>
                <patternFill>
                  <bgColor theme="8" tint="0.39994506668294322"/>
                </patternFill>
              </fill>
            </x14:dxf>
          </x14:cfRule>
          <x14:cfRule type="expression" priority="623" id="{9D8FB838-4A73-492A-B255-B71546EF545A}">
            <xm:f>Sommaire!H18="Film(s) à venir (non précisé)"</xm:f>
            <x14:dxf>
              <font>
                <b/>
                <i val="0"/>
                <color theme="8" tint="-0.499984740745262"/>
              </font>
              <fill>
                <patternFill>
                  <bgColor theme="8" tint="0.39994506668294322"/>
                </patternFill>
              </fill>
            </x14:dxf>
          </x14:cfRule>
          <x14:cfRule type="expression" priority="624" id="{3E489687-64DA-4E0C-BD94-7B4F4B868CDE}">
            <xm:f>Sommaire!H18="Film(s) à venir"</xm:f>
            <x14:dxf>
              <font>
                <b/>
                <i val="0"/>
                <color theme="8" tint="-0.499984740745262"/>
              </font>
              <fill>
                <patternFill>
                  <bgColor theme="8" tint="0.39994506668294322"/>
                </patternFill>
              </fill>
            </x14:dxf>
          </x14:cfRule>
          <x14:cfRule type="expression" priority="644" id="{B3038C51-85BB-4FB8-B374-ED3B06B08085}">
            <xm:f>Sommaire!H18="OAV(s) à venir (non précisé)"</xm:f>
            <x14:dxf>
              <font>
                <b/>
                <i val="0"/>
                <color theme="8" tint="-0.499984740745262"/>
              </font>
              <fill>
                <patternFill>
                  <bgColor theme="8" tint="0.39994506668294322"/>
                </patternFill>
              </fill>
            </x14:dxf>
          </x14:cfRule>
          <x14:cfRule type="expression" priority="645" id="{C34C34D0-285B-4160-B70F-E84DB18EBE37}">
            <xm:f>Sommaire!H18="OAV(s) à venir"</xm:f>
            <x14:dxf>
              <font>
                <b/>
                <i val="0"/>
                <color theme="8" tint="-0.499984740745262"/>
              </font>
              <fill>
                <patternFill>
                  <bgColor theme="8" tint="0.39994506668294322"/>
                </patternFill>
              </fill>
            </x14:dxf>
          </x14:cfRule>
          <x14:cfRule type="expression" priority="646" id="{2F866D55-A622-4B95-AEDD-97684DA083E5}">
            <xm:f>Sommaire!H18="Série à venir (non précisé)"</xm:f>
            <x14:dxf>
              <font>
                <b/>
                <i val="0"/>
                <color theme="8" tint="-0.499984740745262"/>
              </font>
              <fill>
                <patternFill>
                  <bgColor theme="8" tint="0.39994506668294322"/>
                </patternFill>
              </fill>
            </x14:dxf>
          </x14:cfRule>
          <x14:cfRule type="expression" priority="647" id="{5D654E9E-3DE4-4F0D-98E1-C232EB61780A}">
            <xm:f>Sommaire!H18="Série à venir"</xm:f>
            <x14:dxf>
              <font>
                <b/>
                <i val="0"/>
                <color theme="8" tint="-0.499984740745262"/>
              </font>
              <fill>
                <patternFill>
                  <bgColor theme="8" tint="0.39994506668294322"/>
                </patternFill>
              </fill>
            </x14:dxf>
          </x14:cfRule>
          <x14:cfRule type="expression" priority="648" id="{49CE996C-590D-4F3E-9025-57EACE44C80B}">
            <xm:f>Sommaire!H18="Série en pause"</xm:f>
            <x14:dxf>
              <font>
                <b/>
                <i val="0"/>
                <color theme="7" tint="-0.499984740745262"/>
              </font>
              <fill>
                <patternFill>
                  <bgColor theme="7" tint="0.39994506668294322"/>
                </patternFill>
              </fill>
            </x14:dxf>
          </x14:cfRule>
          <x14:cfRule type="expression" priority="649" id="{7E260B3A-7AAA-4A8A-B25A-2604B73B5A74}">
            <xm:f>Sommaire!H18="Film(s) en cours"</xm:f>
            <x14:dxf>
              <font>
                <b/>
                <i val="0"/>
                <color theme="3" tint="-0.499984740745262"/>
              </font>
              <fill>
                <patternFill>
                  <bgColor theme="3" tint="0.39994506668294322"/>
                </patternFill>
              </fill>
            </x14:dxf>
          </x14:cfRule>
          <x14:cfRule type="expression" priority="650" id="{F42717AC-B11F-45A8-B0D2-90271D6F75E0}">
            <xm:f>Sommaire!H18="Série en cours (non précisé)"</xm:f>
            <x14:dxf>
              <font>
                <b/>
                <i val="0"/>
                <color theme="3" tint="-0.499984740745262"/>
              </font>
              <fill>
                <patternFill>
                  <bgColor theme="3" tint="0.39994506668294322"/>
                </patternFill>
              </fill>
            </x14:dxf>
          </x14:cfRule>
          <x14:cfRule type="expression" priority="651" id="{09AA3D73-9E85-47ED-9504-276640FAAF72}">
            <xm:f>Sommaire!H18="Film(s) en cours (non précisé)"</xm:f>
            <x14:dxf>
              <font>
                <b/>
                <i val="0"/>
                <color theme="3" tint="-0.499984740745262"/>
              </font>
              <fill>
                <patternFill>
                  <bgColor theme="3" tint="0.39994506668294322"/>
                </patternFill>
              </fill>
            </x14:dxf>
          </x14:cfRule>
          <x14:cfRule type="expression" priority="652" id="{0651D2E3-4B26-40ED-A551-BDAAAC27BB8D}">
            <xm:f>Sommaire!H18="OAV(s) en cours (non précisé)"</xm:f>
            <x14:dxf>
              <font>
                <b/>
                <i val="0"/>
                <color theme="3" tint="-0.499984740745262"/>
              </font>
              <fill>
                <patternFill>
                  <bgColor theme="3" tint="0.39994506668294322"/>
                </patternFill>
              </fill>
            </x14:dxf>
          </x14:cfRule>
          <x14:cfRule type="expression" priority="653" id="{43D38A89-3DE2-410D-BA18-67A9B83154C4}">
            <xm:f>Sommaire!H18="OAV(s) en cours"</xm:f>
            <x14:dxf>
              <font>
                <b/>
                <i val="0"/>
                <color theme="3" tint="-0.499984740745262"/>
              </font>
              <fill>
                <patternFill>
                  <bgColor theme="3" tint="0.39994506668294322"/>
                </patternFill>
              </fill>
            </x14:dxf>
          </x14:cfRule>
          <x14:cfRule type="expression" priority="654" id="{851016BD-CFBB-4D4C-8F0F-478D13AA0E52}">
            <xm:f>Sommaire!H18="Série en cours"</xm:f>
            <x14:dxf>
              <font>
                <b/>
                <i val="0"/>
                <color theme="3" tint="-0.499984740745262"/>
              </font>
              <fill>
                <patternFill>
                  <bgColor theme="3" tint="0.39994506668294322"/>
                </patternFill>
              </fill>
            </x14:dxf>
          </x14:cfRule>
          <x14:cfRule type="expression" priority="655" id="{C433A29A-7BB0-4F5A-A375-1521C59F4850}">
            <xm:f>Sommaire!H18="Film(s) terminé(s)"</xm:f>
            <x14:dxf>
              <font>
                <b/>
                <i val="0"/>
                <color theme="6" tint="-0.499984740745262"/>
              </font>
              <fill>
                <patternFill>
                  <bgColor theme="6"/>
                </patternFill>
              </fill>
            </x14:dxf>
          </x14:cfRule>
          <x14:cfRule type="expression" priority="657" id="{3A32FD12-15A4-41C6-B978-2A60DF807934}">
            <xm:f>Sommaire!H18="Série terminée"</xm:f>
            <x14:dxf>
              <font>
                <b/>
                <i val="0"/>
                <color theme="6" tint="-0.499984740745262"/>
              </font>
              <fill>
                <patternFill>
                  <bgColor theme="6"/>
                </patternFill>
              </fill>
            </x14:dxf>
          </x14:cfRule>
          <xm:sqref>D18:D20</xm:sqref>
        </x14:conditionalFormatting>
        <x14:conditionalFormatting xmlns:xm="http://schemas.microsoft.com/office/excel/2006/main">
          <x14:cfRule type="expression" priority="47" id="{B798BC41-46BC-4D97-B1BE-9326146E08AF}">
            <xm:f>Sommaire!H18="Film(s) en cours (non précisé)"</xm:f>
            <x14:dxf>
              <font>
                <b/>
                <i val="0"/>
                <color theme="3" tint="-0.499984740745262"/>
              </font>
              <fill>
                <patternFill>
                  <bgColor theme="3" tint="0.39994506668294322"/>
                </patternFill>
              </fill>
            </x14:dxf>
          </x14:cfRule>
          <x14:cfRule type="expression" priority="618" id="{84B864AF-06BA-4FB4-9CD8-DDD32D9BE144}">
            <xm:f>Sommaire!H18="OAV(s) en cours (non précisé)"</xm:f>
            <x14:dxf>
              <font>
                <b/>
                <i val="0"/>
                <color theme="3" tint="-0.499984740745262"/>
              </font>
              <fill>
                <patternFill>
                  <bgColor theme="3" tint="0.39994506668294322"/>
                </patternFill>
              </fill>
            </x14:dxf>
          </x14:cfRule>
          <x14:cfRule type="expression" priority="619" id="{7877EC37-4CD0-43AA-9057-570B25E9CDED}">
            <xm:f>Sommaire!H18="Série en cours (non précisé)"</xm:f>
            <x14:dxf>
              <font>
                <b/>
                <i val="0"/>
                <color theme="3" tint="-0.499984740745262"/>
              </font>
              <fill>
                <patternFill>
                  <bgColor theme="3" tint="0.39994506668294322"/>
                </patternFill>
              </fill>
            </x14:dxf>
          </x14:cfRule>
          <x14:cfRule type="expression" priority="621" id="{18B21A73-2D46-4BF5-BB61-3B4163B8A99A}">
            <xm:f>Sommaire!H18="Série en pause"</xm:f>
            <x14:dxf>
              <font>
                <b/>
                <i val="0"/>
                <color theme="7" tint="-0.499984740745262"/>
              </font>
              <fill>
                <patternFill>
                  <bgColor theme="7" tint="0.39994506668294322"/>
                </patternFill>
              </fill>
            </x14:dxf>
          </x14:cfRule>
          <x14:cfRule type="expression" priority="631" id="{3DE07C9E-3BCC-442F-9C45-8C2A0C79DC5F}">
            <xm:f>Sommaire!H18="Film(s) à venir (non précisé)"</xm:f>
            <x14:dxf>
              <font>
                <b/>
                <i val="0"/>
                <color theme="8" tint="-0.499984740745262"/>
              </font>
              <fill>
                <patternFill>
                  <bgColor theme="8" tint="0.39994506668294322"/>
                </patternFill>
              </fill>
            </x14:dxf>
          </x14:cfRule>
          <x14:cfRule type="expression" priority="632" id="{689159BE-6DC8-4A2E-8893-DC53FFAD002A}">
            <xm:f>Sommaire!H18="Film(s) à venir"</xm:f>
            <x14:dxf>
              <font>
                <b/>
                <i val="0"/>
                <color theme="8" tint="-0.499984740745262"/>
              </font>
              <fill>
                <patternFill>
                  <bgColor theme="8" tint="0.39994506668294322"/>
                </patternFill>
              </fill>
            </x14:dxf>
          </x14:cfRule>
          <x14:cfRule type="expression" priority="633" id="{34757D1A-2592-4C8E-8708-1E56C72393CD}">
            <xm:f>Sommaire!H18="Série et film(s) à venir (non précisé)"</xm:f>
            <x14:dxf>
              <font>
                <b/>
                <i val="0"/>
                <color theme="8" tint="-0.499984740745262"/>
              </font>
              <fill>
                <patternFill>
                  <bgColor theme="8" tint="0.39994506668294322"/>
                </patternFill>
              </fill>
            </x14:dxf>
          </x14:cfRule>
          <x14:cfRule type="expression" priority="634" id="{43C2D32E-FE08-4056-A018-DFD89CB34171}">
            <xm:f>Sommaire!H18="OAV(s) à venir (non précisé)"</xm:f>
            <x14:dxf>
              <font>
                <b/>
                <i val="0"/>
                <color theme="8" tint="-0.499984740745262"/>
              </font>
              <fill>
                <patternFill>
                  <bgColor theme="8" tint="0.39994506668294322"/>
                </patternFill>
              </fill>
            </x14:dxf>
          </x14:cfRule>
          <x14:cfRule type="expression" priority="635" id="{93889C20-84A1-48F7-8554-F8565F6F2B1E}">
            <xm:f>Sommaire!H18="OAV(s) à venir"</xm:f>
            <x14:dxf>
              <font>
                <b/>
                <i val="0"/>
                <color theme="8" tint="-0.499984740745262"/>
              </font>
              <fill>
                <patternFill>
                  <bgColor theme="8" tint="0.39994506668294322"/>
                </patternFill>
              </fill>
            </x14:dxf>
          </x14:cfRule>
          <x14:cfRule type="expression" priority="636" id="{4915BDD0-26B9-4300-883C-95A98CD5BBFB}">
            <xm:f>Sommaire!H18="Série à venir (non précisé)"</xm:f>
            <x14:dxf>
              <font>
                <b/>
                <i val="0"/>
                <color theme="8" tint="-0.499984740745262"/>
              </font>
              <fill>
                <patternFill>
                  <bgColor theme="8" tint="0.39994506668294322"/>
                </patternFill>
              </fill>
            </x14:dxf>
          </x14:cfRule>
          <x14:cfRule type="expression" priority="637" id="{76A581D4-F176-482A-9C22-27F05E41C1EA}">
            <xm:f>Sommaire!H18="Série à venir"</xm:f>
            <x14:dxf>
              <font>
                <b/>
                <i val="0"/>
                <color theme="8" tint="-0.499984740745262"/>
              </font>
              <fill>
                <patternFill>
                  <bgColor theme="8" tint="0.39994506668294322"/>
                </patternFill>
              </fill>
            </x14:dxf>
          </x14:cfRule>
          <x14:cfRule type="expression" priority="638" id="{4A8689A2-A1A4-4C3F-9597-BF2027B8E907}">
            <xm:f>Sommaire!H18="Série en pause"</xm:f>
            <x14:dxf>
              <font>
                <b/>
                <i val="0"/>
                <color theme="7" tint="-0.499984740745262"/>
              </font>
              <fill>
                <patternFill>
                  <bgColor theme="7" tint="0.39994506668294322"/>
                </patternFill>
              </fill>
            </x14:dxf>
          </x14:cfRule>
          <x14:cfRule type="expression" priority="639" id="{1A0273D6-9120-4185-AE38-08EA9483055F}">
            <xm:f>Sommaire!H18="Film(s) en cours"</xm:f>
            <x14:dxf>
              <font>
                <b/>
                <i val="0"/>
                <color theme="3" tint="-0.499984740745262"/>
              </font>
              <fill>
                <patternFill>
                  <bgColor theme="3" tint="0.39994506668294322"/>
                </patternFill>
              </fill>
            </x14:dxf>
          </x14:cfRule>
          <x14:cfRule type="expression" priority="640" id="{4A237194-A538-4269-8939-D30C43DCCE58}">
            <xm:f>Sommaire!H18="OAV(s) en cours"</xm:f>
            <x14:dxf>
              <font>
                <b/>
                <i val="0"/>
                <color theme="3" tint="-0.499984740745262"/>
              </font>
              <fill>
                <patternFill>
                  <bgColor theme="3" tint="0.39994506668294322"/>
                </patternFill>
              </fill>
            </x14:dxf>
          </x14:cfRule>
          <x14:cfRule type="expression" priority="641" id="{BABCB800-D3B7-4B6F-84A5-CFF83CAD6C6F}">
            <xm:f>Sommaire!H18="Série en cours"</xm:f>
            <x14:dxf>
              <font>
                <b/>
                <i val="0"/>
                <color theme="3" tint="-0.499984740745262"/>
              </font>
              <fill>
                <patternFill>
                  <bgColor theme="3" tint="0.39994506668294322"/>
                </patternFill>
              </fill>
            </x14:dxf>
          </x14:cfRule>
          <x14:cfRule type="expression" priority="642" id="{F321331D-7BD2-4648-85B4-E20CD36954BA}">
            <xm:f>Sommaire!H18="Film(s) terminé(s)"</xm:f>
            <x14:dxf>
              <font>
                <b/>
                <i val="0"/>
                <color theme="6" tint="-0.499984740745262"/>
              </font>
              <fill>
                <patternFill>
                  <bgColor theme="6"/>
                </patternFill>
              </fill>
            </x14:dxf>
          </x14:cfRule>
          <x14:cfRule type="expression" priority="643" id="{58D09B0B-D517-499E-BEE6-609DE81FFF88}">
            <xm:f>Sommaire!H18="Série terminée"</xm:f>
            <x14:dxf>
              <font>
                <b/>
                <i val="0"/>
                <color theme="6" tint="-0.499984740745262"/>
              </font>
              <fill>
                <patternFill>
                  <bgColor theme="6"/>
                </patternFill>
              </fill>
            </x14:dxf>
          </x14:cfRule>
          <xm:sqref>E18:E20</xm:sqref>
        </x14:conditionalFormatting>
        <x14:conditionalFormatting xmlns:xm="http://schemas.microsoft.com/office/excel/2006/main">
          <x14:cfRule type="expression" priority="3" id="{A589F909-1E8F-4CB7-B168-A31DCCD20E51}">
            <xm:f>Sommaire!H18="Série et OAV(s) à venir"</xm:f>
            <x14:dxf>
              <font>
                <b/>
                <i val="0"/>
                <color theme="8" tint="-0.499984740745262"/>
              </font>
              <fill>
                <patternFill>
                  <bgColor theme="8" tint="0.39994506668294322"/>
                </patternFill>
              </fill>
            </x14:dxf>
          </x14:cfRule>
          <x14:cfRule type="expression" priority="6" id="{DC7CB1ED-B95F-47F2-B4CB-3CE23E7BCB3C}">
            <xm:f>Sommaire!H18="Film(s) en cours (non précisé)"</xm:f>
            <x14:dxf>
              <font>
                <b/>
                <i val="0"/>
                <color theme="3" tint="-0.499984740745262"/>
              </font>
              <fill>
                <patternFill>
                  <bgColor theme="3" tint="0.39994506668294322"/>
                </patternFill>
              </fill>
            </x14:dxf>
          </x14:cfRule>
          <x14:cfRule type="expression" priority="29" id="{30F30C85-D87D-48B0-AF8F-BFCAE369ED56}">
            <xm:f>Sommaire!H18="OAV(s) en cours (non précisé)"</xm:f>
            <x14:dxf>
              <font>
                <b/>
                <i val="0"/>
                <color theme="3" tint="-0.499984740745262"/>
              </font>
              <fill>
                <patternFill>
                  <bgColor theme="3" tint="0.39994506668294322"/>
                </patternFill>
              </fill>
            </x14:dxf>
          </x14:cfRule>
          <x14:cfRule type="expression" priority="30" id="{F423689C-6A78-473F-B5C3-7723B19ECF0E}">
            <xm:f>Sommaire!H18="Série en cours (non précisé)"</xm:f>
            <x14:dxf>
              <font>
                <b/>
                <i val="0"/>
                <color theme="3" tint="-0.499984740745262"/>
              </font>
              <fill>
                <patternFill>
                  <bgColor theme="3" tint="0.39994506668294322"/>
                </patternFill>
              </fill>
            </x14:dxf>
          </x14:cfRule>
          <x14:cfRule type="expression" priority="31" id="{6D68302F-BFA5-421E-B3D6-7CD0DD4DF82C}">
            <xm:f>Sommaire!H18="Série en pause"</xm:f>
            <x14:dxf>
              <font>
                <b/>
                <i val="0"/>
                <color theme="7" tint="-0.499984740745262"/>
              </font>
              <fill>
                <patternFill>
                  <bgColor theme="7" tint="0.39994506668294322"/>
                </patternFill>
              </fill>
            </x14:dxf>
          </x14:cfRule>
          <x14:cfRule type="expression" priority="32" id="{27F188A2-4FD8-4E3D-AFC3-FBA6FC5CC6CA}">
            <xm:f>Sommaire!H18="Film(s) à venir (non précisé)"</xm:f>
            <x14:dxf>
              <font>
                <b/>
                <i val="0"/>
                <color theme="8" tint="-0.499984740745262"/>
              </font>
              <fill>
                <patternFill>
                  <bgColor theme="8" tint="0.39994506668294322"/>
                </patternFill>
              </fill>
            </x14:dxf>
          </x14:cfRule>
          <x14:cfRule type="expression" priority="33" id="{C70F71C6-41D1-4B04-A0A8-8A64D59156DD}">
            <xm:f>Sommaire!H18="Film(s) à venir"</xm:f>
            <x14:dxf>
              <font>
                <b/>
                <i val="0"/>
                <color theme="8" tint="-0.499984740745262"/>
              </font>
              <fill>
                <patternFill>
                  <bgColor theme="8" tint="0.39994506668294322"/>
                </patternFill>
              </fill>
            </x14:dxf>
          </x14:cfRule>
          <x14:cfRule type="expression" priority="34" id="{CE742F9F-B743-46A6-8EC3-DB427DD3ED18}">
            <xm:f>Sommaire!H18="Série et film(s) à venir (non précisé)"</xm:f>
            <x14:dxf>
              <font>
                <b/>
                <i val="0"/>
                <color theme="8" tint="-0.499984740745262"/>
              </font>
              <fill>
                <patternFill>
                  <bgColor theme="8" tint="0.39994506668294322"/>
                </patternFill>
              </fill>
            </x14:dxf>
          </x14:cfRule>
          <x14:cfRule type="expression" priority="35" id="{D7F07C99-B414-43A7-AAF2-CF1FDE8A0100}">
            <xm:f>Sommaire!H18="OAV(s) à venir (non précisé)"</xm:f>
            <x14:dxf>
              <font>
                <b/>
                <i val="0"/>
                <color theme="8" tint="-0.499984740745262"/>
              </font>
              <fill>
                <patternFill>
                  <bgColor theme="8" tint="0.39994506668294322"/>
                </patternFill>
              </fill>
            </x14:dxf>
          </x14:cfRule>
          <x14:cfRule type="expression" priority="36" id="{08CFFEB2-D542-4964-9073-DD6D04368EE1}">
            <xm:f>Sommaire!H18="OAV(s) à venir"</xm:f>
            <x14:dxf>
              <font>
                <b/>
                <i val="0"/>
                <color theme="8" tint="-0.499984740745262"/>
              </font>
              <fill>
                <patternFill>
                  <bgColor theme="8" tint="0.39994506668294322"/>
                </patternFill>
              </fill>
            </x14:dxf>
          </x14:cfRule>
          <x14:cfRule type="expression" priority="37" id="{E8D29F63-2A62-4FB1-BA77-D84AE3C02376}">
            <xm:f>Sommaire!H18="Série à venir (non précisé)"</xm:f>
            <x14:dxf>
              <font>
                <b/>
                <i val="0"/>
                <color theme="8" tint="-0.499984740745262"/>
              </font>
              <fill>
                <patternFill>
                  <bgColor theme="8" tint="0.39994506668294322"/>
                </patternFill>
              </fill>
            </x14:dxf>
          </x14:cfRule>
          <x14:cfRule type="expression" priority="38" id="{92BA7970-444B-4AE1-84DF-0B7552EE6446}">
            <xm:f>Sommaire!H18="Série à venir"</xm:f>
            <x14:dxf>
              <font>
                <b/>
                <i val="0"/>
                <color theme="8" tint="-0.499984740745262"/>
              </font>
              <fill>
                <patternFill>
                  <bgColor theme="8" tint="0.39994506668294322"/>
                </patternFill>
              </fill>
            </x14:dxf>
          </x14:cfRule>
          <x14:cfRule type="expression" priority="39" id="{539453C3-3956-4E1D-8C50-13B94F65B498}">
            <xm:f>Sommaire!H18="Série en pause"</xm:f>
            <x14:dxf>
              <font>
                <b/>
                <i val="0"/>
                <color theme="7" tint="-0.499984740745262"/>
              </font>
              <fill>
                <patternFill>
                  <bgColor theme="7" tint="0.39994506668294322"/>
                </patternFill>
              </fill>
            </x14:dxf>
          </x14:cfRule>
          <x14:cfRule type="expression" priority="40" id="{241A229B-599E-493A-8FD0-0E75B9FA4D77}">
            <xm:f>Sommaire!H18="Film(s) en cours"</xm:f>
            <x14:dxf>
              <font>
                <b/>
                <i val="0"/>
                <color theme="3" tint="-0.499984740745262"/>
              </font>
              <fill>
                <patternFill>
                  <bgColor theme="3" tint="0.39994506668294322"/>
                </patternFill>
              </fill>
            </x14:dxf>
          </x14:cfRule>
          <x14:cfRule type="expression" priority="41" id="{73D92E59-AB46-4334-9B9D-CC5DA52440D5}">
            <xm:f>Sommaire!H18="OAV(s) en cours"</xm:f>
            <x14:dxf>
              <font>
                <b/>
                <i val="0"/>
                <color theme="3" tint="-0.499984740745262"/>
              </font>
              <fill>
                <patternFill>
                  <bgColor theme="3" tint="0.39994506668294322"/>
                </patternFill>
              </fill>
            </x14:dxf>
          </x14:cfRule>
          <x14:cfRule type="expression" priority="42" id="{F86E1210-87D5-4EF0-A418-9D839AF21A2F}">
            <xm:f>Sommaire!H18="Série en cours"</xm:f>
            <x14:dxf>
              <font>
                <b/>
                <i val="0"/>
                <color theme="3" tint="-0.499984740745262"/>
              </font>
              <fill>
                <patternFill>
                  <bgColor theme="3" tint="0.39994506668294322"/>
                </patternFill>
              </fill>
            </x14:dxf>
          </x14:cfRule>
          <x14:cfRule type="expression" priority="43" id="{80A8AD0F-7558-48E2-9447-41302CF9D5B2}">
            <xm:f>Sommaire!H18="Film(s) terminé(s)"</xm:f>
            <x14:dxf>
              <font>
                <b/>
                <i val="0"/>
                <color theme="6" tint="-0.499984740745262"/>
              </font>
              <fill>
                <patternFill>
                  <bgColor theme="6"/>
                </patternFill>
              </fill>
            </x14:dxf>
          </x14:cfRule>
          <x14:cfRule type="expression" priority="44" id="{B5E0EDB0-41C6-42C7-8A53-CB1425E0BD05}">
            <xm:f>Sommaire!H18="Série terminée"</xm:f>
            <x14:dxf>
              <font>
                <b/>
                <i val="0"/>
                <color theme="6" tint="-0.499984740745262"/>
              </font>
              <fill>
                <patternFill>
                  <bgColor theme="6"/>
                </patternFill>
              </fill>
            </x14:dxf>
          </x14:cfRule>
          <x14:cfRule type="expression" priority="45" id="{1F06D092-6658-4AD0-BDF6-2FC80A668E41}">
            <xm:f>Sommaire!H18="OAV(s) terminé(s)"</xm:f>
            <x14:dxf>
              <font>
                <b/>
                <i val="0"/>
                <color theme="6" tint="-0.499984740745262"/>
              </font>
              <fill>
                <patternFill>
                  <bgColor theme="6"/>
                </patternFill>
              </fill>
            </x14:dxf>
          </x14:cfRule>
          <xm:sqref>F18:F20</xm:sqref>
        </x14:conditionalFormatting>
        <x14:conditionalFormatting xmlns:xm="http://schemas.microsoft.com/office/excel/2006/main">
          <x14:cfRule type="expression" priority="5" id="{DDBED8DF-7D9D-404C-8B13-4BDBC2453988}">
            <xm:f>Sommaire!H18="Série et OAV(s) à venir"</xm:f>
            <x14:dxf>
              <font>
                <b/>
                <i val="0"/>
                <color theme="8" tint="-0.499984740745262"/>
              </font>
              <fill>
                <patternFill>
                  <bgColor theme="8" tint="0.39994506668294322"/>
                </patternFill>
              </fill>
            </x14:dxf>
          </x14:cfRule>
          <x14:cfRule type="expression" priority="12" id="{03E09A08-F95B-4070-A977-E714AFF3AA6E}">
            <xm:f>Sommaire!H18="Film(s) en cours (non précisé)"</xm:f>
            <x14:dxf>
              <font>
                <b/>
                <i val="0"/>
                <color theme="3" tint="-0.499984740745262"/>
              </font>
              <fill>
                <patternFill>
                  <bgColor theme="3" tint="0.39994506668294322"/>
                </patternFill>
              </fill>
            </x14:dxf>
          </x14:cfRule>
          <x14:cfRule type="expression" priority="13" id="{B623171D-708D-4DEE-A65B-39EA4B827693}">
            <xm:f>Sommaire!H18="OAV(s) en cours (non précisé)"</xm:f>
            <x14:dxf>
              <font>
                <b/>
                <i val="0"/>
                <color theme="3" tint="-0.499984740745262"/>
              </font>
              <fill>
                <patternFill>
                  <bgColor theme="3" tint="0.39994506668294322"/>
                </patternFill>
              </fill>
            </x14:dxf>
          </x14:cfRule>
          <x14:cfRule type="expression" priority="14" id="{CB8D9695-79AF-49A4-A3F9-F31801746D28}">
            <xm:f>Sommaire!H18="Série en cours (non précisé)"</xm:f>
            <x14:dxf>
              <font>
                <b/>
                <i val="0"/>
                <color theme="3" tint="-0.499984740745262"/>
              </font>
              <fill>
                <patternFill>
                  <bgColor theme="3" tint="0.39994506668294322"/>
                </patternFill>
              </fill>
            </x14:dxf>
          </x14:cfRule>
          <x14:cfRule type="expression" priority="15" id="{06D8D193-812E-45FE-AA79-2B92D468270C}">
            <xm:f>Sommaire!H18="Série en pause"</xm:f>
            <x14:dxf>
              <font>
                <b/>
                <i val="0"/>
                <color theme="7" tint="-0.499984740745262"/>
              </font>
              <fill>
                <patternFill>
                  <bgColor theme="7" tint="0.39994506668294322"/>
                </patternFill>
              </fill>
            </x14:dxf>
          </x14:cfRule>
          <x14:cfRule type="expression" priority="16" id="{77E9F64C-2063-42EC-96EE-73173CFCADF8}">
            <xm:f>Sommaire!H18="Film(s) à venir (non précisé)"</xm:f>
            <x14:dxf>
              <font>
                <b/>
                <i val="0"/>
                <color theme="8" tint="-0.499984740745262"/>
              </font>
              <fill>
                <patternFill>
                  <bgColor theme="8" tint="0.39994506668294322"/>
                </patternFill>
              </fill>
            </x14:dxf>
          </x14:cfRule>
          <x14:cfRule type="expression" priority="17" id="{3DC44C8D-343E-4E9B-8071-B8B86912B0DE}">
            <xm:f>Sommaire!H18="Film(s) à venir"</xm:f>
            <x14:dxf>
              <font>
                <b/>
                <i val="0"/>
                <color theme="8" tint="-0.499984740745262"/>
              </font>
              <fill>
                <patternFill>
                  <bgColor theme="8" tint="0.39994506668294322"/>
                </patternFill>
              </fill>
            </x14:dxf>
          </x14:cfRule>
          <x14:cfRule type="expression" priority="18" id="{5D21846E-86DA-402E-8357-F7782622BF34}">
            <xm:f>Sommaire!H18="Série et film(s) à venir (non précisé)"</xm:f>
            <x14:dxf>
              <font>
                <b/>
                <i val="0"/>
                <color theme="8" tint="-0.499984740745262"/>
              </font>
              <fill>
                <patternFill>
                  <bgColor theme="8" tint="0.39994506668294322"/>
                </patternFill>
              </fill>
            </x14:dxf>
          </x14:cfRule>
          <x14:cfRule type="expression" priority="19" id="{954A5343-B850-451F-8835-68FCDE9A571A}">
            <xm:f>Sommaire!H18="OAV(s) à venir (non précisé)"</xm:f>
            <x14:dxf>
              <font>
                <b/>
                <i val="0"/>
                <color theme="8" tint="-0.499984740745262"/>
              </font>
              <fill>
                <patternFill>
                  <bgColor theme="8" tint="0.39994506668294322"/>
                </patternFill>
              </fill>
            </x14:dxf>
          </x14:cfRule>
          <x14:cfRule type="expression" priority="20" id="{77F649D5-3DC1-472A-B077-737AED22E2C7}">
            <xm:f>Sommaire!H18="OAV(s) à venir"</xm:f>
            <x14:dxf>
              <font>
                <b/>
                <i val="0"/>
                <color theme="8" tint="-0.499984740745262"/>
              </font>
              <fill>
                <patternFill>
                  <bgColor theme="8" tint="0.39994506668294322"/>
                </patternFill>
              </fill>
            </x14:dxf>
          </x14:cfRule>
          <x14:cfRule type="expression" priority="21" id="{6F494BD2-447D-4DE0-A3F1-6EC549E2785B}">
            <xm:f>Sommaire!H18="Série à venir (non précisé)"</xm:f>
            <x14:dxf>
              <font>
                <b/>
                <i val="0"/>
                <color theme="8" tint="-0.499984740745262"/>
              </font>
              <fill>
                <patternFill>
                  <bgColor theme="8" tint="0.39994506668294322"/>
                </patternFill>
              </fill>
            </x14:dxf>
          </x14:cfRule>
          <x14:cfRule type="expression" priority="22" id="{45620BCF-6787-48C6-B539-95A7C2FA0666}">
            <xm:f>Sommaire!H18="Série à venir"</xm:f>
            <x14:dxf>
              <font>
                <b/>
                <i val="0"/>
                <color theme="8" tint="-0.499984740745262"/>
              </font>
              <fill>
                <patternFill>
                  <bgColor theme="8" tint="0.39994506668294322"/>
                </patternFill>
              </fill>
            </x14:dxf>
          </x14:cfRule>
          <x14:cfRule type="expression" priority="23" id="{ED0674E5-E2AE-4D55-8571-EA8BCF8C96CB}">
            <xm:f>Sommaire!H18="Série en pause"</xm:f>
            <x14:dxf>
              <font>
                <b/>
                <i val="0"/>
                <color theme="7" tint="-0.499984740745262"/>
              </font>
              <fill>
                <patternFill>
                  <bgColor theme="7" tint="0.39994506668294322"/>
                </patternFill>
              </fill>
            </x14:dxf>
          </x14:cfRule>
          <x14:cfRule type="expression" priority="24" id="{79AF2CB7-3A5D-48D9-B44A-391018313A49}">
            <xm:f>Sommaire!H18="Film(s) en cours"</xm:f>
            <x14:dxf>
              <font>
                <b/>
                <i val="0"/>
                <color theme="3" tint="-0.499984740745262"/>
              </font>
              <fill>
                <patternFill>
                  <bgColor theme="3" tint="0.39994506668294322"/>
                </patternFill>
              </fill>
            </x14:dxf>
          </x14:cfRule>
          <x14:cfRule type="expression" priority="25" id="{E62D689C-1829-4ADD-9E3D-3C6866438C9D}">
            <xm:f>Sommaire!H18="OAV(s) en cours"</xm:f>
            <x14:dxf>
              <font>
                <b/>
                <i val="0"/>
                <color theme="3" tint="-0.499984740745262"/>
              </font>
              <fill>
                <patternFill>
                  <bgColor theme="3" tint="0.39994506668294322"/>
                </patternFill>
              </fill>
            </x14:dxf>
          </x14:cfRule>
          <x14:cfRule type="expression" priority="26" id="{DCF0DF09-873C-4906-9C4F-98837EBE2694}">
            <xm:f>Sommaire!H18="Série en cours"</xm:f>
            <x14:dxf>
              <font>
                <b/>
                <i val="0"/>
                <color theme="3" tint="-0.499984740745262"/>
              </font>
              <fill>
                <patternFill>
                  <bgColor theme="3" tint="0.39994506668294322"/>
                </patternFill>
              </fill>
            </x14:dxf>
          </x14:cfRule>
          <x14:cfRule type="expression" priority="27" id="{2AF4BDEB-1EEE-4FD2-B2C4-737B5A30ED0A}">
            <xm:f>Sommaire!H18="Film(s) terminé(s)"</xm:f>
            <x14:dxf>
              <font>
                <b/>
                <i val="0"/>
                <color theme="6" tint="-0.499984740745262"/>
              </font>
              <fill>
                <patternFill>
                  <bgColor theme="6"/>
                </patternFill>
              </fill>
            </x14:dxf>
          </x14:cfRule>
          <x14:cfRule type="expression" priority="28" id="{85AD9606-1DE4-4D43-8427-31257AF6FFED}">
            <xm:f>Sommaire!H18="Série terminée"</xm:f>
            <x14:dxf>
              <font>
                <b/>
                <i val="0"/>
                <color theme="6" tint="-0.499984740745262"/>
              </font>
              <fill>
                <patternFill>
                  <bgColor theme="6"/>
                </patternFill>
              </fill>
            </x14:dxf>
          </x14:cfRule>
          <xm:sqref>G18:G20</xm:sqref>
        </x14:conditionalFormatting>
        <x14:conditionalFormatting xmlns:xm="http://schemas.microsoft.com/office/excel/2006/main">
          <x14:cfRule type="expression" priority="7" id="{40BACD5C-976E-49FC-9E84-CA8303CCFF63}">
            <xm:f>Sommaire!H18="Série et OAV(s) à venir"</xm:f>
            <x14:dxf>
              <font>
                <b/>
                <i val="0"/>
                <color theme="8" tint="-0.499984740745262"/>
              </font>
              <fill>
                <patternFill>
                  <bgColor theme="8" tint="0.39994506668294322"/>
                </patternFill>
              </fill>
            </x14:dxf>
          </x14:cfRule>
          <xm:sqref>E18:E21</xm:sqref>
        </x14:conditionalFormatting>
      </x14:conditionalFormatting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74"/>
  <dimension ref="A6:J31"/>
  <sheetViews>
    <sheetView showZeros="0" tabSelected="1" zoomScale="80" zoomScaleNormal="80" workbookViewId="0">
      <pane ySplit="15" topLeftCell="A16" activePane="bottomLeft" state="frozen"/>
      <selection activeCell="A21" sqref="A21"/>
      <selection pane="bottomLeft" activeCell="A21" sqref="A21"/>
    </sheetView>
  </sheetViews>
  <sheetFormatPr baseColWidth="10" defaultRowHeight="15"/>
  <cols>
    <col min="1" max="1" width="56.5703125" style="77" customWidth="1"/>
    <col min="2" max="9" width="18.5703125" style="77" customWidth="1"/>
    <col min="10" max="16384" width="11.42578125" style="77"/>
  </cols>
  <sheetData>
    <row r="6" spans="1:1">
      <c r="A6" s="40" t="s">
        <v>3</v>
      </c>
    </row>
    <row r="7" spans="1:1">
      <c r="A7" s="40" t="s">
        <v>47</v>
      </c>
    </row>
    <row r="8" spans="1:1">
      <c r="A8" s="40" t="s">
        <v>20</v>
      </c>
    </row>
    <row r="9" spans="1:1">
      <c r="A9" s="40" t="s">
        <v>14</v>
      </c>
    </row>
    <row r="10" spans="1:1">
      <c r="A10" s="89" t="s">
        <v>19</v>
      </c>
    </row>
    <row r="16" spans="1:1" ht="15.75" thickBot="1"/>
    <row r="17" spans="1:10" ht="15.75" hidden="1" thickBot="1"/>
    <row r="18" spans="1:10" ht="17.25" customHeight="1">
      <c r="A18" s="90" t="str">
        <f>Sommaire!A18</f>
        <v>.hack - Sign</v>
      </c>
      <c r="B18" s="92">
        <f>'.hack - Sign'!H8</f>
        <v>0</v>
      </c>
      <c r="C18" s="93">
        <f>'.hack - Sign'!H9</f>
        <v>0</v>
      </c>
      <c r="D18" s="93">
        <f>'.hack - Sign'!J8</f>
        <v>0</v>
      </c>
      <c r="E18" s="93">
        <f>'.hack - Sign'!J9</f>
        <v>0</v>
      </c>
      <c r="F18" s="93">
        <f>'.hack - Sign'!L8</f>
        <v>0</v>
      </c>
      <c r="G18" s="93">
        <f>'.hack - Sign'!L9</f>
        <v>0</v>
      </c>
      <c r="H18" s="93">
        <f>'.hack - Sign'!N8</f>
        <v>0</v>
      </c>
      <c r="I18" s="94">
        <f>'.hack - Sign'!N9</f>
        <v>0</v>
      </c>
    </row>
    <row r="19" spans="1:10" ht="17.25" customHeight="1">
      <c r="A19" s="90" t="str">
        <f>Sommaire!A19</f>
        <v>11 eyes</v>
      </c>
      <c r="B19" s="95" t="str">
        <f>'11 eyes'!H8</f>
        <v>Monde parallèle</v>
      </c>
      <c r="C19" s="96" t="str">
        <f>'11 eyes'!H9</f>
        <v>Romance</v>
      </c>
      <c r="D19" s="96">
        <f>'11 eyes'!J8</f>
        <v>0</v>
      </c>
      <c r="E19" s="96">
        <f>'11 eyes'!J9</f>
        <v>0</v>
      </c>
      <c r="F19" s="96">
        <f>'11 eyes'!L8</f>
        <v>0</v>
      </c>
      <c r="G19" s="96">
        <f>'11 eyes'!L9</f>
        <v>0</v>
      </c>
      <c r="H19" s="96">
        <f>'11 eyes'!N8</f>
        <v>0</v>
      </c>
      <c r="I19" s="97">
        <f>'11 eyes'!N9</f>
        <v>0</v>
      </c>
    </row>
    <row r="20" spans="1:10" ht="17.25" customHeight="1">
      <c r="A20" s="90" t="str">
        <f>Sommaire!A20</f>
        <v>30-sai no Hoken Taiiku</v>
      </c>
      <c r="B20" s="95" t="str">
        <f>'30-sai no Hoken Taiiku'!H8</f>
        <v>Tranche de vie</v>
      </c>
      <c r="C20" s="96" t="str">
        <f>'30-sai no Hoken Taiiku'!H9</f>
        <v>Romance</v>
      </c>
      <c r="D20" s="96" t="str">
        <f>'30-sai no Hoken Taiiku'!J8</f>
        <v>Ecchi</v>
      </c>
      <c r="E20" s="96">
        <f>'30-sai no Hoken Taiiku'!J9</f>
        <v>0</v>
      </c>
      <c r="F20" s="96">
        <f>'30-sai no Hoken Taiiku'!L8</f>
        <v>0</v>
      </c>
      <c r="G20" s="96">
        <f>'30-sai no Hoken Taiiku'!L9</f>
        <v>0</v>
      </c>
      <c r="H20" s="96">
        <f>'30-sai no Hoken Taiiku'!N8</f>
        <v>0</v>
      </c>
      <c r="I20" s="97">
        <f>'30-sai no Hoken Taiiku'!N9</f>
        <v>0</v>
      </c>
    </row>
    <row r="23" spans="1:10">
      <c r="A23" s="122" t="s">
        <v>49</v>
      </c>
      <c r="B23" s="118"/>
      <c r="C23" s="118"/>
      <c r="D23" s="118"/>
      <c r="E23" s="118"/>
      <c r="F23" s="118"/>
      <c r="G23" s="118"/>
      <c r="H23" s="118"/>
      <c r="I23" s="118"/>
      <c r="J23" s="118"/>
    </row>
    <row r="24" spans="1:10">
      <c r="A24" s="118"/>
      <c r="B24" s="118"/>
      <c r="C24" s="118"/>
      <c r="D24" s="118"/>
      <c r="E24" s="118"/>
      <c r="F24" s="118"/>
      <c r="G24" s="118"/>
      <c r="H24" s="118"/>
      <c r="I24" s="118"/>
      <c r="J24" s="118"/>
    </row>
    <row r="25" spans="1:10">
      <c r="A25" s="118"/>
      <c r="B25" s="118"/>
      <c r="C25" s="118"/>
      <c r="D25" s="118"/>
      <c r="E25" s="118"/>
      <c r="F25" s="118"/>
      <c r="G25" s="118"/>
      <c r="H25" s="118"/>
      <c r="I25" s="118"/>
      <c r="J25" s="118"/>
    </row>
    <row r="26" spans="1:10">
      <c r="A26" s="118"/>
      <c r="B26" s="118"/>
      <c r="C26" s="118"/>
      <c r="D26" s="118"/>
      <c r="E26" s="118"/>
      <c r="F26" s="118"/>
      <c r="G26" s="118"/>
      <c r="H26" s="118"/>
      <c r="I26" s="118"/>
      <c r="J26" s="118"/>
    </row>
    <row r="27" spans="1:10">
      <c r="A27" s="118"/>
      <c r="B27" s="118"/>
      <c r="C27" s="118"/>
      <c r="D27" s="118"/>
      <c r="E27" s="118"/>
      <c r="F27" s="118"/>
      <c r="G27" s="118"/>
      <c r="H27" s="118"/>
      <c r="I27" s="118"/>
      <c r="J27" s="118"/>
    </row>
    <row r="28" spans="1:10">
      <c r="A28" s="118"/>
      <c r="B28" s="118"/>
      <c r="C28" s="118"/>
      <c r="D28" s="118"/>
      <c r="E28" s="118"/>
      <c r="F28" s="118"/>
      <c r="G28" s="118"/>
      <c r="H28" s="118"/>
      <c r="I28" s="118"/>
      <c r="J28" s="118"/>
    </row>
    <row r="29" spans="1:10">
      <c r="A29" s="118"/>
      <c r="B29" s="118"/>
      <c r="C29" s="118"/>
      <c r="D29" s="118"/>
      <c r="E29" s="118"/>
      <c r="F29" s="118"/>
      <c r="G29" s="118"/>
      <c r="H29" s="118"/>
      <c r="I29" s="118"/>
      <c r="J29" s="118"/>
    </row>
    <row r="30" spans="1:10">
      <c r="A30" s="118"/>
      <c r="B30" s="118"/>
      <c r="C30" s="118"/>
      <c r="D30" s="118"/>
      <c r="E30" s="118"/>
      <c r="F30" s="118"/>
      <c r="G30" s="118"/>
      <c r="H30" s="118"/>
      <c r="I30" s="118"/>
      <c r="J30" s="118"/>
    </row>
    <row r="31" spans="1:10">
      <c r="A31" s="118"/>
      <c r="B31" s="118"/>
      <c r="C31" s="118"/>
      <c r="D31" s="118"/>
      <c r="E31" s="118"/>
      <c r="F31" s="118"/>
      <c r="G31" s="118"/>
      <c r="H31" s="118"/>
      <c r="I31" s="118"/>
      <c r="J31" s="118"/>
    </row>
  </sheetData>
  <autoFilter ref="A17:B20"/>
  <mergeCells count="1">
    <mergeCell ref="A23:J31"/>
  </mergeCells>
  <conditionalFormatting sqref="B18:I20">
    <cfRule type="cellIs" dxfId="16" priority="1" operator="lessThan">
      <formula>1</formula>
    </cfRule>
  </conditionalFormatting>
  <pageMargins left="0.7" right="0.7" top="0.75" bottom="0.75" header="0.3" footer="0.3"/>
  <pageSetup paperSize="9" orientation="portrait" r:id="rId1"/>
  <drawing r:id="rId2"/>
  <legacyDrawing r:id="rId3"/>
  <controls>
    <mc:AlternateContent xmlns:mc="http://schemas.openxmlformats.org/markup-compatibility/2006">
      <mc:Choice Requires="x14">
        <control shapeId="519170" r:id="rId4" name="TextBox1">
          <controlPr defaultSize="0" autoLine="0" r:id="rId5">
            <anchor moveWithCells="1">
              <from>
                <xdr:col>0</xdr:col>
                <xdr:colOff>190500</xdr:colOff>
                <xdr:row>1</xdr:row>
                <xdr:rowOff>38100</xdr:rowOff>
              </from>
              <to>
                <xdr:col>0</xdr:col>
                <xdr:colOff>3743325</xdr:colOff>
                <xdr:row>3</xdr:row>
                <xdr:rowOff>114300</xdr:rowOff>
              </to>
            </anchor>
          </controlPr>
        </control>
      </mc:Choice>
      <mc:Fallback>
        <control shapeId="519170" r:id="rId4" name="TextBox1"/>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07"/>
  <dimension ref="B1:W33"/>
  <sheetViews>
    <sheetView zoomScale="80" zoomScaleNormal="80" workbookViewId="0">
      <selection activeCell="B1" sqref="B1"/>
    </sheetView>
  </sheetViews>
  <sheetFormatPr baseColWidth="10" defaultColWidth="11.42578125" defaultRowHeight="1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c r="B1" s="6" t="s">
        <v>3</v>
      </c>
      <c r="C1" s="105" t="str">
        <f ca="1">MID(CELL("filename",C1),FIND("]",CELL("filename",C1))+1,32)</f>
        <v>.hack - Sign</v>
      </c>
      <c r="D1" s="105"/>
      <c r="E1" s="105"/>
      <c r="F1" s="105"/>
      <c r="G1" s="105"/>
      <c r="H1" s="105"/>
      <c r="I1" s="105"/>
      <c r="J1" s="105"/>
      <c r="K1" s="105"/>
      <c r="L1" s="105"/>
      <c r="M1" s="105"/>
      <c r="N1" s="105"/>
      <c r="O1" s="105"/>
      <c r="P1" s="105"/>
      <c r="Q1" s="105"/>
      <c r="R1" s="105"/>
      <c r="S1" s="105"/>
      <c r="T1" s="105"/>
      <c r="U1" s="105"/>
      <c r="V1" s="17"/>
      <c r="W1" s="17"/>
    </row>
    <row r="2" spans="2:23" ht="15" customHeight="1">
      <c r="B2" s="10" t="s">
        <v>47</v>
      </c>
      <c r="C2" s="105"/>
      <c r="D2" s="105"/>
      <c r="E2" s="105"/>
      <c r="F2" s="105"/>
      <c r="G2" s="105"/>
      <c r="H2" s="105"/>
      <c r="I2" s="105"/>
      <c r="J2" s="105"/>
      <c r="K2" s="105"/>
      <c r="L2" s="105"/>
      <c r="M2" s="105"/>
      <c r="N2" s="105"/>
      <c r="O2" s="105"/>
      <c r="P2" s="105"/>
      <c r="Q2" s="105"/>
      <c r="R2" s="105"/>
      <c r="S2" s="105"/>
      <c r="T2" s="105"/>
      <c r="U2" s="105"/>
      <c r="V2" s="4"/>
    </row>
    <row r="3" spans="2:23" ht="15" customHeight="1">
      <c r="B3" s="4"/>
      <c r="C3" s="105"/>
      <c r="D3" s="105"/>
      <c r="E3" s="105"/>
      <c r="F3" s="105"/>
      <c r="G3" s="105"/>
      <c r="H3" s="105"/>
      <c r="I3" s="105"/>
      <c r="J3" s="105"/>
      <c r="K3" s="105"/>
      <c r="L3" s="105"/>
      <c r="M3" s="105"/>
      <c r="N3" s="105"/>
      <c r="O3" s="105"/>
      <c r="P3" s="105"/>
      <c r="Q3" s="105"/>
      <c r="R3" s="105"/>
      <c r="S3" s="105"/>
      <c r="T3" s="105"/>
      <c r="U3" s="105"/>
      <c r="V3" s="37"/>
    </row>
    <row r="4" spans="2:23" ht="15" customHeight="1">
      <c r="B4" s="4"/>
      <c r="C4" s="105"/>
      <c r="D4" s="105"/>
      <c r="E4" s="105"/>
      <c r="F4" s="105"/>
      <c r="G4" s="105"/>
      <c r="H4" s="105"/>
      <c r="I4" s="105"/>
      <c r="J4" s="105"/>
      <c r="K4" s="105"/>
      <c r="L4" s="105"/>
      <c r="M4" s="105"/>
      <c r="N4" s="105"/>
      <c r="O4" s="105"/>
      <c r="P4" s="105"/>
      <c r="Q4" s="105"/>
      <c r="R4" s="105"/>
      <c r="S4" s="105"/>
      <c r="T4" s="105"/>
      <c r="U4" s="105"/>
      <c r="V4" s="4"/>
    </row>
    <row r="5" spans="2:23" ht="15.75" thickBot="1">
      <c r="B5" s="1"/>
      <c r="C5" s="1"/>
      <c r="D5" s="1"/>
      <c r="E5" s="1"/>
      <c r="F5" s="1"/>
      <c r="G5" s="1"/>
      <c r="H5" s="1"/>
      <c r="I5" s="1"/>
      <c r="J5" s="1"/>
      <c r="K5" s="1"/>
      <c r="L5" s="1"/>
      <c r="M5" s="1"/>
      <c r="N5" s="1"/>
      <c r="O5" s="1"/>
      <c r="P5" s="1"/>
      <c r="Q5" s="1"/>
      <c r="R5" s="1"/>
      <c r="S5" s="1"/>
      <c r="T5" s="1"/>
      <c r="U5" s="1"/>
      <c r="V5" s="1"/>
    </row>
    <row r="6" spans="2:23" ht="15.75">
      <c r="B6" s="1"/>
      <c r="C6" s="106"/>
      <c r="D6" s="107"/>
      <c r="E6" s="108"/>
      <c r="F6" s="1"/>
      <c r="G6" s="2" t="s">
        <v>5</v>
      </c>
      <c r="H6" s="1" t="s">
        <v>21</v>
      </c>
      <c r="I6" s="1"/>
      <c r="J6" s="1"/>
      <c r="K6" s="1"/>
      <c r="L6" s="1"/>
      <c r="M6" s="1"/>
      <c r="N6" s="3"/>
      <c r="O6" s="2"/>
      <c r="P6" s="1"/>
      <c r="Q6" s="1"/>
      <c r="R6" s="1"/>
      <c r="S6" s="1"/>
      <c r="T6" s="1"/>
      <c r="U6" s="1"/>
      <c r="V6" s="1"/>
    </row>
    <row r="7" spans="2:23" ht="15.75">
      <c r="B7" s="1"/>
      <c r="C7" s="109"/>
      <c r="D7" s="110"/>
      <c r="E7" s="111"/>
      <c r="F7" s="1"/>
      <c r="G7" s="2"/>
      <c r="H7" s="1"/>
      <c r="I7" s="1"/>
      <c r="J7" s="1"/>
      <c r="K7" s="1"/>
      <c r="L7" s="1"/>
      <c r="M7" s="1"/>
      <c r="N7" s="1"/>
      <c r="O7" s="1"/>
      <c r="P7" s="1"/>
      <c r="Q7" s="1"/>
      <c r="R7" s="1"/>
      <c r="S7" s="1"/>
      <c r="T7" s="1"/>
      <c r="U7" s="1"/>
      <c r="V7" s="1"/>
    </row>
    <row r="8" spans="2:23" ht="15.75">
      <c r="B8" s="1"/>
      <c r="C8" s="109"/>
      <c r="D8" s="110"/>
      <c r="E8" s="111"/>
      <c r="F8" s="1"/>
      <c r="G8" s="2" t="s">
        <v>18</v>
      </c>
      <c r="H8" s="1"/>
      <c r="I8" s="1"/>
      <c r="J8" s="1"/>
      <c r="K8" s="1"/>
      <c r="L8" s="1"/>
      <c r="M8" s="1"/>
      <c r="N8" s="1"/>
      <c r="O8" s="1"/>
      <c r="P8" s="1"/>
      <c r="Q8" s="1"/>
      <c r="R8" s="1"/>
      <c r="S8" s="1"/>
      <c r="T8" s="1"/>
      <c r="U8" s="1"/>
      <c r="V8" s="1"/>
    </row>
    <row r="9" spans="2:23" ht="15.75">
      <c r="B9" s="1"/>
      <c r="C9" s="109"/>
      <c r="D9" s="110"/>
      <c r="E9" s="111"/>
      <c r="F9" s="1"/>
      <c r="G9" s="2"/>
      <c r="H9" s="1"/>
      <c r="I9" s="1"/>
      <c r="J9" s="1"/>
      <c r="K9" s="1"/>
      <c r="L9" s="1"/>
      <c r="M9" s="1"/>
      <c r="N9" s="1"/>
      <c r="O9" s="1"/>
      <c r="P9" s="1"/>
      <c r="Q9" s="1"/>
      <c r="R9" s="1"/>
      <c r="S9" s="1"/>
      <c r="T9" s="1"/>
      <c r="U9" s="1"/>
      <c r="V9" s="1"/>
    </row>
    <row r="10" spans="2:23" ht="15.75">
      <c r="B10" s="1"/>
      <c r="C10" s="109"/>
      <c r="D10" s="110"/>
      <c r="E10" s="111"/>
      <c r="F10" s="1"/>
      <c r="G10" s="2"/>
      <c r="H10" s="5"/>
      <c r="I10" s="1"/>
      <c r="J10" s="1"/>
      <c r="K10" s="1"/>
      <c r="L10" s="1"/>
      <c r="M10" s="1"/>
      <c r="N10" s="1"/>
      <c r="O10" s="1"/>
      <c r="P10" s="1"/>
      <c r="Q10" s="1"/>
      <c r="R10" s="1"/>
      <c r="S10" s="1"/>
      <c r="T10" s="1"/>
      <c r="U10" s="1"/>
      <c r="V10" s="1"/>
    </row>
    <row r="11" spans="2:23" ht="15.75">
      <c r="B11" s="1"/>
      <c r="C11" s="109"/>
      <c r="D11" s="110"/>
      <c r="E11" s="111"/>
      <c r="F11" s="1"/>
      <c r="G11" s="2" t="s">
        <v>6</v>
      </c>
      <c r="H11" s="5" t="s">
        <v>7</v>
      </c>
      <c r="I11" s="1"/>
      <c r="J11" s="1"/>
      <c r="K11" s="1"/>
      <c r="L11" s="1"/>
      <c r="M11" s="1"/>
      <c r="N11" s="1"/>
      <c r="O11" s="1"/>
      <c r="P11" s="1"/>
      <c r="Q11" s="1"/>
      <c r="R11" s="1"/>
      <c r="S11" s="1"/>
      <c r="T11" s="1"/>
      <c r="U11" s="1"/>
      <c r="V11" s="1"/>
    </row>
    <row r="12" spans="2:23" ht="15" customHeight="1">
      <c r="B12" s="1"/>
      <c r="C12" s="109"/>
      <c r="D12" s="110"/>
      <c r="E12" s="111"/>
      <c r="F12" s="1"/>
      <c r="G12" s="2" t="s">
        <v>4</v>
      </c>
      <c r="H12" s="115" t="s">
        <v>22</v>
      </c>
      <c r="I12" s="115"/>
      <c r="J12" s="115"/>
      <c r="K12" s="115"/>
      <c r="L12" s="115"/>
      <c r="M12" s="115"/>
      <c r="N12" s="115"/>
      <c r="O12" s="115"/>
      <c r="P12" s="115"/>
      <c r="Q12" s="115"/>
      <c r="R12" s="115"/>
      <c r="S12" s="115"/>
      <c r="T12" s="115"/>
      <c r="U12" s="115"/>
      <c r="V12" s="115"/>
    </row>
    <row r="13" spans="2:23">
      <c r="B13" s="1"/>
      <c r="C13" s="109"/>
      <c r="D13" s="110"/>
      <c r="E13" s="111"/>
      <c r="F13" s="1"/>
      <c r="G13" s="1"/>
      <c r="H13" s="115"/>
      <c r="I13" s="115"/>
      <c r="J13" s="115"/>
      <c r="K13" s="115"/>
      <c r="L13" s="115"/>
      <c r="M13" s="115"/>
      <c r="N13" s="115"/>
      <c r="O13" s="115"/>
      <c r="P13" s="115"/>
      <c r="Q13" s="115"/>
      <c r="R13" s="115"/>
      <c r="S13" s="115"/>
      <c r="T13" s="115"/>
      <c r="U13" s="115"/>
      <c r="V13" s="115"/>
    </row>
    <row r="14" spans="2:23">
      <c r="B14" s="1"/>
      <c r="C14" s="109"/>
      <c r="D14" s="110"/>
      <c r="E14" s="111"/>
      <c r="F14" s="1"/>
      <c r="G14" s="1"/>
      <c r="H14" s="115"/>
      <c r="I14" s="115"/>
      <c r="J14" s="115"/>
      <c r="K14" s="115"/>
      <c r="L14" s="115"/>
      <c r="M14" s="115"/>
      <c r="N14" s="115"/>
      <c r="O14" s="115"/>
      <c r="P14" s="115"/>
      <c r="Q14" s="115"/>
      <c r="R14" s="115"/>
      <c r="S14" s="115"/>
      <c r="T14" s="115"/>
      <c r="U14" s="115"/>
      <c r="V14" s="115"/>
    </row>
    <row r="15" spans="2:23">
      <c r="B15" s="1"/>
      <c r="C15" s="109"/>
      <c r="D15" s="110"/>
      <c r="E15" s="111"/>
      <c r="F15" s="1"/>
      <c r="G15" s="1"/>
      <c r="H15" s="115"/>
      <c r="I15" s="115"/>
      <c r="J15" s="115"/>
      <c r="K15" s="115"/>
      <c r="L15" s="115"/>
      <c r="M15" s="115"/>
      <c r="N15" s="115"/>
      <c r="O15" s="115"/>
      <c r="P15" s="115"/>
      <c r="Q15" s="115"/>
      <c r="R15" s="115"/>
      <c r="S15" s="115"/>
      <c r="T15" s="115"/>
      <c r="U15" s="115"/>
      <c r="V15" s="115"/>
    </row>
    <row r="16" spans="2:23">
      <c r="B16" s="1"/>
      <c r="C16" s="109"/>
      <c r="D16" s="110"/>
      <c r="E16" s="111"/>
      <c r="F16" s="1"/>
      <c r="G16" s="1"/>
      <c r="H16" s="115"/>
      <c r="I16" s="115"/>
      <c r="J16" s="115"/>
      <c r="K16" s="115"/>
      <c r="L16" s="115"/>
      <c r="M16" s="115"/>
      <c r="N16" s="115"/>
      <c r="O16" s="115"/>
      <c r="P16" s="115"/>
      <c r="Q16" s="115"/>
      <c r="R16" s="115"/>
      <c r="S16" s="115"/>
      <c r="T16" s="115"/>
      <c r="U16" s="115"/>
      <c r="V16" s="115"/>
    </row>
    <row r="17" spans="2:23">
      <c r="B17" s="1"/>
      <c r="C17" s="109"/>
      <c r="D17" s="110"/>
      <c r="E17" s="111"/>
      <c r="F17" s="1"/>
      <c r="G17" s="1"/>
      <c r="H17" s="115"/>
      <c r="I17" s="115"/>
      <c r="J17" s="115"/>
      <c r="K17" s="115"/>
      <c r="L17" s="115"/>
      <c r="M17" s="115"/>
      <c r="N17" s="115"/>
      <c r="O17" s="115"/>
      <c r="P17" s="115"/>
      <c r="Q17" s="115"/>
      <c r="R17" s="115"/>
      <c r="S17" s="115"/>
      <c r="T17" s="115"/>
      <c r="U17" s="115"/>
      <c r="V17" s="115"/>
    </row>
    <row r="18" spans="2:23">
      <c r="B18" s="1"/>
      <c r="C18" s="109"/>
      <c r="D18" s="110"/>
      <c r="E18" s="111"/>
      <c r="F18" s="1"/>
      <c r="G18" s="1"/>
      <c r="H18" s="115"/>
      <c r="I18" s="115"/>
      <c r="J18" s="115"/>
      <c r="K18" s="115"/>
      <c r="L18" s="115"/>
      <c r="M18" s="115"/>
      <c r="N18" s="115"/>
      <c r="O18" s="115"/>
      <c r="P18" s="115"/>
      <c r="Q18" s="115"/>
      <c r="R18" s="115"/>
      <c r="S18" s="115"/>
      <c r="T18" s="115"/>
      <c r="U18" s="115"/>
      <c r="V18" s="115"/>
    </row>
    <row r="19" spans="2:23">
      <c r="B19" s="1"/>
      <c r="C19" s="109"/>
      <c r="D19" s="110"/>
      <c r="E19" s="111"/>
      <c r="F19" s="1"/>
      <c r="G19" s="1"/>
      <c r="H19" s="115"/>
      <c r="I19" s="115"/>
      <c r="J19" s="115"/>
      <c r="K19" s="115"/>
      <c r="L19" s="115"/>
      <c r="M19" s="115"/>
      <c r="N19" s="115"/>
      <c r="O19" s="115"/>
      <c r="P19" s="115"/>
      <c r="Q19" s="115"/>
      <c r="R19" s="115"/>
      <c r="S19" s="115"/>
      <c r="T19" s="115"/>
      <c r="U19" s="115"/>
      <c r="V19" s="115"/>
    </row>
    <row r="20" spans="2:23">
      <c r="B20" s="1"/>
      <c r="C20" s="109"/>
      <c r="D20" s="110"/>
      <c r="E20" s="111"/>
      <c r="F20" s="1"/>
      <c r="G20" s="1"/>
      <c r="H20" s="115"/>
      <c r="I20" s="115"/>
      <c r="J20" s="115"/>
      <c r="K20" s="115"/>
      <c r="L20" s="115"/>
      <c r="M20" s="115"/>
      <c r="N20" s="115"/>
      <c r="O20" s="115"/>
      <c r="P20" s="115"/>
      <c r="Q20" s="115"/>
      <c r="R20" s="115"/>
      <c r="S20" s="115"/>
      <c r="T20" s="115"/>
      <c r="U20" s="115"/>
      <c r="V20" s="115"/>
    </row>
    <row r="21" spans="2:23">
      <c r="B21" s="1"/>
      <c r="C21" s="109"/>
      <c r="D21" s="110"/>
      <c r="E21" s="111"/>
      <c r="F21" s="1"/>
      <c r="G21" s="1"/>
      <c r="H21" s="115"/>
      <c r="I21" s="115"/>
      <c r="J21" s="115"/>
      <c r="K21" s="115"/>
      <c r="L21" s="115"/>
      <c r="M21" s="115"/>
      <c r="N21" s="115"/>
      <c r="O21" s="115"/>
      <c r="P21" s="115"/>
      <c r="Q21" s="115"/>
      <c r="R21" s="115"/>
      <c r="S21" s="115"/>
      <c r="T21" s="115"/>
      <c r="U21" s="115"/>
      <c r="V21" s="115"/>
    </row>
    <row r="22" spans="2:23" ht="15.75" thickBot="1">
      <c r="B22" s="1"/>
      <c r="C22" s="112"/>
      <c r="D22" s="113"/>
      <c r="E22" s="114"/>
      <c r="F22" s="1"/>
      <c r="G22" s="1"/>
      <c r="H22" s="115"/>
      <c r="I22" s="115"/>
      <c r="J22" s="115"/>
      <c r="K22" s="115"/>
      <c r="L22" s="115"/>
      <c r="M22" s="115"/>
      <c r="N22" s="115"/>
      <c r="O22" s="115"/>
      <c r="P22" s="115"/>
      <c r="Q22" s="115"/>
      <c r="R22" s="115"/>
      <c r="S22" s="115"/>
      <c r="T22" s="115"/>
      <c r="U22" s="115"/>
      <c r="V22" s="115"/>
    </row>
    <row r="23" spans="2:23">
      <c r="B23" s="1"/>
      <c r="C23" s="1"/>
      <c r="D23" s="1"/>
      <c r="E23" s="1"/>
      <c r="F23" s="1"/>
      <c r="G23" s="1"/>
      <c r="H23" s="1"/>
      <c r="I23" s="1"/>
      <c r="J23" s="1"/>
      <c r="K23" s="1"/>
      <c r="L23" s="1"/>
      <c r="M23" s="1"/>
      <c r="N23" s="1"/>
      <c r="O23" s="1"/>
      <c r="P23" s="1"/>
      <c r="Q23" s="1"/>
      <c r="R23" s="1"/>
      <c r="S23" s="1"/>
      <c r="T23" s="1"/>
      <c r="U23" s="1"/>
      <c r="V23" s="1"/>
    </row>
    <row r="24" spans="2:23">
      <c r="C24" s="38"/>
      <c r="D24" s="38"/>
      <c r="O24" s="104"/>
      <c r="P24" s="104"/>
      <c r="Q24" s="104"/>
      <c r="R24" s="8"/>
      <c r="S24" s="8"/>
      <c r="T24" s="8"/>
      <c r="U24" s="8"/>
      <c r="V24" s="8"/>
      <c r="W24" s="8"/>
    </row>
    <row r="25" spans="2:23">
      <c r="O25" s="8"/>
      <c r="P25" s="8"/>
      <c r="Q25" s="8"/>
      <c r="R25" s="8"/>
      <c r="S25" s="8"/>
      <c r="T25" s="8"/>
      <c r="U25" s="8"/>
      <c r="V25" s="8"/>
      <c r="W25" s="8"/>
    </row>
    <row r="26" spans="2:23">
      <c r="B26" s="38" t="s">
        <v>48</v>
      </c>
      <c r="O26" s="8"/>
      <c r="P26" s="8"/>
      <c r="Q26" s="8"/>
      <c r="R26" s="8"/>
      <c r="S26" s="8"/>
      <c r="T26" s="8"/>
      <c r="U26" s="8"/>
      <c r="V26" s="8"/>
      <c r="W26" s="8"/>
    </row>
    <row r="27" spans="2:23" ht="14.25" customHeight="1">
      <c r="O27" s="8"/>
      <c r="P27" s="8"/>
      <c r="Q27" s="8"/>
      <c r="R27" s="8"/>
      <c r="S27" s="8"/>
      <c r="T27" s="8"/>
      <c r="U27" s="8"/>
      <c r="V27" s="8"/>
    </row>
    <row r="29" spans="2:23">
      <c r="G29" s="116" t="str">
        <f ca="1">C1</f>
        <v>.hack - Sign</v>
      </c>
      <c r="H29" s="116"/>
      <c r="I29" s="116"/>
      <c r="J29" s="116"/>
      <c r="K29" s="116"/>
      <c r="L29" s="116"/>
      <c r="M29" s="116"/>
      <c r="N29" s="116"/>
      <c r="O29" s="116"/>
      <c r="P29" s="116"/>
    </row>
    <row r="30" spans="2:23">
      <c r="G30" s="116"/>
      <c r="H30" s="116"/>
      <c r="I30" s="116"/>
      <c r="J30" s="116"/>
      <c r="K30" s="116"/>
      <c r="L30" s="116"/>
      <c r="M30" s="116"/>
      <c r="N30" s="116"/>
      <c r="O30" s="116"/>
      <c r="P30" s="116"/>
    </row>
    <row r="31" spans="2:23">
      <c r="G31" s="116"/>
      <c r="H31" s="116"/>
      <c r="I31" s="116"/>
      <c r="J31" s="116"/>
      <c r="K31" s="116"/>
      <c r="L31" s="116"/>
      <c r="M31" s="116"/>
      <c r="N31" s="116"/>
      <c r="O31" s="116"/>
      <c r="P31" s="116"/>
    </row>
    <row r="32" spans="2:23">
      <c r="G32" s="116"/>
      <c r="H32" s="116"/>
      <c r="I32" s="116"/>
      <c r="J32" s="116"/>
      <c r="K32" s="116"/>
      <c r="L32" s="116"/>
      <c r="M32" s="116"/>
      <c r="N32" s="116"/>
      <c r="O32" s="116"/>
      <c r="P32" s="116"/>
    </row>
    <row r="33" spans="7:16">
      <c r="G33" s="116"/>
      <c r="H33" s="116"/>
      <c r="I33" s="116"/>
      <c r="J33" s="116"/>
      <c r="K33" s="116"/>
      <c r="L33" s="116"/>
      <c r="M33" s="116"/>
      <c r="N33" s="116"/>
      <c r="O33" s="116"/>
      <c r="P33" s="116"/>
    </row>
  </sheetData>
  <mergeCells count="5">
    <mergeCell ref="C1:U4"/>
    <mergeCell ref="C6:E22"/>
    <mergeCell ref="H12:V22"/>
    <mergeCell ref="O24:Q24"/>
    <mergeCell ref="G29:P33"/>
  </mergeCells>
  <conditionalFormatting sqref="H11">
    <cfRule type="containsText" dxfId="15" priority="1" operator="containsText" text="Abandonné">
      <formula>NOT(ISERROR(SEARCH("Abandonné",H11)))</formula>
    </cfRule>
    <cfRule type="containsText" dxfId="14" priority="2" operator="containsText" text="A venir">
      <formula>NOT(ISERROR(SEARCH("A venir",H11)))</formula>
    </cfRule>
    <cfRule type="containsText" dxfId="13" priority="3" operator="containsText" text="En pause">
      <formula>NOT(ISERROR(SEARCH("En pause",H11)))</formula>
    </cfRule>
    <cfRule type="containsText" dxfId="12" priority="4" operator="containsText" text="Terminé">
      <formula>NOT(ISERROR(SEARCH("Terminé",H11)))</formula>
    </cfRule>
    <cfRule type="containsText" dxfId="11" priority="5" operator="containsText" text="A télécharger">
      <formula>NOT(ISERROR(SEARCH("A télécharger",H11)))</formula>
    </cfRule>
    <cfRule type="containsText" dxfId="10" priority="6" operator="containsText" text="En cours">
      <formula>NOT(ISERROR(SEARCH("En cours",H11)))</formula>
    </cfRule>
  </conditionalFormatting>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W33"/>
  <sheetViews>
    <sheetView zoomScale="80" zoomScaleNormal="80" workbookViewId="0">
      <selection activeCell="B1" sqref="B1"/>
    </sheetView>
  </sheetViews>
  <sheetFormatPr baseColWidth="10" defaultColWidth="11.42578125" defaultRowHeight="1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c r="B1" s="6" t="s">
        <v>3</v>
      </c>
      <c r="C1" s="105" t="str">
        <f ca="1">MID(CELL("filename",C1),FIND("]",CELL("filename",C1))+1,32)</f>
        <v>11 eyes</v>
      </c>
      <c r="D1" s="105"/>
      <c r="E1" s="105"/>
      <c r="F1" s="105"/>
      <c r="G1" s="105"/>
      <c r="H1" s="105"/>
      <c r="I1" s="105"/>
      <c r="J1" s="105"/>
      <c r="K1" s="105"/>
      <c r="L1" s="105"/>
      <c r="M1" s="105"/>
      <c r="N1" s="105"/>
      <c r="O1" s="105"/>
      <c r="P1" s="105"/>
      <c r="Q1" s="105"/>
      <c r="R1" s="105"/>
      <c r="S1" s="105"/>
      <c r="T1" s="105"/>
      <c r="U1" s="105"/>
      <c r="V1" s="17"/>
      <c r="W1" s="17"/>
    </row>
    <row r="2" spans="2:23" ht="15" customHeight="1">
      <c r="B2" s="10" t="s">
        <v>47</v>
      </c>
      <c r="C2" s="105"/>
      <c r="D2" s="105"/>
      <c r="E2" s="105"/>
      <c r="F2" s="105"/>
      <c r="G2" s="105"/>
      <c r="H2" s="105"/>
      <c r="I2" s="105"/>
      <c r="J2" s="105"/>
      <c r="K2" s="105"/>
      <c r="L2" s="105"/>
      <c r="M2" s="105"/>
      <c r="N2" s="105"/>
      <c r="O2" s="105"/>
      <c r="P2" s="105"/>
      <c r="Q2" s="105"/>
      <c r="R2" s="105"/>
      <c r="S2" s="105"/>
      <c r="T2" s="105"/>
      <c r="U2" s="105"/>
      <c r="V2" s="4"/>
    </row>
    <row r="3" spans="2:23" ht="15" customHeight="1">
      <c r="B3" s="4"/>
      <c r="C3" s="105"/>
      <c r="D3" s="105"/>
      <c r="E3" s="105"/>
      <c r="F3" s="105"/>
      <c r="G3" s="105"/>
      <c r="H3" s="105"/>
      <c r="I3" s="105"/>
      <c r="J3" s="105"/>
      <c r="K3" s="105"/>
      <c r="L3" s="105"/>
      <c r="M3" s="105"/>
      <c r="N3" s="105"/>
      <c r="O3" s="105"/>
      <c r="P3" s="105"/>
      <c r="Q3" s="105"/>
      <c r="R3" s="105"/>
      <c r="S3" s="105"/>
      <c r="T3" s="105"/>
      <c r="U3" s="105"/>
      <c r="V3" s="37"/>
    </row>
    <row r="4" spans="2:23" ht="15" customHeight="1">
      <c r="B4" s="4"/>
      <c r="C4" s="105"/>
      <c r="D4" s="105"/>
      <c r="E4" s="105"/>
      <c r="F4" s="105"/>
      <c r="G4" s="105"/>
      <c r="H4" s="105"/>
      <c r="I4" s="105"/>
      <c r="J4" s="105"/>
      <c r="K4" s="105"/>
      <c r="L4" s="105"/>
      <c r="M4" s="105"/>
      <c r="N4" s="105"/>
      <c r="O4" s="105"/>
      <c r="P4" s="105"/>
      <c r="Q4" s="105"/>
      <c r="R4" s="105"/>
      <c r="S4" s="105"/>
      <c r="T4" s="105"/>
      <c r="U4" s="105"/>
      <c r="V4" s="4"/>
    </row>
    <row r="5" spans="2:23" ht="15.75" thickBot="1">
      <c r="B5" s="1"/>
      <c r="C5" s="1"/>
      <c r="D5" s="1"/>
      <c r="E5" s="1"/>
      <c r="F5" s="1"/>
      <c r="G5" s="1"/>
      <c r="H5" s="1"/>
      <c r="I5" s="1"/>
      <c r="J5" s="1"/>
      <c r="K5" s="1"/>
      <c r="L5" s="1"/>
      <c r="M5" s="1"/>
      <c r="N5" s="1"/>
      <c r="O5" s="1"/>
      <c r="P5" s="1"/>
      <c r="Q5" s="1"/>
      <c r="R5" s="1"/>
      <c r="S5" s="1"/>
      <c r="T5" s="1"/>
      <c r="U5" s="1"/>
      <c r="V5" s="1"/>
    </row>
    <row r="6" spans="2:23" ht="15.75">
      <c r="B6" s="1"/>
      <c r="C6" s="106"/>
      <c r="D6" s="107"/>
      <c r="E6" s="108"/>
      <c r="F6" s="1"/>
      <c r="G6" s="2" t="s">
        <v>5</v>
      </c>
      <c r="H6" s="1" t="s">
        <v>2</v>
      </c>
      <c r="I6" s="1"/>
      <c r="J6" s="1"/>
      <c r="K6" s="1"/>
      <c r="L6" s="1"/>
      <c r="M6" s="1"/>
      <c r="N6" s="3"/>
      <c r="O6" s="2"/>
      <c r="P6" s="1"/>
      <c r="Q6" s="1"/>
      <c r="R6" s="1"/>
      <c r="S6" s="1"/>
      <c r="T6" s="1"/>
      <c r="U6" s="1"/>
      <c r="V6" s="1"/>
    </row>
    <row r="7" spans="2:23" ht="15.75">
      <c r="B7" s="1"/>
      <c r="C7" s="109"/>
      <c r="D7" s="110"/>
      <c r="E7" s="111"/>
      <c r="F7" s="1"/>
      <c r="G7" s="2"/>
      <c r="H7" s="1"/>
      <c r="I7" s="1"/>
      <c r="J7" s="1"/>
      <c r="K7" s="1"/>
      <c r="L7" s="1"/>
      <c r="M7" s="1"/>
      <c r="N7" s="1"/>
      <c r="O7" s="1"/>
      <c r="P7" s="1"/>
      <c r="Q7" s="1"/>
      <c r="R7" s="1"/>
      <c r="S7" s="1"/>
      <c r="T7" s="1"/>
      <c r="U7" s="1"/>
      <c r="V7" s="1"/>
    </row>
    <row r="8" spans="2:23" ht="15.75">
      <c r="B8" s="1"/>
      <c r="C8" s="109"/>
      <c r="D8" s="110"/>
      <c r="E8" s="111"/>
      <c r="F8" s="1"/>
      <c r="G8" s="2" t="s">
        <v>18</v>
      </c>
      <c r="H8" s="1" t="s">
        <v>8</v>
      </c>
      <c r="I8" s="1"/>
      <c r="J8" s="1"/>
      <c r="K8" s="1"/>
      <c r="L8" s="1"/>
      <c r="M8" s="1"/>
      <c r="N8" s="1"/>
      <c r="O8" s="1"/>
      <c r="P8" s="1"/>
      <c r="Q8" s="1"/>
      <c r="R8" s="1"/>
      <c r="S8" s="1"/>
      <c r="T8" s="1"/>
      <c r="U8" s="1"/>
      <c r="V8" s="1"/>
    </row>
    <row r="9" spans="2:23" ht="15.75">
      <c r="B9" s="1"/>
      <c r="C9" s="109"/>
      <c r="D9" s="110"/>
      <c r="E9" s="111"/>
      <c r="F9" s="1"/>
      <c r="G9" s="2"/>
      <c r="H9" s="1" t="s">
        <v>9</v>
      </c>
      <c r="I9" s="1"/>
      <c r="J9" s="1"/>
      <c r="K9" s="1"/>
      <c r="L9" s="1"/>
      <c r="M9" s="1"/>
      <c r="N9" s="1"/>
      <c r="O9" s="1"/>
      <c r="P9" s="1"/>
      <c r="Q9" s="1"/>
      <c r="R9" s="1"/>
      <c r="S9" s="1"/>
      <c r="T9" s="1"/>
      <c r="U9" s="1"/>
      <c r="V9" s="1"/>
    </row>
    <row r="10" spans="2:23" ht="15.75">
      <c r="B10" s="1"/>
      <c r="C10" s="109"/>
      <c r="D10" s="110"/>
      <c r="E10" s="111"/>
      <c r="F10" s="1"/>
      <c r="G10" s="2"/>
      <c r="H10" s="5"/>
      <c r="I10" s="1"/>
      <c r="J10" s="1"/>
      <c r="K10" s="1"/>
      <c r="L10" s="1"/>
      <c r="M10" s="1"/>
      <c r="N10" s="1"/>
      <c r="O10" s="1"/>
      <c r="P10" s="1"/>
      <c r="Q10" s="1"/>
      <c r="R10" s="1"/>
      <c r="S10" s="1"/>
      <c r="T10" s="1"/>
      <c r="U10" s="1"/>
      <c r="V10" s="1"/>
    </row>
    <row r="11" spans="2:23" ht="15.75">
      <c r="B11" s="1"/>
      <c r="C11" s="109"/>
      <c r="D11" s="110"/>
      <c r="E11" s="111"/>
      <c r="F11" s="1"/>
      <c r="G11" s="2" t="s">
        <v>6</v>
      </c>
      <c r="H11" s="5" t="s">
        <v>1</v>
      </c>
      <c r="I11" s="1"/>
      <c r="J11" s="1"/>
      <c r="K11" s="1"/>
      <c r="L11" s="1"/>
      <c r="M11" s="1"/>
      <c r="N11" s="1"/>
      <c r="O11" s="1"/>
      <c r="P11" s="1"/>
      <c r="Q11" s="1"/>
      <c r="R11" s="1"/>
      <c r="S11" s="1"/>
      <c r="T11" s="1"/>
      <c r="U11" s="1"/>
      <c r="V11" s="1"/>
    </row>
    <row r="12" spans="2:23" ht="15" customHeight="1">
      <c r="B12" s="1"/>
      <c r="C12" s="109"/>
      <c r="D12" s="110"/>
      <c r="E12" s="111"/>
      <c r="F12" s="1"/>
      <c r="G12" s="2" t="s">
        <v>4</v>
      </c>
      <c r="H12" s="115" t="s">
        <v>10</v>
      </c>
      <c r="I12" s="115"/>
      <c r="J12" s="115"/>
      <c r="K12" s="115"/>
      <c r="L12" s="115"/>
      <c r="M12" s="115"/>
      <c r="N12" s="115"/>
      <c r="O12" s="115"/>
      <c r="P12" s="115"/>
      <c r="Q12" s="115"/>
      <c r="R12" s="115"/>
      <c r="S12" s="115"/>
      <c r="T12" s="115"/>
      <c r="U12" s="115"/>
      <c r="V12" s="115"/>
    </row>
    <row r="13" spans="2:23">
      <c r="B13" s="1"/>
      <c r="C13" s="109"/>
      <c r="D13" s="110"/>
      <c r="E13" s="111"/>
      <c r="F13" s="1"/>
      <c r="G13" s="1"/>
      <c r="H13" s="115"/>
      <c r="I13" s="115"/>
      <c r="J13" s="115"/>
      <c r="K13" s="115"/>
      <c r="L13" s="115"/>
      <c r="M13" s="115"/>
      <c r="N13" s="115"/>
      <c r="O13" s="115"/>
      <c r="P13" s="115"/>
      <c r="Q13" s="115"/>
      <c r="R13" s="115"/>
      <c r="S13" s="115"/>
      <c r="T13" s="115"/>
      <c r="U13" s="115"/>
      <c r="V13" s="115"/>
    </row>
    <row r="14" spans="2:23">
      <c r="B14" s="1"/>
      <c r="C14" s="109"/>
      <c r="D14" s="110"/>
      <c r="E14" s="111"/>
      <c r="F14" s="1"/>
      <c r="G14" s="1"/>
      <c r="H14" s="115"/>
      <c r="I14" s="115"/>
      <c r="J14" s="115"/>
      <c r="K14" s="115"/>
      <c r="L14" s="115"/>
      <c r="M14" s="115"/>
      <c r="N14" s="115"/>
      <c r="O14" s="115"/>
      <c r="P14" s="115"/>
      <c r="Q14" s="115"/>
      <c r="R14" s="115"/>
      <c r="S14" s="115"/>
      <c r="T14" s="115"/>
      <c r="U14" s="115"/>
      <c r="V14" s="115"/>
    </row>
    <row r="15" spans="2:23">
      <c r="B15" s="1"/>
      <c r="C15" s="109"/>
      <c r="D15" s="110"/>
      <c r="E15" s="111"/>
      <c r="F15" s="1"/>
      <c r="G15" s="1"/>
      <c r="H15" s="115"/>
      <c r="I15" s="115"/>
      <c r="J15" s="115"/>
      <c r="K15" s="115"/>
      <c r="L15" s="115"/>
      <c r="M15" s="115"/>
      <c r="N15" s="115"/>
      <c r="O15" s="115"/>
      <c r="P15" s="115"/>
      <c r="Q15" s="115"/>
      <c r="R15" s="115"/>
      <c r="S15" s="115"/>
      <c r="T15" s="115"/>
      <c r="U15" s="115"/>
      <c r="V15" s="115"/>
    </row>
    <row r="16" spans="2:23">
      <c r="B16" s="1"/>
      <c r="C16" s="109"/>
      <c r="D16" s="110"/>
      <c r="E16" s="111"/>
      <c r="F16" s="1"/>
      <c r="G16" s="1"/>
      <c r="H16" s="115"/>
      <c r="I16" s="115"/>
      <c r="J16" s="115"/>
      <c r="K16" s="115"/>
      <c r="L16" s="115"/>
      <c r="M16" s="115"/>
      <c r="N16" s="115"/>
      <c r="O16" s="115"/>
      <c r="P16" s="115"/>
      <c r="Q16" s="115"/>
      <c r="R16" s="115"/>
      <c r="S16" s="115"/>
      <c r="T16" s="115"/>
      <c r="U16" s="115"/>
      <c r="V16" s="115"/>
    </row>
    <row r="17" spans="2:23">
      <c r="B17" s="1"/>
      <c r="C17" s="109"/>
      <c r="D17" s="110"/>
      <c r="E17" s="111"/>
      <c r="F17" s="1"/>
      <c r="G17" s="1"/>
      <c r="H17" s="115"/>
      <c r="I17" s="115"/>
      <c r="J17" s="115"/>
      <c r="K17" s="115"/>
      <c r="L17" s="115"/>
      <c r="M17" s="115"/>
      <c r="N17" s="115"/>
      <c r="O17" s="115"/>
      <c r="P17" s="115"/>
      <c r="Q17" s="115"/>
      <c r="R17" s="115"/>
      <c r="S17" s="115"/>
      <c r="T17" s="115"/>
      <c r="U17" s="115"/>
      <c r="V17" s="115"/>
    </row>
    <row r="18" spans="2:23">
      <c r="B18" s="1"/>
      <c r="C18" s="109"/>
      <c r="D18" s="110"/>
      <c r="E18" s="111"/>
      <c r="F18" s="1"/>
      <c r="G18" s="1"/>
      <c r="H18" s="115"/>
      <c r="I18" s="115"/>
      <c r="J18" s="115"/>
      <c r="K18" s="115"/>
      <c r="L18" s="115"/>
      <c r="M18" s="115"/>
      <c r="N18" s="115"/>
      <c r="O18" s="115"/>
      <c r="P18" s="115"/>
      <c r="Q18" s="115"/>
      <c r="R18" s="115"/>
      <c r="S18" s="115"/>
      <c r="T18" s="115"/>
      <c r="U18" s="115"/>
      <c r="V18" s="115"/>
    </row>
    <row r="19" spans="2:23">
      <c r="B19" s="1"/>
      <c r="C19" s="109"/>
      <c r="D19" s="110"/>
      <c r="E19" s="111"/>
      <c r="F19" s="1"/>
      <c r="G19" s="1"/>
      <c r="H19" s="115"/>
      <c r="I19" s="115"/>
      <c r="J19" s="115"/>
      <c r="K19" s="115"/>
      <c r="L19" s="115"/>
      <c r="M19" s="115"/>
      <c r="N19" s="115"/>
      <c r="O19" s="115"/>
      <c r="P19" s="115"/>
      <c r="Q19" s="115"/>
      <c r="R19" s="115"/>
      <c r="S19" s="115"/>
      <c r="T19" s="115"/>
      <c r="U19" s="115"/>
      <c r="V19" s="115"/>
    </row>
    <row r="20" spans="2:23">
      <c r="B20" s="1"/>
      <c r="C20" s="109"/>
      <c r="D20" s="110"/>
      <c r="E20" s="111"/>
      <c r="F20" s="1"/>
      <c r="G20" s="1"/>
      <c r="H20" s="115"/>
      <c r="I20" s="115"/>
      <c r="J20" s="115"/>
      <c r="K20" s="115"/>
      <c r="L20" s="115"/>
      <c r="M20" s="115"/>
      <c r="N20" s="115"/>
      <c r="O20" s="115"/>
      <c r="P20" s="115"/>
      <c r="Q20" s="115"/>
      <c r="R20" s="115"/>
      <c r="S20" s="115"/>
      <c r="T20" s="115"/>
      <c r="U20" s="115"/>
      <c r="V20" s="115"/>
    </row>
    <row r="21" spans="2:23">
      <c r="B21" s="1"/>
      <c r="C21" s="109"/>
      <c r="D21" s="110"/>
      <c r="E21" s="111"/>
      <c r="F21" s="1"/>
      <c r="G21" s="1"/>
      <c r="H21" s="115"/>
      <c r="I21" s="115"/>
      <c r="J21" s="115"/>
      <c r="K21" s="115"/>
      <c r="L21" s="115"/>
      <c r="M21" s="115"/>
      <c r="N21" s="115"/>
      <c r="O21" s="115"/>
      <c r="P21" s="115"/>
      <c r="Q21" s="115"/>
      <c r="R21" s="115"/>
      <c r="S21" s="115"/>
      <c r="T21" s="115"/>
      <c r="U21" s="115"/>
      <c r="V21" s="115"/>
    </row>
    <row r="22" spans="2:23" ht="15.75" thickBot="1">
      <c r="B22" s="1"/>
      <c r="C22" s="112"/>
      <c r="D22" s="113"/>
      <c r="E22" s="114"/>
      <c r="F22" s="1"/>
      <c r="G22" s="1"/>
      <c r="H22" s="115"/>
      <c r="I22" s="115"/>
      <c r="J22" s="115"/>
      <c r="K22" s="115"/>
      <c r="L22" s="115"/>
      <c r="M22" s="115"/>
      <c r="N22" s="115"/>
      <c r="O22" s="115"/>
      <c r="P22" s="115"/>
      <c r="Q22" s="115"/>
      <c r="R22" s="115"/>
      <c r="S22" s="115"/>
      <c r="T22" s="115"/>
      <c r="U22" s="115"/>
      <c r="V22" s="115"/>
    </row>
    <row r="23" spans="2:23">
      <c r="B23" s="1"/>
      <c r="C23" s="1"/>
      <c r="D23" s="1"/>
      <c r="E23" s="1"/>
      <c r="F23" s="1"/>
      <c r="G23" s="1"/>
      <c r="H23" s="1"/>
      <c r="I23" s="1"/>
      <c r="J23" s="1"/>
      <c r="K23" s="1"/>
      <c r="L23" s="1"/>
      <c r="M23" s="1"/>
      <c r="N23" s="1"/>
      <c r="O23" s="1"/>
      <c r="P23" s="1"/>
      <c r="Q23" s="1"/>
      <c r="R23" s="1"/>
      <c r="S23" s="1"/>
      <c r="T23" s="1"/>
      <c r="U23" s="1"/>
      <c r="V23" s="1"/>
    </row>
    <row r="24" spans="2:23">
      <c r="C24" s="38"/>
      <c r="D24" s="38"/>
      <c r="O24" s="104"/>
      <c r="P24" s="104"/>
      <c r="Q24" s="104"/>
      <c r="R24" s="8"/>
      <c r="S24" s="8"/>
      <c r="T24" s="8"/>
      <c r="U24" s="8"/>
      <c r="V24" s="8"/>
      <c r="W24" s="8"/>
    </row>
    <row r="25" spans="2:23">
      <c r="O25" s="8"/>
      <c r="P25" s="8"/>
      <c r="Q25" s="8"/>
      <c r="R25" s="8"/>
      <c r="S25" s="8"/>
      <c r="T25" s="8"/>
      <c r="U25" s="8"/>
      <c r="V25" s="8"/>
      <c r="W25" s="8"/>
    </row>
    <row r="26" spans="2:23">
      <c r="B26" s="38" t="s">
        <v>48</v>
      </c>
      <c r="O26" s="8"/>
      <c r="P26" s="8"/>
      <c r="Q26" s="8"/>
      <c r="R26" s="8"/>
      <c r="S26" s="8"/>
      <c r="T26" s="8"/>
      <c r="U26" s="8"/>
      <c r="V26" s="8"/>
      <c r="W26" s="8"/>
    </row>
    <row r="27" spans="2:23" ht="14.25" customHeight="1">
      <c r="O27" s="8"/>
      <c r="P27" s="8"/>
      <c r="Q27" s="8"/>
      <c r="R27" s="8"/>
      <c r="S27" s="8"/>
      <c r="T27" s="8"/>
      <c r="U27" s="8"/>
      <c r="V27" s="8"/>
    </row>
    <row r="29" spans="2:23">
      <c r="G29" s="116" t="str">
        <f ca="1">C1</f>
        <v>11 eyes</v>
      </c>
      <c r="H29" s="116"/>
      <c r="I29" s="116"/>
      <c r="J29" s="116"/>
      <c r="K29" s="116"/>
      <c r="L29" s="116"/>
      <c r="M29" s="116"/>
      <c r="N29" s="116"/>
      <c r="O29" s="116"/>
      <c r="P29" s="116"/>
    </row>
    <row r="30" spans="2:23">
      <c r="G30" s="116"/>
      <c r="H30" s="116"/>
      <c r="I30" s="116"/>
      <c r="J30" s="116"/>
      <c r="K30" s="116"/>
      <c r="L30" s="116"/>
      <c r="M30" s="116"/>
      <c r="N30" s="116"/>
      <c r="O30" s="116"/>
      <c r="P30" s="116"/>
    </row>
    <row r="31" spans="2:23">
      <c r="G31" s="116"/>
      <c r="H31" s="116"/>
      <c r="I31" s="116"/>
      <c r="J31" s="116"/>
      <c r="K31" s="116"/>
      <c r="L31" s="116"/>
      <c r="M31" s="116"/>
      <c r="N31" s="116"/>
      <c r="O31" s="116"/>
      <c r="P31" s="116"/>
    </row>
    <row r="32" spans="2:23">
      <c r="G32" s="116"/>
      <c r="H32" s="116"/>
      <c r="I32" s="116"/>
      <c r="J32" s="116"/>
      <c r="K32" s="116"/>
      <c r="L32" s="116"/>
      <c r="M32" s="116"/>
      <c r="N32" s="116"/>
      <c r="O32" s="116"/>
      <c r="P32" s="116"/>
    </row>
    <row r="33" spans="7:16">
      <c r="G33" s="116"/>
      <c r="H33" s="116"/>
      <c r="I33" s="116"/>
      <c r="J33" s="116"/>
      <c r="K33" s="116"/>
      <c r="L33" s="116"/>
      <c r="M33" s="116"/>
      <c r="N33" s="116"/>
      <c r="O33" s="116"/>
      <c r="P33" s="116"/>
    </row>
  </sheetData>
  <mergeCells count="5">
    <mergeCell ref="O24:Q24"/>
    <mergeCell ref="C6:E22"/>
    <mergeCell ref="C1:U4"/>
    <mergeCell ref="H12:V22"/>
    <mergeCell ref="G29:P33"/>
  </mergeCells>
  <conditionalFormatting sqref="H11">
    <cfRule type="containsText" dxfId="9" priority="1" operator="containsText" text="A venir">
      <formula>NOT(ISERROR(SEARCH("A venir",H11)))</formula>
    </cfRule>
    <cfRule type="containsText" dxfId="8" priority="83" operator="containsText" text="En pause">
      <formula>NOT(ISERROR(SEARCH("En pause",H11)))</formula>
    </cfRule>
    <cfRule type="containsText" dxfId="7" priority="84" operator="containsText" text="Terminé">
      <formula>NOT(ISERROR(SEARCH("Terminé",H11)))</formula>
    </cfRule>
    <cfRule type="containsText" dxfId="6" priority="85" operator="containsText" text="A télécharger">
      <formula>NOT(ISERROR(SEARCH("A télécharger",H11)))</formula>
    </cfRule>
    <cfRule type="containsText" dxfId="5" priority="86" operator="containsText" text="En cours">
      <formula>NOT(ISERROR(SEARCH("En cours",H11)))</formula>
    </cfRule>
  </conditionalFormatting>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08"/>
  <dimension ref="B1:W33"/>
  <sheetViews>
    <sheetView zoomScale="80" zoomScaleNormal="80" workbookViewId="0">
      <selection activeCell="B1" sqref="B1"/>
    </sheetView>
  </sheetViews>
  <sheetFormatPr baseColWidth="10" defaultColWidth="11.42578125" defaultRowHeight="15"/>
  <cols>
    <col min="1" max="1" width="8" style="7" customWidth="1"/>
    <col min="2" max="3" width="11.42578125" style="7"/>
    <col min="4" max="12" width="11.7109375" style="7" customWidth="1"/>
    <col min="13" max="21" width="11.42578125" style="7"/>
    <col min="22" max="22" width="11.42578125" style="7" customWidth="1"/>
    <col min="23" max="16384" width="11.42578125" style="7"/>
  </cols>
  <sheetData>
    <row r="1" spans="2:23" ht="15" customHeight="1">
      <c r="B1" s="6"/>
      <c r="C1" s="105" t="str">
        <f ca="1">MID(CELL("filename",C1),FIND("]",CELL("filename",C1))+1,32)</f>
        <v>30-sai no Hoken Taiiku</v>
      </c>
      <c r="D1" s="105"/>
      <c r="E1" s="105"/>
      <c r="F1" s="105"/>
      <c r="G1" s="105"/>
      <c r="H1" s="105"/>
      <c r="I1" s="105"/>
      <c r="J1" s="105"/>
      <c r="K1" s="105"/>
      <c r="L1" s="105"/>
      <c r="M1" s="105"/>
      <c r="N1" s="105"/>
      <c r="O1" s="105"/>
      <c r="P1" s="105"/>
      <c r="Q1" s="105"/>
      <c r="R1" s="105"/>
      <c r="S1" s="105"/>
      <c r="T1" s="105"/>
      <c r="U1" s="105"/>
      <c r="V1" s="17"/>
      <c r="W1" s="17"/>
    </row>
    <row r="2" spans="2:23" ht="15" customHeight="1">
      <c r="B2" s="10" t="s">
        <v>47</v>
      </c>
      <c r="C2" s="105"/>
      <c r="D2" s="105"/>
      <c r="E2" s="105"/>
      <c r="F2" s="105"/>
      <c r="G2" s="105"/>
      <c r="H2" s="105"/>
      <c r="I2" s="105"/>
      <c r="J2" s="105"/>
      <c r="K2" s="105"/>
      <c r="L2" s="105"/>
      <c r="M2" s="105"/>
      <c r="N2" s="105"/>
      <c r="O2" s="105"/>
      <c r="P2" s="105"/>
      <c r="Q2" s="105"/>
      <c r="R2" s="105"/>
      <c r="S2" s="105"/>
      <c r="T2" s="105"/>
      <c r="U2" s="105"/>
      <c r="V2" s="4"/>
    </row>
    <row r="3" spans="2:23" ht="15" customHeight="1">
      <c r="B3" s="4"/>
      <c r="C3" s="105"/>
      <c r="D3" s="105"/>
      <c r="E3" s="105"/>
      <c r="F3" s="105"/>
      <c r="G3" s="105"/>
      <c r="H3" s="105"/>
      <c r="I3" s="105"/>
      <c r="J3" s="105"/>
      <c r="K3" s="105"/>
      <c r="L3" s="105"/>
      <c r="M3" s="105"/>
      <c r="N3" s="105"/>
      <c r="O3" s="105"/>
      <c r="P3" s="105"/>
      <c r="Q3" s="105"/>
      <c r="R3" s="105"/>
      <c r="S3" s="105"/>
      <c r="T3" s="105"/>
      <c r="U3" s="105"/>
      <c r="V3" s="37"/>
    </row>
    <row r="4" spans="2:23" ht="15" customHeight="1">
      <c r="B4" s="4"/>
      <c r="C4" s="105"/>
      <c r="D4" s="105"/>
      <c r="E4" s="105"/>
      <c r="F4" s="105"/>
      <c r="G4" s="105"/>
      <c r="H4" s="105"/>
      <c r="I4" s="105"/>
      <c r="J4" s="105"/>
      <c r="K4" s="105"/>
      <c r="L4" s="105"/>
      <c r="M4" s="105"/>
      <c r="N4" s="105"/>
      <c r="O4" s="105"/>
      <c r="P4" s="105"/>
      <c r="Q4" s="105"/>
      <c r="R4" s="105"/>
      <c r="S4" s="105"/>
      <c r="T4" s="105"/>
      <c r="U4" s="105"/>
      <c r="V4" s="4"/>
    </row>
    <row r="5" spans="2:23" ht="15.75" thickBot="1">
      <c r="B5" s="1"/>
      <c r="C5" s="1"/>
      <c r="D5" s="1"/>
      <c r="E5" s="1"/>
      <c r="F5" s="1"/>
      <c r="G5" s="1"/>
      <c r="H5" s="1"/>
      <c r="I5" s="1"/>
      <c r="J5" s="1"/>
      <c r="K5" s="1"/>
      <c r="L5" s="1"/>
      <c r="M5" s="1"/>
      <c r="N5" s="1"/>
      <c r="O5" s="1"/>
      <c r="P5" s="1"/>
      <c r="Q5" s="1"/>
      <c r="R5" s="1"/>
      <c r="S5" s="1"/>
      <c r="T5" s="1"/>
      <c r="U5" s="1"/>
      <c r="V5" s="1"/>
    </row>
    <row r="6" spans="2:23" ht="15.75">
      <c r="B6" s="1"/>
      <c r="C6" s="106"/>
      <c r="D6" s="107"/>
      <c r="E6" s="108"/>
      <c r="F6" s="1"/>
      <c r="G6" s="2" t="s">
        <v>5</v>
      </c>
      <c r="H6" s="1" t="s">
        <v>23</v>
      </c>
      <c r="I6" s="1"/>
      <c r="J6" s="1"/>
      <c r="K6" s="1"/>
      <c r="L6" s="1"/>
      <c r="M6" s="1"/>
      <c r="N6" s="3"/>
      <c r="O6" s="2"/>
      <c r="P6" s="1"/>
      <c r="Q6" s="1"/>
      <c r="R6" s="1"/>
      <c r="S6" s="1"/>
      <c r="T6" s="1"/>
      <c r="U6" s="1"/>
      <c r="V6" s="1"/>
    </row>
    <row r="7" spans="2:23" ht="15.75">
      <c r="B7" s="1"/>
      <c r="C7" s="109"/>
      <c r="D7" s="110"/>
      <c r="E7" s="111"/>
      <c r="F7" s="1"/>
      <c r="G7" s="2"/>
      <c r="H7" s="1"/>
      <c r="I7" s="1"/>
      <c r="J7" s="1"/>
      <c r="K7" s="1"/>
      <c r="L7" s="1"/>
      <c r="M7" s="1"/>
      <c r="N7" s="1"/>
      <c r="O7" s="1"/>
      <c r="P7" s="1"/>
      <c r="Q7" s="1"/>
      <c r="R7" s="1"/>
      <c r="S7" s="1"/>
      <c r="T7" s="1"/>
      <c r="U7" s="1"/>
      <c r="V7" s="1"/>
    </row>
    <row r="8" spans="2:23" ht="15.75">
      <c r="B8" s="1"/>
      <c r="C8" s="109"/>
      <c r="D8" s="110"/>
      <c r="E8" s="111"/>
      <c r="F8" s="1"/>
      <c r="G8" s="2" t="s">
        <v>18</v>
      </c>
      <c r="H8" s="1" t="s">
        <v>11</v>
      </c>
      <c r="I8" s="1"/>
      <c r="J8" s="1" t="s">
        <v>12</v>
      </c>
      <c r="K8" s="1"/>
      <c r="L8" s="1"/>
      <c r="M8" s="1"/>
      <c r="N8" s="1"/>
      <c r="O8" s="1"/>
      <c r="P8" s="1"/>
      <c r="Q8" s="1"/>
      <c r="R8" s="1"/>
      <c r="S8" s="1"/>
      <c r="T8" s="1"/>
      <c r="U8" s="1"/>
      <c r="V8" s="1"/>
    </row>
    <row r="9" spans="2:23" ht="15.75">
      <c r="B9" s="1"/>
      <c r="C9" s="109"/>
      <c r="D9" s="110"/>
      <c r="E9" s="111"/>
      <c r="F9" s="1"/>
      <c r="G9" s="2"/>
      <c r="H9" s="1" t="s">
        <v>9</v>
      </c>
      <c r="I9" s="1"/>
      <c r="J9" s="1"/>
      <c r="K9" s="1"/>
      <c r="L9" s="1"/>
      <c r="M9" s="1"/>
      <c r="N9" s="1"/>
      <c r="O9" s="1"/>
      <c r="P9" s="1"/>
      <c r="Q9" s="1"/>
      <c r="R9" s="1"/>
      <c r="S9" s="1"/>
      <c r="T9" s="1"/>
      <c r="U9" s="1"/>
      <c r="V9" s="1"/>
    </row>
    <row r="10" spans="2:23" ht="15.75">
      <c r="B10" s="1"/>
      <c r="C10" s="109"/>
      <c r="D10" s="110"/>
      <c r="E10" s="111"/>
      <c r="F10" s="1"/>
      <c r="G10" s="2"/>
      <c r="H10" s="5"/>
      <c r="I10" s="1"/>
      <c r="J10" s="1"/>
      <c r="K10" s="1"/>
      <c r="L10" s="1"/>
      <c r="M10" s="1"/>
      <c r="N10" s="1"/>
      <c r="O10" s="1"/>
      <c r="P10" s="1"/>
      <c r="Q10" s="1"/>
      <c r="R10" s="1"/>
      <c r="S10" s="1"/>
      <c r="T10" s="1"/>
      <c r="U10" s="1"/>
      <c r="V10" s="1"/>
    </row>
    <row r="11" spans="2:23" ht="15.75">
      <c r="B11" s="1"/>
      <c r="C11" s="109"/>
      <c r="D11" s="110"/>
      <c r="E11" s="111"/>
      <c r="F11" s="1"/>
      <c r="G11" s="2" t="s">
        <v>6</v>
      </c>
      <c r="H11" s="5" t="s">
        <v>1</v>
      </c>
      <c r="I11" s="1"/>
      <c r="J11" s="1"/>
      <c r="K11" s="1"/>
      <c r="L11" s="1"/>
      <c r="M11" s="1"/>
      <c r="N11" s="1"/>
      <c r="O11" s="1"/>
      <c r="P11" s="1"/>
      <c r="Q11" s="1"/>
      <c r="R11" s="1"/>
      <c r="S11" s="1"/>
      <c r="T11" s="1"/>
      <c r="U11" s="1"/>
      <c r="V11" s="1"/>
    </row>
    <row r="12" spans="2:23" ht="15" customHeight="1">
      <c r="B12" s="1"/>
      <c r="C12" s="109"/>
      <c r="D12" s="110"/>
      <c r="E12" s="111"/>
      <c r="F12" s="1"/>
      <c r="G12" s="2" t="s">
        <v>4</v>
      </c>
      <c r="H12" s="115" t="s">
        <v>24</v>
      </c>
      <c r="I12" s="115"/>
      <c r="J12" s="115"/>
      <c r="K12" s="115"/>
      <c r="L12" s="115"/>
      <c r="M12" s="115"/>
      <c r="N12" s="115"/>
      <c r="O12" s="115"/>
      <c r="P12" s="115"/>
      <c r="Q12" s="115"/>
      <c r="R12" s="115"/>
      <c r="S12" s="115"/>
      <c r="T12" s="115"/>
      <c r="U12" s="115"/>
      <c r="V12" s="115"/>
    </row>
    <row r="13" spans="2:23">
      <c r="B13" s="1"/>
      <c r="C13" s="109"/>
      <c r="D13" s="110"/>
      <c r="E13" s="111"/>
      <c r="F13" s="1"/>
      <c r="G13" s="1"/>
      <c r="H13" s="115"/>
      <c r="I13" s="115"/>
      <c r="J13" s="115"/>
      <c r="K13" s="115"/>
      <c r="L13" s="115"/>
      <c r="M13" s="115"/>
      <c r="N13" s="115"/>
      <c r="O13" s="115"/>
      <c r="P13" s="115"/>
      <c r="Q13" s="115"/>
      <c r="R13" s="115"/>
      <c r="S13" s="115"/>
      <c r="T13" s="115"/>
      <c r="U13" s="115"/>
      <c r="V13" s="115"/>
    </row>
    <row r="14" spans="2:23">
      <c r="B14" s="1"/>
      <c r="C14" s="109"/>
      <c r="D14" s="110"/>
      <c r="E14" s="111"/>
      <c r="F14" s="1"/>
      <c r="G14" s="1"/>
      <c r="H14" s="115"/>
      <c r="I14" s="115"/>
      <c r="J14" s="115"/>
      <c r="K14" s="115"/>
      <c r="L14" s="115"/>
      <c r="M14" s="115"/>
      <c r="N14" s="115"/>
      <c r="O14" s="115"/>
      <c r="P14" s="115"/>
      <c r="Q14" s="115"/>
      <c r="R14" s="115"/>
      <c r="S14" s="115"/>
      <c r="T14" s="115"/>
      <c r="U14" s="115"/>
      <c r="V14" s="115"/>
    </row>
    <row r="15" spans="2:23">
      <c r="B15" s="1"/>
      <c r="C15" s="109"/>
      <c r="D15" s="110"/>
      <c r="E15" s="111"/>
      <c r="F15" s="1"/>
      <c r="G15" s="1"/>
      <c r="H15" s="115"/>
      <c r="I15" s="115"/>
      <c r="J15" s="115"/>
      <c r="K15" s="115"/>
      <c r="L15" s="115"/>
      <c r="M15" s="115"/>
      <c r="N15" s="115"/>
      <c r="O15" s="115"/>
      <c r="P15" s="115"/>
      <c r="Q15" s="115"/>
      <c r="R15" s="115"/>
      <c r="S15" s="115"/>
      <c r="T15" s="115"/>
      <c r="U15" s="115"/>
      <c r="V15" s="115"/>
    </row>
    <row r="16" spans="2:23">
      <c r="B16" s="1"/>
      <c r="C16" s="109"/>
      <c r="D16" s="110"/>
      <c r="E16" s="111"/>
      <c r="F16" s="1"/>
      <c r="G16" s="1"/>
      <c r="H16" s="115"/>
      <c r="I16" s="115"/>
      <c r="J16" s="115"/>
      <c r="K16" s="115"/>
      <c r="L16" s="115"/>
      <c r="M16" s="115"/>
      <c r="N16" s="115"/>
      <c r="O16" s="115"/>
      <c r="P16" s="115"/>
      <c r="Q16" s="115"/>
      <c r="R16" s="115"/>
      <c r="S16" s="115"/>
      <c r="T16" s="115"/>
      <c r="U16" s="115"/>
      <c r="V16" s="115"/>
    </row>
    <row r="17" spans="2:23">
      <c r="B17" s="1"/>
      <c r="C17" s="109"/>
      <c r="D17" s="110"/>
      <c r="E17" s="111"/>
      <c r="F17" s="1"/>
      <c r="G17" s="1"/>
      <c r="H17" s="115"/>
      <c r="I17" s="115"/>
      <c r="J17" s="115"/>
      <c r="K17" s="115"/>
      <c r="L17" s="115"/>
      <c r="M17" s="115"/>
      <c r="N17" s="115"/>
      <c r="O17" s="115"/>
      <c r="P17" s="115"/>
      <c r="Q17" s="115"/>
      <c r="R17" s="115"/>
      <c r="S17" s="115"/>
      <c r="T17" s="115"/>
      <c r="U17" s="115"/>
      <c r="V17" s="115"/>
    </row>
    <row r="18" spans="2:23">
      <c r="B18" s="1"/>
      <c r="C18" s="109"/>
      <c r="D18" s="110"/>
      <c r="E18" s="111"/>
      <c r="F18" s="1"/>
      <c r="G18" s="1"/>
      <c r="H18" s="115"/>
      <c r="I18" s="115"/>
      <c r="J18" s="115"/>
      <c r="K18" s="115"/>
      <c r="L18" s="115"/>
      <c r="M18" s="115"/>
      <c r="N18" s="115"/>
      <c r="O18" s="115"/>
      <c r="P18" s="115"/>
      <c r="Q18" s="115"/>
      <c r="R18" s="115"/>
      <c r="S18" s="115"/>
      <c r="T18" s="115"/>
      <c r="U18" s="115"/>
      <c r="V18" s="115"/>
    </row>
    <row r="19" spans="2:23">
      <c r="B19" s="1"/>
      <c r="C19" s="109"/>
      <c r="D19" s="110"/>
      <c r="E19" s="111"/>
      <c r="F19" s="1"/>
      <c r="G19" s="1"/>
      <c r="H19" s="115"/>
      <c r="I19" s="115"/>
      <c r="J19" s="115"/>
      <c r="K19" s="115"/>
      <c r="L19" s="115"/>
      <c r="M19" s="115"/>
      <c r="N19" s="115"/>
      <c r="O19" s="115"/>
      <c r="P19" s="115"/>
      <c r="Q19" s="115"/>
      <c r="R19" s="115"/>
      <c r="S19" s="115"/>
      <c r="T19" s="115"/>
      <c r="U19" s="115"/>
      <c r="V19" s="115"/>
    </row>
    <row r="20" spans="2:23">
      <c r="B20" s="1"/>
      <c r="C20" s="109"/>
      <c r="D20" s="110"/>
      <c r="E20" s="111"/>
      <c r="F20" s="1"/>
      <c r="G20" s="1"/>
      <c r="H20" s="115"/>
      <c r="I20" s="115"/>
      <c r="J20" s="115"/>
      <c r="K20" s="115"/>
      <c r="L20" s="115"/>
      <c r="M20" s="115"/>
      <c r="N20" s="115"/>
      <c r="O20" s="115"/>
      <c r="P20" s="115"/>
      <c r="Q20" s="115"/>
      <c r="R20" s="115"/>
      <c r="S20" s="115"/>
      <c r="T20" s="115"/>
      <c r="U20" s="115"/>
      <c r="V20" s="115"/>
    </row>
    <row r="21" spans="2:23">
      <c r="B21" s="1"/>
      <c r="C21" s="109"/>
      <c r="D21" s="110"/>
      <c r="E21" s="111"/>
      <c r="F21" s="1"/>
      <c r="G21" s="1"/>
      <c r="H21" s="115"/>
      <c r="I21" s="115"/>
      <c r="J21" s="115"/>
      <c r="K21" s="115"/>
      <c r="L21" s="115"/>
      <c r="M21" s="115"/>
      <c r="N21" s="115"/>
      <c r="O21" s="115"/>
      <c r="P21" s="115"/>
      <c r="Q21" s="115"/>
      <c r="R21" s="115"/>
      <c r="S21" s="115"/>
      <c r="T21" s="115"/>
      <c r="U21" s="115"/>
      <c r="V21" s="115"/>
    </row>
    <row r="22" spans="2:23" ht="15.75" thickBot="1">
      <c r="B22" s="1"/>
      <c r="C22" s="112"/>
      <c r="D22" s="113"/>
      <c r="E22" s="114"/>
      <c r="F22" s="1"/>
      <c r="G22" s="1"/>
      <c r="H22" s="115"/>
      <c r="I22" s="115"/>
      <c r="J22" s="115"/>
      <c r="K22" s="115"/>
      <c r="L22" s="115"/>
      <c r="M22" s="115"/>
      <c r="N22" s="115"/>
      <c r="O22" s="115"/>
      <c r="P22" s="115"/>
      <c r="Q22" s="115"/>
      <c r="R22" s="115"/>
      <c r="S22" s="115"/>
      <c r="T22" s="115"/>
      <c r="U22" s="115"/>
      <c r="V22" s="115"/>
    </row>
    <row r="23" spans="2:23">
      <c r="B23" s="1"/>
      <c r="C23" s="1"/>
      <c r="D23" s="1"/>
      <c r="E23" s="1"/>
      <c r="F23" s="1"/>
      <c r="G23" s="1"/>
      <c r="H23" s="1"/>
      <c r="I23" s="1"/>
      <c r="J23" s="1"/>
      <c r="K23" s="1"/>
      <c r="L23" s="1"/>
      <c r="M23" s="1"/>
      <c r="N23" s="1"/>
      <c r="O23" s="1"/>
      <c r="P23" s="1"/>
      <c r="Q23" s="1"/>
      <c r="R23" s="1"/>
      <c r="S23" s="1"/>
      <c r="T23" s="1"/>
      <c r="U23" s="1"/>
      <c r="V23" s="1"/>
    </row>
    <row r="24" spans="2:23">
      <c r="C24" s="38"/>
      <c r="D24" s="38"/>
      <c r="O24" s="104"/>
      <c r="P24" s="104"/>
      <c r="Q24" s="104"/>
      <c r="R24" s="8"/>
      <c r="S24" s="8"/>
      <c r="T24" s="8"/>
      <c r="U24" s="8"/>
      <c r="V24" s="8"/>
      <c r="W24" s="8"/>
    </row>
    <row r="25" spans="2:23">
      <c r="O25" s="8"/>
      <c r="P25" s="8"/>
      <c r="Q25" s="8"/>
      <c r="R25" s="8"/>
      <c r="S25" s="8"/>
      <c r="T25" s="8"/>
      <c r="U25" s="8"/>
      <c r="V25" s="8"/>
      <c r="W25" s="8"/>
    </row>
    <row r="26" spans="2:23">
      <c r="B26" s="38" t="s">
        <v>48</v>
      </c>
      <c r="O26" s="8"/>
      <c r="P26" s="8"/>
      <c r="Q26" s="8"/>
      <c r="R26" s="8"/>
      <c r="S26" s="8"/>
      <c r="T26" s="8"/>
      <c r="U26" s="8"/>
      <c r="V26" s="8"/>
      <c r="W26" s="8"/>
    </row>
    <row r="27" spans="2:23" ht="14.25" customHeight="1">
      <c r="O27" s="8"/>
      <c r="P27" s="8"/>
      <c r="Q27" s="8"/>
      <c r="R27" s="8"/>
      <c r="S27" s="8"/>
      <c r="T27" s="8"/>
      <c r="U27" s="8"/>
      <c r="V27" s="8"/>
    </row>
    <row r="29" spans="2:23">
      <c r="G29" s="116" t="str">
        <f ca="1">C1</f>
        <v>30-sai no Hoken Taiiku</v>
      </c>
      <c r="H29" s="116"/>
      <c r="I29" s="116"/>
      <c r="J29" s="116"/>
      <c r="K29" s="116"/>
      <c r="L29" s="116"/>
      <c r="M29" s="116"/>
      <c r="N29" s="116"/>
      <c r="O29" s="116"/>
      <c r="P29" s="116"/>
    </row>
    <row r="30" spans="2:23">
      <c r="G30" s="116"/>
      <c r="H30" s="116"/>
      <c r="I30" s="116"/>
      <c r="J30" s="116"/>
      <c r="K30" s="116"/>
      <c r="L30" s="116"/>
      <c r="M30" s="116"/>
      <c r="N30" s="116"/>
      <c r="O30" s="116"/>
      <c r="P30" s="116"/>
    </row>
    <row r="31" spans="2:23">
      <c r="G31" s="116"/>
      <c r="H31" s="116"/>
      <c r="I31" s="116"/>
      <c r="J31" s="116"/>
      <c r="K31" s="116"/>
      <c r="L31" s="116"/>
      <c r="M31" s="116"/>
      <c r="N31" s="116"/>
      <c r="O31" s="116"/>
      <c r="P31" s="116"/>
    </row>
    <row r="32" spans="2:23">
      <c r="G32" s="116"/>
      <c r="H32" s="116"/>
      <c r="I32" s="116"/>
      <c r="J32" s="116"/>
      <c r="K32" s="116"/>
      <c r="L32" s="116"/>
      <c r="M32" s="116"/>
      <c r="N32" s="116"/>
      <c r="O32" s="116"/>
      <c r="P32" s="116"/>
    </row>
    <row r="33" spans="7:16">
      <c r="G33" s="116"/>
      <c r="H33" s="116"/>
      <c r="I33" s="116"/>
      <c r="J33" s="116"/>
      <c r="K33" s="116"/>
      <c r="L33" s="116"/>
      <c r="M33" s="116"/>
      <c r="N33" s="116"/>
      <c r="O33" s="116"/>
      <c r="P33" s="116"/>
    </row>
  </sheetData>
  <mergeCells count="5">
    <mergeCell ref="C1:U4"/>
    <mergeCell ref="C6:E22"/>
    <mergeCell ref="H12:V22"/>
    <mergeCell ref="O24:Q24"/>
    <mergeCell ref="G29:P33"/>
  </mergeCells>
  <conditionalFormatting sqref="H11">
    <cfRule type="containsText" dxfId="4" priority="1" operator="containsText" text="A venir">
      <formula>NOT(ISERROR(SEARCH("A venir",H11)))</formula>
    </cfRule>
    <cfRule type="containsText" dxfId="3" priority="2" operator="containsText" text="En pause">
      <formula>NOT(ISERROR(SEARCH("En pause",H11)))</formula>
    </cfRule>
    <cfRule type="containsText" dxfId="2" priority="3" operator="containsText" text="Terminé">
      <formula>NOT(ISERROR(SEARCH("Terminé",H11)))</formula>
    </cfRule>
    <cfRule type="containsText" dxfId="1" priority="4" operator="containsText" text="A télécharger">
      <formula>NOT(ISERROR(SEARCH("A télécharger",H11)))</formula>
    </cfRule>
    <cfRule type="containsText" dxfId="0" priority="5" operator="containsText" text="En cours">
      <formula>NOT(ISERROR(SEARCH("En cours",H11)))</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Sommaire</vt:lpstr>
      <vt:lpstr>DL</vt:lpstr>
      <vt:lpstr>Prévisions</vt:lpstr>
      <vt:lpstr>Feuille de Genres</vt:lpstr>
      <vt:lpstr>.hack - Sign</vt:lpstr>
      <vt:lpstr>11 eyes</vt:lpstr>
      <vt:lpstr>30-sai no Hoken Taiiku</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Romaric</dc:creator>
  <cp:lastModifiedBy>Zayx</cp:lastModifiedBy>
  <dcterms:created xsi:type="dcterms:W3CDTF">2014-01-10T07:59:09Z</dcterms:created>
  <dcterms:modified xsi:type="dcterms:W3CDTF">2015-02-02T14:08:13Z</dcterms:modified>
</cp:coreProperties>
</file>