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0835" windowHeight="94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G2" i="1" l="1"/>
  <c r="F2" i="1"/>
  <c r="I10" i="1" a="1"/>
  <c r="I10" i="1" s="1"/>
  <c r="I9" i="1" a="1"/>
  <c r="I9" i="1" s="1"/>
  <c r="I8" i="1" a="1"/>
  <c r="I8" i="1" s="1"/>
  <c r="N10" i="1" l="1"/>
  <c r="L10" i="1"/>
  <c r="J10" i="1"/>
  <c r="O10" i="1"/>
  <c r="M10" i="1"/>
  <c r="K10" i="1"/>
  <c r="N9" i="1"/>
  <c r="L9" i="1"/>
  <c r="J9" i="1"/>
  <c r="O9" i="1"/>
  <c r="M9" i="1"/>
  <c r="K9" i="1"/>
  <c r="N8" i="1"/>
  <c r="L8" i="1"/>
  <c r="J8" i="1"/>
  <c r="O8" i="1"/>
  <c r="M8" i="1"/>
  <c r="K8" i="1"/>
</calcChain>
</file>

<file path=xl/sharedStrings.xml><?xml version="1.0" encoding="utf-8"?>
<sst xmlns="http://schemas.openxmlformats.org/spreadsheetml/2006/main" count="48" uniqueCount="48">
  <si>
    <t>N°article</t>
  </si>
  <si>
    <t>Tension</t>
  </si>
  <si>
    <t>Fréquence</t>
  </si>
  <si>
    <r>
      <t>N</t>
    </r>
    <r>
      <rPr>
        <b/>
        <sz val="8"/>
        <color theme="0"/>
        <rFont val="Verdana"/>
        <family val="2"/>
      </rPr>
      <t xml:space="preserve">
</t>
    </r>
    <r>
      <rPr>
        <b/>
        <sz val="6"/>
        <color theme="0"/>
        <rFont val="Verdana"/>
        <family val="2"/>
      </rPr>
      <t>(min</t>
    </r>
    <r>
      <rPr>
        <b/>
        <vertAlign val="superscript"/>
        <sz val="6"/>
        <color theme="0"/>
        <rFont val="Verdana"/>
        <family val="2"/>
      </rPr>
      <t>-1</t>
    </r>
    <r>
      <rPr>
        <b/>
        <sz val="6"/>
        <color theme="0"/>
        <rFont val="Verdana"/>
        <family val="2"/>
      </rPr>
      <t>)</t>
    </r>
  </si>
  <si>
    <r>
      <t xml:space="preserve">I
</t>
    </r>
    <r>
      <rPr>
        <b/>
        <sz val="6"/>
        <color theme="0"/>
        <rFont val="Verdana"/>
        <family val="2"/>
      </rPr>
      <t>(A)</t>
    </r>
  </si>
  <si>
    <t>P2 Name</t>
  </si>
  <si>
    <t>IEx</t>
  </si>
  <si>
    <t>Supplier</t>
  </si>
  <si>
    <t>Size</t>
  </si>
  <si>
    <t>Pole</t>
  </si>
  <si>
    <t>P2-0%</t>
  </si>
  <si>
    <t>P2-25%</t>
  </si>
  <si>
    <t>P2-50%</t>
  </si>
  <si>
    <t>P2-75%</t>
  </si>
  <si>
    <t>P2-100%</t>
  </si>
  <si>
    <t>P2-125%</t>
  </si>
  <si>
    <t>N-0%</t>
  </si>
  <si>
    <t>N-25%</t>
  </si>
  <si>
    <t>N-50%</t>
  </si>
  <si>
    <t>N-75%</t>
  </si>
  <si>
    <t>N-100%</t>
  </si>
  <si>
    <t>N-125%</t>
  </si>
  <si>
    <t>P1-0%</t>
  </si>
  <si>
    <t>P1-25%</t>
  </si>
  <si>
    <t>P1-50%</t>
  </si>
  <si>
    <t>P1-75%</t>
  </si>
  <si>
    <t>P1-100%</t>
  </si>
  <si>
    <t>P1-125%</t>
  </si>
  <si>
    <t>I-0%</t>
  </si>
  <si>
    <t>I-25%</t>
  </si>
  <si>
    <t>I-50%</t>
  </si>
  <si>
    <t>I-75%</t>
  </si>
  <si>
    <t>I-100%</t>
  </si>
  <si>
    <t>I-125%</t>
  </si>
  <si>
    <t>230/400V</t>
  </si>
  <si>
    <t>IE2</t>
  </si>
  <si>
    <t>Wilo Elec</t>
  </si>
  <si>
    <t>Coeff P1</t>
  </si>
  <si>
    <t>Coeff N</t>
  </si>
  <si>
    <t>Coeff I</t>
  </si>
  <si>
    <t>a1</t>
  </si>
  <si>
    <t>a5</t>
  </si>
  <si>
    <t>a4</t>
  </si>
  <si>
    <t>a3</t>
  </si>
  <si>
    <t>a2</t>
  </si>
  <si>
    <t>a0</t>
  </si>
  <si>
    <t>P1
(KW)</t>
  </si>
  <si>
    <r>
      <t>P</t>
    </r>
    <r>
      <rPr>
        <b/>
        <vertAlign val="subscript"/>
        <sz val="8"/>
        <color theme="0"/>
        <rFont val="Verdana"/>
        <family val="2"/>
      </rPr>
      <t>2</t>
    </r>
    <r>
      <rPr>
        <b/>
        <sz val="8"/>
        <color theme="0"/>
        <rFont val="Verdana"/>
        <family val="2"/>
      </rPr>
      <t xml:space="preserve">
(KW)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</si>
</sst>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vertAlign val="subscript"/>
      <sz val="8"/>
      <color theme="0"/>
      <name val="Verdana"/>
      <family val="2"/>
    </font>
    <font>
      <b/>
      <sz val="6"/>
      <color theme="0"/>
      <name val="Verdana"/>
      <family val="2"/>
    </font>
    <font>
      <b/>
      <vertAlign val="superscript"/>
      <sz val="6"/>
      <color theme="0"/>
      <name val="Verdana"/>
      <family val="2"/>
    </font>
    <font>
      <sz val="10"/>
      <name val="MS Sans Serif"/>
      <family val="2"/>
    </font>
    <font>
      <sz val="12"/>
      <name val="Arial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B400"/>
        <bgColor indexed="64"/>
      </patternFill>
    </fill>
    <fill>
      <patternFill patternType="solid">
        <fgColor rgb="FFC9C9C9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0" fontId="7" fillId="0" borderId="0"/>
    <xf numFmtId="0" fontId="2" fillId="0" borderId="0"/>
  </cellStyleXfs>
  <cellXfs count="12">
    <xf numFmtId="0" fontId="0" fillId="0" borderId="0" xfId="0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7" fillId="0" borderId="2" xfId="2" applyBorder="1" applyAlignment="1">
      <alignment horizontal="center" vertical="center"/>
    </xf>
    <xf numFmtId="0" fontId="8" fillId="0" borderId="3" xfId="2" applyFont="1" applyBorder="1" applyAlignment="1">
      <alignment horizontal="center" vertical="center" wrapText="1"/>
    </xf>
    <xf numFmtId="0" fontId="8" fillId="0" borderId="3" xfId="2" applyNumberFormat="1" applyFont="1" applyBorder="1" applyAlignment="1">
      <alignment horizontal="center" vertical="center" wrapText="1"/>
    </xf>
    <xf numFmtId="2" fontId="7" fillId="0" borderId="2" xfId="3" applyNumberFormat="1" applyFill="1" applyBorder="1" applyAlignment="1">
      <alignment horizontal="center"/>
    </xf>
    <xf numFmtId="1" fontId="7" fillId="0" borderId="2" xfId="3" applyNumberFormat="1" applyFill="1" applyBorder="1" applyAlignment="1">
      <alignment horizontal="center"/>
    </xf>
    <xf numFmtId="0" fontId="0" fillId="0" borderId="2" xfId="0" applyBorder="1"/>
    <xf numFmtId="2" fontId="1" fillId="3" borderId="2" xfId="4" applyNumberFormat="1" applyFont="1" applyFill="1" applyBorder="1" applyAlignment="1">
      <alignment horizontal="center"/>
    </xf>
    <xf numFmtId="164" fontId="9" fillId="4" borderId="2" xfId="4" applyNumberFormat="1" applyFont="1" applyFill="1" applyBorder="1" applyAlignment="1">
      <alignment horizontal="center" vertical="center"/>
    </xf>
    <xf numFmtId="1" fontId="9" fillId="4" borderId="2" xfId="4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2"/>
    <cellStyle name="Normal 2 2" xfId="1"/>
    <cellStyle name="Normal 2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742950</xdr:colOff>
      <xdr:row>2</xdr:row>
      <xdr:rowOff>76200</xdr:rowOff>
    </xdr:from>
    <xdr:to>
      <xdr:col>18</xdr:col>
      <xdr:colOff>342900</xdr:colOff>
      <xdr:row>17</xdr:row>
      <xdr:rowOff>9525</xdr:rowOff>
    </xdr:to>
    <xdr:cxnSp macro="">
      <xdr:nvCxnSpPr>
        <xdr:cNvPr id="4" name="Connecteur droit avec flèche 3"/>
        <xdr:cNvCxnSpPr/>
      </xdr:nvCxnSpPr>
      <xdr:spPr>
        <a:xfrm flipV="1">
          <a:off x="14154150" y="552450"/>
          <a:ext cx="1276350" cy="2362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714375</xdr:colOff>
      <xdr:row>10</xdr:row>
      <xdr:rowOff>57150</xdr:rowOff>
    </xdr:from>
    <xdr:to>
      <xdr:col>7</xdr:col>
      <xdr:colOff>533400</xdr:colOff>
      <xdr:row>24</xdr:row>
      <xdr:rowOff>47625</xdr:rowOff>
    </xdr:to>
    <xdr:sp macro="" textlink="">
      <xdr:nvSpPr>
        <xdr:cNvPr id="3" name="ZoneTexte 2"/>
        <xdr:cNvSpPr txBox="1"/>
      </xdr:nvSpPr>
      <xdr:spPr>
        <a:xfrm>
          <a:off x="714375" y="1828800"/>
          <a:ext cx="5686425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 les case P1, N et I les coefficients a1, a2 ... sont en dure (numériquement)  c'est à dire si tu cliques sur la cellule E2 tu trouveras :</a:t>
          </a:r>
        </a:p>
        <a:p>
          <a:endParaRPr lang="fr-FR" sz="12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endParaRPr lang="fr-FR" sz="12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=-16,5759001016922*D2</a:t>
          </a:r>
          <a:r>
            <a:rPr lang="fr-F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^ 5 + 21,3017998794717*D2 ^ 4 + -8,55652729492703*D2 ^ 3 + 1,33239892091361*D2 ^ 2 + 1,04848791351164*D2 ^ 1 + 0,0580369318074778</a:t>
          </a:r>
        </a:p>
        <a:p>
          <a:endParaRPr lang="fr-FR" sz="12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Alors que avec ta macro on trouve la cellule du coefficient et pas le coefficient en dure </a:t>
          </a:r>
        </a:p>
        <a:p>
          <a:r>
            <a:rPr lang="fr-F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2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que pour moi c'est très important que ces case la soit indépendant du fichier ...</a:t>
          </a:r>
        </a:p>
      </xdr:txBody>
    </xdr:sp>
    <xdr:clientData/>
  </xdr:twoCellAnchor>
  <xdr:twoCellAnchor>
    <xdr:from>
      <xdr:col>2</xdr:col>
      <xdr:colOff>9525</xdr:colOff>
      <xdr:row>7</xdr:row>
      <xdr:rowOff>9525</xdr:rowOff>
    </xdr:from>
    <xdr:to>
      <xdr:col>9</xdr:col>
      <xdr:colOff>295276</xdr:colOff>
      <xdr:row>15</xdr:row>
      <xdr:rowOff>57150</xdr:rowOff>
    </xdr:to>
    <xdr:cxnSp macro="">
      <xdr:nvCxnSpPr>
        <xdr:cNvPr id="8" name="Connecteur droit avec flèche 7"/>
        <xdr:cNvCxnSpPr/>
      </xdr:nvCxnSpPr>
      <xdr:spPr>
        <a:xfrm flipH="1">
          <a:off x="1685925" y="1295400"/>
          <a:ext cx="6153151" cy="1343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466724</xdr:colOff>
      <xdr:row>4</xdr:row>
      <xdr:rowOff>154306</xdr:rowOff>
    </xdr:from>
    <xdr:to>
      <xdr:col>6</xdr:col>
      <xdr:colOff>571499</xdr:colOff>
      <xdr:row>9</xdr:row>
      <xdr:rowOff>47625</xdr:rowOff>
    </xdr:to>
    <xdr:sp macro="" textlink="">
      <xdr:nvSpPr>
        <xdr:cNvPr id="10" name="ZoneTexte 9"/>
        <xdr:cNvSpPr txBox="1"/>
      </xdr:nvSpPr>
      <xdr:spPr>
        <a:xfrm>
          <a:off x="3819524" y="954406"/>
          <a:ext cx="1781175" cy="7029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pour le premier coefficient je veux dans la formule -16,5759 et pas J8...</a:t>
          </a:r>
        </a:p>
      </xdr:txBody>
    </xdr:sp>
    <xdr:clientData/>
  </xdr:twoCellAnchor>
  <xdr:twoCellAnchor>
    <xdr:from>
      <xdr:col>6</xdr:col>
      <xdr:colOff>419100</xdr:colOff>
      <xdr:row>5</xdr:row>
      <xdr:rowOff>95252</xdr:rowOff>
    </xdr:from>
    <xdr:to>
      <xdr:col>9</xdr:col>
      <xdr:colOff>247650</xdr:colOff>
      <xdr:row>7</xdr:row>
      <xdr:rowOff>9525</xdr:rowOff>
    </xdr:to>
    <xdr:cxnSp macro="">
      <xdr:nvCxnSpPr>
        <xdr:cNvPr id="11" name="Connecteur droit avec flèche 10"/>
        <xdr:cNvCxnSpPr/>
      </xdr:nvCxnSpPr>
      <xdr:spPr>
        <a:xfrm flipH="1" flipV="1">
          <a:off x="5448300" y="1057277"/>
          <a:ext cx="2343150" cy="2381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"/>
  <sheetViews>
    <sheetView tabSelected="1" workbookViewId="0">
      <selection activeCell="I16" sqref="I16"/>
    </sheetView>
  </sheetViews>
  <sheetFormatPr baseColWidth="10" defaultRowHeight="12.75" x14ac:dyDescent="0.2"/>
  <sheetData>
    <row r="1" spans="1:37" ht="22.5" x14ac:dyDescent="0.2">
      <c r="A1" s="1" t="s">
        <v>0</v>
      </c>
      <c r="B1" s="1" t="s">
        <v>1</v>
      </c>
      <c r="C1" s="1" t="s">
        <v>2</v>
      </c>
      <c r="D1" s="1" t="s">
        <v>47</v>
      </c>
      <c r="E1" s="1" t="s">
        <v>46</v>
      </c>
      <c r="F1" s="2" t="s">
        <v>3</v>
      </c>
      <c r="G1" s="2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/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</row>
    <row r="2" spans="1:37" ht="15" x14ac:dyDescent="0.2">
      <c r="A2" s="4">
        <v>3501959</v>
      </c>
      <c r="B2" s="4" t="s">
        <v>34</v>
      </c>
      <c r="C2" s="4">
        <v>50</v>
      </c>
      <c r="D2" s="9">
        <v>0</v>
      </c>
      <c r="E2" s="10">
        <f>-16.5759001016922*D2 ^ 5 + 21.3017998794717*D2 ^ 4 + -8.55652729492703*D2 ^ 3 + 1.33239892091361*D2 ^ 2 + 1.04848791351164*D2 ^ 1 + 0.0580369318074778</f>
        <v>5.80369318074778E-2</v>
      </c>
      <c r="F2" s="11">
        <f>6720.58043438663*D2 ^ 5 + -7496.51197817046*D2 ^ 4 + 1752.18204087981*D2 ^ 3 + 49.2420014759666*D2 ^ 2 + -374.960779022633*D2 ^ 1 + 2990.99649967654</f>
        <v>2990.9964996765402</v>
      </c>
      <c r="G2" s="10">
        <f>18.7945120393906*D2 ^ 5 + -26.0014963780908*D2 ^ 4 + 12.8908315968593*D2 ^ 3 + -0.911715282810389*D2 ^ 2 + 0.386472783378999*D2 ^ 1 + 0.579992460241201</f>
        <v>0.57999246024120099</v>
      </c>
      <c r="H2" s="5">
        <v>0.37</v>
      </c>
      <c r="I2" s="4" t="s">
        <v>35</v>
      </c>
      <c r="J2" s="4" t="s">
        <v>36</v>
      </c>
      <c r="K2" s="4">
        <v>71</v>
      </c>
      <c r="L2" s="4">
        <v>2</v>
      </c>
      <c r="N2" s="6">
        <v>0</v>
      </c>
      <c r="O2" s="6">
        <v>9.2499999999999999E-2</v>
      </c>
      <c r="P2" s="6">
        <v>0.185</v>
      </c>
      <c r="Q2" s="6">
        <v>0.27749999999999997</v>
      </c>
      <c r="R2" s="6">
        <v>0.37</v>
      </c>
      <c r="S2" s="6">
        <v>0.46250000000000002</v>
      </c>
      <c r="T2" s="7">
        <v>2990.9964996765402</v>
      </c>
      <c r="U2" s="7">
        <v>2957.6174200968721</v>
      </c>
      <c r="V2" s="7">
        <v>2927.0835275585573</v>
      </c>
      <c r="W2" s="7">
        <v>2894.7847281540862</v>
      </c>
      <c r="X2" s="7">
        <v>2853.8619785674264</v>
      </c>
      <c r="Y2" s="7">
        <v>2800.6685943629732</v>
      </c>
      <c r="Z2" s="6">
        <v>5.8036931807478001E-2</v>
      </c>
      <c r="AA2" s="6">
        <v>0.16109755424141098</v>
      </c>
      <c r="AB2" s="6">
        <v>0.26479170801945023</v>
      </c>
      <c r="AC2" s="6">
        <v>0.36779109581249092</v>
      </c>
      <c r="AD2" s="6">
        <v>0.4792552702602183</v>
      </c>
      <c r="AE2" s="6">
        <v>0.60536165150366983</v>
      </c>
      <c r="AF2" s="6">
        <v>0.57999246024120099</v>
      </c>
      <c r="AG2" s="6">
        <v>0.61636653745910142</v>
      </c>
      <c r="AH2" s="6">
        <v>0.67552228042160622</v>
      </c>
      <c r="AI2" s="6">
        <v>0.76923776860480919</v>
      </c>
      <c r="AJ2" s="6">
        <v>0.89415153968536165</v>
      </c>
      <c r="AK2" s="6">
        <v>1.0470354704158102</v>
      </c>
    </row>
    <row r="7" spans="1:37" x14ac:dyDescent="0.2">
      <c r="J7" t="s">
        <v>41</v>
      </c>
      <c r="K7" t="s">
        <v>42</v>
      </c>
      <c r="L7" t="s">
        <v>43</v>
      </c>
      <c r="M7" t="s">
        <v>44</v>
      </c>
      <c r="N7" t="s">
        <v>40</v>
      </c>
      <c r="O7" t="s">
        <v>45</v>
      </c>
    </row>
    <row r="8" spans="1:37" x14ac:dyDescent="0.2">
      <c r="H8" s="8" t="s">
        <v>37</v>
      </c>
      <c r="I8" s="8">
        <f t="array" ref="I8:O8">INDEX(LINEST(TRANSPOSE($Z$2:$AE$2),TRANSPOSE($N$2:$S$2)^{1,2,3,4,5,6}),1,{1,2,3,4,5,6,7})</f>
        <v>0</v>
      </c>
      <c r="J8" s="8">
        <v>-16.575900101692181</v>
      </c>
      <c r="K8" s="8">
        <v>21.301799879471687</v>
      </c>
      <c r="L8" s="8">
        <v>-8.556527294927033</v>
      </c>
      <c r="M8" s="8">
        <v>1.3323989209136053</v>
      </c>
      <c r="N8" s="8">
        <v>1.0484879135116363</v>
      </c>
      <c r="O8" s="8">
        <v>5.8036931807477848E-2</v>
      </c>
    </row>
    <row r="9" spans="1:37" x14ac:dyDescent="0.2">
      <c r="H9" s="8" t="s">
        <v>38</v>
      </c>
      <c r="I9" s="8">
        <f t="array" ref="I9:O9">INDEX(LINEST(TRANSPOSE($T$2:$Y$2),TRANSPOSE($N$2:$S$2)^{1,2,3,4,5,6}),1,{1,2,3,4,5,6,7})</f>
        <v>0</v>
      </c>
      <c r="J9" s="8">
        <v>6720.580434386633</v>
      </c>
      <c r="K9" s="8">
        <v>-7496.5119781704607</v>
      </c>
      <c r="L9" s="8">
        <v>1752.1820408798128</v>
      </c>
      <c r="M9" s="8">
        <v>49.242001475966632</v>
      </c>
      <c r="N9" s="8">
        <v>-374.96077902263346</v>
      </c>
      <c r="O9" s="8">
        <v>2990.9964996765402</v>
      </c>
    </row>
    <row r="10" spans="1:37" x14ac:dyDescent="0.2">
      <c r="H10" s="8" t="s">
        <v>39</v>
      </c>
      <c r="I10" s="8">
        <f t="array" ref="I10:O10">INDEX(LINEST(TRANSPOSE(AF2:AK2),TRANSPOSE($N$2:$S$2)^{1,2,3,4,5,6}),1,{1,2,3,4,5,6,7})</f>
        <v>0</v>
      </c>
      <c r="J10" s="8">
        <v>18.794512039390636</v>
      </c>
      <c r="K10" s="8">
        <v>-26.001496378090788</v>
      </c>
      <c r="L10" s="8">
        <v>12.890831596859309</v>
      </c>
      <c r="M10" s="8">
        <v>-0.91171528281038861</v>
      </c>
      <c r="N10" s="8">
        <v>0.38647278337899943</v>
      </c>
      <c r="O10" s="8">
        <v>0.5799924602412011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Elfassi Youssef</cp:lastModifiedBy>
  <dcterms:created xsi:type="dcterms:W3CDTF">2013-10-24T07:23:32Z</dcterms:created>
  <dcterms:modified xsi:type="dcterms:W3CDTF">2013-10-28T08:10:36Z</dcterms:modified>
</cp:coreProperties>
</file>