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150" windowWidth="18255" windowHeight="7170"/>
  </bookViews>
  <sheets>
    <sheet name="Feuil1" sheetId="1" r:id="rId1"/>
    <sheet name="Feuil2" sheetId="2" r:id="rId2"/>
  </sheets>
  <externalReferences>
    <externalReference r:id="rId3"/>
  </externalReferences>
  <definedNames>
    <definedName name="Année">'[1]2 Enfants'!$B$10</definedName>
    <definedName name="Férié">Feuil2!$M$4:$M$16</definedName>
    <definedName name="Fêtes">Feuil2!$M$18:$M$22</definedName>
    <definedName name="JourCalculé">" =Feuil1!$B$10-JOURSEM(Feuil1!$B$10;3)+((LIGNE()-LIGNE(Feuil1!$AF$7))*7)+COLONNE()-COLONNE(Feuil1!$AF$7)"</definedName>
  </definedNames>
  <calcPr calcId="145621" concurrentCalc="0"/>
</workbook>
</file>

<file path=xl/calcChain.xml><?xml version="1.0" encoding="utf-8"?>
<calcChain xmlns="http://schemas.openxmlformats.org/spreadsheetml/2006/main">
  <c r="B10" i="1" l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B13" i="1"/>
  <c r="AD10" i="1"/>
  <c r="AH8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B40" i="1"/>
  <c r="AF37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B16" i="1"/>
  <c r="AF13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" i="2"/>
  <c r="G4" i="2"/>
  <c r="G5" i="2"/>
  <c r="G6" i="2"/>
  <c r="G7" i="2"/>
  <c r="G2" i="2"/>
  <c r="AI17" i="1"/>
  <c r="AI20" i="1"/>
  <c r="AI23" i="1"/>
  <c r="AI8" i="1"/>
  <c r="AI11" i="1"/>
  <c r="AI14" i="1"/>
  <c r="AI26" i="1"/>
  <c r="AI29" i="1"/>
  <c r="AI32" i="1"/>
  <c r="AI35" i="1"/>
  <c r="AI38" i="1"/>
  <c r="AI41" i="1"/>
  <c r="AA3" i="1"/>
  <c r="AH17" i="1"/>
  <c r="AH20" i="1"/>
  <c r="AH23" i="1"/>
  <c r="AH11" i="1"/>
  <c r="AH14" i="1"/>
  <c r="AH26" i="1"/>
  <c r="AH29" i="1"/>
  <c r="AH32" i="1"/>
  <c r="AH35" i="1"/>
  <c r="AH38" i="1"/>
  <c r="AH41" i="1"/>
  <c r="R3" i="1"/>
  <c r="AG17" i="1"/>
  <c r="AG20" i="1"/>
  <c r="AG23" i="1"/>
  <c r="AG8" i="1"/>
  <c r="AG11" i="1"/>
  <c r="AG14" i="1"/>
  <c r="AG26" i="1"/>
  <c r="AG29" i="1"/>
  <c r="AG32" i="1"/>
  <c r="AG35" i="1"/>
  <c r="AG38" i="1"/>
  <c r="AG41" i="1"/>
  <c r="H3" i="1"/>
  <c r="L2" i="2"/>
  <c r="M5" i="2"/>
  <c r="M24" i="2"/>
  <c r="M7" i="2"/>
  <c r="M10" i="2"/>
  <c r="M22" i="2"/>
  <c r="M16" i="2"/>
  <c r="M15" i="2"/>
  <c r="M14" i="2"/>
  <c r="M13" i="2"/>
  <c r="M12" i="2"/>
  <c r="M9" i="2"/>
  <c r="M4" i="2"/>
  <c r="M6" i="2"/>
  <c r="M11" i="2"/>
  <c r="M19" i="2"/>
  <c r="M18" i="2"/>
  <c r="M8" i="2"/>
  <c r="M20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</calcChain>
</file>

<file path=xl/sharedStrings.xml><?xml version="1.0" encoding="utf-8"?>
<sst xmlns="http://schemas.openxmlformats.org/spreadsheetml/2006/main" count="48" uniqueCount="45">
  <si>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</si>
  <si>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</si>
  <si>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</si>
  <si>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</si>
  <si>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</si>
  <si>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</si>
  <si>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</si>
  <si>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</si>
  <si>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</si>
  <si>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</si>
  <si>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</si>
  <si>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</si>
  <si>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Arrivée</t>
  </si>
  <si>
    <t>Départ</t>
  </si>
  <si>
    <t>Code</t>
  </si>
  <si>
    <t>Total</t>
  </si>
  <si>
    <t>Différence</t>
  </si>
  <si>
    <t>Cumul</t>
  </si>
  <si>
    <t>Remarques</t>
  </si>
  <si>
    <t>Jours Fériés et Fêtes</t>
  </si>
  <si>
    <t>JOUR DE L'AN</t>
  </si>
  <si>
    <r>
      <t>PÂ</t>
    </r>
    <r>
      <rPr>
        <i/>
        <sz val="10"/>
        <rFont val="Arial"/>
        <family val="2"/>
      </rPr>
      <t>QUES</t>
    </r>
  </si>
  <si>
    <t>*Lundi de Pâques</t>
  </si>
  <si>
    <t>FÊTE DU TRAVAIL</t>
  </si>
  <si>
    <t>ASCENSION</t>
  </si>
  <si>
    <t>VICTOIRE 1945</t>
  </si>
  <si>
    <t>PENTECÔTE</t>
  </si>
  <si>
    <t>*Lundi de Pentecôte</t>
  </si>
  <si>
    <t>FÊTE NAT</t>
  </si>
  <si>
    <t>ASSOMPTION</t>
  </si>
  <si>
    <t>TOUSSAINT</t>
  </si>
  <si>
    <t>ARMISTICE 1918</t>
  </si>
  <si>
    <t>NOËL</t>
  </si>
  <si>
    <t>Mardi-Gras</t>
  </si>
  <si>
    <t>Cendres</t>
  </si>
  <si>
    <t>Rameaux</t>
  </si>
  <si>
    <t>Fête Dieu</t>
  </si>
  <si>
    <t>Epiphanie</t>
  </si>
  <si>
    <t>Année</t>
  </si>
  <si>
    <t>TOTAL HEURES</t>
  </si>
  <si>
    <t xml:space="preserve">TOTAL JOURS </t>
  </si>
  <si>
    <t>TOTAL TRAJET</t>
  </si>
  <si>
    <t>Km</t>
  </si>
  <si>
    <t>Heures Travaillées</t>
  </si>
  <si>
    <t>Jours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</si>
</sst>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d\ d\ mmmm"/>
    <numFmt numFmtId="166" formatCode="dddd\ dd\ mmm\ yy"/>
    <numFmt numFmtId="167" formatCode="[h]:mm"/>
    <numFmt numFmtId="168" formatCode="0.0"/>
    <numFmt numFmtId="169" formatCode="[hh]:mm"/>
  </numFmts>
  <fonts count="12" x14ac:knownFonts="1">
    <font>
      <sz val="11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4"/>
      <color rgb="FFFF0000"/>
      <name val="Comic Sans MS"/>
      <family val="4"/>
    </font>
    <font>
      <b/>
      <sz val="20"/>
      <color rgb="FFFF0000"/>
      <name val="Comic Sans MS"/>
      <family val="4"/>
    </font>
    <font>
      <b/>
      <sz val="18"/>
      <color rgb="FFFF0000"/>
      <name val="Comic Sans MS"/>
      <family val="4"/>
    </font>
    <font>
      <sz val="10"/>
      <color theme="1"/>
      <name val="Times New Roman"/>
      <family val="1"/>
    </font>
    <font>
      <sz val="20"/>
      <color theme="1"/>
      <name val="Comic Sans MS"/>
      <family val="2"/>
    </font>
    <font>
      <b/>
      <sz val="20"/>
      <color theme="1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0C0C0"/>
        <bgColor indexed="64"/>
      </patternFill>
    </fill>
  </fills>
  <borders count="56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46" xfId="0" applyNumberFormat="1" applyBorder="1" applyAlignment="1">
      <alignment horizontal="center" vertical="center"/>
    </xf>
    <xf numFmtId="167" fontId="9" fillId="0" borderId="2" xfId="0" applyNumberFormat="1" applyFont="1" applyBorder="1" applyAlignment="1">
      <alignment horizontal="center" vertical="center"/>
    </xf>
    <xf numFmtId="167" fontId="9" fillId="0" borderId="3" xfId="0" applyNumberFormat="1" applyFont="1" applyBorder="1" applyAlignment="1">
      <alignment horizontal="center" vertical="center"/>
    </xf>
    <xf numFmtId="14" fontId="9" fillId="0" borderId="12" xfId="0" applyNumberFormat="1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4" fontId="9" fillId="0" borderId="5" xfId="0" applyNumberFormat="1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169" fontId="2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1" fillId="0" borderId="0" xfId="0" applyNumberFormat="1" applyFont="1" applyAlignment="1">
      <alignment vertical="center"/>
    </xf>
    <xf numFmtId="0" fontId="5" fillId="3" borderId="17" xfId="0" applyFont="1" applyFill="1" applyBorder="1" applyAlignment="1" applyProtection="1">
      <alignment horizontal="center" vertical="center"/>
      <protection hidden="1"/>
    </xf>
    <xf numFmtId="165" fontId="2" fillId="2" borderId="2" xfId="0" applyNumberFormat="1" applyFont="1" applyFill="1" applyBorder="1" applyAlignment="1" applyProtection="1">
      <alignment horizontal="center" vertical="center"/>
      <protection hidden="1"/>
    </xf>
    <xf numFmtId="0" fontId="2" fillId="3" borderId="17" xfId="0" applyFont="1" applyFill="1" applyBorder="1" applyAlignment="1" applyProtection="1">
      <alignment horizontal="center" vertical="center"/>
      <protection hidden="1"/>
    </xf>
    <xf numFmtId="166" fontId="5" fillId="3" borderId="17" xfId="0" applyNumberFormat="1" applyFont="1" applyFill="1" applyBorder="1" applyAlignment="1" applyProtection="1">
      <alignment horizontal="center" vertical="center"/>
      <protection hidden="1"/>
    </xf>
    <xf numFmtId="166" fontId="4" fillId="3" borderId="17" xfId="0" applyNumberFormat="1" applyFont="1" applyFill="1" applyBorder="1" applyAlignment="1" applyProtection="1">
      <alignment horizontal="center" vertical="center"/>
      <protection hidden="1"/>
    </xf>
    <xf numFmtId="166" fontId="5" fillId="3" borderId="10" xfId="0" applyNumberFormat="1" applyFont="1" applyFill="1" applyBorder="1" applyAlignment="1" applyProtection="1">
      <alignment horizontal="center" vertical="center"/>
      <protection hidden="1"/>
    </xf>
    <xf numFmtId="169" fontId="0" fillId="0" borderId="0" xfId="0" applyNumberFormat="1" applyAlignment="1">
      <alignment horizontal="center" vertical="center"/>
    </xf>
    <xf numFmtId="167" fontId="9" fillId="0" borderId="2" xfId="0" applyNumberFormat="1" applyFont="1" applyFill="1" applyBorder="1" applyAlignment="1">
      <alignment horizontal="center" vertical="center"/>
    </xf>
    <xf numFmtId="164" fontId="9" fillId="7" borderId="8" xfId="0" applyNumberFormat="1" applyFont="1" applyFill="1" applyBorder="1" applyAlignment="1">
      <alignment horizontal="center" vertical="center"/>
    </xf>
    <xf numFmtId="164" fontId="9" fillId="7" borderId="9" xfId="0" applyNumberFormat="1" applyFont="1" applyFill="1" applyBorder="1" applyAlignment="1">
      <alignment horizontal="center" vertical="center"/>
    </xf>
    <xf numFmtId="167" fontId="9" fillId="7" borderId="2" xfId="0" applyNumberFormat="1" applyFont="1" applyFill="1" applyBorder="1" applyAlignment="1">
      <alignment horizontal="center" vertical="center"/>
    </xf>
    <xf numFmtId="167" fontId="9" fillId="7" borderId="3" xfId="0" applyNumberFormat="1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0" fillId="0" borderId="53" xfId="0" applyNumberFormat="1" applyBorder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167" fontId="0" fillId="8" borderId="40" xfId="0" applyNumberFormat="1" applyFill="1" applyBorder="1" applyAlignment="1">
      <alignment horizontal="center" vertical="center"/>
    </xf>
    <xf numFmtId="164" fontId="0" fillId="8" borderId="41" xfId="0" applyNumberFormat="1" applyFill="1" applyBorder="1" applyAlignment="1">
      <alignment horizontal="center" vertical="center"/>
    </xf>
    <xf numFmtId="164" fontId="0" fillId="8" borderId="42" xfId="0" applyNumberFormat="1" applyFill="1" applyBorder="1" applyAlignment="1">
      <alignment horizontal="center" vertical="center"/>
    </xf>
    <xf numFmtId="164" fontId="0" fillId="8" borderId="40" xfId="0" applyNumberFormat="1" applyFill="1" applyBorder="1" applyAlignment="1">
      <alignment horizontal="center" vertical="center"/>
    </xf>
    <xf numFmtId="164" fontId="0" fillId="8" borderId="8" xfId="0" applyNumberFormat="1" applyFill="1" applyBorder="1" applyAlignment="1">
      <alignment horizontal="center" vertical="center"/>
    </xf>
    <xf numFmtId="164" fontId="0" fillId="8" borderId="9" xfId="0" applyNumberFormat="1" applyFill="1" applyBorder="1" applyAlignment="1">
      <alignment horizontal="center" vertical="center"/>
    </xf>
    <xf numFmtId="164" fontId="9" fillId="8" borderId="8" xfId="0" applyNumberFormat="1" applyFont="1" applyFill="1" applyBorder="1" applyAlignment="1">
      <alignment horizontal="center" vertical="center"/>
    </xf>
    <xf numFmtId="164" fontId="9" fillId="8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Border="1" applyAlignment="1">
      <alignment horizontal="center" vertical="center"/>
    </xf>
    <xf numFmtId="0" fontId="9" fillId="0" borderId="13" xfId="0" applyNumberFormat="1" applyFont="1" applyBorder="1" applyAlignment="1">
      <alignment horizontal="center" vertical="center"/>
    </xf>
    <xf numFmtId="0" fontId="0" fillId="8" borderId="0" xfId="0" applyNumberFormat="1" applyFill="1" applyAlignment="1">
      <alignment horizontal="center" vertical="center"/>
    </xf>
    <xf numFmtId="0" fontId="0" fillId="0" borderId="41" xfId="0" applyNumberFormat="1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38" xfId="0" applyNumberFormat="1" applyBorder="1" applyAlignment="1">
      <alignment horizontal="center" vertical="center"/>
    </xf>
    <xf numFmtId="167" fontId="0" fillId="0" borderId="37" xfId="0" applyNumberFormat="1" applyBorder="1" applyAlignment="1">
      <alignment horizontal="center" vertical="center"/>
    </xf>
    <xf numFmtId="167" fontId="0" fillId="0" borderId="40" xfId="0" applyNumberFormat="1" applyBorder="1" applyAlignment="1">
      <alignment horizontal="center" vertical="center"/>
    </xf>
    <xf numFmtId="167" fontId="0" fillId="0" borderId="43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0" fillId="0" borderId="42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1" fillId="5" borderId="54" xfId="0" applyNumberFormat="1" applyFont="1" applyFill="1" applyBorder="1" applyAlignment="1">
      <alignment horizontal="center" vertical="center"/>
    </xf>
    <xf numFmtId="0" fontId="11" fillId="5" borderId="55" xfId="0" applyNumberFormat="1" applyFont="1" applyFill="1" applyBorder="1" applyAlignment="1">
      <alignment horizontal="center" vertical="center"/>
    </xf>
    <xf numFmtId="0" fontId="10" fillId="5" borderId="18" xfId="0" applyFont="1" applyFill="1" applyBorder="1" applyAlignment="1">
      <alignment horizontal="center" vertical="center"/>
    </xf>
    <xf numFmtId="0" fontId="10" fillId="5" borderId="54" xfId="0" applyFont="1" applyFill="1" applyBorder="1" applyAlignment="1">
      <alignment horizontal="center" vertical="center"/>
    </xf>
    <xf numFmtId="168" fontId="7" fillId="6" borderId="26" xfId="0" applyNumberFormat="1" applyFont="1" applyFill="1" applyBorder="1" applyAlignment="1">
      <alignment horizontal="right" vertical="center"/>
    </xf>
    <xf numFmtId="168" fontId="7" fillId="6" borderId="24" xfId="0" applyNumberFormat="1" applyFont="1" applyFill="1" applyBorder="1" applyAlignment="1">
      <alignment horizontal="right" vertical="center"/>
    </xf>
    <xf numFmtId="168" fontId="7" fillId="6" borderId="35" xfId="0" applyNumberFormat="1" applyFont="1" applyFill="1" applyBorder="1" applyAlignment="1">
      <alignment horizontal="right" vertical="center"/>
    </xf>
    <xf numFmtId="168" fontId="7" fillId="6" borderId="33" xfId="0" applyNumberFormat="1" applyFont="1" applyFill="1" applyBorder="1" applyAlignment="1">
      <alignment horizontal="right" vertical="center"/>
    </xf>
    <xf numFmtId="0" fontId="8" fillId="8" borderId="24" xfId="0" applyFont="1" applyFill="1" applyBorder="1" applyAlignment="1">
      <alignment horizontal="left" vertical="center"/>
    </xf>
    <xf numFmtId="0" fontId="8" fillId="8" borderId="27" xfId="0" applyFont="1" applyFill="1" applyBorder="1" applyAlignment="1">
      <alignment horizontal="left" vertical="center"/>
    </xf>
    <xf numFmtId="0" fontId="8" fillId="8" borderId="33" xfId="0" applyFont="1" applyFill="1" applyBorder="1" applyAlignment="1">
      <alignment horizontal="left" vertical="center"/>
    </xf>
    <xf numFmtId="0" fontId="8" fillId="8" borderId="36" xfId="0" applyFont="1" applyFill="1" applyBorder="1" applyAlignment="1">
      <alignment horizontal="left" vertical="center"/>
    </xf>
    <xf numFmtId="0" fontId="6" fillId="6" borderId="23" xfId="0" applyFont="1" applyFill="1" applyBorder="1" applyAlignment="1">
      <alignment horizontal="center" vertical="center" wrapText="1"/>
    </xf>
    <xf numFmtId="0" fontId="6" fillId="6" borderId="19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  <xf numFmtId="0" fontId="6" fillId="6" borderId="28" xfId="0" applyFont="1" applyFill="1" applyBorder="1" applyAlignment="1">
      <alignment horizontal="center" vertical="center" wrapText="1"/>
    </xf>
    <xf numFmtId="0" fontId="6" fillId="6" borderId="29" xfId="0" applyFont="1" applyFill="1" applyBorder="1" applyAlignment="1">
      <alignment horizontal="center" vertical="center" wrapText="1"/>
    </xf>
    <xf numFmtId="167" fontId="7" fillId="6" borderId="21" xfId="0" applyNumberFormat="1" applyFont="1" applyFill="1" applyBorder="1" applyAlignment="1">
      <alignment horizontal="center" vertical="center"/>
    </xf>
    <xf numFmtId="167" fontId="7" fillId="6" borderId="19" xfId="0" applyNumberFormat="1" applyFont="1" applyFill="1" applyBorder="1" applyAlignment="1">
      <alignment horizontal="center" vertical="center"/>
    </xf>
    <xf numFmtId="167" fontId="7" fillId="6" borderId="22" xfId="0" applyNumberFormat="1" applyFont="1" applyFill="1" applyBorder="1" applyAlignment="1">
      <alignment horizontal="center" vertical="center"/>
    </xf>
    <xf numFmtId="167" fontId="7" fillId="6" borderId="30" xfId="0" applyNumberFormat="1" applyFont="1" applyFill="1" applyBorder="1" applyAlignment="1">
      <alignment horizontal="center" vertical="center"/>
    </xf>
    <xf numFmtId="167" fontId="7" fillId="6" borderId="28" xfId="0" applyNumberFormat="1" applyFont="1" applyFill="1" applyBorder="1" applyAlignment="1">
      <alignment horizontal="center" vertical="center"/>
    </xf>
    <xf numFmtId="167" fontId="7" fillId="6" borderId="31" xfId="0" applyNumberFormat="1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 wrapText="1"/>
    </xf>
    <xf numFmtId="0" fontId="7" fillId="6" borderId="19" xfId="0" applyFont="1" applyFill="1" applyBorder="1" applyAlignment="1">
      <alignment horizontal="center" vertical="center" wrapText="1"/>
    </xf>
    <xf numFmtId="0" fontId="7" fillId="6" borderId="22" xfId="0" applyFont="1" applyFill="1" applyBorder="1" applyAlignment="1">
      <alignment horizontal="center" vertical="center" wrapText="1"/>
    </xf>
    <xf numFmtId="0" fontId="7" fillId="6" borderId="30" xfId="0" applyFont="1" applyFill="1" applyBorder="1" applyAlignment="1">
      <alignment horizontal="center" vertical="center" wrapText="1"/>
    </xf>
    <xf numFmtId="0" fontId="7" fillId="6" borderId="28" xfId="0" applyFont="1" applyFill="1" applyBorder="1" applyAlignment="1">
      <alignment horizontal="center" vertical="center" wrapText="1"/>
    </xf>
    <xf numFmtId="0" fontId="7" fillId="6" borderId="31" xfId="0" applyFont="1" applyFill="1" applyBorder="1" applyAlignment="1">
      <alignment horizontal="center" vertical="center" wrapText="1"/>
    </xf>
    <xf numFmtId="0" fontId="6" fillId="6" borderId="24" xfId="0" applyFont="1" applyFill="1" applyBorder="1" applyAlignment="1">
      <alignment horizontal="center" vertical="center" wrapText="1"/>
    </xf>
    <xf numFmtId="0" fontId="6" fillId="6" borderId="25" xfId="0" applyFont="1" applyFill="1" applyBorder="1" applyAlignment="1">
      <alignment horizontal="center" vertical="center" wrapText="1"/>
    </xf>
    <xf numFmtId="0" fontId="6" fillId="6" borderId="33" xfId="0" applyFont="1" applyFill="1" applyBorder="1" applyAlignment="1">
      <alignment horizontal="center" vertical="center" wrapText="1"/>
    </xf>
    <xf numFmtId="0" fontId="6" fillId="6" borderId="34" xfId="0" applyFont="1" applyFill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4" fillId="4" borderId="15" xfId="0" applyFont="1" applyFill="1" applyBorder="1" applyAlignment="1" applyProtection="1">
      <alignment horizontal="center"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42">
    <dxf>
      <fill>
        <patternFill>
          <bgColor rgb="FFCCECFF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C0C0C0"/>
      <color rgb="FFFFFFCC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YMY\HEURE%20DE%20GARDE\MODELE\Mod&#232;l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 Enfant"/>
      <sheetName val="2 Enfants"/>
      <sheetName val="Août 2016"/>
    </sheetNames>
    <sheetDataSet>
      <sheetData sheetId="0"/>
      <sheetData sheetId="1"/>
      <sheetData sheetId="2">
        <row r="10">
          <cell r="B10">
            <v>2016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44"/>
  <sheetViews>
    <sheetView showZeros="0" tabSelected="1" zoomScale="80" zoomScaleNormal="80" workbookViewId="0">
      <selection activeCell="A7" sqref="A7:A9"/>
    </sheetView>
  </sheetViews>
  <sheetFormatPr baseColWidth="10" defaultColWidth="10.88671875" defaultRowHeight="16.5" x14ac:dyDescent="0.3"/>
  <cols>
    <col min="1" max="1" width="10.88671875" style="1"/>
    <col min="2" max="2" width="6.33203125" style="2" customWidth="1"/>
    <col min="3" max="32" width="4.77734375" style="1" customWidth="1"/>
    <col min="33" max="33" width="11.44140625" style="1" customWidth="1"/>
    <col min="34" max="16384" width="10.88671875" style="1"/>
  </cols>
  <sheetData>
    <row r="1" spans="1:36" x14ac:dyDescent="0.3">
      <c r="A1" s="38"/>
      <c r="B1" s="37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</row>
    <row r="2" spans="1:36" ht="16.149999999999999" customHeight="1" thickBot="1" x14ac:dyDescent="0.35">
      <c r="A2" s="38"/>
      <c r="B2" s="37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</row>
    <row r="3" spans="1:36" ht="16.149999999999999" customHeight="1" thickTop="1" x14ac:dyDescent="0.3">
      <c r="A3" s="73" t="s">
        <v>38</v>
      </c>
      <c r="B3" s="83" t="s">
        <v>39</v>
      </c>
      <c r="C3" s="84"/>
      <c r="D3" s="84"/>
      <c r="E3" s="84"/>
      <c r="F3" s="84"/>
      <c r="G3" s="85"/>
      <c r="H3" s="89">
        <f>SUM(AG8:AG42)</f>
        <v>13.378472222222223</v>
      </c>
      <c r="I3" s="90"/>
      <c r="J3" s="90"/>
      <c r="K3" s="91"/>
      <c r="L3" s="83" t="s">
        <v>40</v>
      </c>
      <c r="M3" s="84"/>
      <c r="N3" s="84"/>
      <c r="O3" s="84"/>
      <c r="P3" s="84"/>
      <c r="Q3" s="85"/>
      <c r="R3" s="95">
        <f>SUM(AH8:AH42)</f>
        <v>43</v>
      </c>
      <c r="S3" s="96"/>
      <c r="T3" s="97"/>
      <c r="U3" s="101" t="s">
        <v>41</v>
      </c>
      <c r="V3" s="101"/>
      <c r="W3" s="101"/>
      <c r="X3" s="101"/>
      <c r="Y3" s="101"/>
      <c r="Z3" s="102"/>
      <c r="AA3" s="75">
        <f>SUM(AI8:AI42)</f>
        <v>3390.7000000000007</v>
      </c>
      <c r="AB3" s="76"/>
      <c r="AC3" s="76"/>
      <c r="AD3" s="76"/>
      <c r="AE3" s="79" t="s">
        <v>42</v>
      </c>
      <c r="AF3" s="80"/>
      <c r="AG3" s="38"/>
      <c r="AH3" s="39"/>
      <c r="AI3" s="38"/>
      <c r="AJ3" s="38"/>
    </row>
    <row r="4" spans="1:36" ht="17.25" thickBot="1" x14ac:dyDescent="0.35">
      <c r="A4" s="74"/>
      <c r="B4" s="86"/>
      <c r="C4" s="87"/>
      <c r="D4" s="87"/>
      <c r="E4" s="87"/>
      <c r="F4" s="87"/>
      <c r="G4" s="88"/>
      <c r="H4" s="92"/>
      <c r="I4" s="93"/>
      <c r="J4" s="93"/>
      <c r="K4" s="94"/>
      <c r="L4" s="86"/>
      <c r="M4" s="87"/>
      <c r="N4" s="87"/>
      <c r="O4" s="87"/>
      <c r="P4" s="87"/>
      <c r="Q4" s="88"/>
      <c r="R4" s="98"/>
      <c r="S4" s="99"/>
      <c r="T4" s="100"/>
      <c r="U4" s="103"/>
      <c r="V4" s="103"/>
      <c r="W4" s="103"/>
      <c r="X4" s="103"/>
      <c r="Y4" s="103"/>
      <c r="Z4" s="104"/>
      <c r="AA4" s="77"/>
      <c r="AB4" s="78"/>
      <c r="AC4" s="78"/>
      <c r="AD4" s="78"/>
      <c r="AE4" s="81"/>
      <c r="AF4" s="82"/>
      <c r="AG4" s="38"/>
      <c r="AH4" s="38"/>
      <c r="AI4" s="38"/>
      <c r="AJ4" s="38"/>
    </row>
    <row r="5" spans="1:36" ht="18" thickTop="1" thickBot="1" x14ac:dyDescent="0.35">
      <c r="A5" s="71">
        <v>2017</v>
      </c>
      <c r="B5" s="37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105" t="s">
        <v>43</v>
      </c>
      <c r="AH5" s="55" t="s">
        <v>44</v>
      </c>
      <c r="AI5" s="53" t="s">
        <v>42</v>
      </c>
      <c r="AJ5" s="38"/>
    </row>
    <row r="6" spans="1:36" s="3" customFormat="1" ht="18" thickTop="1" thickBot="1" x14ac:dyDescent="0.35">
      <c r="A6" s="72"/>
      <c r="B6" s="36">
        <v>1</v>
      </c>
      <c r="C6" s="5">
        <v>2</v>
      </c>
      <c r="D6" s="5">
        <v>3</v>
      </c>
      <c r="E6" s="5">
        <v>4</v>
      </c>
      <c r="F6" s="5">
        <v>5</v>
      </c>
      <c r="G6" s="5">
        <v>6</v>
      </c>
      <c r="H6" s="5">
        <v>7</v>
      </c>
      <c r="I6" s="5">
        <v>8</v>
      </c>
      <c r="J6" s="5">
        <v>9</v>
      </c>
      <c r="K6" s="5">
        <v>10</v>
      </c>
      <c r="L6" s="5">
        <v>11</v>
      </c>
      <c r="M6" s="5">
        <v>12</v>
      </c>
      <c r="N6" s="5">
        <v>13</v>
      </c>
      <c r="O6" s="5">
        <v>14</v>
      </c>
      <c r="P6" s="5">
        <v>15</v>
      </c>
      <c r="Q6" s="5">
        <v>16</v>
      </c>
      <c r="R6" s="5">
        <v>17</v>
      </c>
      <c r="S6" s="5">
        <v>18</v>
      </c>
      <c r="T6" s="5">
        <v>19</v>
      </c>
      <c r="U6" s="5">
        <v>20</v>
      </c>
      <c r="V6" s="5">
        <v>21</v>
      </c>
      <c r="W6" s="5">
        <v>22</v>
      </c>
      <c r="X6" s="5">
        <v>23</v>
      </c>
      <c r="Y6" s="5">
        <v>24</v>
      </c>
      <c r="Z6" s="5">
        <v>25</v>
      </c>
      <c r="AA6" s="5">
        <v>26</v>
      </c>
      <c r="AB6" s="5">
        <v>27</v>
      </c>
      <c r="AC6" s="5">
        <v>28</v>
      </c>
      <c r="AD6" s="5">
        <v>29</v>
      </c>
      <c r="AE6" s="5">
        <v>30</v>
      </c>
      <c r="AF6" s="9">
        <v>31</v>
      </c>
      <c r="AG6" s="106"/>
      <c r="AH6" s="56"/>
      <c r="AI6" s="54"/>
      <c r="AJ6" s="50"/>
    </row>
    <row r="7" spans="1:36" s="2" customFormat="1" ht="17.25" thickBot="1" x14ac:dyDescent="0.35">
      <c r="A7" s="67" t="s">
        <v>0</v>
      </c>
      <c r="B7" s="44">
        <f>DATE($A$5,1,1)</f>
        <v>42736</v>
      </c>
      <c r="C7" s="44">
        <f>B7+1</f>
        <v>42737</v>
      </c>
      <c r="D7" s="44">
        <f>C7+1</f>
        <v>42738</v>
      </c>
      <c r="E7" s="44">
        <f t="shared" ref="E7:AF7" si="0">D7+1</f>
        <v>42739</v>
      </c>
      <c r="F7" s="44">
        <f t="shared" si="0"/>
        <v>42740</v>
      </c>
      <c r="G7" s="44">
        <f t="shared" si="0"/>
        <v>42741</v>
      </c>
      <c r="H7" s="44">
        <f t="shared" si="0"/>
        <v>42742</v>
      </c>
      <c r="I7" s="44">
        <f t="shared" si="0"/>
        <v>42743</v>
      </c>
      <c r="J7" s="44">
        <f t="shared" si="0"/>
        <v>42744</v>
      </c>
      <c r="K7" s="44">
        <f t="shared" si="0"/>
        <v>42745</v>
      </c>
      <c r="L7" s="44">
        <f t="shared" si="0"/>
        <v>42746</v>
      </c>
      <c r="M7" s="44">
        <f t="shared" si="0"/>
        <v>42747</v>
      </c>
      <c r="N7" s="44">
        <f t="shared" si="0"/>
        <v>42748</v>
      </c>
      <c r="O7" s="44">
        <f t="shared" si="0"/>
        <v>42749</v>
      </c>
      <c r="P7" s="44">
        <f t="shared" si="0"/>
        <v>42750</v>
      </c>
      <c r="Q7" s="44">
        <f t="shared" si="0"/>
        <v>42751</v>
      </c>
      <c r="R7" s="44">
        <f t="shared" si="0"/>
        <v>42752</v>
      </c>
      <c r="S7" s="44">
        <f t="shared" si="0"/>
        <v>42753</v>
      </c>
      <c r="T7" s="44">
        <f t="shared" si="0"/>
        <v>42754</v>
      </c>
      <c r="U7" s="44">
        <f t="shared" si="0"/>
        <v>42755</v>
      </c>
      <c r="V7" s="44">
        <f t="shared" si="0"/>
        <v>42756</v>
      </c>
      <c r="W7" s="44">
        <f t="shared" si="0"/>
        <v>42757</v>
      </c>
      <c r="X7" s="44">
        <f t="shared" si="0"/>
        <v>42758</v>
      </c>
      <c r="Y7" s="44">
        <f t="shared" si="0"/>
        <v>42759</v>
      </c>
      <c r="Z7" s="44">
        <f t="shared" si="0"/>
        <v>42760</v>
      </c>
      <c r="AA7" s="44">
        <f t="shared" si="0"/>
        <v>42761</v>
      </c>
      <c r="AB7" s="44">
        <f t="shared" si="0"/>
        <v>42762</v>
      </c>
      <c r="AC7" s="44">
        <f t="shared" si="0"/>
        <v>42763</v>
      </c>
      <c r="AD7" s="44">
        <f t="shared" si="0"/>
        <v>42764</v>
      </c>
      <c r="AE7" s="44">
        <f t="shared" si="0"/>
        <v>42765</v>
      </c>
      <c r="AF7" s="45">
        <f t="shared" si="0"/>
        <v>42766</v>
      </c>
      <c r="AG7" s="37"/>
      <c r="AH7" s="37"/>
      <c r="AI7" s="37"/>
      <c r="AJ7" s="37"/>
    </row>
    <row r="8" spans="1:36" ht="18" thickTop="1" thickBot="1" x14ac:dyDescent="0.35">
      <c r="A8" s="68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58">
        <f>SUM(B8:AF8)</f>
        <v>0</v>
      </c>
      <c r="AH8" s="57">
        <f>COUNTA(B8:AF8)</f>
        <v>0</v>
      </c>
      <c r="AI8" s="61">
        <f>SUM(B9:AF9)</f>
        <v>0</v>
      </c>
      <c r="AJ8" s="38"/>
    </row>
    <row r="9" spans="1:36" ht="17.25" thickBot="1" x14ac:dyDescent="0.35">
      <c r="A9" s="69"/>
      <c r="B9" s="12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4"/>
      <c r="AG9" s="59"/>
      <c r="AH9" s="51"/>
      <c r="AI9" s="62"/>
      <c r="AJ9" s="38"/>
    </row>
    <row r="10" spans="1:36" s="4" customFormat="1" ht="17.25" thickBot="1" x14ac:dyDescent="0.35">
      <c r="A10" s="64" t="s">
        <v>1</v>
      </c>
      <c r="B10" s="46">
        <f>DATE($A$5,2,1)</f>
        <v>42767</v>
      </c>
      <c r="C10" s="46">
        <f>B10+1</f>
        <v>42768</v>
      </c>
      <c r="D10" s="46">
        <f>C10+1</f>
        <v>42769</v>
      </c>
      <c r="E10" s="46">
        <f>D10+1</f>
        <v>42770</v>
      </c>
      <c r="F10" s="46">
        <f t="shared" ref="F10:V10" si="1">E10+1</f>
        <v>42771</v>
      </c>
      <c r="G10" s="46">
        <f t="shared" si="1"/>
        <v>42772</v>
      </c>
      <c r="H10" s="46">
        <f t="shared" si="1"/>
        <v>42773</v>
      </c>
      <c r="I10" s="46">
        <f t="shared" si="1"/>
        <v>42774</v>
      </c>
      <c r="J10" s="46">
        <f t="shared" si="1"/>
        <v>42775</v>
      </c>
      <c r="K10" s="46">
        <f t="shared" si="1"/>
        <v>42776</v>
      </c>
      <c r="L10" s="46">
        <f t="shared" si="1"/>
        <v>42777</v>
      </c>
      <c r="M10" s="46">
        <f t="shared" si="1"/>
        <v>42778</v>
      </c>
      <c r="N10" s="46">
        <f t="shared" si="1"/>
        <v>42779</v>
      </c>
      <c r="O10" s="46">
        <f t="shared" si="1"/>
        <v>42780</v>
      </c>
      <c r="P10" s="46">
        <f t="shared" si="1"/>
        <v>42781</v>
      </c>
      <c r="Q10" s="46">
        <f t="shared" si="1"/>
        <v>42782</v>
      </c>
      <c r="R10" s="46">
        <f t="shared" si="1"/>
        <v>42783</v>
      </c>
      <c r="S10" s="46">
        <f t="shared" si="1"/>
        <v>42784</v>
      </c>
      <c r="T10" s="46">
        <f t="shared" si="1"/>
        <v>42785</v>
      </c>
      <c r="U10" s="46">
        <f t="shared" si="1"/>
        <v>42786</v>
      </c>
      <c r="V10" s="46">
        <f t="shared" si="1"/>
        <v>42787</v>
      </c>
      <c r="W10" s="46">
        <f>V10+1</f>
        <v>42788</v>
      </c>
      <c r="X10" s="46">
        <f>W10+1</f>
        <v>42789</v>
      </c>
      <c r="Y10" s="46">
        <f>X10+1</f>
        <v>42790</v>
      </c>
      <c r="Z10" s="46">
        <f t="shared" ref="Z10:AC10" si="2">Y10+1</f>
        <v>42791</v>
      </c>
      <c r="AA10" s="46">
        <f t="shared" si="2"/>
        <v>42792</v>
      </c>
      <c r="AB10" s="46">
        <f t="shared" si="2"/>
        <v>42793</v>
      </c>
      <c r="AC10" s="46">
        <f t="shared" si="2"/>
        <v>42794</v>
      </c>
      <c r="AD10" s="46">
        <f>IF(OR(MONTH(AC10+1)&lt;&gt;MONTH(AC10),AC10+1&gt;=B13),0,AC10+1)</f>
        <v>0</v>
      </c>
      <c r="AE10" s="30"/>
      <c r="AF10" s="31"/>
      <c r="AG10" s="40"/>
      <c r="AH10" s="41"/>
      <c r="AI10" s="42"/>
      <c r="AJ10" s="39"/>
    </row>
    <row r="11" spans="1:36" ht="17.25" thickBot="1" x14ac:dyDescent="0.35">
      <c r="A11" s="65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29"/>
      <c r="AE11" s="32"/>
      <c r="AF11" s="33"/>
      <c r="AG11" s="59">
        <f>SUM(B11:AF11)</f>
        <v>0</v>
      </c>
      <c r="AH11" s="51">
        <f>COUNTA(B11:AF11)</f>
        <v>0</v>
      </c>
      <c r="AI11" s="62">
        <f>SUM(B12:AF12)</f>
        <v>0</v>
      </c>
      <c r="AJ11" s="38"/>
    </row>
    <row r="12" spans="1:36" ht="17.25" thickBot="1" x14ac:dyDescent="0.35">
      <c r="A12" s="70"/>
      <c r="B12" s="12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34"/>
      <c r="AF12" s="35"/>
      <c r="AG12" s="59"/>
      <c r="AH12" s="51"/>
      <c r="AI12" s="62"/>
      <c r="AJ12" s="38"/>
    </row>
    <row r="13" spans="1:36" s="4" customFormat="1" ht="17.25" thickBot="1" x14ac:dyDescent="0.35">
      <c r="A13" s="64" t="s">
        <v>2</v>
      </c>
      <c r="B13" s="46">
        <f>DATE($A$5,3,1)</f>
        <v>42795</v>
      </c>
      <c r="C13" s="46">
        <f>B13+1</f>
        <v>42796</v>
      </c>
      <c r="D13" s="46">
        <f>C13+1</f>
        <v>42797</v>
      </c>
      <c r="E13" s="46">
        <f>D13+1</f>
        <v>42798</v>
      </c>
      <c r="F13" s="46">
        <f>E13+1</f>
        <v>42799</v>
      </c>
      <c r="G13" s="46">
        <f>F13+1</f>
        <v>42800</v>
      </c>
      <c r="H13" s="46">
        <f t="shared" ref="H13:AE13" si="3">G13+1</f>
        <v>42801</v>
      </c>
      <c r="I13" s="46">
        <f t="shared" si="3"/>
        <v>42802</v>
      </c>
      <c r="J13" s="46">
        <f t="shared" si="3"/>
        <v>42803</v>
      </c>
      <c r="K13" s="46">
        <f t="shared" si="3"/>
        <v>42804</v>
      </c>
      <c r="L13" s="46">
        <f t="shared" si="3"/>
        <v>42805</v>
      </c>
      <c r="M13" s="46">
        <f t="shared" si="3"/>
        <v>42806</v>
      </c>
      <c r="N13" s="46">
        <f t="shared" si="3"/>
        <v>42807</v>
      </c>
      <c r="O13" s="46">
        <f t="shared" si="3"/>
        <v>42808</v>
      </c>
      <c r="P13" s="46">
        <f t="shared" si="3"/>
        <v>42809</v>
      </c>
      <c r="Q13" s="46">
        <f t="shared" si="3"/>
        <v>42810</v>
      </c>
      <c r="R13" s="46">
        <f t="shared" si="3"/>
        <v>42811</v>
      </c>
      <c r="S13" s="46">
        <f t="shared" si="3"/>
        <v>42812</v>
      </c>
      <c r="T13" s="46">
        <f t="shared" si="3"/>
        <v>42813</v>
      </c>
      <c r="U13" s="46">
        <f t="shared" si="3"/>
        <v>42814</v>
      </c>
      <c r="V13" s="46">
        <f t="shared" si="3"/>
        <v>42815</v>
      </c>
      <c r="W13" s="46">
        <f t="shared" si="3"/>
        <v>42816</v>
      </c>
      <c r="X13" s="46">
        <f t="shared" si="3"/>
        <v>42817</v>
      </c>
      <c r="Y13" s="46">
        <f t="shared" si="3"/>
        <v>42818</v>
      </c>
      <c r="Z13" s="46">
        <f t="shared" si="3"/>
        <v>42819</v>
      </c>
      <c r="AA13" s="46">
        <f t="shared" si="3"/>
        <v>42820</v>
      </c>
      <c r="AB13" s="46">
        <f t="shared" si="3"/>
        <v>42821</v>
      </c>
      <c r="AC13" s="46">
        <f t="shared" si="3"/>
        <v>42822</v>
      </c>
      <c r="AD13" s="46">
        <f t="shared" si="3"/>
        <v>42823</v>
      </c>
      <c r="AE13" s="46">
        <f t="shared" si="3"/>
        <v>42824</v>
      </c>
      <c r="AF13" s="47">
        <f>IF(OR(MONTH(AE13+1)&lt;&gt;MONTH(AE13),AE13+1&gt;=B16),0,AE13+1)</f>
        <v>42825</v>
      </c>
      <c r="AG13" s="40"/>
      <c r="AH13" s="41"/>
      <c r="AI13" s="42"/>
      <c r="AJ13" s="39"/>
    </row>
    <row r="14" spans="1:36" ht="17.25" thickBot="1" x14ac:dyDescent="0.35">
      <c r="A14" s="65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1"/>
      <c r="AG14" s="59">
        <f>SUM(B14:AF14)</f>
        <v>0</v>
      </c>
      <c r="AH14" s="51">
        <f>COUNTA(B14:AF14)</f>
        <v>0</v>
      </c>
      <c r="AI14" s="62">
        <f>SUM(B15:AF15)</f>
        <v>0</v>
      </c>
      <c r="AJ14" s="38"/>
    </row>
    <row r="15" spans="1:36" ht="17.25" thickBot="1" x14ac:dyDescent="0.35">
      <c r="A15" s="70"/>
      <c r="B15" s="12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4"/>
      <c r="AG15" s="59"/>
      <c r="AH15" s="51"/>
      <c r="AI15" s="62"/>
      <c r="AJ15" s="38"/>
    </row>
    <row r="16" spans="1:36" s="4" customFormat="1" ht="17.25" thickBot="1" x14ac:dyDescent="0.35">
      <c r="A16" s="64" t="s">
        <v>3</v>
      </c>
      <c r="B16" s="46">
        <f>DATE($A$5,4,1)</f>
        <v>42826</v>
      </c>
      <c r="C16" s="46">
        <f>B16+1</f>
        <v>42827</v>
      </c>
      <c r="D16" s="46">
        <f>C16+1</f>
        <v>42828</v>
      </c>
      <c r="E16" s="46">
        <f>D16+1</f>
        <v>42829</v>
      </c>
      <c r="F16" s="46">
        <f t="shared" ref="F16:AE16" si="4">E16+1</f>
        <v>42830</v>
      </c>
      <c r="G16" s="46">
        <f t="shared" si="4"/>
        <v>42831</v>
      </c>
      <c r="H16" s="46">
        <f t="shared" si="4"/>
        <v>42832</v>
      </c>
      <c r="I16" s="46">
        <f t="shared" si="4"/>
        <v>42833</v>
      </c>
      <c r="J16" s="46">
        <f t="shared" si="4"/>
        <v>42834</v>
      </c>
      <c r="K16" s="46">
        <f t="shared" si="4"/>
        <v>42835</v>
      </c>
      <c r="L16" s="46">
        <f t="shared" si="4"/>
        <v>42836</v>
      </c>
      <c r="M16" s="46">
        <f t="shared" si="4"/>
        <v>42837</v>
      </c>
      <c r="N16" s="46">
        <f t="shared" si="4"/>
        <v>42838</v>
      </c>
      <c r="O16" s="46">
        <f t="shared" si="4"/>
        <v>42839</v>
      </c>
      <c r="P16" s="46">
        <f t="shared" si="4"/>
        <v>42840</v>
      </c>
      <c r="Q16" s="46">
        <f t="shared" si="4"/>
        <v>42841</v>
      </c>
      <c r="R16" s="46">
        <f t="shared" si="4"/>
        <v>42842</v>
      </c>
      <c r="S16" s="46">
        <f t="shared" si="4"/>
        <v>42843</v>
      </c>
      <c r="T16" s="46">
        <f t="shared" si="4"/>
        <v>42844</v>
      </c>
      <c r="U16" s="46">
        <f t="shared" si="4"/>
        <v>42845</v>
      </c>
      <c r="V16" s="46">
        <f t="shared" si="4"/>
        <v>42846</v>
      </c>
      <c r="W16" s="46">
        <f t="shared" si="4"/>
        <v>42847</v>
      </c>
      <c r="X16" s="46">
        <f t="shared" si="4"/>
        <v>42848</v>
      </c>
      <c r="Y16" s="46">
        <f t="shared" si="4"/>
        <v>42849</v>
      </c>
      <c r="Z16" s="46">
        <f t="shared" si="4"/>
        <v>42850</v>
      </c>
      <c r="AA16" s="46">
        <f t="shared" si="4"/>
        <v>42851</v>
      </c>
      <c r="AB16" s="46">
        <f t="shared" si="4"/>
        <v>42852</v>
      </c>
      <c r="AC16" s="46">
        <f t="shared" si="4"/>
        <v>42853</v>
      </c>
      <c r="AD16" s="46">
        <f t="shared" si="4"/>
        <v>42854</v>
      </c>
      <c r="AE16" s="46">
        <f t="shared" si="4"/>
        <v>42855</v>
      </c>
      <c r="AF16" s="47">
        <f>IF(OR(MONTH(AE16+1)&lt;&gt;MONTH(AE16),AE16+1&gt;=B19),0,AE16+1)</f>
        <v>0</v>
      </c>
      <c r="AG16" s="40"/>
      <c r="AH16" s="41"/>
      <c r="AI16" s="42"/>
      <c r="AJ16" s="39"/>
    </row>
    <row r="17" spans="1:36" ht="17.25" thickBot="1" x14ac:dyDescent="0.35">
      <c r="A17" s="65"/>
      <c r="B17" s="10"/>
      <c r="C17" s="10"/>
      <c r="D17" s="10"/>
      <c r="E17" s="10">
        <v>0.29166666666666669</v>
      </c>
      <c r="F17" s="10">
        <v>0.29166666666666669</v>
      </c>
      <c r="G17" s="10">
        <v>0.29166666666666702</v>
      </c>
      <c r="H17" s="10">
        <v>0.29166666666666702</v>
      </c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1"/>
      <c r="AG17" s="59">
        <f>SUM(B17:AF17)</f>
        <v>1.1666666666666674</v>
      </c>
      <c r="AH17" s="51">
        <f>COUNTA(B17:AF17)</f>
        <v>4</v>
      </c>
      <c r="AI17" s="62">
        <f>SUM(B18:AF18)</f>
        <v>282.39999999999998</v>
      </c>
      <c r="AJ17" s="38"/>
    </row>
    <row r="18" spans="1:36" ht="17.25" thickBot="1" x14ac:dyDescent="0.35">
      <c r="A18" s="70"/>
      <c r="B18" s="12"/>
      <c r="C18" s="13"/>
      <c r="D18" s="13"/>
      <c r="E18" s="13">
        <v>70.599999999999994</v>
      </c>
      <c r="F18" s="13">
        <v>70.599999999999994</v>
      </c>
      <c r="G18" s="13">
        <v>70.599999999999994</v>
      </c>
      <c r="H18" s="13">
        <v>70.599999999999994</v>
      </c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4"/>
      <c r="AG18" s="59"/>
      <c r="AH18" s="51"/>
      <c r="AI18" s="62"/>
      <c r="AJ18" s="38"/>
    </row>
    <row r="19" spans="1:36" s="4" customFormat="1" ht="17.25" thickBot="1" x14ac:dyDescent="0.35">
      <c r="A19" s="64" t="s">
        <v>4</v>
      </c>
      <c r="B19" s="46">
        <f>DATE($A$5,5,1)</f>
        <v>42856</v>
      </c>
      <c r="C19" s="46">
        <f>B19+1</f>
        <v>42857</v>
      </c>
      <c r="D19" s="46">
        <f t="shared" ref="D19:AE19" si="5">C19+1</f>
        <v>42858</v>
      </c>
      <c r="E19" s="46">
        <f t="shared" si="5"/>
        <v>42859</v>
      </c>
      <c r="F19" s="46">
        <f t="shared" si="5"/>
        <v>42860</v>
      </c>
      <c r="G19" s="46">
        <f t="shared" si="5"/>
        <v>42861</v>
      </c>
      <c r="H19" s="46">
        <f t="shared" si="5"/>
        <v>42862</v>
      </c>
      <c r="I19" s="46">
        <f t="shared" si="5"/>
        <v>42863</v>
      </c>
      <c r="J19" s="46">
        <f t="shared" si="5"/>
        <v>42864</v>
      </c>
      <c r="K19" s="46">
        <f t="shared" si="5"/>
        <v>42865</v>
      </c>
      <c r="L19" s="46">
        <f t="shared" si="5"/>
        <v>42866</v>
      </c>
      <c r="M19" s="46">
        <f t="shared" si="5"/>
        <v>42867</v>
      </c>
      <c r="N19" s="46">
        <f t="shared" si="5"/>
        <v>42868</v>
      </c>
      <c r="O19" s="46">
        <f t="shared" si="5"/>
        <v>42869</v>
      </c>
      <c r="P19" s="46">
        <f t="shared" si="5"/>
        <v>42870</v>
      </c>
      <c r="Q19" s="46">
        <f t="shared" si="5"/>
        <v>42871</v>
      </c>
      <c r="R19" s="46">
        <f t="shared" si="5"/>
        <v>42872</v>
      </c>
      <c r="S19" s="46">
        <f t="shared" si="5"/>
        <v>42873</v>
      </c>
      <c r="T19" s="46">
        <f t="shared" si="5"/>
        <v>42874</v>
      </c>
      <c r="U19" s="46">
        <f t="shared" si="5"/>
        <v>42875</v>
      </c>
      <c r="V19" s="46">
        <f t="shared" si="5"/>
        <v>42876</v>
      </c>
      <c r="W19" s="46">
        <f t="shared" si="5"/>
        <v>42877</v>
      </c>
      <c r="X19" s="46">
        <f t="shared" si="5"/>
        <v>42878</v>
      </c>
      <c r="Y19" s="46">
        <f t="shared" si="5"/>
        <v>42879</v>
      </c>
      <c r="Z19" s="46">
        <f t="shared" si="5"/>
        <v>42880</v>
      </c>
      <c r="AA19" s="46">
        <f t="shared" si="5"/>
        <v>42881</v>
      </c>
      <c r="AB19" s="46">
        <f t="shared" si="5"/>
        <v>42882</v>
      </c>
      <c r="AC19" s="46">
        <f t="shared" si="5"/>
        <v>42883</v>
      </c>
      <c r="AD19" s="46">
        <f t="shared" si="5"/>
        <v>42884</v>
      </c>
      <c r="AE19" s="46">
        <f t="shared" si="5"/>
        <v>42885</v>
      </c>
      <c r="AF19" s="47">
        <f>IF(OR(MONTH(AE19+1)&lt;&gt;MONTH(AE19),AE19+1&gt;=B22),0,AE19+1)</f>
        <v>42886</v>
      </c>
      <c r="AG19" s="43"/>
      <c r="AH19" s="41"/>
      <c r="AI19" s="42"/>
      <c r="AJ19" s="39"/>
    </row>
    <row r="20" spans="1:36" ht="17.25" thickBot="1" x14ac:dyDescent="0.35">
      <c r="A20" s="65"/>
      <c r="B20" s="10"/>
      <c r="C20" s="10"/>
      <c r="D20" s="10">
        <v>0.3125</v>
      </c>
      <c r="E20" s="10">
        <v>0.3125</v>
      </c>
      <c r="F20" s="10">
        <v>0.3125</v>
      </c>
      <c r="G20" s="10"/>
      <c r="H20" s="10"/>
      <c r="I20" s="10"/>
      <c r="J20" s="10">
        <v>0.3125</v>
      </c>
      <c r="K20" s="10">
        <v>0.3125</v>
      </c>
      <c r="L20" s="10">
        <v>0.3125</v>
      </c>
      <c r="M20" s="10">
        <v>0.3125</v>
      </c>
      <c r="N20" s="10"/>
      <c r="O20" s="10"/>
      <c r="P20" s="10">
        <v>0.35416666666666669</v>
      </c>
      <c r="Q20" s="10">
        <v>0.3125</v>
      </c>
      <c r="R20" s="10">
        <v>0.3125</v>
      </c>
      <c r="S20" s="10">
        <v>0.3125</v>
      </c>
      <c r="T20" s="10">
        <v>0.3125</v>
      </c>
      <c r="U20" s="10"/>
      <c r="V20" s="10"/>
      <c r="W20" s="10">
        <v>0.3125</v>
      </c>
      <c r="X20" s="10">
        <v>0.3125</v>
      </c>
      <c r="Y20" s="10">
        <v>0.25347222222222221</v>
      </c>
      <c r="Z20" s="10"/>
      <c r="AA20" s="10"/>
      <c r="AB20" s="10"/>
      <c r="AC20" s="10"/>
      <c r="AD20" s="10">
        <v>0.33333333333333331</v>
      </c>
      <c r="AE20" s="10">
        <v>0.3125</v>
      </c>
      <c r="AF20" s="11">
        <v>0.3125</v>
      </c>
      <c r="AG20" s="59">
        <f>SUM(B20:AF20)</f>
        <v>5.6284722222222214</v>
      </c>
      <c r="AH20" s="51">
        <f>COUNTA(B20:AF20)</f>
        <v>18</v>
      </c>
      <c r="AI20" s="62">
        <f>SUM(B21:AF21)</f>
        <v>1434.6000000000004</v>
      </c>
      <c r="AJ20" s="38"/>
    </row>
    <row r="21" spans="1:36" ht="17.25" thickBot="1" x14ac:dyDescent="0.35">
      <c r="A21" s="70"/>
      <c r="B21" s="12"/>
      <c r="C21" s="13"/>
      <c r="D21" s="13">
        <v>79.7</v>
      </c>
      <c r="E21" s="13">
        <v>79.7</v>
      </c>
      <c r="F21" s="13">
        <v>79.7</v>
      </c>
      <c r="G21" s="13"/>
      <c r="H21" s="13"/>
      <c r="I21" s="13"/>
      <c r="J21" s="13">
        <v>79.7</v>
      </c>
      <c r="K21" s="13">
        <v>79.7</v>
      </c>
      <c r="L21" s="13">
        <v>79.7</v>
      </c>
      <c r="M21" s="13">
        <v>79.7</v>
      </c>
      <c r="N21" s="13"/>
      <c r="O21" s="13"/>
      <c r="P21" s="13">
        <v>79.7</v>
      </c>
      <c r="Q21" s="13">
        <v>79.7</v>
      </c>
      <c r="R21" s="13">
        <v>79.7</v>
      </c>
      <c r="S21" s="13">
        <v>79.7</v>
      </c>
      <c r="T21" s="13">
        <v>79.7</v>
      </c>
      <c r="U21" s="13"/>
      <c r="V21" s="13"/>
      <c r="W21" s="13">
        <v>79.7</v>
      </c>
      <c r="X21" s="13">
        <v>79.7</v>
      </c>
      <c r="Y21" s="13">
        <v>79.7</v>
      </c>
      <c r="Z21" s="13"/>
      <c r="AA21" s="13"/>
      <c r="AB21" s="13"/>
      <c r="AC21" s="13"/>
      <c r="AD21" s="13">
        <v>79.7</v>
      </c>
      <c r="AE21" s="13">
        <v>79.7</v>
      </c>
      <c r="AF21" s="14">
        <v>79.7</v>
      </c>
      <c r="AG21" s="59"/>
      <c r="AH21" s="51"/>
      <c r="AI21" s="62"/>
      <c r="AJ21" s="38"/>
    </row>
    <row r="22" spans="1:36" s="4" customFormat="1" ht="17.25" thickBot="1" x14ac:dyDescent="0.35">
      <c r="A22" s="64" t="s">
        <v>5</v>
      </c>
      <c r="B22" s="46">
        <f>DATE($A$5,6,1)</f>
        <v>42887</v>
      </c>
      <c r="C22" s="46">
        <f>B22+1</f>
        <v>42888</v>
      </c>
      <c r="D22" s="46">
        <f>C22+1</f>
        <v>42889</v>
      </c>
      <c r="E22" s="46">
        <f t="shared" ref="E22:AE22" si="6">D22+1</f>
        <v>42890</v>
      </c>
      <c r="F22" s="46">
        <f t="shared" si="6"/>
        <v>42891</v>
      </c>
      <c r="G22" s="46">
        <f t="shared" si="6"/>
        <v>42892</v>
      </c>
      <c r="H22" s="46">
        <f t="shared" si="6"/>
        <v>42893</v>
      </c>
      <c r="I22" s="46">
        <f t="shared" si="6"/>
        <v>42894</v>
      </c>
      <c r="J22" s="46">
        <f t="shared" si="6"/>
        <v>42895</v>
      </c>
      <c r="K22" s="46">
        <f t="shared" si="6"/>
        <v>42896</v>
      </c>
      <c r="L22" s="46">
        <f t="shared" si="6"/>
        <v>42897</v>
      </c>
      <c r="M22" s="46">
        <f t="shared" si="6"/>
        <v>42898</v>
      </c>
      <c r="N22" s="46">
        <f t="shared" si="6"/>
        <v>42899</v>
      </c>
      <c r="O22" s="46">
        <f t="shared" si="6"/>
        <v>42900</v>
      </c>
      <c r="P22" s="46">
        <f t="shared" si="6"/>
        <v>42901</v>
      </c>
      <c r="Q22" s="46">
        <f t="shared" si="6"/>
        <v>42902</v>
      </c>
      <c r="R22" s="46">
        <f t="shared" si="6"/>
        <v>42903</v>
      </c>
      <c r="S22" s="46">
        <f t="shared" si="6"/>
        <v>42904</v>
      </c>
      <c r="T22" s="46">
        <f t="shared" si="6"/>
        <v>42905</v>
      </c>
      <c r="U22" s="46">
        <f t="shared" si="6"/>
        <v>42906</v>
      </c>
      <c r="V22" s="46">
        <f t="shared" si="6"/>
        <v>42907</v>
      </c>
      <c r="W22" s="46">
        <f t="shared" si="6"/>
        <v>42908</v>
      </c>
      <c r="X22" s="46">
        <f t="shared" si="6"/>
        <v>42909</v>
      </c>
      <c r="Y22" s="46">
        <f t="shared" si="6"/>
        <v>42910</v>
      </c>
      <c r="Z22" s="46">
        <f t="shared" si="6"/>
        <v>42911</v>
      </c>
      <c r="AA22" s="46">
        <f t="shared" si="6"/>
        <v>42912</v>
      </c>
      <c r="AB22" s="46">
        <f t="shared" si="6"/>
        <v>42913</v>
      </c>
      <c r="AC22" s="46">
        <f t="shared" si="6"/>
        <v>42914</v>
      </c>
      <c r="AD22" s="46">
        <f t="shared" si="6"/>
        <v>42915</v>
      </c>
      <c r="AE22" s="46">
        <f t="shared" si="6"/>
        <v>42916</v>
      </c>
      <c r="AF22" s="47">
        <f>IF(OR(MONTH(AE22+1)&lt;&gt;MONTH(AE22),AE22+1&gt;=B25),0,AE22+1)</f>
        <v>0</v>
      </c>
      <c r="AG22" s="43"/>
      <c r="AH22" s="41"/>
      <c r="AI22" s="42"/>
      <c r="AJ22" s="39"/>
    </row>
    <row r="23" spans="1:36" ht="17.25" thickBot="1" x14ac:dyDescent="0.35">
      <c r="A23" s="65"/>
      <c r="B23" s="10">
        <v>0.3125</v>
      </c>
      <c r="C23" s="10">
        <v>0.3125</v>
      </c>
      <c r="D23" s="10"/>
      <c r="E23" s="10"/>
      <c r="F23" s="10"/>
      <c r="G23" s="10">
        <v>0.3125</v>
      </c>
      <c r="H23" s="10">
        <v>0.32291666666666669</v>
      </c>
      <c r="I23" s="10">
        <v>0.3125</v>
      </c>
      <c r="J23" s="10">
        <v>0.3125</v>
      </c>
      <c r="K23" s="10"/>
      <c r="L23" s="10"/>
      <c r="M23" s="10">
        <v>0.3125</v>
      </c>
      <c r="N23" s="10">
        <v>0.3125</v>
      </c>
      <c r="O23" s="10">
        <v>0.3125</v>
      </c>
      <c r="P23" s="10">
        <v>0.3125</v>
      </c>
      <c r="Q23" s="10">
        <v>0.3125</v>
      </c>
      <c r="R23" s="10"/>
      <c r="S23" s="10"/>
      <c r="T23" s="10">
        <v>0.3125</v>
      </c>
      <c r="U23" s="10">
        <v>0.32291666666666669</v>
      </c>
      <c r="V23" s="10">
        <v>0.3125</v>
      </c>
      <c r="W23" s="10">
        <v>0.3125</v>
      </c>
      <c r="X23" s="10">
        <v>0.3125</v>
      </c>
      <c r="Y23" s="10"/>
      <c r="Z23" s="10"/>
      <c r="AA23" s="10">
        <v>0.3125</v>
      </c>
      <c r="AB23" s="10">
        <v>0.3125</v>
      </c>
      <c r="AC23" s="10">
        <v>0.3125</v>
      </c>
      <c r="AD23" s="10">
        <v>0.3125</v>
      </c>
      <c r="AE23" s="10">
        <v>0.3125</v>
      </c>
      <c r="AF23" s="11"/>
      <c r="AG23" s="59">
        <f>SUM(B23:AF23)</f>
        <v>6.5833333333333339</v>
      </c>
      <c r="AH23" s="51">
        <f>COUNTA(B23:AF23)</f>
        <v>21</v>
      </c>
      <c r="AI23" s="62">
        <f>SUM(B24:AF24)</f>
        <v>1673.7000000000005</v>
      </c>
      <c r="AJ23" s="38"/>
    </row>
    <row r="24" spans="1:36" ht="17.25" thickBot="1" x14ac:dyDescent="0.35">
      <c r="A24" s="70"/>
      <c r="B24" s="48">
        <v>79.7</v>
      </c>
      <c r="C24" s="48">
        <v>79.7</v>
      </c>
      <c r="D24" s="48"/>
      <c r="E24" s="48"/>
      <c r="F24" s="48"/>
      <c r="G24" s="48">
        <v>79.7</v>
      </c>
      <c r="H24" s="48">
        <v>79.7</v>
      </c>
      <c r="I24" s="48">
        <v>79.7</v>
      </c>
      <c r="J24" s="48">
        <v>79.7</v>
      </c>
      <c r="K24" s="48"/>
      <c r="L24" s="48"/>
      <c r="M24" s="48">
        <v>79.7</v>
      </c>
      <c r="N24" s="48">
        <v>79.7</v>
      </c>
      <c r="O24" s="48">
        <v>79.7</v>
      </c>
      <c r="P24" s="48">
        <v>79.7</v>
      </c>
      <c r="Q24" s="48">
        <v>79.7</v>
      </c>
      <c r="R24" s="48"/>
      <c r="S24" s="48"/>
      <c r="T24" s="48">
        <v>79.7</v>
      </c>
      <c r="U24" s="48">
        <v>79.7</v>
      </c>
      <c r="V24" s="48">
        <v>79.7</v>
      </c>
      <c r="W24" s="48">
        <v>79.7</v>
      </c>
      <c r="X24" s="48">
        <v>79.7</v>
      </c>
      <c r="Y24" s="48"/>
      <c r="Z24" s="48"/>
      <c r="AA24" s="48">
        <v>79.7</v>
      </c>
      <c r="AB24" s="48">
        <v>79.7</v>
      </c>
      <c r="AC24" s="48">
        <v>79.7</v>
      </c>
      <c r="AD24" s="48">
        <v>79.7</v>
      </c>
      <c r="AE24" s="48">
        <v>79.7</v>
      </c>
      <c r="AF24" s="49"/>
      <c r="AG24" s="59"/>
      <c r="AH24" s="51"/>
      <c r="AI24" s="62"/>
      <c r="AJ24" s="38"/>
    </row>
    <row r="25" spans="1:36" s="4" customFormat="1" ht="17.25" thickBot="1" x14ac:dyDescent="0.35">
      <c r="A25" s="64" t="s">
        <v>6</v>
      </c>
      <c r="B25" s="46">
        <f>DATE($A$5,7,1)</f>
        <v>42917</v>
      </c>
      <c r="C25" s="46">
        <f>B25+1</f>
        <v>42918</v>
      </c>
      <c r="D25" s="46">
        <f>C25+1</f>
        <v>42919</v>
      </c>
      <c r="E25" s="46">
        <f t="shared" ref="E25:AE25" si="7">D25+1</f>
        <v>42920</v>
      </c>
      <c r="F25" s="46">
        <f t="shared" si="7"/>
        <v>42921</v>
      </c>
      <c r="G25" s="46">
        <f t="shared" si="7"/>
        <v>42922</v>
      </c>
      <c r="H25" s="46">
        <f t="shared" si="7"/>
        <v>42923</v>
      </c>
      <c r="I25" s="46">
        <f t="shared" si="7"/>
        <v>42924</v>
      </c>
      <c r="J25" s="46">
        <f t="shared" si="7"/>
        <v>42925</v>
      </c>
      <c r="K25" s="46">
        <f t="shared" si="7"/>
        <v>42926</v>
      </c>
      <c r="L25" s="46">
        <f t="shared" si="7"/>
        <v>42927</v>
      </c>
      <c r="M25" s="46">
        <f t="shared" si="7"/>
        <v>42928</v>
      </c>
      <c r="N25" s="46">
        <f t="shared" si="7"/>
        <v>42929</v>
      </c>
      <c r="O25" s="46">
        <f t="shared" si="7"/>
        <v>42930</v>
      </c>
      <c r="P25" s="46">
        <f t="shared" si="7"/>
        <v>42931</v>
      </c>
      <c r="Q25" s="46">
        <f t="shared" si="7"/>
        <v>42932</v>
      </c>
      <c r="R25" s="46">
        <f t="shared" si="7"/>
        <v>42933</v>
      </c>
      <c r="S25" s="46">
        <f t="shared" si="7"/>
        <v>42934</v>
      </c>
      <c r="T25" s="46">
        <f t="shared" si="7"/>
        <v>42935</v>
      </c>
      <c r="U25" s="46">
        <f t="shared" si="7"/>
        <v>42936</v>
      </c>
      <c r="V25" s="46">
        <f t="shared" si="7"/>
        <v>42937</v>
      </c>
      <c r="W25" s="46">
        <f t="shared" si="7"/>
        <v>42938</v>
      </c>
      <c r="X25" s="46">
        <f t="shared" si="7"/>
        <v>42939</v>
      </c>
      <c r="Y25" s="46">
        <f t="shared" si="7"/>
        <v>42940</v>
      </c>
      <c r="Z25" s="46">
        <f t="shared" si="7"/>
        <v>42941</v>
      </c>
      <c r="AA25" s="46">
        <f t="shared" si="7"/>
        <v>42942</v>
      </c>
      <c r="AB25" s="46">
        <f t="shared" si="7"/>
        <v>42943</v>
      </c>
      <c r="AC25" s="46">
        <f t="shared" si="7"/>
        <v>42944</v>
      </c>
      <c r="AD25" s="46">
        <f t="shared" si="7"/>
        <v>42945</v>
      </c>
      <c r="AE25" s="46">
        <f t="shared" si="7"/>
        <v>42946</v>
      </c>
      <c r="AF25" s="47">
        <f>IF(OR(MONTH(AE25+1)&lt;&gt;MONTH(AE25),AE25+1&gt;=B28),0,AE25+1)</f>
        <v>42947</v>
      </c>
      <c r="AG25" s="43"/>
      <c r="AH25" s="41"/>
      <c r="AI25" s="42"/>
      <c r="AJ25" s="39"/>
    </row>
    <row r="26" spans="1:36" ht="17.25" thickBot="1" x14ac:dyDescent="0.35">
      <c r="A26" s="65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1"/>
      <c r="AG26" s="59">
        <f>SUM(B26:AF26)</f>
        <v>0</v>
      </c>
      <c r="AH26" s="51">
        <f>COUNTA(B26:AF26)</f>
        <v>0</v>
      </c>
      <c r="AI26" s="62">
        <f>SUM(B27:AF27)</f>
        <v>0</v>
      </c>
      <c r="AJ26" s="38"/>
    </row>
    <row r="27" spans="1:36" ht="17.25" thickBot="1" x14ac:dyDescent="0.35">
      <c r="A27" s="70"/>
      <c r="B27" s="12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4"/>
      <c r="AG27" s="59"/>
      <c r="AH27" s="51"/>
      <c r="AI27" s="62"/>
      <c r="AJ27" s="38"/>
    </row>
    <row r="28" spans="1:36" s="4" customFormat="1" ht="17.25" thickBot="1" x14ac:dyDescent="0.35">
      <c r="A28" s="64" t="s">
        <v>7</v>
      </c>
      <c r="B28" s="46">
        <f>DATE($A$5,8,1)</f>
        <v>42948</v>
      </c>
      <c r="C28" s="46">
        <f>B28+1</f>
        <v>42949</v>
      </c>
      <c r="D28" s="46">
        <f t="shared" ref="D28:AE28" si="8">C28+1</f>
        <v>42950</v>
      </c>
      <c r="E28" s="46">
        <f t="shared" si="8"/>
        <v>42951</v>
      </c>
      <c r="F28" s="46">
        <f t="shared" si="8"/>
        <v>42952</v>
      </c>
      <c r="G28" s="46">
        <f t="shared" si="8"/>
        <v>42953</v>
      </c>
      <c r="H28" s="46">
        <f t="shared" si="8"/>
        <v>42954</v>
      </c>
      <c r="I28" s="46">
        <f t="shared" si="8"/>
        <v>42955</v>
      </c>
      <c r="J28" s="46">
        <f t="shared" si="8"/>
        <v>42956</v>
      </c>
      <c r="K28" s="46">
        <f t="shared" si="8"/>
        <v>42957</v>
      </c>
      <c r="L28" s="46">
        <f t="shared" si="8"/>
        <v>42958</v>
      </c>
      <c r="M28" s="46">
        <f t="shared" si="8"/>
        <v>42959</v>
      </c>
      <c r="N28" s="46">
        <f t="shared" si="8"/>
        <v>42960</v>
      </c>
      <c r="O28" s="46">
        <f t="shared" si="8"/>
        <v>42961</v>
      </c>
      <c r="P28" s="46">
        <f t="shared" si="8"/>
        <v>42962</v>
      </c>
      <c r="Q28" s="46">
        <f t="shared" si="8"/>
        <v>42963</v>
      </c>
      <c r="R28" s="46">
        <f t="shared" si="8"/>
        <v>42964</v>
      </c>
      <c r="S28" s="46">
        <f t="shared" si="8"/>
        <v>42965</v>
      </c>
      <c r="T28" s="46">
        <f t="shared" si="8"/>
        <v>42966</v>
      </c>
      <c r="U28" s="46">
        <f t="shared" si="8"/>
        <v>42967</v>
      </c>
      <c r="V28" s="46">
        <f t="shared" si="8"/>
        <v>42968</v>
      </c>
      <c r="W28" s="46">
        <f t="shared" si="8"/>
        <v>42969</v>
      </c>
      <c r="X28" s="46">
        <f t="shared" si="8"/>
        <v>42970</v>
      </c>
      <c r="Y28" s="46">
        <f t="shared" si="8"/>
        <v>42971</v>
      </c>
      <c r="Z28" s="46">
        <f t="shared" si="8"/>
        <v>42972</v>
      </c>
      <c r="AA28" s="46">
        <f t="shared" si="8"/>
        <v>42973</v>
      </c>
      <c r="AB28" s="46">
        <f t="shared" si="8"/>
        <v>42974</v>
      </c>
      <c r="AC28" s="46">
        <f t="shared" si="8"/>
        <v>42975</v>
      </c>
      <c r="AD28" s="46">
        <f t="shared" si="8"/>
        <v>42976</v>
      </c>
      <c r="AE28" s="46">
        <f t="shared" si="8"/>
        <v>42977</v>
      </c>
      <c r="AF28" s="47">
        <f>IF(OR(MONTH(AE28+1)&lt;&gt;MONTH(AE28),AE28+1&gt;=B31),0,AE28+1)</f>
        <v>42978</v>
      </c>
      <c r="AG28" s="43"/>
      <c r="AH28" s="41"/>
      <c r="AI28" s="42"/>
      <c r="AJ28" s="39"/>
    </row>
    <row r="29" spans="1:36" ht="17.25" thickBot="1" x14ac:dyDescent="0.35">
      <c r="A29" s="65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1"/>
      <c r="AG29" s="59">
        <f>SUM(B29:AF29)</f>
        <v>0</v>
      </c>
      <c r="AH29" s="51">
        <f>COUNTA(B29:AF29)</f>
        <v>0</v>
      </c>
      <c r="AI29" s="62">
        <f>SUM(B30:AF30)</f>
        <v>0</v>
      </c>
      <c r="AJ29" s="38"/>
    </row>
    <row r="30" spans="1:36" ht="17.25" thickBot="1" x14ac:dyDescent="0.35">
      <c r="A30" s="70"/>
      <c r="B30" s="12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4"/>
      <c r="AG30" s="59"/>
      <c r="AH30" s="51"/>
      <c r="AI30" s="62"/>
      <c r="AJ30" s="38"/>
    </row>
    <row r="31" spans="1:36" s="4" customFormat="1" ht="17.25" thickBot="1" x14ac:dyDescent="0.35">
      <c r="A31" s="64" t="s">
        <v>8</v>
      </c>
      <c r="B31" s="46">
        <f>DATE($A$5,9,1)</f>
        <v>42979</v>
      </c>
      <c r="C31" s="46">
        <f>B31+1</f>
        <v>42980</v>
      </c>
      <c r="D31" s="46">
        <f t="shared" ref="D31:AE31" si="9">C31+1</f>
        <v>42981</v>
      </c>
      <c r="E31" s="46">
        <f t="shared" si="9"/>
        <v>42982</v>
      </c>
      <c r="F31" s="46">
        <f t="shared" si="9"/>
        <v>42983</v>
      </c>
      <c r="G31" s="46">
        <f t="shared" si="9"/>
        <v>42984</v>
      </c>
      <c r="H31" s="46">
        <f t="shared" si="9"/>
        <v>42985</v>
      </c>
      <c r="I31" s="46">
        <f t="shared" si="9"/>
        <v>42986</v>
      </c>
      <c r="J31" s="46">
        <f t="shared" si="9"/>
        <v>42987</v>
      </c>
      <c r="K31" s="46">
        <f t="shared" si="9"/>
        <v>42988</v>
      </c>
      <c r="L31" s="46">
        <f t="shared" si="9"/>
        <v>42989</v>
      </c>
      <c r="M31" s="46">
        <f t="shared" si="9"/>
        <v>42990</v>
      </c>
      <c r="N31" s="46">
        <f t="shared" si="9"/>
        <v>42991</v>
      </c>
      <c r="O31" s="46">
        <f t="shared" si="9"/>
        <v>42992</v>
      </c>
      <c r="P31" s="46">
        <f t="shared" si="9"/>
        <v>42993</v>
      </c>
      <c r="Q31" s="46">
        <f t="shared" si="9"/>
        <v>42994</v>
      </c>
      <c r="R31" s="46">
        <f t="shared" si="9"/>
        <v>42995</v>
      </c>
      <c r="S31" s="46">
        <f t="shared" si="9"/>
        <v>42996</v>
      </c>
      <c r="T31" s="46">
        <f t="shared" si="9"/>
        <v>42997</v>
      </c>
      <c r="U31" s="46">
        <f t="shared" si="9"/>
        <v>42998</v>
      </c>
      <c r="V31" s="46">
        <f t="shared" si="9"/>
        <v>42999</v>
      </c>
      <c r="W31" s="46">
        <f t="shared" si="9"/>
        <v>43000</v>
      </c>
      <c r="X31" s="46">
        <f t="shared" si="9"/>
        <v>43001</v>
      </c>
      <c r="Y31" s="46">
        <f t="shared" si="9"/>
        <v>43002</v>
      </c>
      <c r="Z31" s="46">
        <f t="shared" si="9"/>
        <v>43003</v>
      </c>
      <c r="AA31" s="46">
        <f t="shared" si="9"/>
        <v>43004</v>
      </c>
      <c r="AB31" s="46">
        <f t="shared" si="9"/>
        <v>43005</v>
      </c>
      <c r="AC31" s="46">
        <f t="shared" si="9"/>
        <v>43006</v>
      </c>
      <c r="AD31" s="46">
        <f t="shared" si="9"/>
        <v>43007</v>
      </c>
      <c r="AE31" s="46">
        <f t="shared" si="9"/>
        <v>43008</v>
      </c>
      <c r="AF31" s="47">
        <f>IF(OR(MONTH(AE31+1)&lt;&gt;MONTH(AE31),AE31+1&gt;=B34),0,AE31+1)</f>
        <v>0</v>
      </c>
      <c r="AG31" s="43"/>
      <c r="AH31" s="41"/>
      <c r="AI31" s="42"/>
      <c r="AJ31" s="39"/>
    </row>
    <row r="32" spans="1:36" ht="17.25" thickBot="1" x14ac:dyDescent="0.35">
      <c r="A32" s="65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1"/>
      <c r="AG32" s="59">
        <f>SUM(B32:AF32)</f>
        <v>0</v>
      </c>
      <c r="AH32" s="51">
        <f>COUNTA(B32:AF32)</f>
        <v>0</v>
      </c>
      <c r="AI32" s="62">
        <f>SUM(B33:AF33)</f>
        <v>0</v>
      </c>
      <c r="AJ32" s="38"/>
    </row>
    <row r="33" spans="1:36" ht="17.25" thickBot="1" x14ac:dyDescent="0.35">
      <c r="A33" s="70"/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4"/>
      <c r="AG33" s="59"/>
      <c r="AH33" s="51"/>
      <c r="AI33" s="62"/>
      <c r="AJ33" s="38"/>
    </row>
    <row r="34" spans="1:36" s="4" customFormat="1" ht="17.25" thickBot="1" x14ac:dyDescent="0.35">
      <c r="A34" s="64" t="s">
        <v>9</v>
      </c>
      <c r="B34" s="46">
        <f>DATE($A$5,10,1)</f>
        <v>43009</v>
      </c>
      <c r="C34" s="46">
        <f>B34+1</f>
        <v>43010</v>
      </c>
      <c r="D34" s="46">
        <f t="shared" ref="D34:AE34" si="10">C34+1</f>
        <v>43011</v>
      </c>
      <c r="E34" s="46">
        <f t="shared" si="10"/>
        <v>43012</v>
      </c>
      <c r="F34" s="46">
        <f t="shared" si="10"/>
        <v>43013</v>
      </c>
      <c r="G34" s="46">
        <f t="shared" si="10"/>
        <v>43014</v>
      </c>
      <c r="H34" s="46">
        <f t="shared" si="10"/>
        <v>43015</v>
      </c>
      <c r="I34" s="46">
        <f t="shared" si="10"/>
        <v>43016</v>
      </c>
      <c r="J34" s="46">
        <f t="shared" si="10"/>
        <v>43017</v>
      </c>
      <c r="K34" s="46">
        <f t="shared" si="10"/>
        <v>43018</v>
      </c>
      <c r="L34" s="46">
        <f t="shared" si="10"/>
        <v>43019</v>
      </c>
      <c r="M34" s="46">
        <f t="shared" si="10"/>
        <v>43020</v>
      </c>
      <c r="N34" s="46">
        <f t="shared" si="10"/>
        <v>43021</v>
      </c>
      <c r="O34" s="46">
        <f t="shared" si="10"/>
        <v>43022</v>
      </c>
      <c r="P34" s="46">
        <f t="shared" si="10"/>
        <v>43023</v>
      </c>
      <c r="Q34" s="46">
        <f t="shared" si="10"/>
        <v>43024</v>
      </c>
      <c r="R34" s="46">
        <f t="shared" si="10"/>
        <v>43025</v>
      </c>
      <c r="S34" s="46">
        <f t="shared" si="10"/>
        <v>43026</v>
      </c>
      <c r="T34" s="46">
        <f t="shared" si="10"/>
        <v>43027</v>
      </c>
      <c r="U34" s="46">
        <f t="shared" si="10"/>
        <v>43028</v>
      </c>
      <c r="V34" s="46">
        <f t="shared" si="10"/>
        <v>43029</v>
      </c>
      <c r="W34" s="46">
        <f t="shared" si="10"/>
        <v>43030</v>
      </c>
      <c r="X34" s="46">
        <f t="shared" si="10"/>
        <v>43031</v>
      </c>
      <c r="Y34" s="46">
        <f t="shared" si="10"/>
        <v>43032</v>
      </c>
      <c r="Z34" s="46">
        <f t="shared" si="10"/>
        <v>43033</v>
      </c>
      <c r="AA34" s="46">
        <f t="shared" si="10"/>
        <v>43034</v>
      </c>
      <c r="AB34" s="46">
        <f t="shared" si="10"/>
        <v>43035</v>
      </c>
      <c r="AC34" s="46">
        <f t="shared" si="10"/>
        <v>43036</v>
      </c>
      <c r="AD34" s="46">
        <f t="shared" si="10"/>
        <v>43037</v>
      </c>
      <c r="AE34" s="46">
        <f t="shared" si="10"/>
        <v>43038</v>
      </c>
      <c r="AF34" s="47">
        <f>IF(OR(MONTH(AE34+1)&lt;&gt;MONTH(AE34),AE34+1&gt;=B37),0,AE34+1)</f>
        <v>43039</v>
      </c>
      <c r="AG34" s="43"/>
      <c r="AH34" s="41"/>
      <c r="AI34" s="42"/>
      <c r="AJ34" s="39"/>
    </row>
    <row r="35" spans="1:36" ht="17.25" thickBot="1" x14ac:dyDescent="0.35">
      <c r="A35" s="65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1"/>
      <c r="AG35" s="59">
        <f>SUM(B35:AF35)</f>
        <v>0</v>
      </c>
      <c r="AH35" s="51">
        <f>COUNTA(B35:AF35)</f>
        <v>0</v>
      </c>
      <c r="AI35" s="62">
        <f>SUM(B36:AF36)</f>
        <v>0</v>
      </c>
      <c r="AJ35" s="38"/>
    </row>
    <row r="36" spans="1:36" ht="17.25" thickBot="1" x14ac:dyDescent="0.35">
      <c r="A36" s="70"/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4"/>
      <c r="AG36" s="59"/>
      <c r="AH36" s="51"/>
      <c r="AI36" s="62"/>
      <c r="AJ36" s="38"/>
    </row>
    <row r="37" spans="1:36" s="4" customFormat="1" ht="17.25" thickBot="1" x14ac:dyDescent="0.35">
      <c r="A37" s="64" t="s">
        <v>10</v>
      </c>
      <c r="B37" s="46">
        <f>DATE($A$5,11,1)</f>
        <v>43040</v>
      </c>
      <c r="C37" s="46">
        <f>B37+1</f>
        <v>43041</v>
      </c>
      <c r="D37" s="46">
        <f t="shared" ref="D37:AE37" si="11">C37+1</f>
        <v>43042</v>
      </c>
      <c r="E37" s="46">
        <f t="shared" si="11"/>
        <v>43043</v>
      </c>
      <c r="F37" s="46">
        <f t="shared" si="11"/>
        <v>43044</v>
      </c>
      <c r="G37" s="46">
        <f t="shared" si="11"/>
        <v>43045</v>
      </c>
      <c r="H37" s="46">
        <f t="shared" si="11"/>
        <v>43046</v>
      </c>
      <c r="I37" s="46">
        <f t="shared" si="11"/>
        <v>43047</v>
      </c>
      <c r="J37" s="46">
        <f t="shared" si="11"/>
        <v>43048</v>
      </c>
      <c r="K37" s="46">
        <f t="shared" si="11"/>
        <v>43049</v>
      </c>
      <c r="L37" s="46">
        <f t="shared" si="11"/>
        <v>43050</v>
      </c>
      <c r="M37" s="46">
        <f t="shared" si="11"/>
        <v>43051</v>
      </c>
      <c r="N37" s="46">
        <f t="shared" si="11"/>
        <v>43052</v>
      </c>
      <c r="O37" s="46">
        <f t="shared" si="11"/>
        <v>43053</v>
      </c>
      <c r="P37" s="46">
        <f t="shared" si="11"/>
        <v>43054</v>
      </c>
      <c r="Q37" s="46">
        <f t="shared" si="11"/>
        <v>43055</v>
      </c>
      <c r="R37" s="46">
        <f t="shared" si="11"/>
        <v>43056</v>
      </c>
      <c r="S37" s="46">
        <f t="shared" si="11"/>
        <v>43057</v>
      </c>
      <c r="T37" s="46">
        <f t="shared" si="11"/>
        <v>43058</v>
      </c>
      <c r="U37" s="46">
        <f t="shared" si="11"/>
        <v>43059</v>
      </c>
      <c r="V37" s="46">
        <f t="shared" si="11"/>
        <v>43060</v>
      </c>
      <c r="W37" s="46">
        <f t="shared" si="11"/>
        <v>43061</v>
      </c>
      <c r="X37" s="46">
        <f t="shared" si="11"/>
        <v>43062</v>
      </c>
      <c r="Y37" s="46">
        <f t="shared" si="11"/>
        <v>43063</v>
      </c>
      <c r="Z37" s="46">
        <f t="shared" si="11"/>
        <v>43064</v>
      </c>
      <c r="AA37" s="46">
        <f t="shared" si="11"/>
        <v>43065</v>
      </c>
      <c r="AB37" s="46">
        <f t="shared" si="11"/>
        <v>43066</v>
      </c>
      <c r="AC37" s="46">
        <f t="shared" si="11"/>
        <v>43067</v>
      </c>
      <c r="AD37" s="46">
        <f t="shared" si="11"/>
        <v>43068</v>
      </c>
      <c r="AE37" s="46">
        <f t="shared" si="11"/>
        <v>43069</v>
      </c>
      <c r="AF37" s="47">
        <f>IF(OR(MONTH(AE37+1)&lt;&gt;MONTH(AE37),AE37+1&gt;=B40),0,AE37+1)</f>
        <v>0</v>
      </c>
      <c r="AG37" s="43"/>
      <c r="AH37" s="41"/>
      <c r="AI37" s="42"/>
      <c r="AJ37" s="39"/>
    </row>
    <row r="38" spans="1:36" ht="17.25" thickBot="1" x14ac:dyDescent="0.35">
      <c r="A38" s="65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1"/>
      <c r="AG38" s="59">
        <f>SUM(B38:AF38)</f>
        <v>0</v>
      </c>
      <c r="AH38" s="51">
        <f>COUNTA(B38:AF38)</f>
        <v>0</v>
      </c>
      <c r="AI38" s="62">
        <f>SUM(B39:AF39)</f>
        <v>0</v>
      </c>
      <c r="AJ38" s="38"/>
    </row>
    <row r="39" spans="1:36" ht="17.25" thickBot="1" x14ac:dyDescent="0.35">
      <c r="A39" s="70"/>
      <c r="B39" s="12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4"/>
      <c r="AG39" s="59"/>
      <c r="AH39" s="51"/>
      <c r="AI39" s="62"/>
      <c r="AJ39" s="38"/>
    </row>
    <row r="40" spans="1:36" s="4" customFormat="1" ht="17.25" thickBot="1" x14ac:dyDescent="0.35">
      <c r="A40" s="64" t="s">
        <v>11</v>
      </c>
      <c r="B40" s="46">
        <f>DATE($A$5,12,1)</f>
        <v>43070</v>
      </c>
      <c r="C40" s="46">
        <f>B40+1</f>
        <v>43071</v>
      </c>
      <c r="D40" s="46">
        <f t="shared" ref="D40:AF40" si="12">C40+1</f>
        <v>43072</v>
      </c>
      <c r="E40" s="46">
        <f t="shared" si="12"/>
        <v>43073</v>
      </c>
      <c r="F40" s="46">
        <f t="shared" si="12"/>
        <v>43074</v>
      </c>
      <c r="G40" s="46">
        <f t="shared" si="12"/>
        <v>43075</v>
      </c>
      <c r="H40" s="46">
        <f t="shared" si="12"/>
        <v>43076</v>
      </c>
      <c r="I40" s="46">
        <f t="shared" si="12"/>
        <v>43077</v>
      </c>
      <c r="J40" s="46">
        <f t="shared" si="12"/>
        <v>43078</v>
      </c>
      <c r="K40" s="46">
        <f t="shared" si="12"/>
        <v>43079</v>
      </c>
      <c r="L40" s="46">
        <f t="shared" si="12"/>
        <v>43080</v>
      </c>
      <c r="M40" s="46">
        <f t="shared" si="12"/>
        <v>43081</v>
      </c>
      <c r="N40" s="46">
        <f t="shared" si="12"/>
        <v>43082</v>
      </c>
      <c r="O40" s="46">
        <f t="shared" si="12"/>
        <v>43083</v>
      </c>
      <c r="P40" s="46">
        <f t="shared" si="12"/>
        <v>43084</v>
      </c>
      <c r="Q40" s="46">
        <f t="shared" si="12"/>
        <v>43085</v>
      </c>
      <c r="R40" s="46">
        <f t="shared" si="12"/>
        <v>43086</v>
      </c>
      <c r="S40" s="46">
        <f t="shared" si="12"/>
        <v>43087</v>
      </c>
      <c r="T40" s="46">
        <f t="shared" si="12"/>
        <v>43088</v>
      </c>
      <c r="U40" s="46">
        <f t="shared" si="12"/>
        <v>43089</v>
      </c>
      <c r="V40" s="46">
        <f t="shared" si="12"/>
        <v>43090</v>
      </c>
      <c r="W40" s="46">
        <f t="shared" si="12"/>
        <v>43091</v>
      </c>
      <c r="X40" s="46">
        <f t="shared" si="12"/>
        <v>43092</v>
      </c>
      <c r="Y40" s="46">
        <f t="shared" si="12"/>
        <v>43093</v>
      </c>
      <c r="Z40" s="46">
        <f t="shared" si="12"/>
        <v>43094</v>
      </c>
      <c r="AA40" s="46">
        <f t="shared" si="12"/>
        <v>43095</v>
      </c>
      <c r="AB40" s="46">
        <f t="shared" si="12"/>
        <v>43096</v>
      </c>
      <c r="AC40" s="46">
        <f t="shared" si="12"/>
        <v>43097</v>
      </c>
      <c r="AD40" s="46">
        <f t="shared" si="12"/>
        <v>43098</v>
      </c>
      <c r="AE40" s="46">
        <f t="shared" si="12"/>
        <v>43099</v>
      </c>
      <c r="AF40" s="47">
        <f t="shared" si="12"/>
        <v>43100</v>
      </c>
      <c r="AG40" s="43"/>
      <c r="AH40" s="41"/>
      <c r="AI40" s="42"/>
      <c r="AJ40" s="39"/>
    </row>
    <row r="41" spans="1:36" ht="17.25" thickBot="1" x14ac:dyDescent="0.35">
      <c r="A41" s="65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1"/>
      <c r="AG41" s="59">
        <f>SUM(B41:AF41)</f>
        <v>0</v>
      </c>
      <c r="AH41" s="51">
        <f>COUNTA(B41:AF41)</f>
        <v>0</v>
      </c>
      <c r="AI41" s="62">
        <f>SUM(B42:AF42)</f>
        <v>0</v>
      </c>
      <c r="AJ41" s="38"/>
    </row>
    <row r="42" spans="1:36" ht="17.25" thickBot="1" x14ac:dyDescent="0.35">
      <c r="A42" s="66"/>
      <c r="B42" s="15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7"/>
      <c r="AG42" s="60"/>
      <c r="AH42" s="52"/>
      <c r="AI42" s="63"/>
      <c r="AJ42" s="38"/>
    </row>
    <row r="43" spans="1:36" ht="17.25" thickTop="1" x14ac:dyDescent="0.3">
      <c r="A43" s="38"/>
      <c r="B43" s="37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38"/>
      <c r="AJ43" s="38"/>
    </row>
    <row r="44" spans="1:36" x14ac:dyDescent="0.3">
      <c r="A44" s="38"/>
      <c r="B44" s="37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</row>
  </sheetData>
  <mergeCells count="60">
    <mergeCell ref="A5:A6"/>
    <mergeCell ref="A3:A4"/>
    <mergeCell ref="AG14:AG15"/>
    <mergeCell ref="AG17:AG18"/>
    <mergeCell ref="AG20:AG21"/>
    <mergeCell ref="AA3:AD4"/>
    <mergeCell ref="AE3:AF4"/>
    <mergeCell ref="B3:G4"/>
    <mergeCell ref="H3:K4"/>
    <mergeCell ref="L3:Q4"/>
    <mergeCell ref="R3:T4"/>
    <mergeCell ref="U3:Z4"/>
    <mergeCell ref="AG5:AG6"/>
    <mergeCell ref="A40:A42"/>
    <mergeCell ref="A7:A9"/>
    <mergeCell ref="A10:A12"/>
    <mergeCell ref="A13:A15"/>
    <mergeCell ref="A16:A18"/>
    <mergeCell ref="A19:A21"/>
    <mergeCell ref="A22:A24"/>
    <mergeCell ref="A25:A27"/>
    <mergeCell ref="A28:A30"/>
    <mergeCell ref="A31:A33"/>
    <mergeCell ref="A34:A36"/>
    <mergeCell ref="A37:A39"/>
    <mergeCell ref="AG23:AG24"/>
    <mergeCell ref="AG26:AG27"/>
    <mergeCell ref="AG29:AG30"/>
    <mergeCell ref="AG32:AG33"/>
    <mergeCell ref="AG35:AG36"/>
    <mergeCell ref="AG38:AG39"/>
    <mergeCell ref="AG41:AG42"/>
    <mergeCell ref="AI8:AI9"/>
    <mergeCell ref="AI11:AI12"/>
    <mergeCell ref="AI14:AI15"/>
    <mergeCell ref="AI17:AI18"/>
    <mergeCell ref="AI20:AI21"/>
    <mergeCell ref="AI23:AI24"/>
    <mergeCell ref="AI26:AI27"/>
    <mergeCell ref="AI29:AI30"/>
    <mergeCell ref="AI32:AI33"/>
    <mergeCell ref="AI35:AI36"/>
    <mergeCell ref="AI38:AI39"/>
    <mergeCell ref="AI41:AI42"/>
    <mergeCell ref="AH14:AH15"/>
    <mergeCell ref="AH17:AH18"/>
    <mergeCell ref="AI5:AI6"/>
    <mergeCell ref="AH5:AH6"/>
    <mergeCell ref="AH8:AH9"/>
    <mergeCell ref="AH11:AH12"/>
    <mergeCell ref="AG8:AG9"/>
    <mergeCell ref="AG11:AG12"/>
    <mergeCell ref="AH35:AH36"/>
    <mergeCell ref="AH38:AH39"/>
    <mergeCell ref="AH41:AH42"/>
    <mergeCell ref="AH20:AH21"/>
    <mergeCell ref="AH23:AH24"/>
    <mergeCell ref="AH26:AH27"/>
    <mergeCell ref="AH29:AH30"/>
    <mergeCell ref="AH32:AH33"/>
  </mergeCells>
  <conditionalFormatting sqref="B7:AF9">
    <cfRule type="expression" dxfId="41" priority="33">
      <formula>COUNTIF(Férié,B$7:B$9)&gt;0</formula>
    </cfRule>
    <cfRule type="expression" dxfId="40" priority="59">
      <formula>WEEKDAY(B$7,2)&gt;6</formula>
    </cfRule>
    <cfRule type="expression" dxfId="39" priority="60">
      <formula>WEEKDAY(B$7,2)&gt;5</formula>
    </cfRule>
  </conditionalFormatting>
  <conditionalFormatting sqref="B13:AF15">
    <cfRule type="expression" dxfId="38" priority="28">
      <formula>COUNTIF(Férié,B$13:B$15)&gt;0</formula>
    </cfRule>
    <cfRule type="expression" dxfId="37" priority="57">
      <formula>WEEKDAY(B$13,2)&gt;6</formula>
    </cfRule>
    <cfRule type="expression" dxfId="36" priority="58">
      <formula>WEEKDAY(B$13,2)&gt;5</formula>
    </cfRule>
  </conditionalFormatting>
  <conditionalFormatting sqref="B16:AF18">
    <cfRule type="expression" dxfId="35" priority="11">
      <formula>COUNTIF(Férié,B$16:B$18)&gt;0</formula>
    </cfRule>
    <cfRule type="expression" dxfId="34" priority="55">
      <formula>WEEKDAY(B$16,2)&gt;6</formula>
    </cfRule>
    <cfRule type="expression" dxfId="33" priority="56">
      <formula>WEEKDAY(B$16,2)&gt;5</formula>
    </cfRule>
  </conditionalFormatting>
  <conditionalFormatting sqref="B19:AF21">
    <cfRule type="expression" dxfId="32" priority="12">
      <formula>COUNTIF(Férié,B$19:B$21)&gt;0</formula>
    </cfRule>
    <cfRule type="expression" dxfId="31" priority="43">
      <formula>WEEKDAY(B$19,2)&gt;6</formula>
    </cfRule>
    <cfRule type="expression" dxfId="30" priority="51">
      <formula>WEEKDAY(B$19,2)&gt;5</formula>
    </cfRule>
  </conditionalFormatting>
  <conditionalFormatting sqref="B22:AF24">
    <cfRule type="expression" dxfId="29" priority="13">
      <formula>COUNTIF(Férié,B$22:B$24)&gt;0</formula>
    </cfRule>
    <cfRule type="expression" dxfId="28" priority="42">
      <formula>WEEKDAY(B$22,2)&gt;6</formula>
    </cfRule>
    <cfRule type="expression" dxfId="27" priority="50">
      <formula>WEEKDAY(B$22,2)&gt;5</formula>
    </cfRule>
  </conditionalFormatting>
  <conditionalFormatting sqref="B25:AF27">
    <cfRule type="expression" dxfId="26" priority="14">
      <formula>COUNTIF(Férié,B$25:B$27)&gt;0</formula>
    </cfRule>
    <cfRule type="expression" dxfId="25" priority="41">
      <formula>WEEKDAY(B$25,2)&gt;6</formula>
    </cfRule>
    <cfRule type="expression" dxfId="24" priority="49">
      <formula>WEEKDAY(B$25,2)&gt;5</formula>
    </cfRule>
  </conditionalFormatting>
  <conditionalFormatting sqref="B28:AF30">
    <cfRule type="expression" dxfId="23" priority="15">
      <formula>COUNTIF(Férié,B$28:B$30)&gt;0</formula>
    </cfRule>
    <cfRule type="expression" dxfId="22" priority="40">
      <formula>WEEKDAY(B$28,2)&gt;6</formula>
    </cfRule>
    <cfRule type="expression" dxfId="21" priority="48">
      <formula>WEEKDAY(B$28,2)&gt;5</formula>
    </cfRule>
  </conditionalFormatting>
  <conditionalFormatting sqref="B31:AF33">
    <cfRule type="expression" dxfId="20" priority="16">
      <formula>COUNTIF(Férié,B$31:B$33)&gt;0</formula>
    </cfRule>
    <cfRule type="expression" dxfId="19" priority="39">
      <formula>WEEKDAY(B$31,2)&gt;6</formula>
    </cfRule>
    <cfRule type="expression" dxfId="18" priority="47">
      <formula>WEEKDAY(B$31,2)&gt;5</formula>
    </cfRule>
  </conditionalFormatting>
  <conditionalFormatting sqref="B34:AF36">
    <cfRule type="expression" dxfId="17" priority="17">
      <formula>COUNTIF(Férié,B$34:B$36)&gt;0</formula>
    </cfRule>
    <cfRule type="expression" dxfId="16" priority="38">
      <formula>WEEKDAY(B$34,2)&gt;6</formula>
    </cfRule>
    <cfRule type="expression" dxfId="15" priority="46">
      <formula>WEEKDAY(B$34,2)&gt;5</formula>
    </cfRule>
  </conditionalFormatting>
  <conditionalFormatting sqref="B37:AF39">
    <cfRule type="expression" dxfId="14" priority="18">
      <formula>COUNTIF(Férié,B$37:B$39)&gt;0</formula>
    </cfRule>
    <cfRule type="expression" dxfId="13" priority="37">
      <formula>WEEKDAY(B$37,2)&gt;6</formula>
    </cfRule>
    <cfRule type="expression" dxfId="12" priority="45">
      <formula>WEEKDAY(B$37,2)&gt;5</formula>
    </cfRule>
  </conditionalFormatting>
  <conditionalFormatting sqref="B40:AF42">
    <cfRule type="expression" dxfId="11" priority="19">
      <formula>COUNTIF(Férié,B$40:B$42)&gt;0</formula>
    </cfRule>
    <cfRule type="expression" dxfId="10" priority="36">
      <formula>WEEKDAY(B$40,2)&gt;6</formula>
    </cfRule>
    <cfRule type="expression" dxfId="9" priority="44">
      <formula>WEEKDAY(B$40,2)&gt;5</formula>
    </cfRule>
  </conditionalFormatting>
  <conditionalFormatting sqref="B10:AD12">
    <cfRule type="expression" dxfId="8" priority="62">
      <formula>COUNTIF(Férié,B$10:B$12)&gt;0</formula>
    </cfRule>
    <cfRule type="expression" dxfId="7" priority="63">
      <formula>WEEKDAY(B$10,2)&gt;6</formula>
    </cfRule>
    <cfRule type="expression" dxfId="6" priority="64">
      <formula>WEEKDAY(B$10,2)&gt;5</formula>
    </cfRule>
  </conditionalFormatting>
  <conditionalFormatting sqref="AD10:AD12">
    <cfRule type="expression" dxfId="5" priority="3">
      <formula>MONTH($A$10)&lt;=MONTH($B$13)</formula>
    </cfRule>
    <cfRule type="expression" dxfId="4" priority="1">
      <formula>DAY(DATE(A$5,2,29))=1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67"/>
  <sheetViews>
    <sheetView workbookViewId="0">
      <selection activeCell="H2" sqref="H2"/>
    </sheetView>
  </sheetViews>
  <sheetFormatPr baseColWidth="10" defaultColWidth="10.88671875" defaultRowHeight="16.5" x14ac:dyDescent="0.3"/>
  <cols>
    <col min="1" max="1" width="22.6640625" style="19" customWidth="1"/>
    <col min="2" max="6" width="10.88671875" style="19"/>
    <col min="7" max="7" width="10.88671875" style="28"/>
    <col min="8" max="11" width="10.88671875" style="19"/>
    <col min="12" max="12" width="20.88671875" style="19" customWidth="1"/>
    <col min="13" max="13" width="19.109375" style="19" customWidth="1"/>
    <col min="14" max="16384" width="10.88671875" style="19"/>
  </cols>
  <sheetData>
    <row r="1" spans="1:13" x14ac:dyDescent="0.3">
      <c r="B1" s="6" t="s">
        <v>12</v>
      </c>
      <c r="C1" s="6" t="s">
        <v>13</v>
      </c>
      <c r="D1" s="6" t="s">
        <v>12</v>
      </c>
      <c r="E1" s="6" t="s">
        <v>13</v>
      </c>
      <c r="F1" s="7" t="s">
        <v>14</v>
      </c>
      <c r="G1" s="18" t="s">
        <v>15</v>
      </c>
      <c r="H1" s="6"/>
      <c r="I1" s="6" t="s">
        <v>16</v>
      </c>
      <c r="J1" s="6" t="s">
        <v>17</v>
      </c>
      <c r="K1" s="8" t="s">
        <v>18</v>
      </c>
    </row>
    <row r="2" spans="1:13" x14ac:dyDescent="0.3">
      <c r="A2" s="20">
        <f>DATE(Feuil1!A5,1,1)</f>
        <v>42736</v>
      </c>
      <c r="G2" s="28">
        <f>B2+C2+D2+E2</f>
        <v>0</v>
      </c>
      <c r="L2" s="107">
        <f>Feuil1!A5</f>
        <v>2017</v>
      </c>
      <c r="M2" s="108"/>
    </row>
    <row r="3" spans="1:13" x14ac:dyDescent="0.3">
      <c r="A3" s="21">
        <f>A2+1</f>
        <v>42737</v>
      </c>
      <c r="G3" s="28">
        <f t="shared" ref="G3:G66" si="0">B3+C3+D3+E3</f>
        <v>0</v>
      </c>
      <c r="L3" s="109" t="s">
        <v>19</v>
      </c>
      <c r="M3" s="110"/>
    </row>
    <row r="4" spans="1:13" x14ac:dyDescent="0.3">
      <c r="A4" s="21">
        <f>A3+1</f>
        <v>42738</v>
      </c>
      <c r="G4" s="28">
        <f t="shared" si="0"/>
        <v>0</v>
      </c>
      <c r="L4" s="22" t="s">
        <v>20</v>
      </c>
      <c r="M4" s="23">
        <f>DATE(L2,1,1)</f>
        <v>42736</v>
      </c>
    </row>
    <row r="5" spans="1:13" x14ac:dyDescent="0.3">
      <c r="A5" s="21">
        <f t="shared" ref="A5:A68" si="1">A4+1</f>
        <v>42739</v>
      </c>
      <c r="G5" s="28">
        <f t="shared" si="0"/>
        <v>0</v>
      </c>
      <c r="L5" s="24" t="s">
        <v>21</v>
      </c>
      <c r="M5" s="23">
        <f>FLOOR(DATE(L2,5,DAY(MINUTE(L2/38)/2+56)),7)-34+7*(L2=2079)</f>
        <v>42841</v>
      </c>
    </row>
    <row r="6" spans="1:13" x14ac:dyDescent="0.3">
      <c r="A6" s="21">
        <f t="shared" si="1"/>
        <v>42740</v>
      </c>
      <c r="G6" s="28">
        <f t="shared" si="0"/>
        <v>0</v>
      </c>
      <c r="L6" s="22" t="s">
        <v>22</v>
      </c>
      <c r="M6" s="23">
        <f>M5+1</f>
        <v>42842</v>
      </c>
    </row>
    <row r="7" spans="1:13" x14ac:dyDescent="0.3">
      <c r="A7" s="21">
        <f t="shared" si="1"/>
        <v>42741</v>
      </c>
      <c r="G7" s="28">
        <f t="shared" si="0"/>
        <v>0</v>
      </c>
      <c r="L7" s="22" t="s">
        <v>23</v>
      </c>
      <c r="M7" s="23">
        <f>DATE(Feuil1!A5,5,1)</f>
        <v>42856</v>
      </c>
    </row>
    <row r="8" spans="1:13" x14ac:dyDescent="0.3">
      <c r="A8" s="21">
        <f t="shared" si="1"/>
        <v>42742</v>
      </c>
      <c r="G8" s="28">
        <f t="shared" si="0"/>
        <v>0</v>
      </c>
      <c r="L8" s="22" t="s">
        <v>24</v>
      </c>
      <c r="M8" s="23">
        <f>M5+39</f>
        <v>42880</v>
      </c>
    </row>
    <row r="9" spans="1:13" x14ac:dyDescent="0.3">
      <c r="A9" s="21">
        <f t="shared" si="1"/>
        <v>42743</v>
      </c>
      <c r="G9" s="28">
        <f t="shared" si="0"/>
        <v>0</v>
      </c>
      <c r="L9" s="22" t="s">
        <v>25</v>
      </c>
      <c r="M9" s="23">
        <f>DATE(L2,5,8)</f>
        <v>42863</v>
      </c>
    </row>
    <row r="10" spans="1:13" x14ac:dyDescent="0.3">
      <c r="A10" s="21">
        <f t="shared" si="1"/>
        <v>42744</v>
      </c>
      <c r="G10" s="28">
        <f t="shared" si="0"/>
        <v>0</v>
      </c>
      <c r="L10" s="22" t="s">
        <v>26</v>
      </c>
      <c r="M10" s="23">
        <f>M5+49</f>
        <v>42890</v>
      </c>
    </row>
    <row r="11" spans="1:13" x14ac:dyDescent="0.3">
      <c r="A11" s="21">
        <f t="shared" si="1"/>
        <v>42745</v>
      </c>
      <c r="G11" s="28">
        <f t="shared" si="0"/>
        <v>0</v>
      </c>
      <c r="L11" s="22" t="s">
        <v>27</v>
      </c>
      <c r="M11" s="23">
        <f>M5+50</f>
        <v>42891</v>
      </c>
    </row>
    <row r="12" spans="1:13" x14ac:dyDescent="0.3">
      <c r="A12" s="21">
        <f t="shared" si="1"/>
        <v>42746</v>
      </c>
      <c r="G12" s="28">
        <f t="shared" si="0"/>
        <v>0</v>
      </c>
      <c r="L12" s="22" t="s">
        <v>28</v>
      </c>
      <c r="M12" s="23">
        <f>DATE(L2,7,14)</f>
        <v>42930</v>
      </c>
    </row>
    <row r="13" spans="1:13" x14ac:dyDescent="0.3">
      <c r="A13" s="21">
        <f t="shared" si="1"/>
        <v>42747</v>
      </c>
      <c r="G13" s="28">
        <f t="shared" si="0"/>
        <v>0</v>
      </c>
      <c r="L13" s="22" t="s">
        <v>29</v>
      </c>
      <c r="M13" s="23">
        <f>DATE(L2,8,15)</f>
        <v>42962</v>
      </c>
    </row>
    <row r="14" spans="1:13" x14ac:dyDescent="0.3">
      <c r="A14" s="21">
        <f t="shared" si="1"/>
        <v>42748</v>
      </c>
      <c r="G14" s="28">
        <f t="shared" si="0"/>
        <v>0</v>
      </c>
      <c r="L14" s="22" t="s">
        <v>30</v>
      </c>
      <c r="M14" s="23">
        <f>DATE(L2,11,1)</f>
        <v>43040</v>
      </c>
    </row>
    <row r="15" spans="1:13" x14ac:dyDescent="0.3">
      <c r="A15" s="21">
        <f t="shared" si="1"/>
        <v>42749</v>
      </c>
      <c r="G15" s="28">
        <f t="shared" si="0"/>
        <v>0</v>
      </c>
      <c r="L15" s="22" t="s">
        <v>31</v>
      </c>
      <c r="M15" s="23">
        <f>DATE(L2,11,11)</f>
        <v>43050</v>
      </c>
    </row>
    <row r="16" spans="1:13" x14ac:dyDescent="0.3">
      <c r="A16" s="21">
        <f t="shared" si="1"/>
        <v>42750</v>
      </c>
      <c r="G16" s="28">
        <f t="shared" si="0"/>
        <v>0</v>
      </c>
      <c r="L16" s="22" t="s">
        <v>32</v>
      </c>
      <c r="M16" s="23">
        <f>DATE(L2,12,25)</f>
        <v>43094</v>
      </c>
    </row>
    <row r="17" spans="1:13" x14ac:dyDescent="0.3">
      <c r="A17" s="21">
        <f t="shared" si="1"/>
        <v>42751</v>
      </c>
      <c r="G17" s="28">
        <f t="shared" si="0"/>
        <v>0</v>
      </c>
      <c r="L17" s="22"/>
      <c r="M17" s="23"/>
    </row>
    <row r="18" spans="1:13" x14ac:dyDescent="0.3">
      <c r="A18" s="21">
        <f t="shared" si="1"/>
        <v>42752</v>
      </c>
      <c r="G18" s="28">
        <f t="shared" si="0"/>
        <v>0</v>
      </c>
      <c r="L18" s="22" t="s">
        <v>33</v>
      </c>
      <c r="M18" s="23">
        <f>M5-47</f>
        <v>42794</v>
      </c>
    </row>
    <row r="19" spans="1:13" x14ac:dyDescent="0.3">
      <c r="A19" s="21">
        <f t="shared" si="1"/>
        <v>42753</v>
      </c>
      <c r="G19" s="28">
        <f t="shared" si="0"/>
        <v>0</v>
      </c>
      <c r="L19" s="25" t="s">
        <v>34</v>
      </c>
      <c r="M19" s="23">
        <f>M5-46</f>
        <v>42795</v>
      </c>
    </row>
    <row r="20" spans="1:13" x14ac:dyDescent="0.3">
      <c r="A20" s="21">
        <f t="shared" si="1"/>
        <v>42754</v>
      </c>
      <c r="G20" s="28">
        <f t="shared" si="0"/>
        <v>0</v>
      </c>
      <c r="L20" s="25" t="s">
        <v>35</v>
      </c>
      <c r="M20" s="23">
        <f>M5-7</f>
        <v>42834</v>
      </c>
    </row>
    <row r="21" spans="1:13" x14ac:dyDescent="0.3">
      <c r="A21" s="21">
        <f t="shared" si="1"/>
        <v>42755</v>
      </c>
      <c r="G21" s="28">
        <f t="shared" si="0"/>
        <v>0</v>
      </c>
      <c r="L21" s="25"/>
      <c r="M21" s="23"/>
    </row>
    <row r="22" spans="1:13" x14ac:dyDescent="0.3">
      <c r="A22" s="21">
        <f t="shared" si="1"/>
        <v>42756</v>
      </c>
      <c r="G22" s="28">
        <f t="shared" si="0"/>
        <v>0</v>
      </c>
      <c r="L22" s="25" t="s">
        <v>37</v>
      </c>
      <c r="M22" s="23">
        <f>DATE(L2,1,1)+7-WEEKDAY(DATE(L2,1,1),2)</f>
        <v>42736</v>
      </c>
    </row>
    <row r="23" spans="1:13" x14ac:dyDescent="0.3">
      <c r="A23" s="21">
        <f t="shared" si="1"/>
        <v>42757</v>
      </c>
      <c r="G23" s="28">
        <f t="shared" si="0"/>
        <v>0</v>
      </c>
      <c r="L23" s="22"/>
      <c r="M23" s="23"/>
    </row>
    <row r="24" spans="1:13" x14ac:dyDescent="0.3">
      <c r="A24" s="21">
        <f t="shared" si="1"/>
        <v>42758</v>
      </c>
      <c r="G24" s="28">
        <f t="shared" si="0"/>
        <v>0</v>
      </c>
      <c r="L24" s="25" t="s">
        <v>36</v>
      </c>
      <c r="M24" s="23">
        <f>M5+63</f>
        <v>42904</v>
      </c>
    </row>
    <row r="25" spans="1:13" x14ac:dyDescent="0.3">
      <c r="A25" s="21">
        <f t="shared" si="1"/>
        <v>42759</v>
      </c>
      <c r="G25" s="28">
        <f t="shared" si="0"/>
        <v>0</v>
      </c>
      <c r="L25" s="22"/>
      <c r="M25" s="23"/>
    </row>
    <row r="26" spans="1:13" x14ac:dyDescent="0.3">
      <c r="A26" s="21">
        <f t="shared" si="1"/>
        <v>42760</v>
      </c>
      <c r="G26" s="28">
        <f t="shared" si="0"/>
        <v>0</v>
      </c>
      <c r="L26" s="22"/>
      <c r="M26" s="23"/>
    </row>
    <row r="27" spans="1:13" x14ac:dyDescent="0.3">
      <c r="A27" s="21">
        <f t="shared" si="1"/>
        <v>42761</v>
      </c>
      <c r="G27" s="28">
        <f t="shared" si="0"/>
        <v>0</v>
      </c>
      <c r="L27" s="22"/>
      <c r="M27" s="23"/>
    </row>
    <row r="28" spans="1:13" x14ac:dyDescent="0.3">
      <c r="A28" s="21">
        <f t="shared" si="1"/>
        <v>42762</v>
      </c>
      <c r="G28" s="28">
        <f t="shared" si="0"/>
        <v>0</v>
      </c>
      <c r="L28" s="26"/>
      <c r="M28" s="23"/>
    </row>
    <row r="29" spans="1:13" x14ac:dyDescent="0.3">
      <c r="A29" s="21">
        <f t="shared" si="1"/>
        <v>42763</v>
      </c>
      <c r="G29" s="28">
        <f t="shared" si="0"/>
        <v>0</v>
      </c>
      <c r="L29" s="25"/>
      <c r="M29" s="23"/>
    </row>
    <row r="30" spans="1:13" x14ac:dyDescent="0.3">
      <c r="A30" s="21">
        <f t="shared" si="1"/>
        <v>42764</v>
      </c>
      <c r="G30" s="28">
        <f t="shared" si="0"/>
        <v>0</v>
      </c>
      <c r="L30" s="27"/>
      <c r="M30" s="23"/>
    </row>
    <row r="31" spans="1:13" x14ac:dyDescent="0.3">
      <c r="A31" s="21">
        <f t="shared" si="1"/>
        <v>42765</v>
      </c>
      <c r="G31" s="28">
        <f t="shared" si="0"/>
        <v>0</v>
      </c>
    </row>
    <row r="32" spans="1:13" x14ac:dyDescent="0.3">
      <c r="A32" s="21">
        <f t="shared" si="1"/>
        <v>42766</v>
      </c>
      <c r="G32" s="28">
        <f t="shared" si="0"/>
        <v>0</v>
      </c>
    </row>
    <row r="33" spans="1:7" x14ac:dyDescent="0.3">
      <c r="A33" s="21">
        <f t="shared" si="1"/>
        <v>42767</v>
      </c>
      <c r="G33" s="28">
        <f t="shared" si="0"/>
        <v>0</v>
      </c>
    </row>
    <row r="34" spans="1:7" x14ac:dyDescent="0.3">
      <c r="A34" s="21">
        <f t="shared" si="1"/>
        <v>42768</v>
      </c>
      <c r="G34" s="28">
        <f t="shared" si="0"/>
        <v>0</v>
      </c>
    </row>
    <row r="35" spans="1:7" x14ac:dyDescent="0.3">
      <c r="A35" s="21">
        <f t="shared" si="1"/>
        <v>42769</v>
      </c>
      <c r="G35" s="28">
        <f t="shared" si="0"/>
        <v>0</v>
      </c>
    </row>
    <row r="36" spans="1:7" x14ac:dyDescent="0.3">
      <c r="A36" s="21">
        <f t="shared" si="1"/>
        <v>42770</v>
      </c>
      <c r="G36" s="28">
        <f t="shared" si="0"/>
        <v>0</v>
      </c>
    </row>
    <row r="37" spans="1:7" x14ac:dyDescent="0.3">
      <c r="A37" s="21">
        <f t="shared" si="1"/>
        <v>42771</v>
      </c>
      <c r="G37" s="28">
        <f t="shared" si="0"/>
        <v>0</v>
      </c>
    </row>
    <row r="38" spans="1:7" x14ac:dyDescent="0.3">
      <c r="A38" s="21">
        <f t="shared" si="1"/>
        <v>42772</v>
      </c>
      <c r="G38" s="28">
        <f t="shared" si="0"/>
        <v>0</v>
      </c>
    </row>
    <row r="39" spans="1:7" x14ac:dyDescent="0.3">
      <c r="A39" s="21">
        <f t="shared" si="1"/>
        <v>42773</v>
      </c>
      <c r="G39" s="28">
        <f t="shared" si="0"/>
        <v>0</v>
      </c>
    </row>
    <row r="40" spans="1:7" x14ac:dyDescent="0.3">
      <c r="A40" s="21">
        <f t="shared" si="1"/>
        <v>42774</v>
      </c>
      <c r="G40" s="28">
        <f t="shared" si="0"/>
        <v>0</v>
      </c>
    </row>
    <row r="41" spans="1:7" x14ac:dyDescent="0.3">
      <c r="A41" s="21">
        <f t="shared" si="1"/>
        <v>42775</v>
      </c>
      <c r="G41" s="28">
        <f t="shared" si="0"/>
        <v>0</v>
      </c>
    </row>
    <row r="42" spans="1:7" x14ac:dyDescent="0.3">
      <c r="A42" s="21">
        <f t="shared" si="1"/>
        <v>42776</v>
      </c>
      <c r="G42" s="28">
        <f t="shared" si="0"/>
        <v>0</v>
      </c>
    </row>
    <row r="43" spans="1:7" x14ac:dyDescent="0.3">
      <c r="A43" s="21">
        <f t="shared" si="1"/>
        <v>42777</v>
      </c>
      <c r="G43" s="28">
        <f t="shared" si="0"/>
        <v>0</v>
      </c>
    </row>
    <row r="44" spans="1:7" x14ac:dyDescent="0.3">
      <c r="A44" s="21">
        <f t="shared" si="1"/>
        <v>42778</v>
      </c>
      <c r="G44" s="28">
        <f t="shared" si="0"/>
        <v>0</v>
      </c>
    </row>
    <row r="45" spans="1:7" x14ac:dyDescent="0.3">
      <c r="A45" s="21">
        <f t="shared" si="1"/>
        <v>42779</v>
      </c>
      <c r="G45" s="28">
        <f t="shared" si="0"/>
        <v>0</v>
      </c>
    </row>
    <row r="46" spans="1:7" x14ac:dyDescent="0.3">
      <c r="A46" s="21">
        <f t="shared" si="1"/>
        <v>42780</v>
      </c>
      <c r="G46" s="28">
        <f t="shared" si="0"/>
        <v>0</v>
      </c>
    </row>
    <row r="47" spans="1:7" x14ac:dyDescent="0.3">
      <c r="A47" s="21">
        <f t="shared" si="1"/>
        <v>42781</v>
      </c>
      <c r="G47" s="28">
        <f t="shared" si="0"/>
        <v>0</v>
      </c>
    </row>
    <row r="48" spans="1:7" x14ac:dyDescent="0.3">
      <c r="A48" s="21">
        <f t="shared" si="1"/>
        <v>42782</v>
      </c>
      <c r="G48" s="28">
        <f t="shared" si="0"/>
        <v>0</v>
      </c>
    </row>
    <row r="49" spans="1:7" x14ac:dyDescent="0.3">
      <c r="A49" s="21">
        <f t="shared" si="1"/>
        <v>42783</v>
      </c>
      <c r="G49" s="28">
        <f t="shared" si="0"/>
        <v>0</v>
      </c>
    </row>
    <row r="50" spans="1:7" x14ac:dyDescent="0.3">
      <c r="A50" s="21">
        <f t="shared" si="1"/>
        <v>42784</v>
      </c>
      <c r="G50" s="28">
        <f t="shared" si="0"/>
        <v>0</v>
      </c>
    </row>
    <row r="51" spans="1:7" x14ac:dyDescent="0.3">
      <c r="A51" s="21">
        <f t="shared" si="1"/>
        <v>42785</v>
      </c>
      <c r="G51" s="28">
        <f t="shared" si="0"/>
        <v>0</v>
      </c>
    </row>
    <row r="52" spans="1:7" x14ac:dyDescent="0.3">
      <c r="A52" s="21">
        <f t="shared" si="1"/>
        <v>42786</v>
      </c>
      <c r="G52" s="28">
        <f t="shared" si="0"/>
        <v>0</v>
      </c>
    </row>
    <row r="53" spans="1:7" x14ac:dyDescent="0.3">
      <c r="A53" s="21">
        <f t="shared" si="1"/>
        <v>42787</v>
      </c>
      <c r="G53" s="28">
        <f t="shared" si="0"/>
        <v>0</v>
      </c>
    </row>
    <row r="54" spans="1:7" x14ac:dyDescent="0.3">
      <c r="A54" s="21">
        <f t="shared" si="1"/>
        <v>42788</v>
      </c>
      <c r="G54" s="28">
        <f t="shared" si="0"/>
        <v>0</v>
      </c>
    </row>
    <row r="55" spans="1:7" x14ac:dyDescent="0.3">
      <c r="A55" s="21">
        <f t="shared" si="1"/>
        <v>42789</v>
      </c>
      <c r="G55" s="28">
        <f t="shared" si="0"/>
        <v>0</v>
      </c>
    </row>
    <row r="56" spans="1:7" x14ac:dyDescent="0.3">
      <c r="A56" s="21">
        <f t="shared" si="1"/>
        <v>42790</v>
      </c>
      <c r="G56" s="28">
        <f t="shared" si="0"/>
        <v>0</v>
      </c>
    </row>
    <row r="57" spans="1:7" x14ac:dyDescent="0.3">
      <c r="A57" s="21">
        <f t="shared" si="1"/>
        <v>42791</v>
      </c>
      <c r="G57" s="28">
        <f t="shared" si="0"/>
        <v>0</v>
      </c>
    </row>
    <row r="58" spans="1:7" x14ac:dyDescent="0.3">
      <c r="A58" s="21">
        <f t="shared" si="1"/>
        <v>42792</v>
      </c>
      <c r="G58" s="28">
        <f t="shared" si="0"/>
        <v>0</v>
      </c>
    </row>
    <row r="59" spans="1:7" x14ac:dyDescent="0.3">
      <c r="A59" s="21">
        <f t="shared" si="1"/>
        <v>42793</v>
      </c>
      <c r="G59" s="28">
        <f t="shared" si="0"/>
        <v>0</v>
      </c>
    </row>
    <row r="60" spans="1:7" x14ac:dyDescent="0.3">
      <c r="A60" s="21">
        <f t="shared" si="1"/>
        <v>42794</v>
      </c>
      <c r="G60" s="28">
        <f t="shared" si="0"/>
        <v>0</v>
      </c>
    </row>
    <row r="61" spans="1:7" x14ac:dyDescent="0.3">
      <c r="A61" s="21">
        <f t="shared" si="1"/>
        <v>42795</v>
      </c>
      <c r="G61" s="28">
        <f t="shared" si="0"/>
        <v>0</v>
      </c>
    </row>
    <row r="62" spans="1:7" x14ac:dyDescent="0.3">
      <c r="A62" s="21">
        <f t="shared" si="1"/>
        <v>42796</v>
      </c>
      <c r="G62" s="28">
        <f t="shared" si="0"/>
        <v>0</v>
      </c>
    </row>
    <row r="63" spans="1:7" x14ac:dyDescent="0.3">
      <c r="A63" s="21">
        <f t="shared" si="1"/>
        <v>42797</v>
      </c>
      <c r="G63" s="28">
        <f t="shared" si="0"/>
        <v>0</v>
      </c>
    </row>
    <row r="64" spans="1:7" x14ac:dyDescent="0.3">
      <c r="A64" s="21">
        <f t="shared" si="1"/>
        <v>42798</v>
      </c>
      <c r="G64" s="28">
        <f t="shared" si="0"/>
        <v>0</v>
      </c>
    </row>
    <row r="65" spans="1:7" x14ac:dyDescent="0.3">
      <c r="A65" s="21">
        <f t="shared" si="1"/>
        <v>42799</v>
      </c>
      <c r="G65" s="28">
        <f t="shared" si="0"/>
        <v>0</v>
      </c>
    </row>
    <row r="66" spans="1:7" x14ac:dyDescent="0.3">
      <c r="A66" s="21">
        <f t="shared" si="1"/>
        <v>42800</v>
      </c>
      <c r="G66" s="28">
        <f t="shared" si="0"/>
        <v>0</v>
      </c>
    </row>
    <row r="67" spans="1:7" x14ac:dyDescent="0.3">
      <c r="A67" s="21">
        <f t="shared" si="1"/>
        <v>42801</v>
      </c>
      <c r="G67" s="28">
        <f t="shared" ref="G67:G130" si="2">B67+C67+D67+E67</f>
        <v>0</v>
      </c>
    </row>
    <row r="68" spans="1:7" x14ac:dyDescent="0.3">
      <c r="A68" s="21">
        <f t="shared" si="1"/>
        <v>42802</v>
      </c>
      <c r="G68" s="28">
        <f t="shared" si="2"/>
        <v>0</v>
      </c>
    </row>
    <row r="69" spans="1:7" x14ac:dyDescent="0.3">
      <c r="A69" s="21">
        <f t="shared" ref="A69:A132" si="3">A68+1</f>
        <v>42803</v>
      </c>
      <c r="G69" s="28">
        <f t="shared" si="2"/>
        <v>0</v>
      </c>
    </row>
    <row r="70" spans="1:7" x14ac:dyDescent="0.3">
      <c r="A70" s="21">
        <f t="shared" si="3"/>
        <v>42804</v>
      </c>
      <c r="G70" s="28">
        <f t="shared" si="2"/>
        <v>0</v>
      </c>
    </row>
    <row r="71" spans="1:7" x14ac:dyDescent="0.3">
      <c r="A71" s="21">
        <f t="shared" si="3"/>
        <v>42805</v>
      </c>
      <c r="G71" s="28">
        <f t="shared" si="2"/>
        <v>0</v>
      </c>
    </row>
    <row r="72" spans="1:7" x14ac:dyDescent="0.3">
      <c r="A72" s="21">
        <f t="shared" si="3"/>
        <v>42806</v>
      </c>
      <c r="G72" s="28">
        <f t="shared" si="2"/>
        <v>0</v>
      </c>
    </row>
    <row r="73" spans="1:7" x14ac:dyDescent="0.3">
      <c r="A73" s="21">
        <f t="shared" si="3"/>
        <v>42807</v>
      </c>
      <c r="G73" s="28">
        <f t="shared" si="2"/>
        <v>0</v>
      </c>
    </row>
    <row r="74" spans="1:7" x14ac:dyDescent="0.3">
      <c r="A74" s="21">
        <f t="shared" si="3"/>
        <v>42808</v>
      </c>
      <c r="G74" s="28">
        <f t="shared" si="2"/>
        <v>0</v>
      </c>
    </row>
    <row r="75" spans="1:7" x14ac:dyDescent="0.3">
      <c r="A75" s="21">
        <f t="shared" si="3"/>
        <v>42809</v>
      </c>
      <c r="G75" s="28">
        <f t="shared" si="2"/>
        <v>0</v>
      </c>
    </row>
    <row r="76" spans="1:7" x14ac:dyDescent="0.3">
      <c r="A76" s="21">
        <f t="shared" si="3"/>
        <v>42810</v>
      </c>
      <c r="G76" s="28">
        <f t="shared" si="2"/>
        <v>0</v>
      </c>
    </row>
    <row r="77" spans="1:7" x14ac:dyDescent="0.3">
      <c r="A77" s="21">
        <f t="shared" si="3"/>
        <v>42811</v>
      </c>
      <c r="G77" s="28">
        <f t="shared" si="2"/>
        <v>0</v>
      </c>
    </row>
    <row r="78" spans="1:7" x14ac:dyDescent="0.3">
      <c r="A78" s="21">
        <f t="shared" si="3"/>
        <v>42812</v>
      </c>
      <c r="G78" s="28">
        <f t="shared" si="2"/>
        <v>0</v>
      </c>
    </row>
    <row r="79" spans="1:7" x14ac:dyDescent="0.3">
      <c r="A79" s="21">
        <f t="shared" si="3"/>
        <v>42813</v>
      </c>
      <c r="G79" s="28">
        <f t="shared" si="2"/>
        <v>0</v>
      </c>
    </row>
    <row r="80" spans="1:7" x14ac:dyDescent="0.3">
      <c r="A80" s="21">
        <f t="shared" si="3"/>
        <v>42814</v>
      </c>
      <c r="G80" s="28">
        <f t="shared" si="2"/>
        <v>0</v>
      </c>
    </row>
    <row r="81" spans="1:7" x14ac:dyDescent="0.3">
      <c r="A81" s="21">
        <f t="shared" si="3"/>
        <v>42815</v>
      </c>
      <c r="G81" s="28">
        <f t="shared" si="2"/>
        <v>0</v>
      </c>
    </row>
    <row r="82" spans="1:7" x14ac:dyDescent="0.3">
      <c r="A82" s="21">
        <f t="shared" si="3"/>
        <v>42816</v>
      </c>
      <c r="G82" s="28">
        <f t="shared" si="2"/>
        <v>0</v>
      </c>
    </row>
    <row r="83" spans="1:7" x14ac:dyDescent="0.3">
      <c r="A83" s="21">
        <f t="shared" si="3"/>
        <v>42817</v>
      </c>
      <c r="G83" s="28">
        <f t="shared" si="2"/>
        <v>0</v>
      </c>
    </row>
    <row r="84" spans="1:7" x14ac:dyDescent="0.3">
      <c r="A84" s="21">
        <f t="shared" si="3"/>
        <v>42818</v>
      </c>
      <c r="G84" s="28">
        <f t="shared" si="2"/>
        <v>0</v>
      </c>
    </row>
    <row r="85" spans="1:7" x14ac:dyDescent="0.3">
      <c r="A85" s="21">
        <f t="shared" si="3"/>
        <v>42819</v>
      </c>
      <c r="G85" s="28">
        <f t="shared" si="2"/>
        <v>0</v>
      </c>
    </row>
    <row r="86" spans="1:7" x14ac:dyDescent="0.3">
      <c r="A86" s="21">
        <f t="shared" si="3"/>
        <v>42820</v>
      </c>
      <c r="G86" s="28">
        <f t="shared" si="2"/>
        <v>0</v>
      </c>
    </row>
    <row r="87" spans="1:7" x14ac:dyDescent="0.3">
      <c r="A87" s="21">
        <f t="shared" si="3"/>
        <v>42821</v>
      </c>
      <c r="G87" s="28">
        <f t="shared" si="2"/>
        <v>0</v>
      </c>
    </row>
    <row r="88" spans="1:7" x14ac:dyDescent="0.3">
      <c r="A88" s="21">
        <f t="shared" si="3"/>
        <v>42822</v>
      </c>
      <c r="G88" s="28">
        <f t="shared" si="2"/>
        <v>0</v>
      </c>
    </row>
    <row r="89" spans="1:7" x14ac:dyDescent="0.3">
      <c r="A89" s="21">
        <f t="shared" si="3"/>
        <v>42823</v>
      </c>
      <c r="G89" s="28">
        <f t="shared" si="2"/>
        <v>0</v>
      </c>
    </row>
    <row r="90" spans="1:7" x14ac:dyDescent="0.3">
      <c r="A90" s="21">
        <f t="shared" si="3"/>
        <v>42824</v>
      </c>
      <c r="G90" s="28">
        <f t="shared" si="2"/>
        <v>0</v>
      </c>
    </row>
    <row r="91" spans="1:7" x14ac:dyDescent="0.3">
      <c r="A91" s="21">
        <f t="shared" si="3"/>
        <v>42825</v>
      </c>
      <c r="G91" s="28">
        <f t="shared" si="2"/>
        <v>0</v>
      </c>
    </row>
    <row r="92" spans="1:7" x14ac:dyDescent="0.3">
      <c r="A92" s="21">
        <f t="shared" si="3"/>
        <v>42826</v>
      </c>
      <c r="G92" s="28">
        <f t="shared" si="2"/>
        <v>0</v>
      </c>
    </row>
    <row r="93" spans="1:7" x14ac:dyDescent="0.3">
      <c r="A93" s="21">
        <f t="shared" si="3"/>
        <v>42827</v>
      </c>
      <c r="G93" s="28">
        <f t="shared" si="2"/>
        <v>0</v>
      </c>
    </row>
    <row r="94" spans="1:7" x14ac:dyDescent="0.3">
      <c r="A94" s="21">
        <f t="shared" si="3"/>
        <v>42828</v>
      </c>
      <c r="G94" s="28">
        <f t="shared" si="2"/>
        <v>0</v>
      </c>
    </row>
    <row r="95" spans="1:7" x14ac:dyDescent="0.3">
      <c r="A95" s="21">
        <f t="shared" si="3"/>
        <v>42829</v>
      </c>
      <c r="G95" s="28">
        <f t="shared" si="2"/>
        <v>0</v>
      </c>
    </row>
    <row r="96" spans="1:7" x14ac:dyDescent="0.3">
      <c r="A96" s="21">
        <f t="shared" si="3"/>
        <v>42830</v>
      </c>
      <c r="G96" s="28">
        <f t="shared" si="2"/>
        <v>0</v>
      </c>
    </row>
    <row r="97" spans="1:7" x14ac:dyDescent="0.3">
      <c r="A97" s="21">
        <f t="shared" si="3"/>
        <v>42831</v>
      </c>
      <c r="G97" s="28">
        <f t="shared" si="2"/>
        <v>0</v>
      </c>
    </row>
    <row r="98" spans="1:7" x14ac:dyDescent="0.3">
      <c r="A98" s="21">
        <f t="shared" si="3"/>
        <v>42832</v>
      </c>
      <c r="G98" s="28">
        <f t="shared" si="2"/>
        <v>0</v>
      </c>
    </row>
    <row r="99" spans="1:7" x14ac:dyDescent="0.3">
      <c r="A99" s="21">
        <f t="shared" si="3"/>
        <v>42833</v>
      </c>
      <c r="G99" s="28">
        <f t="shared" si="2"/>
        <v>0</v>
      </c>
    </row>
    <row r="100" spans="1:7" x14ac:dyDescent="0.3">
      <c r="A100" s="21">
        <f t="shared" si="3"/>
        <v>42834</v>
      </c>
      <c r="G100" s="28">
        <f t="shared" si="2"/>
        <v>0</v>
      </c>
    </row>
    <row r="101" spans="1:7" x14ac:dyDescent="0.3">
      <c r="A101" s="21">
        <f t="shared" si="3"/>
        <v>42835</v>
      </c>
      <c r="G101" s="28">
        <f t="shared" si="2"/>
        <v>0</v>
      </c>
    </row>
    <row r="102" spans="1:7" x14ac:dyDescent="0.3">
      <c r="A102" s="21">
        <f t="shared" si="3"/>
        <v>42836</v>
      </c>
      <c r="G102" s="28">
        <f t="shared" si="2"/>
        <v>0</v>
      </c>
    </row>
    <row r="103" spans="1:7" x14ac:dyDescent="0.3">
      <c r="A103" s="21">
        <f t="shared" si="3"/>
        <v>42837</v>
      </c>
      <c r="G103" s="28">
        <f t="shared" si="2"/>
        <v>0</v>
      </c>
    </row>
    <row r="104" spans="1:7" x14ac:dyDescent="0.3">
      <c r="A104" s="21">
        <f t="shared" si="3"/>
        <v>42838</v>
      </c>
      <c r="G104" s="28">
        <f t="shared" si="2"/>
        <v>0</v>
      </c>
    </row>
    <row r="105" spans="1:7" x14ac:dyDescent="0.3">
      <c r="A105" s="21">
        <f t="shared" si="3"/>
        <v>42839</v>
      </c>
      <c r="G105" s="28">
        <f t="shared" si="2"/>
        <v>0</v>
      </c>
    </row>
    <row r="106" spans="1:7" x14ac:dyDescent="0.3">
      <c r="A106" s="21">
        <f t="shared" si="3"/>
        <v>42840</v>
      </c>
      <c r="G106" s="28">
        <f t="shared" si="2"/>
        <v>0</v>
      </c>
    </row>
    <row r="107" spans="1:7" x14ac:dyDescent="0.3">
      <c r="A107" s="21">
        <f t="shared" si="3"/>
        <v>42841</v>
      </c>
      <c r="G107" s="28">
        <f t="shared" si="2"/>
        <v>0</v>
      </c>
    </row>
    <row r="108" spans="1:7" x14ac:dyDescent="0.3">
      <c r="A108" s="21">
        <f t="shared" si="3"/>
        <v>42842</v>
      </c>
      <c r="G108" s="28">
        <f t="shared" si="2"/>
        <v>0</v>
      </c>
    </row>
    <row r="109" spans="1:7" x14ac:dyDescent="0.3">
      <c r="A109" s="21">
        <f t="shared" si="3"/>
        <v>42843</v>
      </c>
      <c r="G109" s="28">
        <f t="shared" si="2"/>
        <v>0</v>
      </c>
    </row>
    <row r="110" spans="1:7" x14ac:dyDescent="0.3">
      <c r="A110" s="21">
        <f t="shared" si="3"/>
        <v>42844</v>
      </c>
      <c r="G110" s="28">
        <f t="shared" si="2"/>
        <v>0</v>
      </c>
    </row>
    <row r="111" spans="1:7" x14ac:dyDescent="0.3">
      <c r="A111" s="21">
        <f t="shared" si="3"/>
        <v>42845</v>
      </c>
      <c r="G111" s="28">
        <f t="shared" si="2"/>
        <v>0</v>
      </c>
    </row>
    <row r="112" spans="1:7" x14ac:dyDescent="0.3">
      <c r="A112" s="21">
        <f t="shared" si="3"/>
        <v>42846</v>
      </c>
      <c r="G112" s="28">
        <f t="shared" si="2"/>
        <v>0</v>
      </c>
    </row>
    <row r="113" spans="1:7" x14ac:dyDescent="0.3">
      <c r="A113" s="21">
        <f t="shared" si="3"/>
        <v>42847</v>
      </c>
      <c r="G113" s="28">
        <f t="shared" si="2"/>
        <v>0</v>
      </c>
    </row>
    <row r="114" spans="1:7" x14ac:dyDescent="0.3">
      <c r="A114" s="21">
        <f t="shared" si="3"/>
        <v>42848</v>
      </c>
      <c r="G114" s="28">
        <f t="shared" si="2"/>
        <v>0</v>
      </c>
    </row>
    <row r="115" spans="1:7" x14ac:dyDescent="0.3">
      <c r="A115" s="21">
        <f t="shared" si="3"/>
        <v>42849</v>
      </c>
      <c r="G115" s="28">
        <f t="shared" si="2"/>
        <v>0</v>
      </c>
    </row>
    <row r="116" spans="1:7" x14ac:dyDescent="0.3">
      <c r="A116" s="21">
        <f t="shared" si="3"/>
        <v>42850</v>
      </c>
      <c r="G116" s="28">
        <f t="shared" si="2"/>
        <v>0</v>
      </c>
    </row>
    <row r="117" spans="1:7" x14ac:dyDescent="0.3">
      <c r="A117" s="21">
        <f t="shared" si="3"/>
        <v>42851</v>
      </c>
      <c r="G117" s="28">
        <f t="shared" si="2"/>
        <v>0</v>
      </c>
    </row>
    <row r="118" spans="1:7" x14ac:dyDescent="0.3">
      <c r="A118" s="21">
        <f t="shared" si="3"/>
        <v>42852</v>
      </c>
      <c r="G118" s="28">
        <f t="shared" si="2"/>
        <v>0</v>
      </c>
    </row>
    <row r="119" spans="1:7" x14ac:dyDescent="0.3">
      <c r="A119" s="21">
        <f t="shared" si="3"/>
        <v>42853</v>
      </c>
      <c r="G119" s="28">
        <f t="shared" si="2"/>
        <v>0</v>
      </c>
    </row>
    <row r="120" spans="1:7" x14ac:dyDescent="0.3">
      <c r="A120" s="21">
        <f t="shared" si="3"/>
        <v>42854</v>
      </c>
      <c r="G120" s="28">
        <f t="shared" si="2"/>
        <v>0</v>
      </c>
    </row>
    <row r="121" spans="1:7" x14ac:dyDescent="0.3">
      <c r="A121" s="21">
        <f t="shared" si="3"/>
        <v>42855</v>
      </c>
      <c r="G121" s="28">
        <f t="shared" si="2"/>
        <v>0</v>
      </c>
    </row>
    <row r="122" spans="1:7" x14ac:dyDescent="0.3">
      <c r="A122" s="21">
        <f t="shared" si="3"/>
        <v>42856</v>
      </c>
      <c r="G122" s="28">
        <f t="shared" si="2"/>
        <v>0</v>
      </c>
    </row>
    <row r="123" spans="1:7" x14ac:dyDescent="0.3">
      <c r="A123" s="21">
        <f t="shared" si="3"/>
        <v>42857</v>
      </c>
      <c r="G123" s="28">
        <f t="shared" si="2"/>
        <v>0</v>
      </c>
    </row>
    <row r="124" spans="1:7" x14ac:dyDescent="0.3">
      <c r="A124" s="21">
        <f t="shared" si="3"/>
        <v>42858</v>
      </c>
      <c r="G124" s="28">
        <f t="shared" si="2"/>
        <v>0</v>
      </c>
    </row>
    <row r="125" spans="1:7" x14ac:dyDescent="0.3">
      <c r="A125" s="21">
        <f t="shared" si="3"/>
        <v>42859</v>
      </c>
      <c r="G125" s="28">
        <f t="shared" si="2"/>
        <v>0</v>
      </c>
    </row>
    <row r="126" spans="1:7" x14ac:dyDescent="0.3">
      <c r="A126" s="21">
        <f t="shared" si="3"/>
        <v>42860</v>
      </c>
      <c r="G126" s="28">
        <f t="shared" si="2"/>
        <v>0</v>
      </c>
    </row>
    <row r="127" spans="1:7" x14ac:dyDescent="0.3">
      <c r="A127" s="21">
        <f t="shared" si="3"/>
        <v>42861</v>
      </c>
      <c r="G127" s="28">
        <f t="shared" si="2"/>
        <v>0</v>
      </c>
    </row>
    <row r="128" spans="1:7" x14ac:dyDescent="0.3">
      <c r="A128" s="21">
        <f t="shared" si="3"/>
        <v>42862</v>
      </c>
      <c r="G128" s="28">
        <f t="shared" si="2"/>
        <v>0</v>
      </c>
    </row>
    <row r="129" spans="1:7" x14ac:dyDescent="0.3">
      <c r="A129" s="21">
        <f t="shared" si="3"/>
        <v>42863</v>
      </c>
      <c r="G129" s="28">
        <f t="shared" si="2"/>
        <v>0</v>
      </c>
    </row>
    <row r="130" spans="1:7" x14ac:dyDescent="0.3">
      <c r="A130" s="21">
        <f t="shared" si="3"/>
        <v>42864</v>
      </c>
      <c r="G130" s="28">
        <f t="shared" si="2"/>
        <v>0</v>
      </c>
    </row>
    <row r="131" spans="1:7" x14ac:dyDescent="0.3">
      <c r="A131" s="21">
        <f t="shared" si="3"/>
        <v>42865</v>
      </c>
      <c r="G131" s="28">
        <f t="shared" ref="G131:G194" si="4">B131+C131+D131+E131</f>
        <v>0</v>
      </c>
    </row>
    <row r="132" spans="1:7" x14ac:dyDescent="0.3">
      <c r="A132" s="21">
        <f t="shared" si="3"/>
        <v>42866</v>
      </c>
      <c r="G132" s="28">
        <f t="shared" si="4"/>
        <v>0</v>
      </c>
    </row>
    <row r="133" spans="1:7" x14ac:dyDescent="0.3">
      <c r="A133" s="21">
        <f t="shared" ref="A133:A196" si="5">A132+1</f>
        <v>42867</v>
      </c>
      <c r="G133" s="28">
        <f t="shared" si="4"/>
        <v>0</v>
      </c>
    </row>
    <row r="134" spans="1:7" x14ac:dyDescent="0.3">
      <c r="A134" s="21">
        <f t="shared" si="5"/>
        <v>42868</v>
      </c>
      <c r="G134" s="28">
        <f t="shared" si="4"/>
        <v>0</v>
      </c>
    </row>
    <row r="135" spans="1:7" x14ac:dyDescent="0.3">
      <c r="A135" s="21">
        <f t="shared" si="5"/>
        <v>42869</v>
      </c>
      <c r="G135" s="28">
        <f t="shared" si="4"/>
        <v>0</v>
      </c>
    </row>
    <row r="136" spans="1:7" x14ac:dyDescent="0.3">
      <c r="A136" s="21">
        <f t="shared" si="5"/>
        <v>42870</v>
      </c>
      <c r="G136" s="28">
        <f t="shared" si="4"/>
        <v>0</v>
      </c>
    </row>
    <row r="137" spans="1:7" x14ac:dyDescent="0.3">
      <c r="A137" s="21">
        <f t="shared" si="5"/>
        <v>42871</v>
      </c>
      <c r="G137" s="28">
        <f t="shared" si="4"/>
        <v>0</v>
      </c>
    </row>
    <row r="138" spans="1:7" x14ac:dyDescent="0.3">
      <c r="A138" s="21">
        <f t="shared" si="5"/>
        <v>42872</v>
      </c>
      <c r="G138" s="28">
        <f t="shared" si="4"/>
        <v>0</v>
      </c>
    </row>
    <row r="139" spans="1:7" x14ac:dyDescent="0.3">
      <c r="A139" s="21">
        <f t="shared" si="5"/>
        <v>42873</v>
      </c>
      <c r="G139" s="28">
        <f t="shared" si="4"/>
        <v>0</v>
      </c>
    </row>
    <row r="140" spans="1:7" x14ac:dyDescent="0.3">
      <c r="A140" s="21">
        <f t="shared" si="5"/>
        <v>42874</v>
      </c>
      <c r="G140" s="28">
        <f t="shared" si="4"/>
        <v>0</v>
      </c>
    </row>
    <row r="141" spans="1:7" x14ac:dyDescent="0.3">
      <c r="A141" s="21">
        <f t="shared" si="5"/>
        <v>42875</v>
      </c>
      <c r="G141" s="28">
        <f t="shared" si="4"/>
        <v>0</v>
      </c>
    </row>
    <row r="142" spans="1:7" x14ac:dyDescent="0.3">
      <c r="A142" s="21">
        <f t="shared" si="5"/>
        <v>42876</v>
      </c>
      <c r="G142" s="28">
        <f t="shared" si="4"/>
        <v>0</v>
      </c>
    </row>
    <row r="143" spans="1:7" x14ac:dyDescent="0.3">
      <c r="A143" s="21">
        <f t="shared" si="5"/>
        <v>42877</v>
      </c>
      <c r="G143" s="28">
        <f t="shared" si="4"/>
        <v>0</v>
      </c>
    </row>
    <row r="144" spans="1:7" x14ac:dyDescent="0.3">
      <c r="A144" s="21">
        <f t="shared" si="5"/>
        <v>42878</v>
      </c>
      <c r="G144" s="28">
        <f t="shared" si="4"/>
        <v>0</v>
      </c>
    </row>
    <row r="145" spans="1:7" x14ac:dyDescent="0.3">
      <c r="A145" s="21">
        <f t="shared" si="5"/>
        <v>42879</v>
      </c>
      <c r="G145" s="28">
        <f t="shared" si="4"/>
        <v>0</v>
      </c>
    </row>
    <row r="146" spans="1:7" x14ac:dyDescent="0.3">
      <c r="A146" s="21">
        <f t="shared" si="5"/>
        <v>42880</v>
      </c>
      <c r="G146" s="28">
        <f t="shared" si="4"/>
        <v>0</v>
      </c>
    </row>
    <row r="147" spans="1:7" x14ac:dyDescent="0.3">
      <c r="A147" s="21">
        <f t="shared" si="5"/>
        <v>42881</v>
      </c>
      <c r="G147" s="28">
        <f t="shared" si="4"/>
        <v>0</v>
      </c>
    </row>
    <row r="148" spans="1:7" x14ac:dyDescent="0.3">
      <c r="A148" s="21">
        <f t="shared" si="5"/>
        <v>42882</v>
      </c>
      <c r="G148" s="28">
        <f t="shared" si="4"/>
        <v>0</v>
      </c>
    </row>
    <row r="149" spans="1:7" x14ac:dyDescent="0.3">
      <c r="A149" s="21">
        <f t="shared" si="5"/>
        <v>42883</v>
      </c>
      <c r="G149" s="28">
        <f t="shared" si="4"/>
        <v>0</v>
      </c>
    </row>
    <row r="150" spans="1:7" x14ac:dyDescent="0.3">
      <c r="A150" s="21">
        <f t="shared" si="5"/>
        <v>42884</v>
      </c>
      <c r="G150" s="28">
        <f t="shared" si="4"/>
        <v>0</v>
      </c>
    </row>
    <row r="151" spans="1:7" x14ac:dyDescent="0.3">
      <c r="A151" s="21">
        <f t="shared" si="5"/>
        <v>42885</v>
      </c>
      <c r="G151" s="28">
        <f t="shared" si="4"/>
        <v>0</v>
      </c>
    </row>
    <row r="152" spans="1:7" x14ac:dyDescent="0.3">
      <c r="A152" s="21">
        <f t="shared" si="5"/>
        <v>42886</v>
      </c>
      <c r="G152" s="28">
        <f t="shared" si="4"/>
        <v>0</v>
      </c>
    </row>
    <row r="153" spans="1:7" x14ac:dyDescent="0.3">
      <c r="A153" s="21">
        <f t="shared" si="5"/>
        <v>42887</v>
      </c>
      <c r="G153" s="28">
        <f t="shared" si="4"/>
        <v>0</v>
      </c>
    </row>
    <row r="154" spans="1:7" x14ac:dyDescent="0.3">
      <c r="A154" s="21">
        <f t="shared" si="5"/>
        <v>42888</v>
      </c>
      <c r="G154" s="28">
        <f t="shared" si="4"/>
        <v>0</v>
      </c>
    </row>
    <row r="155" spans="1:7" x14ac:dyDescent="0.3">
      <c r="A155" s="21">
        <f t="shared" si="5"/>
        <v>42889</v>
      </c>
      <c r="G155" s="28">
        <f t="shared" si="4"/>
        <v>0</v>
      </c>
    </row>
    <row r="156" spans="1:7" x14ac:dyDescent="0.3">
      <c r="A156" s="21">
        <f t="shared" si="5"/>
        <v>42890</v>
      </c>
      <c r="G156" s="28">
        <f t="shared" si="4"/>
        <v>0</v>
      </c>
    </row>
    <row r="157" spans="1:7" x14ac:dyDescent="0.3">
      <c r="A157" s="21">
        <f t="shared" si="5"/>
        <v>42891</v>
      </c>
      <c r="G157" s="28">
        <f t="shared" si="4"/>
        <v>0</v>
      </c>
    </row>
    <row r="158" spans="1:7" x14ac:dyDescent="0.3">
      <c r="A158" s="21">
        <f t="shared" si="5"/>
        <v>42892</v>
      </c>
      <c r="G158" s="28">
        <f t="shared" si="4"/>
        <v>0</v>
      </c>
    </row>
    <row r="159" spans="1:7" x14ac:dyDescent="0.3">
      <c r="A159" s="21">
        <f t="shared" si="5"/>
        <v>42893</v>
      </c>
      <c r="G159" s="28">
        <f t="shared" si="4"/>
        <v>0</v>
      </c>
    </row>
    <row r="160" spans="1:7" x14ac:dyDescent="0.3">
      <c r="A160" s="21">
        <f t="shared" si="5"/>
        <v>42894</v>
      </c>
      <c r="G160" s="28">
        <f t="shared" si="4"/>
        <v>0</v>
      </c>
    </row>
    <row r="161" spans="1:7" x14ac:dyDescent="0.3">
      <c r="A161" s="21">
        <f t="shared" si="5"/>
        <v>42895</v>
      </c>
      <c r="G161" s="28">
        <f t="shared" si="4"/>
        <v>0</v>
      </c>
    </row>
    <row r="162" spans="1:7" x14ac:dyDescent="0.3">
      <c r="A162" s="21">
        <f t="shared" si="5"/>
        <v>42896</v>
      </c>
      <c r="G162" s="28">
        <f t="shared" si="4"/>
        <v>0</v>
      </c>
    </row>
    <row r="163" spans="1:7" x14ac:dyDescent="0.3">
      <c r="A163" s="21">
        <f t="shared" si="5"/>
        <v>42897</v>
      </c>
      <c r="G163" s="28">
        <f t="shared" si="4"/>
        <v>0</v>
      </c>
    </row>
    <row r="164" spans="1:7" x14ac:dyDescent="0.3">
      <c r="A164" s="21">
        <f t="shared" si="5"/>
        <v>42898</v>
      </c>
      <c r="G164" s="28">
        <f t="shared" si="4"/>
        <v>0</v>
      </c>
    </row>
    <row r="165" spans="1:7" x14ac:dyDescent="0.3">
      <c r="A165" s="21">
        <f t="shared" si="5"/>
        <v>42899</v>
      </c>
      <c r="G165" s="28">
        <f t="shared" si="4"/>
        <v>0</v>
      </c>
    </row>
    <row r="166" spans="1:7" x14ac:dyDescent="0.3">
      <c r="A166" s="21">
        <f t="shared" si="5"/>
        <v>42900</v>
      </c>
      <c r="G166" s="28">
        <f t="shared" si="4"/>
        <v>0</v>
      </c>
    </row>
    <row r="167" spans="1:7" x14ac:dyDescent="0.3">
      <c r="A167" s="21">
        <f t="shared" si="5"/>
        <v>42901</v>
      </c>
      <c r="G167" s="28">
        <f t="shared" si="4"/>
        <v>0</v>
      </c>
    </row>
    <row r="168" spans="1:7" x14ac:dyDescent="0.3">
      <c r="A168" s="21">
        <f t="shared" si="5"/>
        <v>42902</v>
      </c>
      <c r="G168" s="28">
        <f t="shared" si="4"/>
        <v>0</v>
      </c>
    </row>
    <row r="169" spans="1:7" x14ac:dyDescent="0.3">
      <c r="A169" s="21">
        <f t="shared" si="5"/>
        <v>42903</v>
      </c>
      <c r="G169" s="28">
        <f t="shared" si="4"/>
        <v>0</v>
      </c>
    </row>
    <row r="170" spans="1:7" x14ac:dyDescent="0.3">
      <c r="A170" s="21">
        <f t="shared" si="5"/>
        <v>42904</v>
      </c>
      <c r="G170" s="28">
        <f t="shared" si="4"/>
        <v>0</v>
      </c>
    </row>
    <row r="171" spans="1:7" x14ac:dyDescent="0.3">
      <c r="A171" s="21">
        <f t="shared" si="5"/>
        <v>42905</v>
      </c>
      <c r="G171" s="28">
        <f t="shared" si="4"/>
        <v>0</v>
      </c>
    </row>
    <row r="172" spans="1:7" x14ac:dyDescent="0.3">
      <c r="A172" s="21">
        <f t="shared" si="5"/>
        <v>42906</v>
      </c>
      <c r="G172" s="28">
        <f t="shared" si="4"/>
        <v>0</v>
      </c>
    </row>
    <row r="173" spans="1:7" x14ac:dyDescent="0.3">
      <c r="A173" s="21">
        <f t="shared" si="5"/>
        <v>42907</v>
      </c>
      <c r="G173" s="28">
        <f t="shared" si="4"/>
        <v>0</v>
      </c>
    </row>
    <row r="174" spans="1:7" x14ac:dyDescent="0.3">
      <c r="A174" s="21">
        <f t="shared" si="5"/>
        <v>42908</v>
      </c>
      <c r="G174" s="28">
        <f t="shared" si="4"/>
        <v>0</v>
      </c>
    </row>
    <row r="175" spans="1:7" x14ac:dyDescent="0.3">
      <c r="A175" s="21">
        <f t="shared" si="5"/>
        <v>42909</v>
      </c>
      <c r="G175" s="28">
        <f t="shared" si="4"/>
        <v>0</v>
      </c>
    </row>
    <row r="176" spans="1:7" x14ac:dyDescent="0.3">
      <c r="A176" s="21">
        <f t="shared" si="5"/>
        <v>42910</v>
      </c>
      <c r="G176" s="28">
        <f t="shared" si="4"/>
        <v>0</v>
      </c>
    </row>
    <row r="177" spans="1:7" x14ac:dyDescent="0.3">
      <c r="A177" s="21">
        <f t="shared" si="5"/>
        <v>42911</v>
      </c>
      <c r="G177" s="28">
        <f t="shared" si="4"/>
        <v>0</v>
      </c>
    </row>
    <row r="178" spans="1:7" x14ac:dyDescent="0.3">
      <c r="A178" s="21">
        <f t="shared" si="5"/>
        <v>42912</v>
      </c>
      <c r="G178" s="28">
        <f t="shared" si="4"/>
        <v>0</v>
      </c>
    </row>
    <row r="179" spans="1:7" x14ac:dyDescent="0.3">
      <c r="A179" s="21">
        <f t="shared" si="5"/>
        <v>42913</v>
      </c>
      <c r="G179" s="28">
        <f t="shared" si="4"/>
        <v>0</v>
      </c>
    </row>
    <row r="180" spans="1:7" x14ac:dyDescent="0.3">
      <c r="A180" s="21">
        <f t="shared" si="5"/>
        <v>42914</v>
      </c>
      <c r="G180" s="28">
        <f t="shared" si="4"/>
        <v>0</v>
      </c>
    </row>
    <row r="181" spans="1:7" x14ac:dyDescent="0.3">
      <c r="A181" s="21">
        <f t="shared" si="5"/>
        <v>42915</v>
      </c>
      <c r="G181" s="28">
        <f t="shared" si="4"/>
        <v>0</v>
      </c>
    </row>
    <row r="182" spans="1:7" x14ac:dyDescent="0.3">
      <c r="A182" s="21">
        <f t="shared" si="5"/>
        <v>42916</v>
      </c>
      <c r="G182" s="28">
        <f t="shared" si="4"/>
        <v>0</v>
      </c>
    </row>
    <row r="183" spans="1:7" x14ac:dyDescent="0.3">
      <c r="A183" s="21">
        <f t="shared" si="5"/>
        <v>42917</v>
      </c>
      <c r="G183" s="28">
        <f t="shared" si="4"/>
        <v>0</v>
      </c>
    </row>
    <row r="184" spans="1:7" x14ac:dyDescent="0.3">
      <c r="A184" s="21">
        <f t="shared" si="5"/>
        <v>42918</v>
      </c>
      <c r="G184" s="28">
        <f t="shared" si="4"/>
        <v>0</v>
      </c>
    </row>
    <row r="185" spans="1:7" x14ac:dyDescent="0.3">
      <c r="A185" s="21">
        <f t="shared" si="5"/>
        <v>42919</v>
      </c>
      <c r="G185" s="28">
        <f t="shared" si="4"/>
        <v>0</v>
      </c>
    </row>
    <row r="186" spans="1:7" x14ac:dyDescent="0.3">
      <c r="A186" s="21">
        <f t="shared" si="5"/>
        <v>42920</v>
      </c>
      <c r="G186" s="28">
        <f t="shared" si="4"/>
        <v>0</v>
      </c>
    </row>
    <row r="187" spans="1:7" x14ac:dyDescent="0.3">
      <c r="A187" s="21">
        <f t="shared" si="5"/>
        <v>42921</v>
      </c>
      <c r="G187" s="28">
        <f t="shared" si="4"/>
        <v>0</v>
      </c>
    </row>
    <row r="188" spans="1:7" x14ac:dyDescent="0.3">
      <c r="A188" s="21">
        <f t="shared" si="5"/>
        <v>42922</v>
      </c>
      <c r="G188" s="28">
        <f t="shared" si="4"/>
        <v>0</v>
      </c>
    </row>
    <row r="189" spans="1:7" x14ac:dyDescent="0.3">
      <c r="A189" s="21">
        <f t="shared" si="5"/>
        <v>42923</v>
      </c>
      <c r="G189" s="28">
        <f t="shared" si="4"/>
        <v>0</v>
      </c>
    </row>
    <row r="190" spans="1:7" x14ac:dyDescent="0.3">
      <c r="A190" s="21">
        <f t="shared" si="5"/>
        <v>42924</v>
      </c>
      <c r="G190" s="28">
        <f t="shared" si="4"/>
        <v>0</v>
      </c>
    </row>
    <row r="191" spans="1:7" x14ac:dyDescent="0.3">
      <c r="A191" s="21">
        <f t="shared" si="5"/>
        <v>42925</v>
      </c>
      <c r="G191" s="28">
        <f t="shared" si="4"/>
        <v>0</v>
      </c>
    </row>
    <row r="192" spans="1:7" x14ac:dyDescent="0.3">
      <c r="A192" s="21">
        <f t="shared" si="5"/>
        <v>42926</v>
      </c>
      <c r="G192" s="28">
        <f t="shared" si="4"/>
        <v>0</v>
      </c>
    </row>
    <row r="193" spans="1:7" x14ac:dyDescent="0.3">
      <c r="A193" s="21">
        <f t="shared" si="5"/>
        <v>42927</v>
      </c>
      <c r="G193" s="28">
        <f t="shared" si="4"/>
        <v>0</v>
      </c>
    </row>
    <row r="194" spans="1:7" x14ac:dyDescent="0.3">
      <c r="A194" s="21">
        <f t="shared" si="5"/>
        <v>42928</v>
      </c>
      <c r="G194" s="28">
        <f t="shared" si="4"/>
        <v>0</v>
      </c>
    </row>
    <row r="195" spans="1:7" x14ac:dyDescent="0.3">
      <c r="A195" s="21">
        <f t="shared" si="5"/>
        <v>42929</v>
      </c>
      <c r="G195" s="28">
        <f t="shared" ref="G195:G258" si="6">B195+C195+D195+E195</f>
        <v>0</v>
      </c>
    </row>
    <row r="196" spans="1:7" x14ac:dyDescent="0.3">
      <c r="A196" s="21">
        <f t="shared" si="5"/>
        <v>42930</v>
      </c>
      <c r="G196" s="28">
        <f t="shared" si="6"/>
        <v>0</v>
      </c>
    </row>
    <row r="197" spans="1:7" x14ac:dyDescent="0.3">
      <c r="A197" s="21">
        <f t="shared" ref="A197:A260" si="7">A196+1</f>
        <v>42931</v>
      </c>
      <c r="G197" s="28">
        <f t="shared" si="6"/>
        <v>0</v>
      </c>
    </row>
    <row r="198" spans="1:7" x14ac:dyDescent="0.3">
      <c r="A198" s="21">
        <f t="shared" si="7"/>
        <v>42932</v>
      </c>
      <c r="G198" s="28">
        <f t="shared" si="6"/>
        <v>0</v>
      </c>
    </row>
    <row r="199" spans="1:7" x14ac:dyDescent="0.3">
      <c r="A199" s="21">
        <f t="shared" si="7"/>
        <v>42933</v>
      </c>
      <c r="G199" s="28">
        <f t="shared" si="6"/>
        <v>0</v>
      </c>
    </row>
    <row r="200" spans="1:7" x14ac:dyDescent="0.3">
      <c r="A200" s="21">
        <f t="shared" si="7"/>
        <v>42934</v>
      </c>
      <c r="G200" s="28">
        <f t="shared" si="6"/>
        <v>0</v>
      </c>
    </row>
    <row r="201" spans="1:7" x14ac:dyDescent="0.3">
      <c r="A201" s="21">
        <f t="shared" si="7"/>
        <v>42935</v>
      </c>
      <c r="G201" s="28">
        <f t="shared" si="6"/>
        <v>0</v>
      </c>
    </row>
    <row r="202" spans="1:7" x14ac:dyDescent="0.3">
      <c r="A202" s="21">
        <f t="shared" si="7"/>
        <v>42936</v>
      </c>
      <c r="G202" s="28">
        <f t="shared" si="6"/>
        <v>0</v>
      </c>
    </row>
    <row r="203" spans="1:7" x14ac:dyDescent="0.3">
      <c r="A203" s="21">
        <f t="shared" si="7"/>
        <v>42937</v>
      </c>
      <c r="G203" s="28">
        <f t="shared" si="6"/>
        <v>0</v>
      </c>
    </row>
    <row r="204" spans="1:7" x14ac:dyDescent="0.3">
      <c r="A204" s="21">
        <f t="shared" si="7"/>
        <v>42938</v>
      </c>
      <c r="G204" s="28">
        <f t="shared" si="6"/>
        <v>0</v>
      </c>
    </row>
    <row r="205" spans="1:7" x14ac:dyDescent="0.3">
      <c r="A205" s="21">
        <f t="shared" si="7"/>
        <v>42939</v>
      </c>
      <c r="G205" s="28">
        <f t="shared" si="6"/>
        <v>0</v>
      </c>
    </row>
    <row r="206" spans="1:7" x14ac:dyDescent="0.3">
      <c r="A206" s="21">
        <f t="shared" si="7"/>
        <v>42940</v>
      </c>
      <c r="G206" s="28">
        <f t="shared" si="6"/>
        <v>0</v>
      </c>
    </row>
    <row r="207" spans="1:7" x14ac:dyDescent="0.3">
      <c r="A207" s="21">
        <f t="shared" si="7"/>
        <v>42941</v>
      </c>
      <c r="G207" s="28">
        <f t="shared" si="6"/>
        <v>0</v>
      </c>
    </row>
    <row r="208" spans="1:7" x14ac:dyDescent="0.3">
      <c r="A208" s="21">
        <f t="shared" si="7"/>
        <v>42942</v>
      </c>
      <c r="G208" s="28">
        <f t="shared" si="6"/>
        <v>0</v>
      </c>
    </row>
    <row r="209" spans="1:7" x14ac:dyDescent="0.3">
      <c r="A209" s="21">
        <f t="shared" si="7"/>
        <v>42943</v>
      </c>
      <c r="G209" s="28">
        <f t="shared" si="6"/>
        <v>0</v>
      </c>
    </row>
    <row r="210" spans="1:7" x14ac:dyDescent="0.3">
      <c r="A210" s="21">
        <f t="shared" si="7"/>
        <v>42944</v>
      </c>
      <c r="G210" s="28">
        <f t="shared" si="6"/>
        <v>0</v>
      </c>
    </row>
    <row r="211" spans="1:7" x14ac:dyDescent="0.3">
      <c r="A211" s="21">
        <f t="shared" si="7"/>
        <v>42945</v>
      </c>
      <c r="G211" s="28">
        <f t="shared" si="6"/>
        <v>0</v>
      </c>
    </row>
    <row r="212" spans="1:7" x14ac:dyDescent="0.3">
      <c r="A212" s="21">
        <f t="shared" si="7"/>
        <v>42946</v>
      </c>
      <c r="G212" s="28">
        <f t="shared" si="6"/>
        <v>0</v>
      </c>
    </row>
    <row r="213" spans="1:7" x14ac:dyDescent="0.3">
      <c r="A213" s="21">
        <f t="shared" si="7"/>
        <v>42947</v>
      </c>
      <c r="G213" s="28">
        <f t="shared" si="6"/>
        <v>0</v>
      </c>
    </row>
    <row r="214" spans="1:7" x14ac:dyDescent="0.3">
      <c r="A214" s="21">
        <f t="shared" si="7"/>
        <v>42948</v>
      </c>
      <c r="G214" s="28">
        <f t="shared" si="6"/>
        <v>0</v>
      </c>
    </row>
    <row r="215" spans="1:7" x14ac:dyDescent="0.3">
      <c r="A215" s="21">
        <f t="shared" si="7"/>
        <v>42949</v>
      </c>
      <c r="G215" s="28">
        <f t="shared" si="6"/>
        <v>0</v>
      </c>
    </row>
    <row r="216" spans="1:7" x14ac:dyDescent="0.3">
      <c r="A216" s="21">
        <f t="shared" si="7"/>
        <v>42950</v>
      </c>
      <c r="G216" s="28">
        <f t="shared" si="6"/>
        <v>0</v>
      </c>
    </row>
    <row r="217" spans="1:7" x14ac:dyDescent="0.3">
      <c r="A217" s="21">
        <f t="shared" si="7"/>
        <v>42951</v>
      </c>
      <c r="G217" s="28">
        <f t="shared" si="6"/>
        <v>0</v>
      </c>
    </row>
    <row r="218" spans="1:7" x14ac:dyDescent="0.3">
      <c r="A218" s="21">
        <f t="shared" si="7"/>
        <v>42952</v>
      </c>
      <c r="G218" s="28">
        <f t="shared" si="6"/>
        <v>0</v>
      </c>
    </row>
    <row r="219" spans="1:7" x14ac:dyDescent="0.3">
      <c r="A219" s="21">
        <f t="shared" si="7"/>
        <v>42953</v>
      </c>
      <c r="G219" s="28">
        <f t="shared" si="6"/>
        <v>0</v>
      </c>
    </row>
    <row r="220" spans="1:7" x14ac:dyDescent="0.3">
      <c r="A220" s="21">
        <f t="shared" si="7"/>
        <v>42954</v>
      </c>
      <c r="G220" s="28">
        <f t="shared" si="6"/>
        <v>0</v>
      </c>
    </row>
    <row r="221" spans="1:7" x14ac:dyDescent="0.3">
      <c r="A221" s="21">
        <f t="shared" si="7"/>
        <v>42955</v>
      </c>
      <c r="G221" s="28">
        <f t="shared" si="6"/>
        <v>0</v>
      </c>
    </row>
    <row r="222" spans="1:7" x14ac:dyDescent="0.3">
      <c r="A222" s="21">
        <f t="shared" si="7"/>
        <v>42956</v>
      </c>
      <c r="G222" s="28">
        <f t="shared" si="6"/>
        <v>0</v>
      </c>
    </row>
    <row r="223" spans="1:7" x14ac:dyDescent="0.3">
      <c r="A223" s="21">
        <f t="shared" si="7"/>
        <v>42957</v>
      </c>
      <c r="G223" s="28">
        <f t="shared" si="6"/>
        <v>0</v>
      </c>
    </row>
    <row r="224" spans="1:7" x14ac:dyDescent="0.3">
      <c r="A224" s="21">
        <f t="shared" si="7"/>
        <v>42958</v>
      </c>
      <c r="G224" s="28">
        <f t="shared" si="6"/>
        <v>0</v>
      </c>
    </row>
    <row r="225" spans="1:7" x14ac:dyDescent="0.3">
      <c r="A225" s="21">
        <f t="shared" si="7"/>
        <v>42959</v>
      </c>
      <c r="G225" s="28">
        <f t="shared" si="6"/>
        <v>0</v>
      </c>
    </row>
    <row r="226" spans="1:7" x14ac:dyDescent="0.3">
      <c r="A226" s="21">
        <f t="shared" si="7"/>
        <v>42960</v>
      </c>
      <c r="G226" s="28">
        <f t="shared" si="6"/>
        <v>0</v>
      </c>
    </row>
    <row r="227" spans="1:7" x14ac:dyDescent="0.3">
      <c r="A227" s="21">
        <f t="shared" si="7"/>
        <v>42961</v>
      </c>
      <c r="G227" s="28">
        <f t="shared" si="6"/>
        <v>0</v>
      </c>
    </row>
    <row r="228" spans="1:7" x14ac:dyDescent="0.3">
      <c r="A228" s="21">
        <f t="shared" si="7"/>
        <v>42962</v>
      </c>
      <c r="G228" s="28">
        <f t="shared" si="6"/>
        <v>0</v>
      </c>
    </row>
    <row r="229" spans="1:7" x14ac:dyDescent="0.3">
      <c r="A229" s="21">
        <f t="shared" si="7"/>
        <v>42963</v>
      </c>
      <c r="G229" s="28">
        <f t="shared" si="6"/>
        <v>0</v>
      </c>
    </row>
    <row r="230" spans="1:7" x14ac:dyDescent="0.3">
      <c r="A230" s="21">
        <f t="shared" si="7"/>
        <v>42964</v>
      </c>
      <c r="G230" s="28">
        <f t="shared" si="6"/>
        <v>0</v>
      </c>
    </row>
    <row r="231" spans="1:7" x14ac:dyDescent="0.3">
      <c r="A231" s="21">
        <f t="shared" si="7"/>
        <v>42965</v>
      </c>
      <c r="G231" s="28">
        <f t="shared" si="6"/>
        <v>0</v>
      </c>
    </row>
    <row r="232" spans="1:7" x14ac:dyDescent="0.3">
      <c r="A232" s="21">
        <f t="shared" si="7"/>
        <v>42966</v>
      </c>
      <c r="G232" s="28">
        <f t="shared" si="6"/>
        <v>0</v>
      </c>
    </row>
    <row r="233" spans="1:7" x14ac:dyDescent="0.3">
      <c r="A233" s="21">
        <f t="shared" si="7"/>
        <v>42967</v>
      </c>
      <c r="G233" s="28">
        <f t="shared" si="6"/>
        <v>0</v>
      </c>
    </row>
    <row r="234" spans="1:7" x14ac:dyDescent="0.3">
      <c r="A234" s="21">
        <f t="shared" si="7"/>
        <v>42968</v>
      </c>
      <c r="G234" s="28">
        <f t="shared" si="6"/>
        <v>0</v>
      </c>
    </row>
    <row r="235" spans="1:7" x14ac:dyDescent="0.3">
      <c r="A235" s="21">
        <f t="shared" si="7"/>
        <v>42969</v>
      </c>
      <c r="G235" s="28">
        <f t="shared" si="6"/>
        <v>0</v>
      </c>
    </row>
    <row r="236" spans="1:7" x14ac:dyDescent="0.3">
      <c r="A236" s="21">
        <f t="shared" si="7"/>
        <v>42970</v>
      </c>
      <c r="G236" s="28">
        <f t="shared" si="6"/>
        <v>0</v>
      </c>
    </row>
    <row r="237" spans="1:7" x14ac:dyDescent="0.3">
      <c r="A237" s="21">
        <f t="shared" si="7"/>
        <v>42971</v>
      </c>
      <c r="G237" s="28">
        <f t="shared" si="6"/>
        <v>0</v>
      </c>
    </row>
    <row r="238" spans="1:7" x14ac:dyDescent="0.3">
      <c r="A238" s="21">
        <f t="shared" si="7"/>
        <v>42972</v>
      </c>
      <c r="G238" s="28">
        <f t="shared" si="6"/>
        <v>0</v>
      </c>
    </row>
    <row r="239" spans="1:7" x14ac:dyDescent="0.3">
      <c r="A239" s="21">
        <f t="shared" si="7"/>
        <v>42973</v>
      </c>
      <c r="G239" s="28">
        <f t="shared" si="6"/>
        <v>0</v>
      </c>
    </row>
    <row r="240" spans="1:7" x14ac:dyDescent="0.3">
      <c r="A240" s="21">
        <f t="shared" si="7"/>
        <v>42974</v>
      </c>
      <c r="G240" s="28">
        <f t="shared" si="6"/>
        <v>0</v>
      </c>
    </row>
    <row r="241" spans="1:7" x14ac:dyDescent="0.3">
      <c r="A241" s="21">
        <f t="shared" si="7"/>
        <v>42975</v>
      </c>
      <c r="G241" s="28">
        <f t="shared" si="6"/>
        <v>0</v>
      </c>
    </row>
    <row r="242" spans="1:7" x14ac:dyDescent="0.3">
      <c r="A242" s="21">
        <f t="shared" si="7"/>
        <v>42976</v>
      </c>
      <c r="G242" s="28">
        <f t="shared" si="6"/>
        <v>0</v>
      </c>
    </row>
    <row r="243" spans="1:7" x14ac:dyDescent="0.3">
      <c r="A243" s="21">
        <f t="shared" si="7"/>
        <v>42977</v>
      </c>
      <c r="G243" s="28">
        <f t="shared" si="6"/>
        <v>0</v>
      </c>
    </row>
    <row r="244" spans="1:7" x14ac:dyDescent="0.3">
      <c r="A244" s="21">
        <f t="shared" si="7"/>
        <v>42978</v>
      </c>
      <c r="G244" s="28">
        <f t="shared" si="6"/>
        <v>0</v>
      </c>
    </row>
    <row r="245" spans="1:7" x14ac:dyDescent="0.3">
      <c r="A245" s="21">
        <f t="shared" si="7"/>
        <v>42979</v>
      </c>
      <c r="G245" s="28">
        <f t="shared" si="6"/>
        <v>0</v>
      </c>
    </row>
    <row r="246" spans="1:7" x14ac:dyDescent="0.3">
      <c r="A246" s="21">
        <f t="shared" si="7"/>
        <v>42980</v>
      </c>
      <c r="G246" s="28">
        <f t="shared" si="6"/>
        <v>0</v>
      </c>
    </row>
    <row r="247" spans="1:7" x14ac:dyDescent="0.3">
      <c r="A247" s="21">
        <f t="shared" si="7"/>
        <v>42981</v>
      </c>
      <c r="G247" s="28">
        <f t="shared" si="6"/>
        <v>0</v>
      </c>
    </row>
    <row r="248" spans="1:7" x14ac:dyDescent="0.3">
      <c r="A248" s="21">
        <f t="shared" si="7"/>
        <v>42982</v>
      </c>
      <c r="G248" s="28">
        <f t="shared" si="6"/>
        <v>0</v>
      </c>
    </row>
    <row r="249" spans="1:7" x14ac:dyDescent="0.3">
      <c r="A249" s="21">
        <f t="shared" si="7"/>
        <v>42983</v>
      </c>
      <c r="G249" s="28">
        <f t="shared" si="6"/>
        <v>0</v>
      </c>
    </row>
    <row r="250" spans="1:7" x14ac:dyDescent="0.3">
      <c r="A250" s="21">
        <f t="shared" si="7"/>
        <v>42984</v>
      </c>
      <c r="G250" s="28">
        <f t="shared" si="6"/>
        <v>0</v>
      </c>
    </row>
    <row r="251" spans="1:7" x14ac:dyDescent="0.3">
      <c r="A251" s="21">
        <f t="shared" si="7"/>
        <v>42985</v>
      </c>
      <c r="G251" s="28">
        <f t="shared" si="6"/>
        <v>0</v>
      </c>
    </row>
    <row r="252" spans="1:7" x14ac:dyDescent="0.3">
      <c r="A252" s="21">
        <f t="shared" si="7"/>
        <v>42986</v>
      </c>
      <c r="G252" s="28">
        <f t="shared" si="6"/>
        <v>0</v>
      </c>
    </row>
    <row r="253" spans="1:7" x14ac:dyDescent="0.3">
      <c r="A253" s="21">
        <f t="shared" si="7"/>
        <v>42987</v>
      </c>
      <c r="G253" s="28">
        <f t="shared" si="6"/>
        <v>0</v>
      </c>
    </row>
    <row r="254" spans="1:7" x14ac:dyDescent="0.3">
      <c r="A254" s="21">
        <f t="shared" si="7"/>
        <v>42988</v>
      </c>
      <c r="G254" s="28">
        <f t="shared" si="6"/>
        <v>0</v>
      </c>
    </row>
    <row r="255" spans="1:7" x14ac:dyDescent="0.3">
      <c r="A255" s="21">
        <f t="shared" si="7"/>
        <v>42989</v>
      </c>
      <c r="G255" s="28">
        <f t="shared" si="6"/>
        <v>0</v>
      </c>
    </row>
    <row r="256" spans="1:7" x14ac:dyDescent="0.3">
      <c r="A256" s="21">
        <f t="shared" si="7"/>
        <v>42990</v>
      </c>
      <c r="G256" s="28">
        <f t="shared" si="6"/>
        <v>0</v>
      </c>
    </row>
    <row r="257" spans="1:7" x14ac:dyDescent="0.3">
      <c r="A257" s="21">
        <f t="shared" si="7"/>
        <v>42991</v>
      </c>
      <c r="G257" s="28">
        <f t="shared" si="6"/>
        <v>0</v>
      </c>
    </row>
    <row r="258" spans="1:7" x14ac:dyDescent="0.3">
      <c r="A258" s="21">
        <f t="shared" si="7"/>
        <v>42992</v>
      </c>
      <c r="G258" s="28">
        <f t="shared" si="6"/>
        <v>0</v>
      </c>
    </row>
    <row r="259" spans="1:7" x14ac:dyDescent="0.3">
      <c r="A259" s="21">
        <f t="shared" si="7"/>
        <v>42993</v>
      </c>
      <c r="G259" s="28">
        <f t="shared" ref="G259:G322" si="8">B259+C259+D259+E259</f>
        <v>0</v>
      </c>
    </row>
    <row r="260" spans="1:7" x14ac:dyDescent="0.3">
      <c r="A260" s="21">
        <f t="shared" si="7"/>
        <v>42994</v>
      </c>
      <c r="G260" s="28">
        <f t="shared" si="8"/>
        <v>0</v>
      </c>
    </row>
    <row r="261" spans="1:7" x14ac:dyDescent="0.3">
      <c r="A261" s="21">
        <f t="shared" ref="A261:A324" si="9">A260+1</f>
        <v>42995</v>
      </c>
      <c r="G261" s="28">
        <f t="shared" si="8"/>
        <v>0</v>
      </c>
    </row>
    <row r="262" spans="1:7" x14ac:dyDescent="0.3">
      <c r="A262" s="21">
        <f t="shared" si="9"/>
        <v>42996</v>
      </c>
      <c r="G262" s="28">
        <f t="shared" si="8"/>
        <v>0</v>
      </c>
    </row>
    <row r="263" spans="1:7" x14ac:dyDescent="0.3">
      <c r="A263" s="21">
        <f t="shared" si="9"/>
        <v>42997</v>
      </c>
      <c r="G263" s="28">
        <f t="shared" si="8"/>
        <v>0</v>
      </c>
    </row>
    <row r="264" spans="1:7" x14ac:dyDescent="0.3">
      <c r="A264" s="21">
        <f t="shared" si="9"/>
        <v>42998</v>
      </c>
      <c r="G264" s="28">
        <f t="shared" si="8"/>
        <v>0</v>
      </c>
    </row>
    <row r="265" spans="1:7" x14ac:dyDescent="0.3">
      <c r="A265" s="21">
        <f t="shared" si="9"/>
        <v>42999</v>
      </c>
      <c r="G265" s="28">
        <f t="shared" si="8"/>
        <v>0</v>
      </c>
    </row>
    <row r="266" spans="1:7" x14ac:dyDescent="0.3">
      <c r="A266" s="21">
        <f t="shared" si="9"/>
        <v>43000</v>
      </c>
      <c r="G266" s="28">
        <f t="shared" si="8"/>
        <v>0</v>
      </c>
    </row>
    <row r="267" spans="1:7" x14ac:dyDescent="0.3">
      <c r="A267" s="21">
        <f t="shared" si="9"/>
        <v>43001</v>
      </c>
      <c r="G267" s="28">
        <f t="shared" si="8"/>
        <v>0</v>
      </c>
    </row>
    <row r="268" spans="1:7" x14ac:dyDescent="0.3">
      <c r="A268" s="21">
        <f t="shared" si="9"/>
        <v>43002</v>
      </c>
      <c r="G268" s="28">
        <f t="shared" si="8"/>
        <v>0</v>
      </c>
    </row>
    <row r="269" spans="1:7" x14ac:dyDescent="0.3">
      <c r="A269" s="21">
        <f t="shared" si="9"/>
        <v>43003</v>
      </c>
      <c r="G269" s="28">
        <f t="shared" si="8"/>
        <v>0</v>
      </c>
    </row>
    <row r="270" spans="1:7" x14ac:dyDescent="0.3">
      <c r="A270" s="21">
        <f t="shared" si="9"/>
        <v>43004</v>
      </c>
      <c r="G270" s="28">
        <f t="shared" si="8"/>
        <v>0</v>
      </c>
    </row>
    <row r="271" spans="1:7" x14ac:dyDescent="0.3">
      <c r="A271" s="21">
        <f t="shared" si="9"/>
        <v>43005</v>
      </c>
      <c r="G271" s="28">
        <f t="shared" si="8"/>
        <v>0</v>
      </c>
    </row>
    <row r="272" spans="1:7" x14ac:dyDescent="0.3">
      <c r="A272" s="21">
        <f t="shared" si="9"/>
        <v>43006</v>
      </c>
      <c r="G272" s="28">
        <f t="shared" si="8"/>
        <v>0</v>
      </c>
    </row>
    <row r="273" spans="1:7" x14ac:dyDescent="0.3">
      <c r="A273" s="21">
        <f t="shared" si="9"/>
        <v>43007</v>
      </c>
      <c r="G273" s="28">
        <f t="shared" si="8"/>
        <v>0</v>
      </c>
    </row>
    <row r="274" spans="1:7" x14ac:dyDescent="0.3">
      <c r="A274" s="21">
        <f t="shared" si="9"/>
        <v>43008</v>
      </c>
      <c r="G274" s="28">
        <f t="shared" si="8"/>
        <v>0</v>
      </c>
    </row>
    <row r="275" spans="1:7" x14ac:dyDescent="0.3">
      <c r="A275" s="21">
        <f t="shared" si="9"/>
        <v>43009</v>
      </c>
      <c r="G275" s="28">
        <f t="shared" si="8"/>
        <v>0</v>
      </c>
    </row>
    <row r="276" spans="1:7" x14ac:dyDescent="0.3">
      <c r="A276" s="21">
        <f t="shared" si="9"/>
        <v>43010</v>
      </c>
      <c r="G276" s="28">
        <f t="shared" si="8"/>
        <v>0</v>
      </c>
    </row>
    <row r="277" spans="1:7" x14ac:dyDescent="0.3">
      <c r="A277" s="21">
        <f t="shared" si="9"/>
        <v>43011</v>
      </c>
      <c r="G277" s="28">
        <f t="shared" si="8"/>
        <v>0</v>
      </c>
    </row>
    <row r="278" spans="1:7" x14ac:dyDescent="0.3">
      <c r="A278" s="21">
        <f t="shared" si="9"/>
        <v>43012</v>
      </c>
      <c r="G278" s="28">
        <f t="shared" si="8"/>
        <v>0</v>
      </c>
    </row>
    <row r="279" spans="1:7" x14ac:dyDescent="0.3">
      <c r="A279" s="21">
        <f t="shared" si="9"/>
        <v>43013</v>
      </c>
      <c r="G279" s="28">
        <f t="shared" si="8"/>
        <v>0</v>
      </c>
    </row>
    <row r="280" spans="1:7" x14ac:dyDescent="0.3">
      <c r="A280" s="21">
        <f t="shared" si="9"/>
        <v>43014</v>
      </c>
      <c r="G280" s="28">
        <f t="shared" si="8"/>
        <v>0</v>
      </c>
    </row>
    <row r="281" spans="1:7" x14ac:dyDescent="0.3">
      <c r="A281" s="21">
        <f t="shared" si="9"/>
        <v>43015</v>
      </c>
      <c r="G281" s="28">
        <f t="shared" si="8"/>
        <v>0</v>
      </c>
    </row>
    <row r="282" spans="1:7" x14ac:dyDescent="0.3">
      <c r="A282" s="21">
        <f t="shared" si="9"/>
        <v>43016</v>
      </c>
      <c r="G282" s="28">
        <f t="shared" si="8"/>
        <v>0</v>
      </c>
    </row>
    <row r="283" spans="1:7" x14ac:dyDescent="0.3">
      <c r="A283" s="21">
        <f t="shared" si="9"/>
        <v>43017</v>
      </c>
      <c r="G283" s="28">
        <f t="shared" si="8"/>
        <v>0</v>
      </c>
    </row>
    <row r="284" spans="1:7" x14ac:dyDescent="0.3">
      <c r="A284" s="21">
        <f t="shared" si="9"/>
        <v>43018</v>
      </c>
      <c r="G284" s="28">
        <f t="shared" si="8"/>
        <v>0</v>
      </c>
    </row>
    <row r="285" spans="1:7" x14ac:dyDescent="0.3">
      <c r="A285" s="21">
        <f t="shared" si="9"/>
        <v>43019</v>
      </c>
      <c r="G285" s="28">
        <f t="shared" si="8"/>
        <v>0</v>
      </c>
    </row>
    <row r="286" spans="1:7" x14ac:dyDescent="0.3">
      <c r="A286" s="21">
        <f t="shared" si="9"/>
        <v>43020</v>
      </c>
      <c r="G286" s="28">
        <f t="shared" si="8"/>
        <v>0</v>
      </c>
    </row>
    <row r="287" spans="1:7" x14ac:dyDescent="0.3">
      <c r="A287" s="21">
        <f t="shared" si="9"/>
        <v>43021</v>
      </c>
      <c r="G287" s="28">
        <f t="shared" si="8"/>
        <v>0</v>
      </c>
    </row>
    <row r="288" spans="1:7" x14ac:dyDescent="0.3">
      <c r="A288" s="21">
        <f t="shared" si="9"/>
        <v>43022</v>
      </c>
      <c r="G288" s="28">
        <f t="shared" si="8"/>
        <v>0</v>
      </c>
    </row>
    <row r="289" spans="1:7" x14ac:dyDescent="0.3">
      <c r="A289" s="21">
        <f t="shared" si="9"/>
        <v>43023</v>
      </c>
      <c r="G289" s="28">
        <f t="shared" si="8"/>
        <v>0</v>
      </c>
    </row>
    <row r="290" spans="1:7" x14ac:dyDescent="0.3">
      <c r="A290" s="21">
        <f t="shared" si="9"/>
        <v>43024</v>
      </c>
      <c r="G290" s="28">
        <f t="shared" si="8"/>
        <v>0</v>
      </c>
    </row>
    <row r="291" spans="1:7" x14ac:dyDescent="0.3">
      <c r="A291" s="21">
        <f t="shared" si="9"/>
        <v>43025</v>
      </c>
      <c r="G291" s="28">
        <f t="shared" si="8"/>
        <v>0</v>
      </c>
    </row>
    <row r="292" spans="1:7" x14ac:dyDescent="0.3">
      <c r="A292" s="21">
        <f t="shared" si="9"/>
        <v>43026</v>
      </c>
      <c r="G292" s="28">
        <f t="shared" si="8"/>
        <v>0</v>
      </c>
    </row>
    <row r="293" spans="1:7" x14ac:dyDescent="0.3">
      <c r="A293" s="21">
        <f t="shared" si="9"/>
        <v>43027</v>
      </c>
      <c r="G293" s="28">
        <f t="shared" si="8"/>
        <v>0</v>
      </c>
    </row>
    <row r="294" spans="1:7" x14ac:dyDescent="0.3">
      <c r="A294" s="21">
        <f t="shared" si="9"/>
        <v>43028</v>
      </c>
      <c r="G294" s="28">
        <f t="shared" si="8"/>
        <v>0</v>
      </c>
    </row>
    <row r="295" spans="1:7" x14ac:dyDescent="0.3">
      <c r="A295" s="21">
        <f t="shared" si="9"/>
        <v>43029</v>
      </c>
      <c r="G295" s="28">
        <f t="shared" si="8"/>
        <v>0</v>
      </c>
    </row>
    <row r="296" spans="1:7" x14ac:dyDescent="0.3">
      <c r="A296" s="21">
        <f t="shared" si="9"/>
        <v>43030</v>
      </c>
      <c r="G296" s="28">
        <f t="shared" si="8"/>
        <v>0</v>
      </c>
    </row>
    <row r="297" spans="1:7" x14ac:dyDescent="0.3">
      <c r="A297" s="21">
        <f t="shared" si="9"/>
        <v>43031</v>
      </c>
      <c r="G297" s="28">
        <f t="shared" si="8"/>
        <v>0</v>
      </c>
    </row>
    <row r="298" spans="1:7" x14ac:dyDescent="0.3">
      <c r="A298" s="21">
        <f t="shared" si="9"/>
        <v>43032</v>
      </c>
      <c r="G298" s="28">
        <f t="shared" si="8"/>
        <v>0</v>
      </c>
    </row>
    <row r="299" spans="1:7" x14ac:dyDescent="0.3">
      <c r="A299" s="21">
        <f t="shared" si="9"/>
        <v>43033</v>
      </c>
      <c r="G299" s="28">
        <f t="shared" si="8"/>
        <v>0</v>
      </c>
    </row>
    <row r="300" spans="1:7" x14ac:dyDescent="0.3">
      <c r="A300" s="21">
        <f t="shared" si="9"/>
        <v>43034</v>
      </c>
      <c r="G300" s="28">
        <f t="shared" si="8"/>
        <v>0</v>
      </c>
    </row>
    <row r="301" spans="1:7" x14ac:dyDescent="0.3">
      <c r="A301" s="21">
        <f t="shared" si="9"/>
        <v>43035</v>
      </c>
      <c r="G301" s="28">
        <f t="shared" si="8"/>
        <v>0</v>
      </c>
    </row>
    <row r="302" spans="1:7" x14ac:dyDescent="0.3">
      <c r="A302" s="21">
        <f t="shared" si="9"/>
        <v>43036</v>
      </c>
      <c r="G302" s="28">
        <f t="shared" si="8"/>
        <v>0</v>
      </c>
    </row>
    <row r="303" spans="1:7" x14ac:dyDescent="0.3">
      <c r="A303" s="21">
        <f t="shared" si="9"/>
        <v>43037</v>
      </c>
      <c r="G303" s="28">
        <f t="shared" si="8"/>
        <v>0</v>
      </c>
    </row>
    <row r="304" spans="1:7" x14ac:dyDescent="0.3">
      <c r="A304" s="21">
        <f t="shared" si="9"/>
        <v>43038</v>
      </c>
      <c r="G304" s="28">
        <f t="shared" si="8"/>
        <v>0</v>
      </c>
    </row>
    <row r="305" spans="1:7" x14ac:dyDescent="0.3">
      <c r="A305" s="21">
        <f t="shared" si="9"/>
        <v>43039</v>
      </c>
      <c r="G305" s="28">
        <f t="shared" si="8"/>
        <v>0</v>
      </c>
    </row>
    <row r="306" spans="1:7" x14ac:dyDescent="0.3">
      <c r="A306" s="21">
        <f t="shared" si="9"/>
        <v>43040</v>
      </c>
      <c r="G306" s="28">
        <f t="shared" si="8"/>
        <v>0</v>
      </c>
    </row>
    <row r="307" spans="1:7" x14ac:dyDescent="0.3">
      <c r="A307" s="21">
        <f t="shared" si="9"/>
        <v>43041</v>
      </c>
      <c r="G307" s="28">
        <f t="shared" si="8"/>
        <v>0</v>
      </c>
    </row>
    <row r="308" spans="1:7" x14ac:dyDescent="0.3">
      <c r="A308" s="21">
        <f t="shared" si="9"/>
        <v>43042</v>
      </c>
      <c r="G308" s="28">
        <f t="shared" si="8"/>
        <v>0</v>
      </c>
    </row>
    <row r="309" spans="1:7" x14ac:dyDescent="0.3">
      <c r="A309" s="21">
        <f t="shared" si="9"/>
        <v>43043</v>
      </c>
      <c r="G309" s="28">
        <f t="shared" si="8"/>
        <v>0</v>
      </c>
    </row>
    <row r="310" spans="1:7" x14ac:dyDescent="0.3">
      <c r="A310" s="21">
        <f t="shared" si="9"/>
        <v>43044</v>
      </c>
      <c r="G310" s="28">
        <f t="shared" si="8"/>
        <v>0</v>
      </c>
    </row>
    <row r="311" spans="1:7" x14ac:dyDescent="0.3">
      <c r="A311" s="21">
        <f t="shared" si="9"/>
        <v>43045</v>
      </c>
      <c r="G311" s="28">
        <f t="shared" si="8"/>
        <v>0</v>
      </c>
    </row>
    <row r="312" spans="1:7" x14ac:dyDescent="0.3">
      <c r="A312" s="21">
        <f t="shared" si="9"/>
        <v>43046</v>
      </c>
      <c r="G312" s="28">
        <f t="shared" si="8"/>
        <v>0</v>
      </c>
    </row>
    <row r="313" spans="1:7" x14ac:dyDescent="0.3">
      <c r="A313" s="21">
        <f t="shared" si="9"/>
        <v>43047</v>
      </c>
      <c r="G313" s="28">
        <f t="shared" si="8"/>
        <v>0</v>
      </c>
    </row>
    <row r="314" spans="1:7" x14ac:dyDescent="0.3">
      <c r="A314" s="21">
        <f t="shared" si="9"/>
        <v>43048</v>
      </c>
      <c r="G314" s="28">
        <f t="shared" si="8"/>
        <v>0</v>
      </c>
    </row>
    <row r="315" spans="1:7" x14ac:dyDescent="0.3">
      <c r="A315" s="21">
        <f t="shared" si="9"/>
        <v>43049</v>
      </c>
      <c r="G315" s="28">
        <f t="shared" si="8"/>
        <v>0</v>
      </c>
    </row>
    <row r="316" spans="1:7" x14ac:dyDescent="0.3">
      <c r="A316" s="21">
        <f t="shared" si="9"/>
        <v>43050</v>
      </c>
      <c r="G316" s="28">
        <f t="shared" si="8"/>
        <v>0</v>
      </c>
    </row>
    <row r="317" spans="1:7" x14ac:dyDescent="0.3">
      <c r="A317" s="21">
        <f t="shared" si="9"/>
        <v>43051</v>
      </c>
      <c r="G317" s="28">
        <f t="shared" si="8"/>
        <v>0</v>
      </c>
    </row>
    <row r="318" spans="1:7" x14ac:dyDescent="0.3">
      <c r="A318" s="21">
        <f t="shared" si="9"/>
        <v>43052</v>
      </c>
      <c r="G318" s="28">
        <f t="shared" si="8"/>
        <v>0</v>
      </c>
    </row>
    <row r="319" spans="1:7" x14ac:dyDescent="0.3">
      <c r="A319" s="21">
        <f t="shared" si="9"/>
        <v>43053</v>
      </c>
      <c r="G319" s="28">
        <f t="shared" si="8"/>
        <v>0</v>
      </c>
    </row>
    <row r="320" spans="1:7" x14ac:dyDescent="0.3">
      <c r="A320" s="21">
        <f t="shared" si="9"/>
        <v>43054</v>
      </c>
      <c r="G320" s="28">
        <f t="shared" si="8"/>
        <v>0</v>
      </c>
    </row>
    <row r="321" spans="1:7" x14ac:dyDescent="0.3">
      <c r="A321" s="21">
        <f t="shared" si="9"/>
        <v>43055</v>
      </c>
      <c r="G321" s="28">
        <f t="shared" si="8"/>
        <v>0</v>
      </c>
    </row>
    <row r="322" spans="1:7" x14ac:dyDescent="0.3">
      <c r="A322" s="21">
        <f t="shared" si="9"/>
        <v>43056</v>
      </c>
      <c r="G322" s="28">
        <f t="shared" si="8"/>
        <v>0</v>
      </c>
    </row>
    <row r="323" spans="1:7" x14ac:dyDescent="0.3">
      <c r="A323" s="21">
        <f t="shared" si="9"/>
        <v>43057</v>
      </c>
      <c r="G323" s="28">
        <f t="shared" ref="G323:G366" si="10">B323+C323+D323+E323</f>
        <v>0</v>
      </c>
    </row>
    <row r="324" spans="1:7" x14ac:dyDescent="0.3">
      <c r="A324" s="21">
        <f t="shared" si="9"/>
        <v>43058</v>
      </c>
      <c r="G324" s="28">
        <f t="shared" si="10"/>
        <v>0</v>
      </c>
    </row>
    <row r="325" spans="1:7" x14ac:dyDescent="0.3">
      <c r="A325" s="21">
        <f t="shared" ref="A325:A367" si="11">A324+1</f>
        <v>43059</v>
      </c>
      <c r="G325" s="28">
        <f t="shared" si="10"/>
        <v>0</v>
      </c>
    </row>
    <row r="326" spans="1:7" x14ac:dyDescent="0.3">
      <c r="A326" s="21">
        <f t="shared" si="11"/>
        <v>43060</v>
      </c>
      <c r="G326" s="28">
        <f t="shared" si="10"/>
        <v>0</v>
      </c>
    </row>
    <row r="327" spans="1:7" x14ac:dyDescent="0.3">
      <c r="A327" s="21">
        <f t="shared" si="11"/>
        <v>43061</v>
      </c>
      <c r="G327" s="28">
        <f t="shared" si="10"/>
        <v>0</v>
      </c>
    </row>
    <row r="328" spans="1:7" x14ac:dyDescent="0.3">
      <c r="A328" s="21">
        <f t="shared" si="11"/>
        <v>43062</v>
      </c>
      <c r="G328" s="28">
        <f t="shared" si="10"/>
        <v>0</v>
      </c>
    </row>
    <row r="329" spans="1:7" x14ac:dyDescent="0.3">
      <c r="A329" s="21">
        <f t="shared" si="11"/>
        <v>43063</v>
      </c>
      <c r="G329" s="28">
        <f t="shared" si="10"/>
        <v>0</v>
      </c>
    </row>
    <row r="330" spans="1:7" x14ac:dyDescent="0.3">
      <c r="A330" s="21">
        <f t="shared" si="11"/>
        <v>43064</v>
      </c>
      <c r="G330" s="28">
        <f t="shared" si="10"/>
        <v>0</v>
      </c>
    </row>
    <row r="331" spans="1:7" x14ac:dyDescent="0.3">
      <c r="A331" s="21">
        <f t="shared" si="11"/>
        <v>43065</v>
      </c>
      <c r="G331" s="28">
        <f t="shared" si="10"/>
        <v>0</v>
      </c>
    </row>
    <row r="332" spans="1:7" x14ac:dyDescent="0.3">
      <c r="A332" s="21">
        <f t="shared" si="11"/>
        <v>43066</v>
      </c>
      <c r="G332" s="28">
        <f t="shared" si="10"/>
        <v>0</v>
      </c>
    </row>
    <row r="333" spans="1:7" x14ac:dyDescent="0.3">
      <c r="A333" s="21">
        <f t="shared" si="11"/>
        <v>43067</v>
      </c>
      <c r="G333" s="28">
        <f t="shared" si="10"/>
        <v>0</v>
      </c>
    </row>
    <row r="334" spans="1:7" x14ac:dyDescent="0.3">
      <c r="A334" s="21">
        <f t="shared" si="11"/>
        <v>43068</v>
      </c>
      <c r="G334" s="28">
        <f t="shared" si="10"/>
        <v>0</v>
      </c>
    </row>
    <row r="335" spans="1:7" x14ac:dyDescent="0.3">
      <c r="A335" s="21">
        <f t="shared" si="11"/>
        <v>43069</v>
      </c>
      <c r="G335" s="28">
        <f t="shared" si="10"/>
        <v>0</v>
      </c>
    </row>
    <row r="336" spans="1:7" x14ac:dyDescent="0.3">
      <c r="A336" s="21">
        <f t="shared" si="11"/>
        <v>43070</v>
      </c>
      <c r="G336" s="28">
        <f t="shared" si="10"/>
        <v>0</v>
      </c>
    </row>
    <row r="337" spans="1:7" x14ac:dyDescent="0.3">
      <c r="A337" s="21">
        <f t="shared" si="11"/>
        <v>43071</v>
      </c>
      <c r="G337" s="28">
        <f t="shared" si="10"/>
        <v>0</v>
      </c>
    </row>
    <row r="338" spans="1:7" x14ac:dyDescent="0.3">
      <c r="A338" s="21">
        <f t="shared" si="11"/>
        <v>43072</v>
      </c>
      <c r="G338" s="28">
        <f t="shared" si="10"/>
        <v>0</v>
      </c>
    </row>
    <row r="339" spans="1:7" x14ac:dyDescent="0.3">
      <c r="A339" s="21">
        <f t="shared" si="11"/>
        <v>43073</v>
      </c>
      <c r="G339" s="28">
        <f t="shared" si="10"/>
        <v>0</v>
      </c>
    </row>
    <row r="340" spans="1:7" x14ac:dyDescent="0.3">
      <c r="A340" s="21">
        <f t="shared" si="11"/>
        <v>43074</v>
      </c>
      <c r="G340" s="28">
        <f t="shared" si="10"/>
        <v>0</v>
      </c>
    </row>
    <row r="341" spans="1:7" x14ac:dyDescent="0.3">
      <c r="A341" s="21">
        <f t="shared" si="11"/>
        <v>43075</v>
      </c>
      <c r="G341" s="28">
        <f t="shared" si="10"/>
        <v>0</v>
      </c>
    </row>
    <row r="342" spans="1:7" x14ac:dyDescent="0.3">
      <c r="A342" s="21">
        <f t="shared" si="11"/>
        <v>43076</v>
      </c>
      <c r="G342" s="28">
        <f t="shared" si="10"/>
        <v>0</v>
      </c>
    </row>
    <row r="343" spans="1:7" x14ac:dyDescent="0.3">
      <c r="A343" s="21">
        <f t="shared" si="11"/>
        <v>43077</v>
      </c>
      <c r="G343" s="28">
        <f t="shared" si="10"/>
        <v>0</v>
      </c>
    </row>
    <row r="344" spans="1:7" x14ac:dyDescent="0.3">
      <c r="A344" s="21">
        <f t="shared" si="11"/>
        <v>43078</v>
      </c>
      <c r="G344" s="28">
        <f t="shared" si="10"/>
        <v>0</v>
      </c>
    </row>
    <row r="345" spans="1:7" x14ac:dyDescent="0.3">
      <c r="A345" s="21">
        <f t="shared" si="11"/>
        <v>43079</v>
      </c>
      <c r="G345" s="28">
        <f t="shared" si="10"/>
        <v>0</v>
      </c>
    </row>
    <row r="346" spans="1:7" x14ac:dyDescent="0.3">
      <c r="A346" s="21">
        <f t="shared" si="11"/>
        <v>43080</v>
      </c>
      <c r="G346" s="28">
        <f t="shared" si="10"/>
        <v>0</v>
      </c>
    </row>
    <row r="347" spans="1:7" x14ac:dyDescent="0.3">
      <c r="A347" s="21">
        <f t="shared" si="11"/>
        <v>43081</v>
      </c>
      <c r="G347" s="28">
        <f t="shared" si="10"/>
        <v>0</v>
      </c>
    </row>
    <row r="348" spans="1:7" x14ac:dyDescent="0.3">
      <c r="A348" s="21">
        <f t="shared" si="11"/>
        <v>43082</v>
      </c>
      <c r="G348" s="28">
        <f t="shared" si="10"/>
        <v>0</v>
      </c>
    </row>
    <row r="349" spans="1:7" x14ac:dyDescent="0.3">
      <c r="A349" s="21">
        <f t="shared" si="11"/>
        <v>43083</v>
      </c>
      <c r="G349" s="28">
        <f t="shared" si="10"/>
        <v>0</v>
      </c>
    </row>
    <row r="350" spans="1:7" x14ac:dyDescent="0.3">
      <c r="A350" s="21">
        <f t="shared" si="11"/>
        <v>43084</v>
      </c>
      <c r="G350" s="28">
        <f t="shared" si="10"/>
        <v>0</v>
      </c>
    </row>
    <row r="351" spans="1:7" x14ac:dyDescent="0.3">
      <c r="A351" s="21">
        <f t="shared" si="11"/>
        <v>43085</v>
      </c>
      <c r="G351" s="28">
        <f t="shared" si="10"/>
        <v>0</v>
      </c>
    </row>
    <row r="352" spans="1:7" x14ac:dyDescent="0.3">
      <c r="A352" s="21">
        <f t="shared" si="11"/>
        <v>43086</v>
      </c>
      <c r="G352" s="28">
        <f t="shared" si="10"/>
        <v>0</v>
      </c>
    </row>
    <row r="353" spans="1:7" x14ac:dyDescent="0.3">
      <c r="A353" s="21">
        <f t="shared" si="11"/>
        <v>43087</v>
      </c>
      <c r="G353" s="28">
        <f t="shared" si="10"/>
        <v>0</v>
      </c>
    </row>
    <row r="354" spans="1:7" x14ac:dyDescent="0.3">
      <c r="A354" s="21">
        <f t="shared" si="11"/>
        <v>43088</v>
      </c>
      <c r="G354" s="28">
        <f t="shared" si="10"/>
        <v>0</v>
      </c>
    </row>
    <row r="355" spans="1:7" x14ac:dyDescent="0.3">
      <c r="A355" s="21">
        <f t="shared" si="11"/>
        <v>43089</v>
      </c>
      <c r="G355" s="28">
        <f t="shared" si="10"/>
        <v>0</v>
      </c>
    </row>
    <row r="356" spans="1:7" x14ac:dyDescent="0.3">
      <c r="A356" s="21">
        <f t="shared" si="11"/>
        <v>43090</v>
      </c>
      <c r="G356" s="28">
        <f t="shared" si="10"/>
        <v>0</v>
      </c>
    </row>
    <row r="357" spans="1:7" x14ac:dyDescent="0.3">
      <c r="A357" s="21">
        <f t="shared" si="11"/>
        <v>43091</v>
      </c>
      <c r="G357" s="28">
        <f t="shared" si="10"/>
        <v>0</v>
      </c>
    </row>
    <row r="358" spans="1:7" x14ac:dyDescent="0.3">
      <c r="A358" s="21">
        <f t="shared" si="11"/>
        <v>43092</v>
      </c>
      <c r="G358" s="28">
        <f t="shared" si="10"/>
        <v>0</v>
      </c>
    </row>
    <row r="359" spans="1:7" x14ac:dyDescent="0.3">
      <c r="A359" s="21">
        <f t="shared" si="11"/>
        <v>43093</v>
      </c>
      <c r="G359" s="28">
        <f t="shared" si="10"/>
        <v>0</v>
      </c>
    </row>
    <row r="360" spans="1:7" x14ac:dyDescent="0.3">
      <c r="A360" s="21">
        <f t="shared" si="11"/>
        <v>43094</v>
      </c>
      <c r="G360" s="28">
        <f t="shared" si="10"/>
        <v>0</v>
      </c>
    </row>
    <row r="361" spans="1:7" x14ac:dyDescent="0.3">
      <c r="A361" s="21">
        <f t="shared" si="11"/>
        <v>43095</v>
      </c>
      <c r="G361" s="28">
        <f t="shared" si="10"/>
        <v>0</v>
      </c>
    </row>
    <row r="362" spans="1:7" x14ac:dyDescent="0.3">
      <c r="A362" s="21">
        <f t="shared" si="11"/>
        <v>43096</v>
      </c>
      <c r="G362" s="28">
        <f t="shared" si="10"/>
        <v>0</v>
      </c>
    </row>
    <row r="363" spans="1:7" x14ac:dyDescent="0.3">
      <c r="A363" s="21">
        <f t="shared" si="11"/>
        <v>43097</v>
      </c>
      <c r="G363" s="28">
        <f t="shared" si="10"/>
        <v>0</v>
      </c>
    </row>
    <row r="364" spans="1:7" x14ac:dyDescent="0.3">
      <c r="A364" s="21">
        <f t="shared" si="11"/>
        <v>43098</v>
      </c>
      <c r="G364" s="28">
        <f t="shared" si="10"/>
        <v>0</v>
      </c>
    </row>
    <row r="365" spans="1:7" x14ac:dyDescent="0.3">
      <c r="A365" s="21">
        <f t="shared" si="11"/>
        <v>43099</v>
      </c>
      <c r="G365" s="28">
        <f t="shared" si="10"/>
        <v>0</v>
      </c>
    </row>
    <row r="366" spans="1:7" x14ac:dyDescent="0.3">
      <c r="A366" s="21">
        <f t="shared" si="11"/>
        <v>43100</v>
      </c>
      <c r="G366" s="28">
        <f t="shared" si="10"/>
        <v>0</v>
      </c>
    </row>
    <row r="367" spans="1:7" x14ac:dyDescent="0.3">
      <c r="A367" s="21">
        <f t="shared" si="11"/>
        <v>43101</v>
      </c>
    </row>
  </sheetData>
  <mergeCells count="2">
    <mergeCell ref="L2:M2"/>
    <mergeCell ref="L3:M3"/>
  </mergeCells>
  <conditionalFormatting sqref="A2:K367">
    <cfRule type="expression" dxfId="3" priority="1">
      <formula>COUNTIF(Férié,$A2)&gt;0</formula>
    </cfRule>
    <cfRule type="expression" dxfId="2" priority="3">
      <formula>WEEKDAY($A2,2)=7</formula>
    </cfRule>
    <cfRule type="expression" dxfId="1" priority="4">
      <formula>WEEKDAY($A2,2)=6</formula>
    </cfRule>
    <cfRule type="expression" dxfId="0" priority="2">
      <formula>COUNTIF(Fêtes,$A2)&gt;0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Férié</vt:lpstr>
      <vt:lpstr>Fêtes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Ed Noork</cp:lastModifiedBy>
  <dcterms:created xsi:type="dcterms:W3CDTF">2017-06-21T07:34:12Z</dcterms:created>
  <dcterms:modified xsi:type="dcterms:W3CDTF">2017-07-05T09:36:33Z</dcterms:modified>
</cp:coreProperties>
</file>