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4475" yWindow="3405" windowWidth="7275" windowHeight="9240"/>
  </bookViews>
  <sheets>
    <sheet name="1° Semestre" sheetId="1" r:id="rId1"/>
    <sheet name="2° Semestre" sheetId="4" r:id="rId2"/>
    <sheet name="Jours fériés" sheetId="5" r:id="rId3"/>
  </sheets>
  <calcPr calcId="145621"/>
</workbook>
</file>

<file path=xl/calcChain.xml><?xml version="1.0" encoding="utf-8"?>
<calcChain xmlns="http://schemas.openxmlformats.org/spreadsheetml/2006/main">
  <c r="GB3" i="1" l="1"/>
  <c r="FU3" i="1"/>
  <c r="FN3" i="1"/>
  <c r="FG3" i="1"/>
  <c r="EZ3" i="1"/>
  <c r="ES3" i="1"/>
  <c r="EL3" i="1"/>
  <c r="EE3" i="1"/>
  <c r="DX3" i="1"/>
  <c r="DQ3" i="1"/>
  <c r="DJ3" i="1"/>
  <c r="DC3" i="1"/>
  <c r="CV3" i="1"/>
  <c r="CO3" i="1"/>
  <c r="CH3" i="1"/>
  <c r="CA3" i="1"/>
  <c r="BT3" i="1"/>
  <c r="BM3" i="1"/>
  <c r="BF3" i="1"/>
  <c r="AY3" i="1"/>
  <c r="AR3" i="1"/>
  <c r="AK3" i="1"/>
  <c r="AD3" i="1"/>
  <c r="W3" i="1"/>
  <c r="P3" i="1"/>
  <c r="I3" i="1"/>
  <c r="GB3" i="4" l="1"/>
  <c r="FU3" i="4"/>
  <c r="FN3" i="4"/>
  <c r="FG3" i="4"/>
  <c r="EZ3" i="4"/>
  <c r="ES3" i="4"/>
  <c r="EL3" i="4"/>
  <c r="EE3" i="4"/>
  <c r="DX3" i="4"/>
  <c r="DQ3" i="4"/>
  <c r="DJ3" i="4"/>
  <c r="DC3" i="4"/>
  <c r="CV3" i="4"/>
  <c r="CO3" i="4"/>
  <c r="CH3" i="4"/>
  <c r="CA3" i="4"/>
  <c r="BT3" i="4"/>
  <c r="BM3" i="4"/>
  <c r="BF3" i="4"/>
  <c r="AY3" i="4"/>
  <c r="AR3" i="4"/>
  <c r="AK3" i="4"/>
  <c r="AD3" i="4"/>
  <c r="W3" i="4"/>
  <c r="P3" i="4"/>
  <c r="I3" i="4"/>
  <c r="F3" i="4"/>
</calcChain>
</file>

<file path=xl/sharedStrings.xml><?xml version="1.0" encoding="utf-8"?>
<sst xmlns="http://schemas.openxmlformats.org/spreadsheetml/2006/main" count="413" uniqueCount="43">
  <si>
    <t xml:space="preserve"> </t>
  </si>
  <si>
    <t>ven.</t>
  </si>
  <si>
    <t>sam.</t>
  </si>
  <si>
    <t>dim.</t>
  </si>
  <si>
    <t>lun.</t>
  </si>
  <si>
    <t>mar.</t>
  </si>
  <si>
    <t>mer.</t>
  </si>
  <si>
    <t>jeu.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</si>
  <si>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</si>
  <si>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</si>
  <si>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</si>
  <si>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</si>
  <si>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</si>
  <si>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</si>
  <si>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</si>
  <si>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</si>
  <si>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</si>
  <si>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</si>
  <si>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</si>
  <si>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</si>
  <si>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Légende 1</t>
  </si>
  <si>
    <t>Légende 2</t>
  </si>
  <si>
    <t>Légende 3</t>
  </si>
  <si>
    <t>Légende 4</t>
  </si>
  <si>
    <t>Légende 5</t>
  </si>
  <si>
    <t>Nom 1</t>
  </si>
  <si>
    <t>Nom 2</t>
  </si>
  <si>
    <t>Nom 3</t>
  </si>
  <si>
    <t>Prénom 1</t>
  </si>
  <si>
    <t>Prénom 2</t>
  </si>
  <si>
    <t>Prénom 3</t>
  </si>
  <si>
    <t>S52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</si>
  <si>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</si>
  <si>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</si>
  <si>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</si>
  <si>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</si>
  <si>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</si>
  <si>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</si>
  <si>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</si>
  <si>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</si>
  <si>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</si>
  <si>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</si>
  <si>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08 mai 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</si>
</sst>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gradientFill>
        <stop position="0">
          <color theme="3" tint="0.40000610370189521"/>
        </stop>
        <stop position="0.5">
          <color theme="0"/>
        </stop>
        <stop position="1">
          <color theme="3" tint="0.40000610370189521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49" fontId="0" fillId="9" borderId="10" xfId="0" applyNumberFormat="1" applyFill="1" applyBorder="1" applyAlignment="1">
      <alignment vertical="center" wrapText="1"/>
    </xf>
    <xf numFmtId="164" fontId="0" fillId="9" borderId="10" xfId="0" applyNumberForma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theme="0" tint="-0.24994659260841701"/>
        </patternFill>
      </fill>
    </dxf>
  </dxfs>
  <tableStyles count="0" defaultTableStyle="TableStyleMedium2" defaultPivotStyle="PivotStyleLight16"/>
  <colors>
    <mruColors>
      <color rgb="FFFF7C80"/>
      <color rgb="FFCC99FF"/>
      <color rgb="FFFFFF99"/>
      <color rgb="FFFFCC99"/>
      <color rgb="FFFF0000"/>
      <color rgb="FF99CCFF"/>
      <color rgb="FFFFFF66"/>
      <color rgb="FFFA506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104775</xdr:rowOff>
    </xdr:from>
    <xdr:to>
      <xdr:col>4</xdr:col>
      <xdr:colOff>314325</xdr:colOff>
      <xdr:row>9</xdr:row>
      <xdr:rowOff>104775</xdr:rowOff>
    </xdr:to>
    <xdr:sp macro="[0]!RESET_premier_semestre" textlink="">
      <xdr:nvSpPr>
        <xdr:cNvPr id="2" name="Rectangle à coins arrondis 1"/>
        <xdr:cNvSpPr/>
      </xdr:nvSpPr>
      <xdr:spPr>
        <a:xfrm>
          <a:off x="428625" y="1162050"/>
          <a:ext cx="1143000" cy="600075"/>
        </a:xfrm>
        <a:prstGeom prst="roundRect">
          <a:avLst/>
        </a:prstGeom>
        <a:solidFill>
          <a:srgbClr val="FF7C80"/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latin typeface="Monotype Corsiva" panose="03010101010201010101" pitchFamily="66" charset="0"/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104775</xdr:rowOff>
    </xdr:from>
    <xdr:to>
      <xdr:col>4</xdr:col>
      <xdr:colOff>314325</xdr:colOff>
      <xdr:row>9</xdr:row>
      <xdr:rowOff>104775</xdr:rowOff>
    </xdr:to>
    <xdr:sp macro="[0]!RESET_deuxième_semestre" textlink="">
      <xdr:nvSpPr>
        <xdr:cNvPr id="2" name="Rectangle à coins arrondis 1"/>
        <xdr:cNvSpPr/>
      </xdr:nvSpPr>
      <xdr:spPr>
        <a:xfrm>
          <a:off x="428625" y="1162050"/>
          <a:ext cx="1143000" cy="600075"/>
        </a:xfrm>
        <a:prstGeom prst="roundRect">
          <a:avLst/>
        </a:prstGeom>
        <a:solidFill>
          <a:srgbClr val="FF7C80"/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latin typeface="Monotype Corsiva" panose="03010101010201010101" pitchFamily="66" charset="0"/>
            </a:rPr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E46"/>
  <sheetViews>
    <sheetView tabSelected="1" zoomScaleNormal="100" workbookViewId="0">
      <pane xSplit="5" topLeftCell="F1" activePane="topRight" state="frozen"/>
      <selection pane="topRight" activeCell="B2" sqref="B2:E5"/>
    </sheetView>
  </sheetViews>
  <sheetFormatPr baseColWidth="10" defaultRowHeight="15" x14ac:dyDescent="0.25"/>
  <cols>
    <col min="1" max="1" width="1.7109375" style="15" customWidth="1"/>
    <col min="2" max="2" width="4.7109375" style="15" customWidth="1"/>
    <col min="3" max="3" width="1.7109375" style="15" customWidth="1"/>
    <col min="4" max="4" width="10.7109375" style="14" customWidth="1"/>
    <col min="5" max="5" width="11.85546875" style="14" customWidth="1"/>
    <col min="6" max="257" width="4.7109375" style="15" customWidth="1"/>
    <col min="258" max="16384" width="11.42578125" style="15"/>
  </cols>
  <sheetData>
    <row r="1" spans="2:187" ht="5.0999999999999996" customHeight="1" thickBot="1" x14ac:dyDescent="0.3"/>
    <row r="2" spans="2:187" ht="15.75" customHeight="1" x14ac:dyDescent="0.25">
      <c r="B2" s="78">
        <v>2016</v>
      </c>
      <c r="C2" s="79"/>
      <c r="D2" s="79"/>
      <c r="E2" s="79"/>
      <c r="F2" s="77" t="s">
        <v>8</v>
      </c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 t="s">
        <v>9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 t="s">
        <v>10</v>
      </c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 t="s">
        <v>11</v>
      </c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 t="s">
        <v>12</v>
      </c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 t="s">
        <v>13</v>
      </c>
      <c r="FC2" s="69"/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70"/>
    </row>
    <row r="3" spans="2:187" ht="15.75" customHeight="1" thickBot="1" x14ac:dyDescent="0.3">
      <c r="B3" s="80"/>
      <c r="C3" s="81"/>
      <c r="D3" s="81"/>
      <c r="E3" s="81"/>
      <c r="F3" s="66" t="s">
        <v>31</v>
      </c>
      <c r="G3" s="67"/>
      <c r="H3" s="67"/>
      <c r="I3" s="67" t="str">
        <f>"S"&amp;WEEKNUM(DATE(2016,1,10),2)-1</f>
        <v>S1</v>
      </c>
      <c r="J3" s="67"/>
      <c r="K3" s="67"/>
      <c r="L3" s="67"/>
      <c r="M3" s="67"/>
      <c r="N3" s="67"/>
      <c r="O3" s="67"/>
      <c r="P3" s="67" t="str">
        <f>"S"&amp;WEEKNUM(DATE(2016,1,17),2)-1</f>
        <v>S2</v>
      </c>
      <c r="Q3" s="67"/>
      <c r="R3" s="67"/>
      <c r="S3" s="67"/>
      <c r="T3" s="67"/>
      <c r="U3" s="67"/>
      <c r="V3" s="67"/>
      <c r="W3" s="67" t="str">
        <f>"S"&amp;WEEKNUM(DATE(2016,1,24),2)-1</f>
        <v>S3</v>
      </c>
      <c r="X3" s="67"/>
      <c r="Y3" s="67"/>
      <c r="Z3" s="67"/>
      <c r="AA3" s="67"/>
      <c r="AB3" s="67"/>
      <c r="AC3" s="67"/>
      <c r="AD3" s="67" t="str">
        <f>"S"&amp;WEEKNUM(DATE(2016,1,31),2)-1</f>
        <v>S4</v>
      </c>
      <c r="AE3" s="67"/>
      <c r="AF3" s="67"/>
      <c r="AG3" s="67"/>
      <c r="AH3" s="67"/>
      <c r="AI3" s="67"/>
      <c r="AJ3" s="67"/>
      <c r="AK3" s="67" t="str">
        <f>"S"&amp;WEEKNUM(DATE(2016,2,7),2)-1</f>
        <v>S5</v>
      </c>
      <c r="AL3" s="67"/>
      <c r="AM3" s="67"/>
      <c r="AN3" s="67"/>
      <c r="AO3" s="67"/>
      <c r="AP3" s="67"/>
      <c r="AQ3" s="67"/>
      <c r="AR3" s="67" t="str">
        <f>"S"&amp;WEEKNUM(DATE(2016,2,14),2)-1</f>
        <v>S6</v>
      </c>
      <c r="AS3" s="67"/>
      <c r="AT3" s="67"/>
      <c r="AU3" s="67"/>
      <c r="AV3" s="67"/>
      <c r="AW3" s="67"/>
      <c r="AX3" s="67"/>
      <c r="AY3" s="67" t="str">
        <f>"S"&amp;WEEKNUM(DATE(2016,2,21),2)-1</f>
        <v>S7</v>
      </c>
      <c r="AZ3" s="67"/>
      <c r="BA3" s="67"/>
      <c r="BB3" s="67"/>
      <c r="BC3" s="67"/>
      <c r="BD3" s="67"/>
      <c r="BE3" s="67"/>
      <c r="BF3" s="67" t="str">
        <f>"S"&amp;WEEKNUM(DATE(2016,2,28),2)-1</f>
        <v>S8</v>
      </c>
      <c r="BG3" s="67"/>
      <c r="BH3" s="67"/>
      <c r="BI3" s="67"/>
      <c r="BJ3" s="67"/>
      <c r="BK3" s="67"/>
      <c r="BL3" s="67"/>
      <c r="BM3" s="67" t="str">
        <f>"S"&amp;WEEKNUM(DATE(2016,3,6),2)-1</f>
        <v>S9</v>
      </c>
      <c r="BN3" s="67"/>
      <c r="BO3" s="67"/>
      <c r="BP3" s="67"/>
      <c r="BQ3" s="67"/>
      <c r="BR3" s="67"/>
      <c r="BS3" s="67"/>
      <c r="BT3" s="67" t="str">
        <f>"S"&amp;WEEKNUM(DATE(2016,3,13),2)-1</f>
        <v>S10</v>
      </c>
      <c r="BU3" s="67"/>
      <c r="BV3" s="67"/>
      <c r="BW3" s="67"/>
      <c r="BX3" s="67"/>
      <c r="BY3" s="67"/>
      <c r="BZ3" s="67"/>
      <c r="CA3" s="67" t="str">
        <f>"S"&amp;WEEKNUM(DATE(2016,3,20),2)-1</f>
        <v>S11</v>
      </c>
      <c r="CB3" s="67"/>
      <c r="CC3" s="67"/>
      <c r="CD3" s="67"/>
      <c r="CE3" s="67"/>
      <c r="CF3" s="67"/>
      <c r="CG3" s="67"/>
      <c r="CH3" s="67" t="str">
        <f>"S"&amp;WEEKNUM(DATE(2016,3,27),2)-1</f>
        <v>S12</v>
      </c>
      <c r="CI3" s="67"/>
      <c r="CJ3" s="67"/>
      <c r="CK3" s="67"/>
      <c r="CL3" s="67"/>
      <c r="CM3" s="67"/>
      <c r="CN3" s="67"/>
      <c r="CO3" s="67" t="str">
        <f>"S"&amp;WEEKNUM(DATE(2016,4,3),2)-1</f>
        <v>S13</v>
      </c>
      <c r="CP3" s="67"/>
      <c r="CQ3" s="67"/>
      <c r="CR3" s="67"/>
      <c r="CS3" s="67"/>
      <c r="CT3" s="67"/>
      <c r="CU3" s="67"/>
      <c r="CV3" s="67" t="str">
        <f>"S"&amp;WEEKNUM(DATE(2016,4,10),2)-1</f>
        <v>S14</v>
      </c>
      <c r="CW3" s="67"/>
      <c r="CX3" s="67"/>
      <c r="CY3" s="67"/>
      <c r="CZ3" s="67"/>
      <c r="DA3" s="67"/>
      <c r="DB3" s="67"/>
      <c r="DC3" s="67" t="str">
        <f>"S"&amp;WEEKNUM(DATE(2016,4,17),2)-1</f>
        <v>S15</v>
      </c>
      <c r="DD3" s="67"/>
      <c r="DE3" s="67"/>
      <c r="DF3" s="67"/>
      <c r="DG3" s="67"/>
      <c r="DH3" s="67"/>
      <c r="DI3" s="67"/>
      <c r="DJ3" s="67" t="str">
        <f>"S"&amp;WEEKNUM(DATE(2016,4,24),2)-1</f>
        <v>S16</v>
      </c>
      <c r="DK3" s="67"/>
      <c r="DL3" s="67"/>
      <c r="DM3" s="67"/>
      <c r="DN3" s="67"/>
      <c r="DO3" s="67"/>
      <c r="DP3" s="67"/>
      <c r="DQ3" s="67" t="str">
        <f>"S"&amp;WEEKNUM(DATE(2016,5,1),2)-1</f>
        <v>S17</v>
      </c>
      <c r="DR3" s="67"/>
      <c r="DS3" s="67"/>
      <c r="DT3" s="67"/>
      <c r="DU3" s="67"/>
      <c r="DV3" s="67"/>
      <c r="DW3" s="67"/>
      <c r="DX3" s="67" t="str">
        <f>"S"&amp;WEEKNUM(DATE(2016,5,8),2)-1</f>
        <v>S18</v>
      </c>
      <c r="DY3" s="67"/>
      <c r="DZ3" s="67"/>
      <c r="EA3" s="67"/>
      <c r="EB3" s="67"/>
      <c r="EC3" s="67"/>
      <c r="ED3" s="67"/>
      <c r="EE3" s="67" t="str">
        <f>"S"&amp;WEEKNUM(DATE(2016,5,15),2)-1</f>
        <v>S19</v>
      </c>
      <c r="EF3" s="67"/>
      <c r="EG3" s="67"/>
      <c r="EH3" s="67"/>
      <c r="EI3" s="67"/>
      <c r="EJ3" s="67"/>
      <c r="EK3" s="67"/>
      <c r="EL3" s="67" t="str">
        <f>"S"&amp;WEEKNUM(DATE(2016,5,22),2)-1</f>
        <v>S20</v>
      </c>
      <c r="EM3" s="67"/>
      <c r="EN3" s="67"/>
      <c r="EO3" s="67"/>
      <c r="EP3" s="67"/>
      <c r="EQ3" s="67"/>
      <c r="ER3" s="67"/>
      <c r="ES3" s="67" t="str">
        <f>"S"&amp;WEEKNUM(DATE(2016,5,29),2)-1</f>
        <v>S21</v>
      </c>
      <c r="ET3" s="67"/>
      <c r="EU3" s="67"/>
      <c r="EV3" s="67"/>
      <c r="EW3" s="67"/>
      <c r="EX3" s="67"/>
      <c r="EY3" s="67"/>
      <c r="EZ3" s="67" t="str">
        <f>"S"&amp;WEEKNUM(DATE(2016,6,5),2)-1</f>
        <v>S22</v>
      </c>
      <c r="FA3" s="67"/>
      <c r="FB3" s="67"/>
      <c r="FC3" s="67"/>
      <c r="FD3" s="67"/>
      <c r="FE3" s="67"/>
      <c r="FF3" s="67"/>
      <c r="FG3" s="67" t="str">
        <f>"S"&amp;WEEKNUM(DATE(2016,6,12),2)-1</f>
        <v>S23</v>
      </c>
      <c r="FH3" s="67"/>
      <c r="FI3" s="67"/>
      <c r="FJ3" s="67"/>
      <c r="FK3" s="67"/>
      <c r="FL3" s="67"/>
      <c r="FM3" s="67"/>
      <c r="FN3" s="67" t="str">
        <f>"S"&amp;WEEKNUM(DATE(2016,6,19),2)-1</f>
        <v>S24</v>
      </c>
      <c r="FO3" s="67"/>
      <c r="FP3" s="67"/>
      <c r="FQ3" s="67"/>
      <c r="FR3" s="67"/>
      <c r="FS3" s="67"/>
      <c r="FT3" s="67"/>
      <c r="FU3" s="67" t="str">
        <f>"S"&amp;WEEKNUM(DATE(2016,6,26),2)-1</f>
        <v>S25</v>
      </c>
      <c r="FV3" s="67"/>
      <c r="FW3" s="67"/>
      <c r="FX3" s="67"/>
      <c r="FY3" s="67"/>
      <c r="FZ3" s="67"/>
      <c r="GA3" s="67"/>
      <c r="GB3" s="67" t="str">
        <f>"S"&amp;WEEKNUM(DATE(2016,6,30),2)-1</f>
        <v>S26</v>
      </c>
      <c r="GC3" s="67"/>
      <c r="GD3" s="67"/>
      <c r="GE3" s="68"/>
    </row>
    <row r="4" spans="2:187" ht="15.75" customHeight="1" thickTop="1" x14ac:dyDescent="0.25">
      <c r="B4" s="80"/>
      <c r="C4" s="81"/>
      <c r="D4" s="81"/>
      <c r="E4" s="81"/>
      <c r="F4" s="53" t="s">
        <v>1</v>
      </c>
      <c r="G4" s="57" t="s">
        <v>2</v>
      </c>
      <c r="H4" s="57" t="s">
        <v>3</v>
      </c>
      <c r="I4" s="57" t="s">
        <v>4</v>
      </c>
      <c r="J4" s="57" t="s">
        <v>5</v>
      </c>
      <c r="K4" s="57" t="s">
        <v>6</v>
      </c>
      <c r="L4" s="57" t="s">
        <v>7</v>
      </c>
      <c r="M4" s="57" t="s">
        <v>1</v>
      </c>
      <c r="N4" s="57" t="s">
        <v>2</v>
      </c>
      <c r="O4" s="57" t="s">
        <v>3</v>
      </c>
      <c r="P4" s="57" t="s">
        <v>4</v>
      </c>
      <c r="Q4" s="57" t="s">
        <v>5</v>
      </c>
      <c r="R4" s="57" t="s">
        <v>6</v>
      </c>
      <c r="S4" s="57" t="s">
        <v>7</v>
      </c>
      <c r="T4" s="57" t="s">
        <v>1</v>
      </c>
      <c r="U4" s="57" t="s">
        <v>2</v>
      </c>
      <c r="V4" s="57" t="s">
        <v>3</v>
      </c>
      <c r="W4" s="57" t="s">
        <v>4</v>
      </c>
      <c r="X4" s="57" t="s">
        <v>5</v>
      </c>
      <c r="Y4" s="57" t="s">
        <v>6</v>
      </c>
      <c r="Z4" s="57" t="s">
        <v>7</v>
      </c>
      <c r="AA4" s="57" t="s">
        <v>1</v>
      </c>
      <c r="AB4" s="57" t="s">
        <v>2</v>
      </c>
      <c r="AC4" s="57" t="s">
        <v>3</v>
      </c>
      <c r="AD4" s="57" t="s">
        <v>4</v>
      </c>
      <c r="AE4" s="57" t="s">
        <v>5</v>
      </c>
      <c r="AF4" s="57" t="s">
        <v>6</v>
      </c>
      <c r="AG4" s="57" t="s">
        <v>7</v>
      </c>
      <c r="AH4" s="57" t="s">
        <v>1</v>
      </c>
      <c r="AI4" s="57" t="s">
        <v>2</v>
      </c>
      <c r="AJ4" s="57" t="s">
        <v>3</v>
      </c>
      <c r="AK4" s="57" t="s">
        <v>4</v>
      </c>
      <c r="AL4" s="57" t="s">
        <v>5</v>
      </c>
      <c r="AM4" s="57" t="s">
        <v>6</v>
      </c>
      <c r="AN4" s="57" t="s">
        <v>7</v>
      </c>
      <c r="AO4" s="57" t="s">
        <v>1</v>
      </c>
      <c r="AP4" s="57" t="s">
        <v>2</v>
      </c>
      <c r="AQ4" s="57" t="s">
        <v>3</v>
      </c>
      <c r="AR4" s="57" t="s">
        <v>4</v>
      </c>
      <c r="AS4" s="57" t="s">
        <v>5</v>
      </c>
      <c r="AT4" s="57" t="s">
        <v>6</v>
      </c>
      <c r="AU4" s="57" t="s">
        <v>7</v>
      </c>
      <c r="AV4" s="57" t="s">
        <v>1</v>
      </c>
      <c r="AW4" s="57" t="s">
        <v>2</v>
      </c>
      <c r="AX4" s="57" t="s">
        <v>3</v>
      </c>
      <c r="AY4" s="57" t="s">
        <v>4</v>
      </c>
      <c r="AZ4" s="57" t="s">
        <v>5</v>
      </c>
      <c r="BA4" s="57" t="s">
        <v>6</v>
      </c>
      <c r="BB4" s="57" t="s">
        <v>7</v>
      </c>
      <c r="BC4" s="57" t="s">
        <v>1</v>
      </c>
      <c r="BD4" s="57" t="s">
        <v>2</v>
      </c>
      <c r="BE4" s="57" t="s">
        <v>3</v>
      </c>
      <c r="BF4" s="57" t="s">
        <v>4</v>
      </c>
      <c r="BG4" s="57" t="s">
        <v>5</v>
      </c>
      <c r="BH4" s="57" t="s">
        <v>6</v>
      </c>
      <c r="BI4" s="57" t="s">
        <v>7</v>
      </c>
      <c r="BJ4" s="57" t="s">
        <v>1</v>
      </c>
      <c r="BK4" s="57" t="s">
        <v>2</v>
      </c>
      <c r="BL4" s="57" t="s">
        <v>3</v>
      </c>
      <c r="BM4" s="57" t="s">
        <v>4</v>
      </c>
      <c r="BN4" s="57" t="s">
        <v>5</v>
      </c>
      <c r="BO4" s="57" t="s">
        <v>6</v>
      </c>
      <c r="BP4" s="57" t="s">
        <v>7</v>
      </c>
      <c r="BQ4" s="57" t="s">
        <v>1</v>
      </c>
      <c r="BR4" s="57" t="s">
        <v>2</v>
      </c>
      <c r="BS4" s="57" t="s">
        <v>3</v>
      </c>
      <c r="BT4" s="57" t="s">
        <v>4</v>
      </c>
      <c r="BU4" s="57" t="s">
        <v>5</v>
      </c>
      <c r="BV4" s="57" t="s">
        <v>6</v>
      </c>
      <c r="BW4" s="57" t="s">
        <v>7</v>
      </c>
      <c r="BX4" s="57" t="s">
        <v>1</v>
      </c>
      <c r="BY4" s="57" t="s">
        <v>2</v>
      </c>
      <c r="BZ4" s="57" t="s">
        <v>3</v>
      </c>
      <c r="CA4" s="57" t="s">
        <v>4</v>
      </c>
      <c r="CB4" s="57" t="s">
        <v>5</v>
      </c>
      <c r="CC4" s="57" t="s">
        <v>6</v>
      </c>
      <c r="CD4" s="57" t="s">
        <v>7</v>
      </c>
      <c r="CE4" s="57" t="s">
        <v>1</v>
      </c>
      <c r="CF4" s="57" t="s">
        <v>2</v>
      </c>
      <c r="CG4" s="57" t="s">
        <v>3</v>
      </c>
      <c r="CH4" s="57" t="s">
        <v>4</v>
      </c>
      <c r="CI4" s="57" t="s">
        <v>5</v>
      </c>
      <c r="CJ4" s="57" t="s">
        <v>6</v>
      </c>
      <c r="CK4" s="57" t="s">
        <v>7</v>
      </c>
      <c r="CL4" s="57" t="s">
        <v>1</v>
      </c>
      <c r="CM4" s="57" t="s">
        <v>2</v>
      </c>
      <c r="CN4" s="57" t="s">
        <v>3</v>
      </c>
      <c r="CO4" s="57" t="s">
        <v>4</v>
      </c>
      <c r="CP4" s="57" t="s">
        <v>5</v>
      </c>
      <c r="CQ4" s="57" t="s">
        <v>6</v>
      </c>
      <c r="CR4" s="57" t="s">
        <v>7</v>
      </c>
      <c r="CS4" s="57" t="s">
        <v>1</v>
      </c>
      <c r="CT4" s="57" t="s">
        <v>2</v>
      </c>
      <c r="CU4" s="57" t="s">
        <v>3</v>
      </c>
      <c r="CV4" s="57" t="s">
        <v>4</v>
      </c>
      <c r="CW4" s="57" t="s">
        <v>5</v>
      </c>
      <c r="CX4" s="57" t="s">
        <v>6</v>
      </c>
      <c r="CY4" s="57" t="s">
        <v>7</v>
      </c>
      <c r="CZ4" s="57" t="s">
        <v>1</v>
      </c>
      <c r="DA4" s="57" t="s">
        <v>2</v>
      </c>
      <c r="DB4" s="57" t="s">
        <v>3</v>
      </c>
      <c r="DC4" s="57" t="s">
        <v>4</v>
      </c>
      <c r="DD4" s="57" t="s">
        <v>5</v>
      </c>
      <c r="DE4" s="57" t="s">
        <v>6</v>
      </c>
      <c r="DF4" s="57" t="s">
        <v>7</v>
      </c>
      <c r="DG4" s="57" t="s">
        <v>1</v>
      </c>
      <c r="DH4" s="57" t="s">
        <v>2</v>
      </c>
      <c r="DI4" s="57" t="s">
        <v>3</v>
      </c>
      <c r="DJ4" s="57" t="s">
        <v>4</v>
      </c>
      <c r="DK4" s="57" t="s">
        <v>5</v>
      </c>
      <c r="DL4" s="57" t="s">
        <v>6</v>
      </c>
      <c r="DM4" s="57" t="s">
        <v>7</v>
      </c>
      <c r="DN4" s="57" t="s">
        <v>1</v>
      </c>
      <c r="DO4" s="57" t="s">
        <v>2</v>
      </c>
      <c r="DP4" s="57" t="s">
        <v>3</v>
      </c>
      <c r="DQ4" s="57" t="s">
        <v>4</v>
      </c>
      <c r="DR4" s="57" t="s">
        <v>5</v>
      </c>
      <c r="DS4" s="57" t="s">
        <v>6</v>
      </c>
      <c r="DT4" s="57" t="s">
        <v>7</v>
      </c>
      <c r="DU4" s="57" t="s">
        <v>1</v>
      </c>
      <c r="DV4" s="57" t="s">
        <v>2</v>
      </c>
      <c r="DW4" s="55" t="s">
        <v>3</v>
      </c>
      <c r="DX4" s="57" t="s">
        <v>4</v>
      </c>
      <c r="DY4" s="57" t="s">
        <v>5</v>
      </c>
      <c r="DZ4" s="57" t="s">
        <v>6</v>
      </c>
      <c r="EA4" s="57" t="s">
        <v>7</v>
      </c>
      <c r="EB4" s="57" t="s">
        <v>1</v>
      </c>
      <c r="EC4" s="57" t="s">
        <v>2</v>
      </c>
      <c r="ED4" s="55" t="s">
        <v>3</v>
      </c>
      <c r="EE4" s="57" t="s">
        <v>4</v>
      </c>
      <c r="EF4" s="57" t="s">
        <v>5</v>
      </c>
      <c r="EG4" s="57" t="s">
        <v>6</v>
      </c>
      <c r="EH4" s="57" t="s">
        <v>7</v>
      </c>
      <c r="EI4" s="57" t="s">
        <v>1</v>
      </c>
      <c r="EJ4" s="57" t="s">
        <v>2</v>
      </c>
      <c r="EK4" s="57" t="s">
        <v>3</v>
      </c>
      <c r="EL4" s="57" t="s">
        <v>4</v>
      </c>
      <c r="EM4" s="57" t="s">
        <v>5</v>
      </c>
      <c r="EN4" s="57" t="s">
        <v>6</v>
      </c>
      <c r="EO4" s="57" t="s">
        <v>7</v>
      </c>
      <c r="EP4" s="57" t="s">
        <v>1</v>
      </c>
      <c r="EQ4" s="57" t="s">
        <v>2</v>
      </c>
      <c r="ER4" s="57" t="s">
        <v>3</v>
      </c>
      <c r="ES4" s="57" t="s">
        <v>4</v>
      </c>
      <c r="ET4" s="57" t="s">
        <v>5</v>
      </c>
      <c r="EU4" s="57" t="s">
        <v>6</v>
      </c>
      <c r="EV4" s="57" t="s">
        <v>7</v>
      </c>
      <c r="EW4" s="57" t="s">
        <v>1</v>
      </c>
      <c r="EX4" s="57" t="s">
        <v>2</v>
      </c>
      <c r="EY4" s="57" t="s">
        <v>3</v>
      </c>
      <c r="EZ4" s="57" t="s">
        <v>4</v>
      </c>
      <c r="FA4" s="57" t="s">
        <v>5</v>
      </c>
      <c r="FB4" s="57" t="s">
        <v>6</v>
      </c>
      <c r="FC4" s="57" t="s">
        <v>7</v>
      </c>
      <c r="FD4" s="57" t="s">
        <v>1</v>
      </c>
      <c r="FE4" s="57" t="s">
        <v>2</v>
      </c>
      <c r="FF4" s="57" t="s">
        <v>3</v>
      </c>
      <c r="FG4" s="57" t="s">
        <v>4</v>
      </c>
      <c r="FH4" s="57" t="s">
        <v>5</v>
      </c>
      <c r="FI4" s="57" t="s">
        <v>6</v>
      </c>
      <c r="FJ4" s="57" t="s">
        <v>7</v>
      </c>
      <c r="FK4" s="57" t="s">
        <v>1</v>
      </c>
      <c r="FL4" s="57" t="s">
        <v>2</v>
      </c>
      <c r="FM4" s="57" t="s">
        <v>3</v>
      </c>
      <c r="FN4" s="57" t="s">
        <v>4</v>
      </c>
      <c r="FO4" s="57" t="s">
        <v>5</v>
      </c>
      <c r="FP4" s="57" t="s">
        <v>6</v>
      </c>
      <c r="FQ4" s="57" t="s">
        <v>7</v>
      </c>
      <c r="FR4" s="57" t="s">
        <v>1</v>
      </c>
      <c r="FS4" s="57" t="s">
        <v>2</v>
      </c>
      <c r="FT4" s="57" t="s">
        <v>3</v>
      </c>
      <c r="FU4" s="57" t="s">
        <v>4</v>
      </c>
      <c r="FV4" s="57" t="s">
        <v>5</v>
      </c>
      <c r="FW4" s="57" t="s">
        <v>6</v>
      </c>
      <c r="FX4" s="57" t="s">
        <v>7</v>
      </c>
      <c r="FY4" s="57" t="s">
        <v>1</v>
      </c>
      <c r="FZ4" s="57" t="s">
        <v>2</v>
      </c>
      <c r="GA4" s="57" t="s">
        <v>3</v>
      </c>
      <c r="GB4" s="57" t="s">
        <v>4</v>
      </c>
      <c r="GC4" s="57" t="s">
        <v>5</v>
      </c>
      <c r="GD4" s="57" t="s">
        <v>6</v>
      </c>
      <c r="GE4" s="58" t="s">
        <v>7</v>
      </c>
    </row>
    <row r="5" spans="2:187" s="16" customFormat="1" ht="15.75" customHeight="1" thickBot="1" x14ac:dyDescent="0.3">
      <c r="B5" s="82"/>
      <c r="C5" s="83"/>
      <c r="D5" s="83"/>
      <c r="E5" s="83"/>
      <c r="F5" s="54">
        <v>1</v>
      </c>
      <c r="G5" s="59">
        <v>2</v>
      </c>
      <c r="H5" s="59">
        <v>3</v>
      </c>
      <c r="I5" s="59">
        <v>4</v>
      </c>
      <c r="J5" s="59">
        <v>5</v>
      </c>
      <c r="K5" s="59">
        <v>6</v>
      </c>
      <c r="L5" s="59">
        <v>7</v>
      </c>
      <c r="M5" s="59">
        <v>8</v>
      </c>
      <c r="N5" s="59">
        <v>9</v>
      </c>
      <c r="O5" s="59">
        <v>10</v>
      </c>
      <c r="P5" s="59">
        <v>11</v>
      </c>
      <c r="Q5" s="59">
        <v>12</v>
      </c>
      <c r="R5" s="59">
        <v>13</v>
      </c>
      <c r="S5" s="59">
        <v>14</v>
      </c>
      <c r="T5" s="59">
        <v>15</v>
      </c>
      <c r="U5" s="59">
        <v>16</v>
      </c>
      <c r="V5" s="59">
        <v>17</v>
      </c>
      <c r="W5" s="59">
        <v>18</v>
      </c>
      <c r="X5" s="59">
        <v>19</v>
      </c>
      <c r="Y5" s="59">
        <v>20</v>
      </c>
      <c r="Z5" s="59">
        <v>21</v>
      </c>
      <c r="AA5" s="59">
        <v>22</v>
      </c>
      <c r="AB5" s="59">
        <v>23</v>
      </c>
      <c r="AC5" s="59">
        <v>24</v>
      </c>
      <c r="AD5" s="59">
        <v>25</v>
      </c>
      <c r="AE5" s="59">
        <v>26</v>
      </c>
      <c r="AF5" s="59">
        <v>27</v>
      </c>
      <c r="AG5" s="59">
        <v>28</v>
      </c>
      <c r="AH5" s="59">
        <v>29</v>
      </c>
      <c r="AI5" s="59">
        <v>30</v>
      </c>
      <c r="AJ5" s="59">
        <v>31</v>
      </c>
      <c r="AK5" s="59">
        <v>1</v>
      </c>
      <c r="AL5" s="59">
        <v>2</v>
      </c>
      <c r="AM5" s="59">
        <v>3</v>
      </c>
      <c r="AN5" s="59">
        <v>4</v>
      </c>
      <c r="AO5" s="59">
        <v>5</v>
      </c>
      <c r="AP5" s="59">
        <v>6</v>
      </c>
      <c r="AQ5" s="59">
        <v>7</v>
      </c>
      <c r="AR5" s="59">
        <v>8</v>
      </c>
      <c r="AS5" s="59">
        <v>9</v>
      </c>
      <c r="AT5" s="59">
        <v>10</v>
      </c>
      <c r="AU5" s="59">
        <v>11</v>
      </c>
      <c r="AV5" s="59">
        <v>12</v>
      </c>
      <c r="AW5" s="59">
        <v>13</v>
      </c>
      <c r="AX5" s="59">
        <v>14</v>
      </c>
      <c r="AY5" s="59">
        <v>15</v>
      </c>
      <c r="AZ5" s="59">
        <v>16</v>
      </c>
      <c r="BA5" s="59">
        <v>17</v>
      </c>
      <c r="BB5" s="59">
        <v>18</v>
      </c>
      <c r="BC5" s="59">
        <v>19</v>
      </c>
      <c r="BD5" s="59">
        <v>20</v>
      </c>
      <c r="BE5" s="59">
        <v>21</v>
      </c>
      <c r="BF5" s="59">
        <v>22</v>
      </c>
      <c r="BG5" s="59">
        <v>23</v>
      </c>
      <c r="BH5" s="59">
        <v>24</v>
      </c>
      <c r="BI5" s="59">
        <v>25</v>
      </c>
      <c r="BJ5" s="59">
        <v>26</v>
      </c>
      <c r="BK5" s="59">
        <v>27</v>
      </c>
      <c r="BL5" s="59">
        <v>28</v>
      </c>
      <c r="BM5" s="59">
        <v>29</v>
      </c>
      <c r="BN5" s="59">
        <v>1</v>
      </c>
      <c r="BO5" s="59">
        <v>2</v>
      </c>
      <c r="BP5" s="59">
        <v>3</v>
      </c>
      <c r="BQ5" s="59">
        <v>4</v>
      </c>
      <c r="BR5" s="59">
        <v>5</v>
      </c>
      <c r="BS5" s="59">
        <v>6</v>
      </c>
      <c r="BT5" s="59">
        <v>7</v>
      </c>
      <c r="BU5" s="59">
        <v>8</v>
      </c>
      <c r="BV5" s="59">
        <v>9</v>
      </c>
      <c r="BW5" s="59">
        <v>10</v>
      </c>
      <c r="BX5" s="59">
        <v>11</v>
      </c>
      <c r="BY5" s="59">
        <v>12</v>
      </c>
      <c r="BZ5" s="59">
        <v>13</v>
      </c>
      <c r="CA5" s="59">
        <v>14</v>
      </c>
      <c r="CB5" s="59">
        <v>15</v>
      </c>
      <c r="CC5" s="59">
        <v>16</v>
      </c>
      <c r="CD5" s="59">
        <v>17</v>
      </c>
      <c r="CE5" s="59">
        <v>18</v>
      </c>
      <c r="CF5" s="59">
        <v>19</v>
      </c>
      <c r="CG5" s="59">
        <v>20</v>
      </c>
      <c r="CH5" s="59">
        <v>21</v>
      </c>
      <c r="CI5" s="59">
        <v>22</v>
      </c>
      <c r="CJ5" s="59">
        <v>23</v>
      </c>
      <c r="CK5" s="59">
        <v>24</v>
      </c>
      <c r="CL5" s="59">
        <v>25</v>
      </c>
      <c r="CM5" s="59">
        <v>26</v>
      </c>
      <c r="CN5" s="59">
        <v>27</v>
      </c>
      <c r="CO5" s="59">
        <v>28</v>
      </c>
      <c r="CP5" s="59">
        <v>29</v>
      </c>
      <c r="CQ5" s="59">
        <v>30</v>
      </c>
      <c r="CR5" s="59">
        <v>31</v>
      </c>
      <c r="CS5" s="59">
        <v>1</v>
      </c>
      <c r="CT5" s="59">
        <v>2</v>
      </c>
      <c r="CU5" s="59">
        <v>3</v>
      </c>
      <c r="CV5" s="59">
        <v>4</v>
      </c>
      <c r="CW5" s="59">
        <v>5</v>
      </c>
      <c r="CX5" s="59">
        <v>6</v>
      </c>
      <c r="CY5" s="59">
        <v>7</v>
      </c>
      <c r="CZ5" s="59">
        <v>8</v>
      </c>
      <c r="DA5" s="59">
        <v>9</v>
      </c>
      <c r="DB5" s="59">
        <v>10</v>
      </c>
      <c r="DC5" s="59">
        <v>11</v>
      </c>
      <c r="DD5" s="59">
        <v>12</v>
      </c>
      <c r="DE5" s="59">
        <v>13</v>
      </c>
      <c r="DF5" s="59">
        <v>14</v>
      </c>
      <c r="DG5" s="59">
        <v>15</v>
      </c>
      <c r="DH5" s="59">
        <v>16</v>
      </c>
      <c r="DI5" s="59">
        <v>17</v>
      </c>
      <c r="DJ5" s="59">
        <v>18</v>
      </c>
      <c r="DK5" s="59">
        <v>19</v>
      </c>
      <c r="DL5" s="59">
        <v>20</v>
      </c>
      <c r="DM5" s="59">
        <v>21</v>
      </c>
      <c r="DN5" s="59">
        <v>22</v>
      </c>
      <c r="DO5" s="59">
        <v>23</v>
      </c>
      <c r="DP5" s="59">
        <v>24</v>
      </c>
      <c r="DQ5" s="59">
        <v>25</v>
      </c>
      <c r="DR5" s="59">
        <v>26</v>
      </c>
      <c r="DS5" s="59">
        <v>27</v>
      </c>
      <c r="DT5" s="59">
        <v>28</v>
      </c>
      <c r="DU5" s="59">
        <v>29</v>
      </c>
      <c r="DV5" s="59">
        <v>30</v>
      </c>
      <c r="DW5" s="56">
        <v>1</v>
      </c>
      <c r="DX5" s="59">
        <v>2</v>
      </c>
      <c r="DY5" s="59">
        <v>3</v>
      </c>
      <c r="DZ5" s="59">
        <v>4</v>
      </c>
      <c r="EA5" s="59">
        <v>5</v>
      </c>
      <c r="EB5" s="59">
        <v>6</v>
      </c>
      <c r="EC5" s="59">
        <v>7</v>
      </c>
      <c r="ED5" s="56">
        <v>8</v>
      </c>
      <c r="EE5" s="59">
        <v>9</v>
      </c>
      <c r="EF5" s="59">
        <v>10</v>
      </c>
      <c r="EG5" s="59">
        <v>11</v>
      </c>
      <c r="EH5" s="59">
        <v>12</v>
      </c>
      <c r="EI5" s="59">
        <v>13</v>
      </c>
      <c r="EJ5" s="59">
        <v>14</v>
      </c>
      <c r="EK5" s="59">
        <v>15</v>
      </c>
      <c r="EL5" s="59">
        <v>16</v>
      </c>
      <c r="EM5" s="59">
        <v>17</v>
      </c>
      <c r="EN5" s="59">
        <v>18</v>
      </c>
      <c r="EO5" s="59">
        <v>19</v>
      </c>
      <c r="EP5" s="59">
        <v>20</v>
      </c>
      <c r="EQ5" s="59">
        <v>21</v>
      </c>
      <c r="ER5" s="59">
        <v>22</v>
      </c>
      <c r="ES5" s="59">
        <v>23</v>
      </c>
      <c r="ET5" s="59">
        <v>24</v>
      </c>
      <c r="EU5" s="59">
        <v>25</v>
      </c>
      <c r="EV5" s="59">
        <v>26</v>
      </c>
      <c r="EW5" s="59">
        <v>27</v>
      </c>
      <c r="EX5" s="59">
        <v>28</v>
      </c>
      <c r="EY5" s="59">
        <v>29</v>
      </c>
      <c r="EZ5" s="59">
        <v>30</v>
      </c>
      <c r="FA5" s="59">
        <v>31</v>
      </c>
      <c r="FB5" s="59">
        <v>1</v>
      </c>
      <c r="FC5" s="59">
        <v>2</v>
      </c>
      <c r="FD5" s="59">
        <v>3</v>
      </c>
      <c r="FE5" s="59">
        <v>4</v>
      </c>
      <c r="FF5" s="59">
        <v>5</v>
      </c>
      <c r="FG5" s="59">
        <v>6</v>
      </c>
      <c r="FH5" s="59">
        <v>7</v>
      </c>
      <c r="FI5" s="59">
        <v>8</v>
      </c>
      <c r="FJ5" s="59">
        <v>9</v>
      </c>
      <c r="FK5" s="59">
        <v>10</v>
      </c>
      <c r="FL5" s="59">
        <v>11</v>
      </c>
      <c r="FM5" s="59">
        <v>12</v>
      </c>
      <c r="FN5" s="59">
        <v>13</v>
      </c>
      <c r="FO5" s="59">
        <v>14</v>
      </c>
      <c r="FP5" s="59">
        <v>15</v>
      </c>
      <c r="FQ5" s="59">
        <v>16</v>
      </c>
      <c r="FR5" s="59">
        <v>17</v>
      </c>
      <c r="FS5" s="59">
        <v>18</v>
      </c>
      <c r="FT5" s="59">
        <v>19</v>
      </c>
      <c r="FU5" s="59">
        <v>20</v>
      </c>
      <c r="FV5" s="59">
        <v>21</v>
      </c>
      <c r="FW5" s="59">
        <v>22</v>
      </c>
      <c r="FX5" s="59">
        <v>23</v>
      </c>
      <c r="FY5" s="59">
        <v>24</v>
      </c>
      <c r="FZ5" s="59">
        <v>25</v>
      </c>
      <c r="GA5" s="59">
        <v>26</v>
      </c>
      <c r="GB5" s="59">
        <v>27</v>
      </c>
      <c r="GC5" s="59">
        <v>28</v>
      </c>
      <c r="GD5" s="59">
        <v>29</v>
      </c>
      <c r="GE5" s="60">
        <v>30</v>
      </c>
    </row>
    <row r="6" spans="2:187" ht="15.75" customHeight="1" x14ac:dyDescent="0.25">
      <c r="B6" s="30"/>
      <c r="C6" s="30"/>
      <c r="D6" s="30"/>
      <c r="E6" s="30"/>
      <c r="F6" s="42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1"/>
    </row>
    <row r="7" spans="2:187" ht="15.75" customHeight="1" x14ac:dyDescent="0.25">
      <c r="D7" s="15"/>
      <c r="E7" s="15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3"/>
    </row>
    <row r="8" spans="2:187" ht="15.75" customHeight="1" x14ac:dyDescent="0.25">
      <c r="D8" s="15"/>
      <c r="E8" s="15"/>
      <c r="F8" s="31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3"/>
    </row>
    <row r="9" spans="2:187" ht="15.75" customHeight="1" x14ac:dyDescent="0.25">
      <c r="E9" s="15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3"/>
    </row>
    <row r="10" spans="2:187" ht="15.75" customHeight="1" x14ac:dyDescent="0.25">
      <c r="E10" s="15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3"/>
    </row>
    <row r="11" spans="2:187" ht="15.75" customHeight="1" x14ac:dyDescent="0.25">
      <c r="E11" s="15"/>
      <c r="F11" s="31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3"/>
    </row>
    <row r="12" spans="2:187" ht="15.75" customHeight="1" x14ac:dyDescent="0.25">
      <c r="E12" s="15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3"/>
    </row>
    <row r="13" spans="2:187" ht="15.75" customHeight="1" x14ac:dyDescent="0.25">
      <c r="E13" s="15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3"/>
    </row>
    <row r="14" spans="2:187" ht="15.75" customHeight="1" x14ac:dyDescent="0.25">
      <c r="B14" s="23"/>
      <c r="D14" s="14" t="s">
        <v>20</v>
      </c>
      <c r="E14" s="15"/>
      <c r="F14" s="31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3"/>
    </row>
    <row r="15" spans="2:187" ht="15.75" customHeight="1" x14ac:dyDescent="0.25">
      <c r="E15" s="15"/>
      <c r="F15" s="31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3"/>
    </row>
    <row r="16" spans="2:187" ht="15.75" customHeight="1" x14ac:dyDescent="0.25">
      <c r="B16" s="17"/>
      <c r="D16" s="14" t="s">
        <v>21</v>
      </c>
      <c r="E16" s="15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3"/>
    </row>
    <row r="17" spans="2:187" ht="15.75" customHeight="1" x14ac:dyDescent="0.25">
      <c r="E17" s="15"/>
      <c r="F17" s="31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3"/>
    </row>
    <row r="18" spans="2:187" ht="15.75" customHeight="1" x14ac:dyDescent="0.25">
      <c r="B18" s="18"/>
      <c r="D18" s="14" t="s">
        <v>22</v>
      </c>
      <c r="E18" s="15"/>
      <c r="F18" s="31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3"/>
    </row>
    <row r="19" spans="2:187" ht="15.75" customHeight="1" x14ac:dyDescent="0.25">
      <c r="E19" s="15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3"/>
    </row>
    <row r="20" spans="2:187" ht="15.75" customHeight="1" x14ac:dyDescent="0.25">
      <c r="B20" s="19"/>
      <c r="D20" s="14" t="s">
        <v>23</v>
      </c>
      <c r="E20" s="15"/>
      <c r="F20" s="31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3"/>
    </row>
    <row r="21" spans="2:187" ht="15.75" customHeight="1" x14ac:dyDescent="0.25">
      <c r="E21" s="15"/>
      <c r="F21" s="31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3"/>
    </row>
    <row r="22" spans="2:187" ht="15.75" customHeight="1" x14ac:dyDescent="0.25">
      <c r="B22" s="20"/>
      <c r="D22" s="14" t="s">
        <v>24</v>
      </c>
      <c r="E22" s="15"/>
      <c r="F22" s="31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3"/>
    </row>
    <row r="23" spans="2:187" ht="15.75" customHeight="1" x14ac:dyDescent="0.25">
      <c r="D23" s="15"/>
      <c r="E23" s="15"/>
      <c r="F23" s="31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3"/>
    </row>
    <row r="24" spans="2:187" ht="15.75" customHeight="1" x14ac:dyDescent="0.25">
      <c r="D24" s="15"/>
      <c r="E24" s="15"/>
      <c r="F24" s="3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3"/>
    </row>
    <row r="25" spans="2:187" ht="15.75" customHeight="1" thickBot="1" x14ac:dyDescent="0.3">
      <c r="D25" s="15"/>
      <c r="E25" s="15"/>
      <c r="F25" s="43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P25" s="44"/>
      <c r="DQ25" s="44"/>
      <c r="DR25" s="44"/>
      <c r="DS25" s="44"/>
      <c r="DT25" s="44"/>
      <c r="DU25" s="44"/>
      <c r="DV25" s="44"/>
      <c r="DW25" s="44"/>
      <c r="DX25" s="44"/>
      <c r="DY25" s="44"/>
      <c r="DZ25" s="44"/>
      <c r="EA25" s="44"/>
      <c r="EB25" s="44"/>
      <c r="EC25" s="44"/>
      <c r="ED25" s="44"/>
      <c r="EE25" s="44"/>
      <c r="EF25" s="44"/>
      <c r="EG25" s="44"/>
      <c r="EH25" s="44"/>
      <c r="EI25" s="44"/>
      <c r="EJ25" s="44"/>
      <c r="EK25" s="44"/>
      <c r="EL25" s="44"/>
      <c r="EM25" s="44"/>
      <c r="EN25" s="44"/>
      <c r="EO25" s="44"/>
      <c r="EP25" s="44"/>
      <c r="EQ25" s="44"/>
      <c r="ER25" s="44"/>
      <c r="ES25" s="44"/>
      <c r="ET25" s="44"/>
      <c r="EU25" s="44"/>
      <c r="EV25" s="44"/>
      <c r="EW25" s="44"/>
      <c r="EX25" s="44"/>
      <c r="EY25" s="44"/>
      <c r="EZ25" s="44"/>
      <c r="FA25" s="44"/>
      <c r="FB25" s="44"/>
      <c r="FC25" s="44"/>
      <c r="FD25" s="44"/>
      <c r="FE25" s="44"/>
      <c r="FF25" s="44"/>
      <c r="FG25" s="44"/>
      <c r="FH25" s="44"/>
      <c r="FI25" s="44"/>
      <c r="FJ25" s="44"/>
      <c r="FK25" s="44"/>
      <c r="FL25" s="44"/>
      <c r="FM25" s="44"/>
      <c r="FN25" s="44"/>
      <c r="FO25" s="44"/>
      <c r="FP25" s="44"/>
      <c r="FQ25" s="44"/>
      <c r="FR25" s="44"/>
      <c r="FS25" s="44"/>
      <c r="FT25" s="44"/>
      <c r="FU25" s="44"/>
      <c r="FV25" s="44"/>
      <c r="FW25" s="44"/>
      <c r="FX25" s="44"/>
      <c r="FY25" s="44"/>
      <c r="FZ25" s="44"/>
      <c r="GA25" s="44"/>
      <c r="GB25" s="44"/>
      <c r="GC25" s="44"/>
      <c r="GD25" s="44"/>
      <c r="GE25" s="45"/>
    </row>
    <row r="26" spans="2:187" ht="15.75" customHeight="1" thickTop="1" x14ac:dyDescent="0.25">
      <c r="B26" s="75">
        <v>1</v>
      </c>
      <c r="C26" s="76"/>
      <c r="D26" s="12" t="s">
        <v>25</v>
      </c>
      <c r="E26" s="25" t="s">
        <v>28</v>
      </c>
      <c r="F26" s="34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6"/>
    </row>
    <row r="27" spans="2:187" ht="15.75" customHeight="1" x14ac:dyDescent="0.25">
      <c r="B27" s="73">
        <v>2</v>
      </c>
      <c r="C27" s="74"/>
      <c r="D27" s="28" t="s">
        <v>26</v>
      </c>
      <c r="E27" s="29" t="s">
        <v>29</v>
      </c>
      <c r="F27" s="31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3"/>
    </row>
    <row r="28" spans="2:187" ht="15.75" customHeight="1" thickBot="1" x14ac:dyDescent="0.3">
      <c r="B28" s="71">
        <v>3</v>
      </c>
      <c r="C28" s="72"/>
      <c r="D28" s="13" t="s">
        <v>27</v>
      </c>
      <c r="E28" s="26" t="s">
        <v>30</v>
      </c>
      <c r="F28" s="37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9"/>
    </row>
    <row r="29" spans="2:187" s="1" customFormat="1" ht="5.0999999999999996" customHeight="1" x14ac:dyDescent="0.25">
      <c r="D29" s="3"/>
      <c r="E29" s="3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</row>
    <row r="30" spans="2:187" ht="15.75" customHeight="1" x14ac:dyDescent="0.25"/>
    <row r="31" spans="2:187" ht="5.0999999999999996" customHeight="1" x14ac:dyDescent="0.25"/>
    <row r="32" spans="2:187" ht="15.75" customHeight="1" x14ac:dyDescent="0.25"/>
    <row r="33" spans="25:60" ht="5.0999999999999996" customHeight="1" x14ac:dyDescent="0.25"/>
    <row r="34" spans="25:60" ht="15.75" customHeight="1" x14ac:dyDescent="0.25">
      <c r="Y34" s="21"/>
    </row>
    <row r="35" spans="25:60" ht="5.0999999999999996" customHeight="1" x14ac:dyDescent="0.25"/>
    <row r="36" spans="25:60" ht="15.75" customHeight="1" x14ac:dyDescent="0.25"/>
    <row r="37" spans="25:60" ht="5.0999999999999996" customHeight="1" x14ac:dyDescent="0.25"/>
    <row r="38" spans="25:60" ht="15.75" customHeight="1" x14ac:dyDescent="0.25"/>
    <row r="41" spans="25:60" x14ac:dyDescent="0.25">
      <c r="BA41" s="22"/>
      <c r="BB41" s="22"/>
      <c r="BC41" s="22"/>
      <c r="BD41" s="22"/>
      <c r="BE41" s="22"/>
      <c r="BF41" s="22"/>
      <c r="BG41" s="22"/>
      <c r="BH41" s="22"/>
    </row>
    <row r="42" spans="25:60" x14ac:dyDescent="0.25">
      <c r="BA42" s="22"/>
      <c r="BB42" s="22"/>
      <c r="BC42" s="22"/>
      <c r="BD42" s="22"/>
      <c r="BE42" s="22"/>
      <c r="BF42" s="22"/>
      <c r="BG42" s="22"/>
      <c r="BH42" s="22"/>
    </row>
    <row r="43" spans="25:60" x14ac:dyDescent="0.25">
      <c r="BA43" s="22"/>
      <c r="BB43" s="22"/>
      <c r="BC43" s="22"/>
      <c r="BD43" s="22"/>
      <c r="BE43" s="22"/>
      <c r="BF43" s="22"/>
      <c r="BG43" s="22"/>
      <c r="BH43" s="22"/>
    </row>
    <row r="44" spans="25:60" x14ac:dyDescent="0.25">
      <c r="BA44" s="22"/>
      <c r="BB44" s="22"/>
      <c r="BC44" s="22"/>
      <c r="BD44" s="22"/>
      <c r="BE44" s="22"/>
      <c r="BF44" s="22"/>
      <c r="BG44" s="22"/>
      <c r="BH44" s="22"/>
    </row>
    <row r="45" spans="25:60" x14ac:dyDescent="0.25">
      <c r="BA45" s="22"/>
      <c r="BB45" s="22"/>
      <c r="BC45" s="22"/>
      <c r="BD45" s="22"/>
      <c r="BE45" s="22"/>
      <c r="BF45" s="22"/>
      <c r="BG45" s="22"/>
      <c r="BH45" s="22"/>
    </row>
    <row r="46" spans="25:60" x14ac:dyDescent="0.25">
      <c r="BA46" s="22"/>
      <c r="BB46" s="22"/>
      <c r="BC46" s="22"/>
      <c r="BD46" s="22"/>
      <c r="BE46" s="22"/>
      <c r="BF46" s="22"/>
      <c r="BG46" s="22"/>
      <c r="BH46" s="22"/>
    </row>
  </sheetData>
  <mergeCells count="37">
    <mergeCell ref="CS2:DV2"/>
    <mergeCell ref="AK2:BM2"/>
    <mergeCell ref="BN2:CR2"/>
    <mergeCell ref="B28:C28"/>
    <mergeCell ref="B27:C27"/>
    <mergeCell ref="B26:C26"/>
    <mergeCell ref="F2:AJ2"/>
    <mergeCell ref="B2:E5"/>
    <mergeCell ref="AD3:AJ3"/>
    <mergeCell ref="BF3:BL3"/>
    <mergeCell ref="FN3:FT3"/>
    <mergeCell ref="GB3:GE3"/>
    <mergeCell ref="FU3:GA3"/>
    <mergeCell ref="DW2:FA2"/>
    <mergeCell ref="FB2:GE2"/>
    <mergeCell ref="EZ3:FF3"/>
    <mergeCell ref="DX3:ED3"/>
    <mergeCell ref="EE3:EK3"/>
    <mergeCell ref="ES3:EY3"/>
    <mergeCell ref="EL3:ER3"/>
    <mergeCell ref="FG3:FM3"/>
    <mergeCell ref="CO3:CU3"/>
    <mergeCell ref="CV3:DB3"/>
    <mergeCell ref="DC3:DI3"/>
    <mergeCell ref="DJ3:DP3"/>
    <mergeCell ref="DQ3:DW3"/>
    <mergeCell ref="AY3:BE3"/>
    <mergeCell ref="BM3:BS3"/>
    <mergeCell ref="BT3:BZ3"/>
    <mergeCell ref="CA3:CG3"/>
    <mergeCell ref="CH3:CN3"/>
    <mergeCell ref="F3:H3"/>
    <mergeCell ref="P3:V3"/>
    <mergeCell ref="I3:O3"/>
    <mergeCell ref="W3:AC3"/>
    <mergeCell ref="AR3:AX3"/>
    <mergeCell ref="AK3:AQ3"/>
  </mergeCells>
  <conditionalFormatting sqref="F4:GG5">
    <cfRule type="expression" dxfId="11" priority="5">
      <formula>OR(F$4="sam.",F$4="dim.")</formula>
    </cfRule>
  </conditionalFormatting>
  <conditionalFormatting sqref="F6:GG28">
    <cfRule type="expression" dxfId="10" priority="4">
      <formula>AND(OR(F$4="sam.",F$4="dim."),F6="")</formula>
    </cfRule>
  </conditionalFormatting>
  <conditionalFormatting sqref="F6:F28">
    <cfRule type="expression" dxfId="9" priority="3">
      <formula>LEN(TRIM(F6))=0</formula>
    </cfRule>
  </conditionalFormatting>
  <conditionalFormatting sqref="DW6:DW28">
    <cfRule type="expression" dxfId="8" priority="2">
      <formula>LEN(TRIM(DW6))=0</formula>
    </cfRule>
  </conditionalFormatting>
  <conditionalFormatting sqref="ED6:ED28">
    <cfRule type="expression" dxfId="7" priority="1">
      <formula>LEN(TRIM(ED6))=0</formula>
    </cfRule>
  </conditionalFormatting>
  <pageMargins left="0.7" right="0.7" top="0.75" bottom="0.75" header="0.3" footer="0.3"/>
  <pageSetup paperSize="9" scale="8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I38"/>
  <sheetViews>
    <sheetView workbookViewId="0">
      <pane xSplit="5" topLeftCell="F1" activePane="topRight" state="frozen"/>
      <selection pane="topRight" activeCell="F26" sqref="F26"/>
    </sheetView>
  </sheetViews>
  <sheetFormatPr baseColWidth="10" defaultRowHeight="15" x14ac:dyDescent="0.25"/>
  <cols>
    <col min="1" max="1" width="1.7109375" style="1" customWidth="1"/>
    <col min="2" max="2" width="4.7109375" style="1" customWidth="1"/>
    <col min="3" max="3" width="1.7109375" style="1" customWidth="1"/>
    <col min="4" max="4" width="10.7109375" style="3" customWidth="1"/>
    <col min="5" max="5" width="11.85546875" style="3" customWidth="1"/>
    <col min="6" max="259" width="4.7109375" style="1" customWidth="1"/>
    <col min="260" max="16384" width="11.42578125" style="1"/>
  </cols>
  <sheetData>
    <row r="1" spans="2:189" ht="5.0999999999999996" customHeight="1" thickBot="1" x14ac:dyDescent="0.3"/>
    <row r="2" spans="2:189" ht="15.75" customHeight="1" x14ac:dyDescent="0.25">
      <c r="B2" s="78">
        <v>2016</v>
      </c>
      <c r="C2" s="79"/>
      <c r="D2" s="79"/>
      <c r="E2" s="79"/>
      <c r="F2" s="77" t="s">
        <v>14</v>
      </c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 t="s">
        <v>15</v>
      </c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 t="s">
        <v>16</v>
      </c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 t="s">
        <v>17</v>
      </c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 t="s">
        <v>18</v>
      </c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/>
      <c r="FC2" s="69" t="s">
        <v>19</v>
      </c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69"/>
      <c r="GF2" s="69"/>
      <c r="GG2" s="70"/>
    </row>
    <row r="3" spans="2:189" ht="15.75" customHeight="1" thickBot="1" x14ac:dyDescent="0.3">
      <c r="B3" s="80"/>
      <c r="C3" s="81"/>
      <c r="D3" s="81"/>
      <c r="E3" s="81"/>
      <c r="F3" s="66" t="str">
        <f>"S"&amp;WEEKNUM(DATE(2016,7,3),2)-1</f>
        <v>S26</v>
      </c>
      <c r="G3" s="67"/>
      <c r="H3" s="67"/>
      <c r="I3" s="67" t="str">
        <f>"S"&amp;WEEKNUM(DATE(2016,7,10),2)-1</f>
        <v>S27</v>
      </c>
      <c r="J3" s="67"/>
      <c r="K3" s="67"/>
      <c r="L3" s="67"/>
      <c r="M3" s="67"/>
      <c r="N3" s="67"/>
      <c r="O3" s="67"/>
      <c r="P3" s="67" t="str">
        <f>"S"&amp;WEEKNUM(DATE(2016,7,17),2)-1</f>
        <v>S28</v>
      </c>
      <c r="Q3" s="67"/>
      <c r="R3" s="67"/>
      <c r="S3" s="67"/>
      <c r="T3" s="67"/>
      <c r="U3" s="67"/>
      <c r="V3" s="67"/>
      <c r="W3" s="67" t="str">
        <f>"S"&amp;WEEKNUM(DATE(2016,7,24),2)-1</f>
        <v>S29</v>
      </c>
      <c r="X3" s="67"/>
      <c r="Y3" s="67"/>
      <c r="Z3" s="67"/>
      <c r="AA3" s="67"/>
      <c r="AB3" s="67"/>
      <c r="AC3" s="67"/>
      <c r="AD3" s="67" t="str">
        <f>"S"&amp;WEEKNUM(DATE(2016,7,31),2)-1</f>
        <v>S30</v>
      </c>
      <c r="AE3" s="67"/>
      <c r="AF3" s="67"/>
      <c r="AG3" s="67"/>
      <c r="AH3" s="67"/>
      <c r="AI3" s="67"/>
      <c r="AJ3" s="67"/>
      <c r="AK3" s="67" t="str">
        <f>"S"&amp;WEEKNUM(DATE(2016,8,7),2)-1</f>
        <v>S31</v>
      </c>
      <c r="AL3" s="67"/>
      <c r="AM3" s="67"/>
      <c r="AN3" s="67"/>
      <c r="AO3" s="67"/>
      <c r="AP3" s="67"/>
      <c r="AQ3" s="67"/>
      <c r="AR3" s="67" t="str">
        <f>"S"&amp;WEEKNUM(DATE(2016,8,14),2)-1</f>
        <v>S32</v>
      </c>
      <c r="AS3" s="67"/>
      <c r="AT3" s="67"/>
      <c r="AU3" s="67"/>
      <c r="AV3" s="67"/>
      <c r="AW3" s="67"/>
      <c r="AX3" s="67"/>
      <c r="AY3" s="67" t="str">
        <f>"S"&amp;WEEKNUM(DATE(2016,8,21),2)-1</f>
        <v>S33</v>
      </c>
      <c r="AZ3" s="67"/>
      <c r="BA3" s="67"/>
      <c r="BB3" s="67"/>
      <c r="BC3" s="67"/>
      <c r="BD3" s="67"/>
      <c r="BE3" s="67"/>
      <c r="BF3" s="67" t="str">
        <f>"S"&amp;WEEKNUM(DATE(2016,8,28),2)-1</f>
        <v>S34</v>
      </c>
      <c r="BG3" s="67"/>
      <c r="BH3" s="67"/>
      <c r="BI3" s="67"/>
      <c r="BJ3" s="67"/>
      <c r="BK3" s="67"/>
      <c r="BL3" s="67"/>
      <c r="BM3" s="67" t="str">
        <f>"S"&amp;WEEKNUM(DATE(2016,9,4),2)-1</f>
        <v>S35</v>
      </c>
      <c r="BN3" s="67"/>
      <c r="BO3" s="67"/>
      <c r="BP3" s="67"/>
      <c r="BQ3" s="67"/>
      <c r="BR3" s="67"/>
      <c r="BS3" s="67"/>
      <c r="BT3" s="67" t="str">
        <f>"S"&amp;WEEKNUM(DATE(2016,9,11),2)-1</f>
        <v>S36</v>
      </c>
      <c r="BU3" s="67"/>
      <c r="BV3" s="67"/>
      <c r="BW3" s="67"/>
      <c r="BX3" s="67"/>
      <c r="BY3" s="67"/>
      <c r="BZ3" s="67"/>
      <c r="CA3" s="67" t="str">
        <f>"S"&amp;WEEKNUM(DATE(2016,9,18),2)-1</f>
        <v>S37</v>
      </c>
      <c r="CB3" s="67"/>
      <c r="CC3" s="67"/>
      <c r="CD3" s="67"/>
      <c r="CE3" s="67"/>
      <c r="CF3" s="67"/>
      <c r="CG3" s="67"/>
      <c r="CH3" s="67" t="str">
        <f>"S"&amp;WEEKNUM(DATE(2016,9,25),2)-1</f>
        <v>S38</v>
      </c>
      <c r="CI3" s="67"/>
      <c r="CJ3" s="67"/>
      <c r="CK3" s="67"/>
      <c r="CL3" s="67"/>
      <c r="CM3" s="67"/>
      <c r="CN3" s="67"/>
      <c r="CO3" s="67" t="str">
        <f>"S"&amp;WEEKNUM(DATE(2016,10,2),2)-1</f>
        <v>S39</v>
      </c>
      <c r="CP3" s="67"/>
      <c r="CQ3" s="67"/>
      <c r="CR3" s="67"/>
      <c r="CS3" s="67"/>
      <c r="CT3" s="67"/>
      <c r="CU3" s="67"/>
      <c r="CV3" s="67" t="str">
        <f>"S"&amp;WEEKNUM(DATE(2016,10,9),2)-1</f>
        <v>S40</v>
      </c>
      <c r="CW3" s="67"/>
      <c r="CX3" s="67"/>
      <c r="CY3" s="67"/>
      <c r="CZ3" s="67"/>
      <c r="DA3" s="67"/>
      <c r="DB3" s="67"/>
      <c r="DC3" s="67" t="str">
        <f>"S"&amp;WEEKNUM(DATE(2016,10,16),2)-1</f>
        <v>S41</v>
      </c>
      <c r="DD3" s="67"/>
      <c r="DE3" s="67"/>
      <c r="DF3" s="67"/>
      <c r="DG3" s="67"/>
      <c r="DH3" s="67"/>
      <c r="DI3" s="67"/>
      <c r="DJ3" s="67" t="str">
        <f>"S"&amp;WEEKNUM(DATE(2016,10,23),2)-1</f>
        <v>S42</v>
      </c>
      <c r="DK3" s="67"/>
      <c r="DL3" s="67"/>
      <c r="DM3" s="67"/>
      <c r="DN3" s="67"/>
      <c r="DO3" s="67"/>
      <c r="DP3" s="67"/>
      <c r="DQ3" s="67" t="str">
        <f>"S"&amp;WEEKNUM(DATE(2016,10,30),2)-1</f>
        <v>S43</v>
      </c>
      <c r="DR3" s="67"/>
      <c r="DS3" s="67"/>
      <c r="DT3" s="67"/>
      <c r="DU3" s="67"/>
      <c r="DV3" s="67"/>
      <c r="DW3" s="67"/>
      <c r="DX3" s="67" t="str">
        <f>"S"&amp;WEEKNUM(DATE(2016,11,6),2)-1</f>
        <v>S44</v>
      </c>
      <c r="DY3" s="67"/>
      <c r="DZ3" s="67"/>
      <c r="EA3" s="67"/>
      <c r="EB3" s="67"/>
      <c r="EC3" s="67"/>
      <c r="ED3" s="67"/>
      <c r="EE3" s="67" t="str">
        <f>"S"&amp;WEEKNUM(DATE(2016,11,13),2)-1</f>
        <v>S45</v>
      </c>
      <c r="EF3" s="67"/>
      <c r="EG3" s="67"/>
      <c r="EH3" s="67"/>
      <c r="EI3" s="67"/>
      <c r="EJ3" s="67"/>
      <c r="EK3" s="67"/>
      <c r="EL3" s="67" t="str">
        <f>"S"&amp;WEEKNUM(DATE(2016,11,20),2)-1</f>
        <v>S46</v>
      </c>
      <c r="EM3" s="67"/>
      <c r="EN3" s="67"/>
      <c r="EO3" s="67"/>
      <c r="EP3" s="67"/>
      <c r="EQ3" s="67"/>
      <c r="ER3" s="67"/>
      <c r="ES3" s="67" t="str">
        <f>"S"&amp;WEEKNUM(DATE(2016,11,27),2)-1</f>
        <v>S47</v>
      </c>
      <c r="ET3" s="67"/>
      <c r="EU3" s="67"/>
      <c r="EV3" s="67"/>
      <c r="EW3" s="67"/>
      <c r="EX3" s="67"/>
      <c r="EY3" s="67"/>
      <c r="EZ3" s="67" t="str">
        <f>"S"&amp;WEEKNUM(DATE(2016,12,4),2)-1</f>
        <v>S48</v>
      </c>
      <c r="FA3" s="67"/>
      <c r="FB3" s="67"/>
      <c r="FC3" s="67"/>
      <c r="FD3" s="67"/>
      <c r="FE3" s="67"/>
      <c r="FF3" s="67"/>
      <c r="FG3" s="67" t="str">
        <f>"S"&amp;WEEKNUM(DATE(2016,12,11),2)-1</f>
        <v>S49</v>
      </c>
      <c r="FH3" s="67"/>
      <c r="FI3" s="67"/>
      <c r="FJ3" s="67"/>
      <c r="FK3" s="67"/>
      <c r="FL3" s="67"/>
      <c r="FM3" s="67"/>
      <c r="FN3" s="67" t="str">
        <f>"S"&amp;WEEKNUM(DATE(2016,12,18),2)-1</f>
        <v>S50</v>
      </c>
      <c r="FO3" s="67"/>
      <c r="FP3" s="67"/>
      <c r="FQ3" s="67"/>
      <c r="FR3" s="67"/>
      <c r="FS3" s="67"/>
      <c r="FT3" s="67"/>
      <c r="FU3" s="67" t="str">
        <f>"S"&amp;WEEKNUM(DATE(2016,12,25),2)-1</f>
        <v>S51</v>
      </c>
      <c r="FV3" s="67"/>
      <c r="FW3" s="67"/>
      <c r="FX3" s="67"/>
      <c r="FY3" s="67"/>
      <c r="FZ3" s="67"/>
      <c r="GA3" s="67"/>
      <c r="GB3" s="67" t="str">
        <f>"S"&amp;WEEKNUM(DATE(2016,12,31),2)-1</f>
        <v>S52</v>
      </c>
      <c r="GC3" s="67"/>
      <c r="GD3" s="67"/>
      <c r="GE3" s="67"/>
      <c r="GF3" s="67"/>
      <c r="GG3" s="68"/>
    </row>
    <row r="4" spans="2:189" ht="15.75" customHeight="1" thickTop="1" x14ac:dyDescent="0.25">
      <c r="B4" s="80"/>
      <c r="C4" s="81"/>
      <c r="D4" s="81"/>
      <c r="E4" s="81"/>
      <c r="F4" s="47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1</v>
      </c>
      <c r="N4" s="48" t="s">
        <v>2</v>
      </c>
      <c r="O4" s="48" t="s">
        <v>3</v>
      </c>
      <c r="P4" s="48" t="s">
        <v>4</v>
      </c>
      <c r="Q4" s="48" t="s">
        <v>5</v>
      </c>
      <c r="R4" s="48" t="s">
        <v>6</v>
      </c>
      <c r="S4" s="55" t="s">
        <v>7</v>
      </c>
      <c r="T4" s="48" t="s">
        <v>1</v>
      </c>
      <c r="U4" s="48" t="s">
        <v>2</v>
      </c>
      <c r="V4" s="48" t="s">
        <v>3</v>
      </c>
      <c r="W4" s="48" t="s">
        <v>4</v>
      </c>
      <c r="X4" s="48" t="s">
        <v>5</v>
      </c>
      <c r="Y4" s="48" t="s">
        <v>6</v>
      </c>
      <c r="Z4" s="48" t="s">
        <v>7</v>
      </c>
      <c r="AA4" s="48" t="s">
        <v>1</v>
      </c>
      <c r="AB4" s="48" t="s">
        <v>2</v>
      </c>
      <c r="AC4" s="48" t="s">
        <v>3</v>
      </c>
      <c r="AD4" s="48" t="s">
        <v>4</v>
      </c>
      <c r="AE4" s="48" t="s">
        <v>5</v>
      </c>
      <c r="AF4" s="48" t="s">
        <v>6</v>
      </c>
      <c r="AG4" s="48" t="s">
        <v>7</v>
      </c>
      <c r="AH4" s="48" t="s">
        <v>1</v>
      </c>
      <c r="AI4" s="48" t="s">
        <v>2</v>
      </c>
      <c r="AJ4" s="48" t="s">
        <v>3</v>
      </c>
      <c r="AK4" s="48" t="s">
        <v>4</v>
      </c>
      <c r="AL4" s="48" t="s">
        <v>5</v>
      </c>
      <c r="AM4" s="48" t="s">
        <v>6</v>
      </c>
      <c r="AN4" s="48" t="s">
        <v>7</v>
      </c>
      <c r="AO4" s="48" t="s">
        <v>1</v>
      </c>
      <c r="AP4" s="48" t="s">
        <v>2</v>
      </c>
      <c r="AQ4" s="48" t="s">
        <v>3</v>
      </c>
      <c r="AR4" s="48" t="s">
        <v>4</v>
      </c>
      <c r="AS4" s="48" t="s">
        <v>5</v>
      </c>
      <c r="AT4" s="48" t="s">
        <v>6</v>
      </c>
      <c r="AU4" s="48" t="s">
        <v>7</v>
      </c>
      <c r="AV4" s="48" t="s">
        <v>1</v>
      </c>
      <c r="AW4" s="48" t="s">
        <v>2</v>
      </c>
      <c r="AX4" s="48" t="s">
        <v>3</v>
      </c>
      <c r="AY4" s="55" t="s">
        <v>4</v>
      </c>
      <c r="AZ4" s="48" t="s">
        <v>5</v>
      </c>
      <c r="BA4" s="48" t="s">
        <v>6</v>
      </c>
      <c r="BB4" s="48" t="s">
        <v>7</v>
      </c>
      <c r="BC4" s="48" t="s">
        <v>1</v>
      </c>
      <c r="BD4" s="48" t="s">
        <v>2</v>
      </c>
      <c r="BE4" s="48" t="s">
        <v>3</v>
      </c>
      <c r="BF4" s="48" t="s">
        <v>4</v>
      </c>
      <c r="BG4" s="48" t="s">
        <v>5</v>
      </c>
      <c r="BH4" s="48" t="s">
        <v>6</v>
      </c>
      <c r="BI4" s="48" t="s">
        <v>7</v>
      </c>
      <c r="BJ4" s="48" t="s">
        <v>1</v>
      </c>
      <c r="BK4" s="48" t="s">
        <v>2</v>
      </c>
      <c r="BL4" s="48" t="s">
        <v>3</v>
      </c>
      <c r="BM4" s="48" t="s">
        <v>4</v>
      </c>
      <c r="BN4" s="48" t="s">
        <v>5</v>
      </c>
      <c r="BO4" s="48" t="s">
        <v>6</v>
      </c>
      <c r="BP4" s="48" t="s">
        <v>7</v>
      </c>
      <c r="BQ4" s="48" t="s">
        <v>1</v>
      </c>
      <c r="BR4" s="48" t="s">
        <v>2</v>
      </c>
      <c r="BS4" s="48" t="s">
        <v>3</v>
      </c>
      <c r="BT4" s="48" t="s">
        <v>4</v>
      </c>
      <c r="BU4" s="48" t="s">
        <v>5</v>
      </c>
      <c r="BV4" s="48" t="s">
        <v>6</v>
      </c>
      <c r="BW4" s="48" t="s">
        <v>7</v>
      </c>
      <c r="BX4" s="48" t="s">
        <v>1</v>
      </c>
      <c r="BY4" s="48" t="s">
        <v>2</v>
      </c>
      <c r="BZ4" s="48" t="s">
        <v>3</v>
      </c>
      <c r="CA4" s="48" t="s">
        <v>4</v>
      </c>
      <c r="CB4" s="48" t="s">
        <v>5</v>
      </c>
      <c r="CC4" s="48" t="s">
        <v>6</v>
      </c>
      <c r="CD4" s="48" t="s">
        <v>7</v>
      </c>
      <c r="CE4" s="48" t="s">
        <v>1</v>
      </c>
      <c r="CF4" s="48" t="s">
        <v>2</v>
      </c>
      <c r="CG4" s="48" t="s">
        <v>3</v>
      </c>
      <c r="CH4" s="48" t="s">
        <v>4</v>
      </c>
      <c r="CI4" s="48" t="s">
        <v>5</v>
      </c>
      <c r="CJ4" s="48" t="s">
        <v>6</v>
      </c>
      <c r="CK4" s="48" t="s">
        <v>7</v>
      </c>
      <c r="CL4" s="48" t="s">
        <v>1</v>
      </c>
      <c r="CM4" s="48" t="s">
        <v>2</v>
      </c>
      <c r="CN4" s="48" t="s">
        <v>3</v>
      </c>
      <c r="CO4" s="48" t="s">
        <v>4</v>
      </c>
      <c r="CP4" s="48" t="s">
        <v>5</v>
      </c>
      <c r="CQ4" s="48" t="s">
        <v>6</v>
      </c>
      <c r="CR4" s="48" t="s">
        <v>7</v>
      </c>
      <c r="CS4" s="48" t="s">
        <v>1</v>
      </c>
      <c r="CT4" s="48" t="s">
        <v>2</v>
      </c>
      <c r="CU4" s="48" t="s">
        <v>3</v>
      </c>
      <c r="CV4" s="48" t="s">
        <v>4</v>
      </c>
      <c r="CW4" s="48" t="s">
        <v>5</v>
      </c>
      <c r="CX4" s="48" t="s">
        <v>6</v>
      </c>
      <c r="CY4" s="48" t="s">
        <v>7</v>
      </c>
      <c r="CZ4" s="48" t="s">
        <v>1</v>
      </c>
      <c r="DA4" s="48" t="s">
        <v>2</v>
      </c>
      <c r="DB4" s="48" t="s">
        <v>3</v>
      </c>
      <c r="DC4" s="48" t="s">
        <v>4</v>
      </c>
      <c r="DD4" s="48" t="s">
        <v>5</v>
      </c>
      <c r="DE4" s="48" t="s">
        <v>6</v>
      </c>
      <c r="DF4" s="48" t="s">
        <v>7</v>
      </c>
      <c r="DG4" s="48" t="s">
        <v>1</v>
      </c>
      <c r="DH4" s="48" t="s">
        <v>2</v>
      </c>
      <c r="DI4" s="48" t="s">
        <v>3</v>
      </c>
      <c r="DJ4" s="48" t="s">
        <v>4</v>
      </c>
      <c r="DK4" s="48" t="s">
        <v>5</v>
      </c>
      <c r="DL4" s="48" t="s">
        <v>6</v>
      </c>
      <c r="DM4" s="48" t="s">
        <v>7</v>
      </c>
      <c r="DN4" s="48" t="s">
        <v>1</v>
      </c>
      <c r="DO4" s="48" t="s">
        <v>2</v>
      </c>
      <c r="DP4" s="48" t="s">
        <v>3</v>
      </c>
      <c r="DQ4" s="48" t="s">
        <v>4</v>
      </c>
      <c r="DR4" s="48" t="s">
        <v>5</v>
      </c>
      <c r="DS4" s="48" t="s">
        <v>6</v>
      </c>
      <c r="DT4" s="48" t="s">
        <v>7</v>
      </c>
      <c r="DU4" s="48" t="s">
        <v>1</v>
      </c>
      <c r="DV4" s="48" t="s">
        <v>2</v>
      </c>
      <c r="DW4" s="48" t="s">
        <v>3</v>
      </c>
      <c r="DX4" s="48" t="s">
        <v>4</v>
      </c>
      <c r="DY4" s="55" t="s">
        <v>5</v>
      </c>
      <c r="DZ4" s="48" t="s">
        <v>6</v>
      </c>
      <c r="EA4" s="48" t="s">
        <v>7</v>
      </c>
      <c r="EB4" s="48" t="s">
        <v>1</v>
      </c>
      <c r="EC4" s="48" t="s">
        <v>2</v>
      </c>
      <c r="ED4" s="48" t="s">
        <v>3</v>
      </c>
      <c r="EE4" s="48" t="s">
        <v>4</v>
      </c>
      <c r="EF4" s="48" t="s">
        <v>5</v>
      </c>
      <c r="EG4" s="48" t="s">
        <v>6</v>
      </c>
      <c r="EH4" s="48" t="s">
        <v>7</v>
      </c>
      <c r="EI4" s="55" t="s">
        <v>1</v>
      </c>
      <c r="EJ4" s="48" t="s">
        <v>2</v>
      </c>
      <c r="EK4" s="48" t="s">
        <v>3</v>
      </c>
      <c r="EL4" s="48" t="s">
        <v>4</v>
      </c>
      <c r="EM4" s="48" t="s">
        <v>5</v>
      </c>
      <c r="EN4" s="48" t="s">
        <v>6</v>
      </c>
      <c r="EO4" s="48" t="s">
        <v>7</v>
      </c>
      <c r="EP4" s="48" t="s">
        <v>1</v>
      </c>
      <c r="EQ4" s="48" t="s">
        <v>2</v>
      </c>
      <c r="ER4" s="48" t="s">
        <v>3</v>
      </c>
      <c r="ES4" s="48" t="s">
        <v>4</v>
      </c>
      <c r="ET4" s="48" t="s">
        <v>5</v>
      </c>
      <c r="EU4" s="48" t="s">
        <v>6</v>
      </c>
      <c r="EV4" s="48" t="s">
        <v>7</v>
      </c>
      <c r="EW4" s="48" t="s">
        <v>1</v>
      </c>
      <c r="EX4" s="48" t="s">
        <v>2</v>
      </c>
      <c r="EY4" s="48" t="s">
        <v>3</v>
      </c>
      <c r="EZ4" s="48" t="s">
        <v>4</v>
      </c>
      <c r="FA4" s="48" t="s">
        <v>5</v>
      </c>
      <c r="FB4" s="48" t="s">
        <v>6</v>
      </c>
      <c r="FC4" s="48" t="s">
        <v>7</v>
      </c>
      <c r="FD4" s="48" t="s">
        <v>1</v>
      </c>
      <c r="FE4" s="48" t="s">
        <v>2</v>
      </c>
      <c r="FF4" s="48" t="s">
        <v>3</v>
      </c>
      <c r="FG4" s="48" t="s">
        <v>4</v>
      </c>
      <c r="FH4" s="48" t="s">
        <v>5</v>
      </c>
      <c r="FI4" s="48" t="s">
        <v>6</v>
      </c>
      <c r="FJ4" s="48" t="s">
        <v>7</v>
      </c>
      <c r="FK4" s="48" t="s">
        <v>1</v>
      </c>
      <c r="FL4" s="48" t="s">
        <v>2</v>
      </c>
      <c r="FM4" s="48" t="s">
        <v>3</v>
      </c>
      <c r="FN4" s="48" t="s">
        <v>4</v>
      </c>
      <c r="FO4" s="48" t="s">
        <v>5</v>
      </c>
      <c r="FP4" s="48" t="s">
        <v>6</v>
      </c>
      <c r="FQ4" s="48" t="s">
        <v>7</v>
      </c>
      <c r="FR4" s="48" t="s">
        <v>1</v>
      </c>
      <c r="FS4" s="48" t="s">
        <v>2</v>
      </c>
      <c r="FT4" s="48" t="s">
        <v>3</v>
      </c>
      <c r="FU4" s="48" t="s">
        <v>4</v>
      </c>
      <c r="FV4" s="48" t="s">
        <v>5</v>
      </c>
      <c r="FW4" s="48" t="s">
        <v>6</v>
      </c>
      <c r="FX4" s="48" t="s">
        <v>7</v>
      </c>
      <c r="FY4" s="48" t="s">
        <v>1</v>
      </c>
      <c r="FZ4" s="48" t="s">
        <v>2</v>
      </c>
      <c r="GA4" s="55" t="s">
        <v>3</v>
      </c>
      <c r="GB4" s="48" t="s">
        <v>4</v>
      </c>
      <c r="GC4" s="48" t="s">
        <v>5</v>
      </c>
      <c r="GD4" s="48" t="s">
        <v>6</v>
      </c>
      <c r="GE4" s="48" t="s">
        <v>7</v>
      </c>
      <c r="GF4" s="48" t="s">
        <v>1</v>
      </c>
      <c r="GG4" s="49" t="s">
        <v>2</v>
      </c>
    </row>
    <row r="5" spans="2:189" s="2" customFormat="1" ht="15.75" customHeight="1" thickBot="1" x14ac:dyDescent="0.3">
      <c r="B5" s="82"/>
      <c r="C5" s="83"/>
      <c r="D5" s="83"/>
      <c r="E5" s="83"/>
      <c r="F5" s="50">
        <v>1</v>
      </c>
      <c r="G5" s="51">
        <v>2</v>
      </c>
      <c r="H5" s="51">
        <v>3</v>
      </c>
      <c r="I5" s="51">
        <v>4</v>
      </c>
      <c r="J5" s="51">
        <v>5</v>
      </c>
      <c r="K5" s="51">
        <v>6</v>
      </c>
      <c r="L5" s="51">
        <v>7</v>
      </c>
      <c r="M5" s="51">
        <v>8</v>
      </c>
      <c r="N5" s="51">
        <v>9</v>
      </c>
      <c r="O5" s="51">
        <v>10</v>
      </c>
      <c r="P5" s="51">
        <v>11</v>
      </c>
      <c r="Q5" s="51">
        <v>12</v>
      </c>
      <c r="R5" s="51">
        <v>13</v>
      </c>
      <c r="S5" s="56">
        <v>14</v>
      </c>
      <c r="T5" s="51">
        <v>15</v>
      </c>
      <c r="U5" s="51">
        <v>16</v>
      </c>
      <c r="V5" s="51">
        <v>17</v>
      </c>
      <c r="W5" s="51">
        <v>18</v>
      </c>
      <c r="X5" s="51">
        <v>19</v>
      </c>
      <c r="Y5" s="51">
        <v>20</v>
      </c>
      <c r="Z5" s="51">
        <v>21</v>
      </c>
      <c r="AA5" s="51">
        <v>22</v>
      </c>
      <c r="AB5" s="51">
        <v>23</v>
      </c>
      <c r="AC5" s="51">
        <v>24</v>
      </c>
      <c r="AD5" s="51">
        <v>25</v>
      </c>
      <c r="AE5" s="51">
        <v>26</v>
      </c>
      <c r="AF5" s="51">
        <v>27</v>
      </c>
      <c r="AG5" s="51">
        <v>28</v>
      </c>
      <c r="AH5" s="51">
        <v>29</v>
      </c>
      <c r="AI5" s="51">
        <v>30</v>
      </c>
      <c r="AJ5" s="51">
        <v>31</v>
      </c>
      <c r="AK5" s="51">
        <v>1</v>
      </c>
      <c r="AL5" s="51">
        <v>2</v>
      </c>
      <c r="AM5" s="51">
        <v>3</v>
      </c>
      <c r="AN5" s="51">
        <v>4</v>
      </c>
      <c r="AO5" s="51">
        <v>5</v>
      </c>
      <c r="AP5" s="51">
        <v>6</v>
      </c>
      <c r="AQ5" s="51">
        <v>7</v>
      </c>
      <c r="AR5" s="51">
        <v>8</v>
      </c>
      <c r="AS5" s="51">
        <v>9</v>
      </c>
      <c r="AT5" s="51">
        <v>10</v>
      </c>
      <c r="AU5" s="51">
        <v>11</v>
      </c>
      <c r="AV5" s="51">
        <v>12</v>
      </c>
      <c r="AW5" s="51">
        <v>13</v>
      </c>
      <c r="AX5" s="51">
        <v>14</v>
      </c>
      <c r="AY5" s="56">
        <v>15</v>
      </c>
      <c r="AZ5" s="51">
        <v>16</v>
      </c>
      <c r="BA5" s="51">
        <v>17</v>
      </c>
      <c r="BB5" s="51">
        <v>18</v>
      </c>
      <c r="BC5" s="51">
        <v>19</v>
      </c>
      <c r="BD5" s="51">
        <v>20</v>
      </c>
      <c r="BE5" s="51">
        <v>21</v>
      </c>
      <c r="BF5" s="51">
        <v>22</v>
      </c>
      <c r="BG5" s="51">
        <v>23</v>
      </c>
      <c r="BH5" s="51">
        <v>24</v>
      </c>
      <c r="BI5" s="51">
        <v>25</v>
      </c>
      <c r="BJ5" s="51">
        <v>26</v>
      </c>
      <c r="BK5" s="51">
        <v>27</v>
      </c>
      <c r="BL5" s="51">
        <v>28</v>
      </c>
      <c r="BM5" s="51">
        <v>29</v>
      </c>
      <c r="BN5" s="51">
        <v>30</v>
      </c>
      <c r="BO5" s="51">
        <v>31</v>
      </c>
      <c r="BP5" s="51">
        <v>1</v>
      </c>
      <c r="BQ5" s="51">
        <v>2</v>
      </c>
      <c r="BR5" s="51">
        <v>3</v>
      </c>
      <c r="BS5" s="51">
        <v>4</v>
      </c>
      <c r="BT5" s="51">
        <v>5</v>
      </c>
      <c r="BU5" s="51">
        <v>6</v>
      </c>
      <c r="BV5" s="51">
        <v>7</v>
      </c>
      <c r="BW5" s="51">
        <v>8</v>
      </c>
      <c r="BX5" s="51">
        <v>9</v>
      </c>
      <c r="BY5" s="51">
        <v>10</v>
      </c>
      <c r="BZ5" s="51">
        <v>11</v>
      </c>
      <c r="CA5" s="51">
        <v>12</v>
      </c>
      <c r="CB5" s="51">
        <v>13</v>
      </c>
      <c r="CC5" s="51">
        <v>14</v>
      </c>
      <c r="CD5" s="51">
        <v>15</v>
      </c>
      <c r="CE5" s="51">
        <v>16</v>
      </c>
      <c r="CF5" s="51">
        <v>17</v>
      </c>
      <c r="CG5" s="51">
        <v>18</v>
      </c>
      <c r="CH5" s="51">
        <v>19</v>
      </c>
      <c r="CI5" s="51">
        <v>20</v>
      </c>
      <c r="CJ5" s="51">
        <v>21</v>
      </c>
      <c r="CK5" s="51">
        <v>22</v>
      </c>
      <c r="CL5" s="51">
        <v>23</v>
      </c>
      <c r="CM5" s="51">
        <v>24</v>
      </c>
      <c r="CN5" s="51">
        <v>25</v>
      </c>
      <c r="CO5" s="51">
        <v>26</v>
      </c>
      <c r="CP5" s="51">
        <v>27</v>
      </c>
      <c r="CQ5" s="51">
        <v>28</v>
      </c>
      <c r="CR5" s="51">
        <v>29</v>
      </c>
      <c r="CS5" s="51">
        <v>30</v>
      </c>
      <c r="CT5" s="51">
        <v>1</v>
      </c>
      <c r="CU5" s="51">
        <v>2</v>
      </c>
      <c r="CV5" s="51">
        <v>3</v>
      </c>
      <c r="CW5" s="51">
        <v>4</v>
      </c>
      <c r="CX5" s="51">
        <v>5</v>
      </c>
      <c r="CY5" s="51">
        <v>6</v>
      </c>
      <c r="CZ5" s="51">
        <v>7</v>
      </c>
      <c r="DA5" s="51">
        <v>8</v>
      </c>
      <c r="DB5" s="51">
        <v>9</v>
      </c>
      <c r="DC5" s="51">
        <v>10</v>
      </c>
      <c r="DD5" s="51">
        <v>11</v>
      </c>
      <c r="DE5" s="51">
        <v>12</v>
      </c>
      <c r="DF5" s="51">
        <v>13</v>
      </c>
      <c r="DG5" s="51">
        <v>14</v>
      </c>
      <c r="DH5" s="51">
        <v>15</v>
      </c>
      <c r="DI5" s="51">
        <v>16</v>
      </c>
      <c r="DJ5" s="51">
        <v>17</v>
      </c>
      <c r="DK5" s="51">
        <v>18</v>
      </c>
      <c r="DL5" s="51">
        <v>19</v>
      </c>
      <c r="DM5" s="51">
        <v>20</v>
      </c>
      <c r="DN5" s="51">
        <v>21</v>
      </c>
      <c r="DO5" s="51">
        <v>22</v>
      </c>
      <c r="DP5" s="51">
        <v>23</v>
      </c>
      <c r="DQ5" s="51">
        <v>24</v>
      </c>
      <c r="DR5" s="51">
        <v>25</v>
      </c>
      <c r="DS5" s="51">
        <v>26</v>
      </c>
      <c r="DT5" s="51">
        <v>27</v>
      </c>
      <c r="DU5" s="51">
        <v>28</v>
      </c>
      <c r="DV5" s="51">
        <v>29</v>
      </c>
      <c r="DW5" s="51">
        <v>30</v>
      </c>
      <c r="DX5" s="51">
        <v>31</v>
      </c>
      <c r="DY5" s="56">
        <v>1</v>
      </c>
      <c r="DZ5" s="51">
        <v>2</v>
      </c>
      <c r="EA5" s="51">
        <v>3</v>
      </c>
      <c r="EB5" s="51">
        <v>4</v>
      </c>
      <c r="EC5" s="51">
        <v>5</v>
      </c>
      <c r="ED5" s="51">
        <v>6</v>
      </c>
      <c r="EE5" s="51">
        <v>7</v>
      </c>
      <c r="EF5" s="51">
        <v>8</v>
      </c>
      <c r="EG5" s="51">
        <v>9</v>
      </c>
      <c r="EH5" s="51">
        <v>10</v>
      </c>
      <c r="EI5" s="56">
        <v>11</v>
      </c>
      <c r="EJ5" s="51">
        <v>12</v>
      </c>
      <c r="EK5" s="51">
        <v>13</v>
      </c>
      <c r="EL5" s="51">
        <v>14</v>
      </c>
      <c r="EM5" s="51">
        <v>15</v>
      </c>
      <c r="EN5" s="51">
        <v>16</v>
      </c>
      <c r="EO5" s="51">
        <v>17</v>
      </c>
      <c r="EP5" s="51">
        <v>18</v>
      </c>
      <c r="EQ5" s="51">
        <v>19</v>
      </c>
      <c r="ER5" s="51">
        <v>20</v>
      </c>
      <c r="ES5" s="51">
        <v>21</v>
      </c>
      <c r="ET5" s="51">
        <v>22</v>
      </c>
      <c r="EU5" s="51">
        <v>23</v>
      </c>
      <c r="EV5" s="51">
        <v>24</v>
      </c>
      <c r="EW5" s="51">
        <v>25</v>
      </c>
      <c r="EX5" s="51">
        <v>26</v>
      </c>
      <c r="EY5" s="51">
        <v>27</v>
      </c>
      <c r="EZ5" s="51">
        <v>28</v>
      </c>
      <c r="FA5" s="51">
        <v>29</v>
      </c>
      <c r="FB5" s="51">
        <v>30</v>
      </c>
      <c r="FC5" s="51">
        <v>1</v>
      </c>
      <c r="FD5" s="51">
        <v>2</v>
      </c>
      <c r="FE5" s="51">
        <v>3</v>
      </c>
      <c r="FF5" s="51">
        <v>4</v>
      </c>
      <c r="FG5" s="51">
        <v>5</v>
      </c>
      <c r="FH5" s="51">
        <v>6</v>
      </c>
      <c r="FI5" s="51">
        <v>7</v>
      </c>
      <c r="FJ5" s="51">
        <v>8</v>
      </c>
      <c r="FK5" s="51">
        <v>9</v>
      </c>
      <c r="FL5" s="51">
        <v>10</v>
      </c>
      <c r="FM5" s="51">
        <v>11</v>
      </c>
      <c r="FN5" s="51">
        <v>12</v>
      </c>
      <c r="FO5" s="51">
        <v>13</v>
      </c>
      <c r="FP5" s="51">
        <v>14</v>
      </c>
      <c r="FQ5" s="51">
        <v>15</v>
      </c>
      <c r="FR5" s="51">
        <v>16</v>
      </c>
      <c r="FS5" s="51">
        <v>17</v>
      </c>
      <c r="FT5" s="51">
        <v>18</v>
      </c>
      <c r="FU5" s="51">
        <v>19</v>
      </c>
      <c r="FV5" s="51">
        <v>20</v>
      </c>
      <c r="FW5" s="51">
        <v>21</v>
      </c>
      <c r="FX5" s="51">
        <v>22</v>
      </c>
      <c r="FY5" s="51">
        <v>23</v>
      </c>
      <c r="FZ5" s="51">
        <v>24</v>
      </c>
      <c r="GA5" s="56">
        <v>25</v>
      </c>
      <c r="GB5" s="51">
        <v>26</v>
      </c>
      <c r="GC5" s="51">
        <v>27</v>
      </c>
      <c r="GD5" s="51">
        <v>28</v>
      </c>
      <c r="GE5" s="51">
        <v>29</v>
      </c>
      <c r="GF5" s="51">
        <v>30</v>
      </c>
      <c r="GG5" s="52">
        <v>31</v>
      </c>
    </row>
    <row r="6" spans="2:189" s="9" customFormat="1" ht="15.75" customHeight="1" x14ac:dyDescent="0.25">
      <c r="B6" s="46"/>
      <c r="C6" s="46"/>
      <c r="D6" s="46"/>
      <c r="E6" s="46"/>
      <c r="F6" s="42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1"/>
    </row>
    <row r="7" spans="2:189" s="9" customFormat="1" ht="15.75" customHeight="1" x14ac:dyDescent="0.25">
      <c r="D7" s="10"/>
      <c r="E7" s="27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3"/>
    </row>
    <row r="8" spans="2:189" s="9" customFormat="1" ht="15.75" customHeight="1" x14ac:dyDescent="0.25">
      <c r="D8" s="10"/>
      <c r="E8" s="27"/>
      <c r="F8" s="31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3"/>
    </row>
    <row r="9" spans="2:189" s="9" customFormat="1" ht="15.75" customHeight="1" x14ac:dyDescent="0.25">
      <c r="D9" s="10"/>
      <c r="E9" s="27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3"/>
    </row>
    <row r="10" spans="2:189" s="9" customFormat="1" ht="15.75" customHeight="1" x14ac:dyDescent="0.25">
      <c r="D10" s="10"/>
      <c r="E10" s="27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3"/>
    </row>
    <row r="11" spans="2:189" s="9" customFormat="1" ht="15.75" customHeight="1" x14ac:dyDescent="0.25">
      <c r="D11" s="11"/>
      <c r="E11" s="27"/>
      <c r="F11" s="31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3"/>
    </row>
    <row r="12" spans="2:189" s="9" customFormat="1" ht="15.75" customHeight="1" x14ac:dyDescent="0.25">
      <c r="D12" s="10"/>
      <c r="E12" s="27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3"/>
    </row>
    <row r="13" spans="2:189" s="9" customFormat="1" ht="15.75" customHeight="1" x14ac:dyDescent="0.25">
      <c r="D13" s="10"/>
      <c r="E13" s="27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3"/>
    </row>
    <row r="14" spans="2:189" s="9" customFormat="1" ht="15.75" customHeight="1" x14ac:dyDescent="0.25">
      <c r="B14" s="4"/>
      <c r="C14" s="1"/>
      <c r="D14" s="14" t="s">
        <v>20</v>
      </c>
      <c r="E14" s="27"/>
      <c r="F14" s="31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3"/>
    </row>
    <row r="15" spans="2:189" s="9" customFormat="1" ht="15.75" customHeight="1" x14ac:dyDescent="0.25">
      <c r="B15" s="1"/>
      <c r="C15" s="1"/>
      <c r="D15" s="14"/>
      <c r="E15" s="27"/>
      <c r="F15" s="31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3"/>
    </row>
    <row r="16" spans="2:189" s="9" customFormat="1" ht="15.75" customHeight="1" x14ac:dyDescent="0.25">
      <c r="B16" s="5"/>
      <c r="C16" s="1"/>
      <c r="D16" s="14" t="s">
        <v>21</v>
      </c>
      <c r="E16" s="27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3"/>
    </row>
    <row r="17" spans="2:191" s="9" customFormat="1" ht="15.75" customHeight="1" x14ac:dyDescent="0.25">
      <c r="B17" s="1"/>
      <c r="C17" s="1"/>
      <c r="D17" s="14"/>
      <c r="E17" s="27"/>
      <c r="F17" s="31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3"/>
    </row>
    <row r="18" spans="2:191" s="9" customFormat="1" ht="15.75" customHeight="1" x14ac:dyDescent="0.25">
      <c r="B18" s="6"/>
      <c r="C18" s="1"/>
      <c r="D18" s="14" t="s">
        <v>22</v>
      </c>
      <c r="E18" s="27"/>
      <c r="F18" s="31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3"/>
    </row>
    <row r="19" spans="2:191" s="9" customFormat="1" ht="15.75" customHeight="1" x14ac:dyDescent="0.25">
      <c r="B19" s="1"/>
      <c r="C19" s="1"/>
      <c r="D19" s="14"/>
      <c r="E19" s="27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3"/>
    </row>
    <row r="20" spans="2:191" s="9" customFormat="1" ht="15.75" customHeight="1" x14ac:dyDescent="0.25">
      <c r="B20" s="7"/>
      <c r="C20" s="1"/>
      <c r="D20" s="14" t="s">
        <v>23</v>
      </c>
      <c r="E20" s="27"/>
      <c r="F20" s="31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3"/>
    </row>
    <row r="21" spans="2:191" s="9" customFormat="1" ht="15.75" customHeight="1" x14ac:dyDescent="0.25">
      <c r="B21" s="1"/>
      <c r="C21" s="1"/>
      <c r="D21" s="14"/>
      <c r="E21" s="27"/>
      <c r="F21" s="31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3"/>
    </row>
    <row r="22" spans="2:191" s="9" customFormat="1" ht="15.75" customHeight="1" x14ac:dyDescent="0.25">
      <c r="B22" s="8"/>
      <c r="C22" s="1"/>
      <c r="D22" s="14" t="s">
        <v>24</v>
      </c>
      <c r="E22" s="27"/>
      <c r="F22" s="31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3"/>
    </row>
    <row r="23" spans="2:191" s="9" customFormat="1" ht="15.75" customHeight="1" x14ac:dyDescent="0.25">
      <c r="D23" s="10"/>
      <c r="E23" s="27"/>
      <c r="F23" s="31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3"/>
      <c r="GI23"/>
    </row>
    <row r="24" spans="2:191" s="9" customFormat="1" ht="15.75" customHeight="1" x14ac:dyDescent="0.25">
      <c r="D24" s="10"/>
      <c r="E24" s="27"/>
      <c r="F24" s="3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3"/>
      <c r="GI24"/>
    </row>
    <row r="25" spans="2:191" s="9" customFormat="1" ht="15.75" customHeight="1" thickBot="1" x14ac:dyDescent="0.3">
      <c r="D25" s="10"/>
      <c r="E25" s="27"/>
      <c r="F25" s="43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P25" s="44"/>
      <c r="DQ25" s="44"/>
      <c r="DR25" s="44"/>
      <c r="DS25" s="44"/>
      <c r="DT25" s="44"/>
      <c r="DU25" s="44"/>
      <c r="DV25" s="44"/>
      <c r="DW25" s="44"/>
      <c r="DX25" s="44"/>
      <c r="DY25" s="44"/>
      <c r="DZ25" s="44"/>
      <c r="EA25" s="44"/>
      <c r="EB25" s="44"/>
      <c r="EC25" s="44"/>
      <c r="ED25" s="44"/>
      <c r="EE25" s="44"/>
      <c r="EF25" s="44"/>
      <c r="EG25" s="44"/>
      <c r="EH25" s="44"/>
      <c r="EI25" s="44"/>
      <c r="EJ25" s="44"/>
      <c r="EK25" s="44"/>
      <c r="EL25" s="44"/>
      <c r="EM25" s="44"/>
      <c r="EN25" s="44"/>
      <c r="EO25" s="44"/>
      <c r="EP25" s="44"/>
      <c r="EQ25" s="44"/>
      <c r="ER25" s="44"/>
      <c r="ES25" s="44"/>
      <c r="ET25" s="44"/>
      <c r="EU25" s="44"/>
      <c r="EV25" s="44"/>
      <c r="EW25" s="44"/>
      <c r="EX25" s="44"/>
      <c r="EY25" s="44"/>
      <c r="EZ25" s="44"/>
      <c r="FA25" s="44"/>
      <c r="FB25" s="44"/>
      <c r="FC25" s="44"/>
      <c r="FD25" s="44"/>
      <c r="FE25" s="44"/>
      <c r="FF25" s="44"/>
      <c r="FG25" s="44"/>
      <c r="FH25" s="44"/>
      <c r="FI25" s="44"/>
      <c r="FJ25" s="44"/>
      <c r="FK25" s="44"/>
      <c r="FL25" s="44"/>
      <c r="FM25" s="44"/>
      <c r="FN25" s="44"/>
      <c r="FO25" s="44"/>
      <c r="FP25" s="44"/>
      <c r="FQ25" s="44"/>
      <c r="FR25" s="44"/>
      <c r="FS25" s="44"/>
      <c r="FT25" s="44"/>
      <c r="FU25" s="44"/>
      <c r="FV25" s="44"/>
      <c r="FW25" s="44"/>
      <c r="FX25" s="44"/>
      <c r="FY25" s="44"/>
      <c r="FZ25" s="44"/>
      <c r="GA25" s="44"/>
      <c r="GB25" s="44"/>
      <c r="GC25" s="44"/>
      <c r="GD25" s="44"/>
      <c r="GE25" s="44"/>
      <c r="GF25" s="44"/>
      <c r="GG25" s="45"/>
      <c r="GI25"/>
    </row>
    <row r="26" spans="2:191" s="9" customFormat="1" ht="15.75" customHeight="1" thickTop="1" x14ac:dyDescent="0.25">
      <c r="B26" s="75">
        <v>1</v>
      </c>
      <c r="C26" s="76"/>
      <c r="D26" s="12" t="s">
        <v>25</v>
      </c>
      <c r="E26" s="25" t="s">
        <v>28</v>
      </c>
      <c r="F26" s="34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6"/>
      <c r="GI26"/>
    </row>
    <row r="27" spans="2:191" s="9" customFormat="1" ht="15.75" customHeight="1" x14ac:dyDescent="0.25">
      <c r="B27" s="73">
        <v>2</v>
      </c>
      <c r="C27" s="74"/>
      <c r="D27" s="28" t="s">
        <v>26</v>
      </c>
      <c r="E27" s="29" t="s">
        <v>29</v>
      </c>
      <c r="F27" s="31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3"/>
    </row>
    <row r="28" spans="2:191" s="9" customFormat="1" ht="15.75" customHeight="1" thickBot="1" x14ac:dyDescent="0.3">
      <c r="B28" s="71">
        <v>3</v>
      </c>
      <c r="C28" s="72"/>
      <c r="D28" s="13" t="s">
        <v>27</v>
      </c>
      <c r="E28" s="26" t="s">
        <v>30</v>
      </c>
      <c r="F28" s="37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9"/>
    </row>
    <row r="29" spans="2:191" ht="5.0999999999999996" customHeight="1" x14ac:dyDescent="0.25"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</row>
    <row r="30" spans="2:191" ht="15.75" customHeight="1" x14ac:dyDescent="0.25"/>
    <row r="31" spans="2:191" ht="5.0999999999999996" customHeight="1" x14ac:dyDescent="0.25"/>
    <row r="32" spans="2:191" ht="15.75" customHeight="1" x14ac:dyDescent="0.25"/>
    <row r="33" spans="75:75" ht="5.0999999999999996" customHeight="1" x14ac:dyDescent="0.25"/>
    <row r="34" spans="75:75" ht="15.75" customHeight="1" x14ac:dyDescent="0.25"/>
    <row r="35" spans="75:75" ht="5.0999999999999996" customHeight="1" x14ac:dyDescent="0.25"/>
    <row r="36" spans="75:75" ht="15.75" customHeight="1" x14ac:dyDescent="0.25"/>
    <row r="37" spans="75:75" ht="4.5" customHeight="1" x14ac:dyDescent="0.25"/>
    <row r="38" spans="75:75" x14ac:dyDescent="0.25">
      <c r="BW38" s="1" t="s">
        <v>0</v>
      </c>
    </row>
  </sheetData>
  <mergeCells count="37">
    <mergeCell ref="CO3:CU3"/>
    <mergeCell ref="CV3:DB3"/>
    <mergeCell ref="DC3:DI3"/>
    <mergeCell ref="AK3:AQ3"/>
    <mergeCell ref="AR3:AX3"/>
    <mergeCell ref="AY3:BE3"/>
    <mergeCell ref="BF3:BL3"/>
    <mergeCell ref="BM3:BS3"/>
    <mergeCell ref="DJ3:DP3"/>
    <mergeCell ref="DQ3:DW3"/>
    <mergeCell ref="DX3:ED3"/>
    <mergeCell ref="EE3:EK3"/>
    <mergeCell ref="EL3:ER3"/>
    <mergeCell ref="ES3:EY3"/>
    <mergeCell ref="EZ3:FF3"/>
    <mergeCell ref="FG3:FM3"/>
    <mergeCell ref="FN3:FT3"/>
    <mergeCell ref="GB3:GG3"/>
    <mergeCell ref="FU3:GA3"/>
    <mergeCell ref="B27:C27"/>
    <mergeCell ref="B28:C28"/>
    <mergeCell ref="B26:C26"/>
    <mergeCell ref="CH3:CN3"/>
    <mergeCell ref="B2:E5"/>
    <mergeCell ref="CA3:CG3"/>
    <mergeCell ref="BT3:BZ3"/>
    <mergeCell ref="F3:H3"/>
    <mergeCell ref="I3:O3"/>
    <mergeCell ref="P3:V3"/>
    <mergeCell ref="W3:AC3"/>
    <mergeCell ref="AD3:AJ3"/>
    <mergeCell ref="CT2:DX2"/>
    <mergeCell ref="DY2:FB2"/>
    <mergeCell ref="FC2:GG2"/>
    <mergeCell ref="F2:AJ2"/>
    <mergeCell ref="AK2:BO2"/>
    <mergeCell ref="BP2:CS2"/>
  </mergeCells>
  <conditionalFormatting sqref="F4:GG5">
    <cfRule type="expression" dxfId="6" priority="7">
      <formula>OR(F$4="sam.",F$4="dim.")</formula>
    </cfRule>
  </conditionalFormatting>
  <conditionalFormatting sqref="F6:GG28">
    <cfRule type="expression" dxfId="5" priority="6">
      <formula>AND(OR(F$4="sam.",F$4="dim."),F6="")</formula>
    </cfRule>
  </conditionalFormatting>
  <conditionalFormatting sqref="S6:S28">
    <cfRule type="expression" dxfId="4" priority="5">
      <formula>LEN(TRIM(S6))=0</formula>
    </cfRule>
  </conditionalFormatting>
  <conditionalFormatting sqref="AY6:AY28">
    <cfRule type="expression" dxfId="3" priority="4">
      <formula>LEN(TRIM(AY6))=0</formula>
    </cfRule>
  </conditionalFormatting>
  <conditionalFormatting sqref="DY6:DY28">
    <cfRule type="expression" dxfId="2" priority="3">
      <formula>LEN(TRIM(DY6))=0</formula>
    </cfRule>
  </conditionalFormatting>
  <conditionalFormatting sqref="EI6:EI28">
    <cfRule type="expression" dxfId="1" priority="2">
      <formula>LEN(TRIM(EI6))=0</formula>
    </cfRule>
  </conditionalFormatting>
  <conditionalFormatting sqref="GA6:GA28">
    <cfRule type="expression" dxfId="0" priority="1">
      <formula>LEN(TRIM(GA6))=0</formula>
    </cfRule>
  </conditionalFormatting>
  <pageMargins left="0.7" right="0.7" top="0.75" bottom="0.75" header="0.3" footer="0.3"/>
  <pageSetup paperSize="9" scale="8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E14"/>
  <sheetViews>
    <sheetView workbookViewId="0">
      <selection activeCell="B21" sqref="B21"/>
    </sheetView>
  </sheetViews>
  <sheetFormatPr baseColWidth="10" defaultRowHeight="15" x14ac:dyDescent="0.25"/>
  <cols>
    <col min="2" max="2" width="22.85546875" customWidth="1"/>
  </cols>
  <sheetData>
    <row r="3" spans="2:5" x14ac:dyDescent="0.25">
      <c r="B3" s="61"/>
      <c r="C3" s="62">
        <v>2016</v>
      </c>
      <c r="D3" s="62">
        <v>2017</v>
      </c>
      <c r="E3" s="62">
        <v>2018</v>
      </c>
    </row>
    <row r="4" spans="2:5" x14ac:dyDescent="0.25">
      <c r="B4" s="63" t="s">
        <v>32</v>
      </c>
      <c r="C4" s="84">
        <v>42370</v>
      </c>
      <c r="D4" s="84"/>
      <c r="E4" s="84"/>
    </row>
    <row r="5" spans="2:5" x14ac:dyDescent="0.25">
      <c r="B5" s="64" t="s">
        <v>33</v>
      </c>
      <c r="C5" s="65">
        <v>42457</v>
      </c>
      <c r="D5" s="65">
        <v>42477</v>
      </c>
      <c r="E5" s="65">
        <v>42462</v>
      </c>
    </row>
    <row r="6" spans="2:5" x14ac:dyDescent="0.25">
      <c r="B6" s="63" t="s">
        <v>34</v>
      </c>
      <c r="C6" s="84">
        <v>42491</v>
      </c>
      <c r="D6" s="84"/>
      <c r="E6" s="84"/>
    </row>
    <row r="7" spans="2:5" x14ac:dyDescent="0.25">
      <c r="B7" s="63" t="s">
        <v>42</v>
      </c>
      <c r="C7" s="84">
        <v>42498</v>
      </c>
      <c r="D7" s="84"/>
      <c r="E7" s="84"/>
    </row>
    <row r="8" spans="2:5" x14ac:dyDescent="0.25">
      <c r="B8" s="64" t="s">
        <v>35</v>
      </c>
      <c r="C8" s="65">
        <v>42495</v>
      </c>
      <c r="D8" s="65">
        <v>42515</v>
      </c>
      <c r="E8" s="65">
        <v>42500</v>
      </c>
    </row>
    <row r="9" spans="2:5" x14ac:dyDescent="0.25">
      <c r="B9" s="64" t="s">
        <v>36</v>
      </c>
      <c r="C9" s="65">
        <v>42506</v>
      </c>
      <c r="D9" s="65">
        <v>42526</v>
      </c>
      <c r="E9" s="65">
        <v>42511</v>
      </c>
    </row>
    <row r="10" spans="2:5" x14ac:dyDescent="0.25">
      <c r="B10" s="63" t="s">
        <v>37</v>
      </c>
      <c r="C10" s="84">
        <v>42565</v>
      </c>
      <c r="D10" s="84"/>
      <c r="E10" s="84"/>
    </row>
    <row r="11" spans="2:5" x14ac:dyDescent="0.25">
      <c r="B11" s="63" t="s">
        <v>38</v>
      </c>
      <c r="C11" s="84">
        <v>42597</v>
      </c>
      <c r="D11" s="84"/>
      <c r="E11" s="84"/>
    </row>
    <row r="12" spans="2:5" x14ac:dyDescent="0.25">
      <c r="B12" s="63" t="s">
        <v>39</v>
      </c>
      <c r="C12" s="84">
        <v>42675</v>
      </c>
      <c r="D12" s="84"/>
      <c r="E12" s="84"/>
    </row>
    <row r="13" spans="2:5" x14ac:dyDescent="0.25">
      <c r="B13" s="63" t="s">
        <v>40</v>
      </c>
      <c r="C13" s="84">
        <v>42685</v>
      </c>
      <c r="D13" s="84"/>
      <c r="E13" s="84"/>
    </row>
    <row r="14" spans="2:5" x14ac:dyDescent="0.25">
      <c r="B14" s="63" t="s">
        <v>41</v>
      </c>
      <c r="C14" s="84">
        <v>42729</v>
      </c>
      <c r="D14" s="84"/>
      <c r="E14" s="84"/>
    </row>
  </sheetData>
  <mergeCells count="8">
    <mergeCell ref="C4:E4"/>
    <mergeCell ref="C14:E14"/>
    <mergeCell ref="C13:E13"/>
    <mergeCell ref="C12:E12"/>
    <mergeCell ref="C11:E11"/>
    <mergeCell ref="C10:E10"/>
    <mergeCell ref="C7:E7"/>
    <mergeCell ref="C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1° Semestre</vt:lpstr>
      <vt:lpstr>2° Semestre</vt:lpstr>
      <vt:lpstr>Jours fériés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Adj Mazéas F.</dc:creator>
  <cp:lastModifiedBy>Ed Noork</cp:lastModifiedBy>
  <cp:lastPrinted>2016-08-04T07:12:35Z</cp:lastPrinted>
  <dcterms:created xsi:type="dcterms:W3CDTF">2014-01-06T12:47:50Z</dcterms:created>
  <dcterms:modified xsi:type="dcterms:W3CDTF">2016-08-14T15:50:00Z</dcterms:modified>
</cp:coreProperties>
</file>