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showHorizontalScroll="0" showVerticalScroll="0" xWindow="4785" yWindow="-15" windowWidth="4830" windowHeight="4725" tabRatio="388"/>
  </bookViews>
  <sheets>
    <sheet name="Facture Vente personnels" sheetId="1" r:id="rId1"/>
    <sheet name="Base" sheetId="3" r:id="rId2"/>
    <sheet name="Sommaire" sheetId="4" r:id="rId3"/>
  </sheets>
  <definedNames>
    <definedName name="Choix">Base!$A$1:$A$19</definedName>
    <definedName name="_xlnm.Print_Area" localSheetId="0">'Facture Vente personnels'!$A$1:$G$60</definedName>
  </definedNames>
  <calcPr calcId="145621"/>
</workbook>
</file>

<file path=xl/calcChain.xml><?xml version="1.0" encoding="utf-8"?>
<calcChain xmlns="http://schemas.openxmlformats.org/spreadsheetml/2006/main">
  <c r="I17" i="1" l="1"/>
  <c r="I19" i="1"/>
  <c r="I20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F47" i="1"/>
  <c r="F48" i="1"/>
  <c r="F49" i="1"/>
  <c r="F50" i="1"/>
  <c r="F51" i="1"/>
  <c r="F52" i="1"/>
  <c r="F46" i="1" l="1"/>
  <c r="C48" i="1" s="1"/>
  <c r="D16" i="1"/>
  <c r="I16" i="1" s="1"/>
  <c r="D17" i="1"/>
  <c r="D18" i="1"/>
  <c r="I18" i="1" s="1"/>
  <c r="D19" i="1"/>
  <c r="D20" i="1"/>
  <c r="D21" i="1"/>
  <c r="I21" i="1" s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I35" i="1" s="1"/>
  <c r="D36" i="1"/>
  <c r="I36" i="1" s="1"/>
  <c r="D15" i="1"/>
  <c r="I15" i="1" l="1"/>
  <c r="G38" i="1" s="1"/>
  <c r="G15" i="1"/>
  <c r="G34" i="1"/>
  <c r="H34" i="1"/>
  <c r="G26" i="1"/>
  <c r="H26" i="1"/>
  <c r="G32" i="1"/>
  <c r="H32" i="1"/>
  <c r="G28" i="1"/>
  <c r="H28" i="1"/>
  <c r="G24" i="1"/>
  <c r="H24" i="1"/>
  <c r="G30" i="1"/>
  <c r="H30" i="1"/>
  <c r="G22" i="1"/>
  <c r="H22" i="1"/>
  <c r="G33" i="1"/>
  <c r="H33" i="1"/>
  <c r="G29" i="1"/>
  <c r="H29" i="1"/>
  <c r="G25" i="1"/>
  <c r="H25" i="1"/>
  <c r="G21" i="1"/>
  <c r="H21" i="1"/>
  <c r="G36" i="1"/>
  <c r="H36" i="1"/>
  <c r="G35" i="1"/>
  <c r="H35" i="1"/>
  <c r="G31" i="1"/>
  <c r="H31" i="1"/>
  <c r="G27" i="1"/>
  <c r="H27" i="1"/>
  <c r="G23" i="1"/>
  <c r="H23" i="1"/>
  <c r="G20" i="1"/>
  <c r="H20" i="1"/>
  <c r="G17" i="1"/>
  <c r="H17" i="1"/>
  <c r="G16" i="1"/>
  <c r="H16" i="1"/>
  <c r="G19" i="1"/>
  <c r="H19" i="1"/>
  <c r="G18" i="1"/>
  <c r="H18" i="1"/>
  <c r="H15" i="1"/>
  <c r="G40" i="1" l="1"/>
  <c r="G39" i="1" s="1"/>
</calcChain>
</file>

<file path=xl/comments1.xml><?xml version="1.0" encoding="utf-8"?>
<comments xmlns="http://schemas.openxmlformats.org/spreadsheetml/2006/main">
  <authors>
    <author>Freddy et Séverine</author>
  </authors>
  <commentList>
    <comment ref="M58" authorId="0">
      <text>
        <r>
          <rPr>
            <b/>
            <sz val="9"/>
            <color indexed="81"/>
            <rFont val="Tahoma"/>
            <charset val="1"/>
          </rPr>
          <t>Ici en sauvegardant j'aimerais copier cette feuille en la renomant avec le nom du client et le n° de facture,
Si vous pouviez sur la facture à l'endroit règlement me mettre des case à cocher afin de différencier dans deux classeur différent les payé et les impayés,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Freddy et Séverine</author>
  </authors>
  <commentList>
    <comment ref="H8" authorId="0">
      <text>
        <r>
          <rPr>
            <b/>
            <sz val="9"/>
            <color indexed="81"/>
            <rFont val="Tahoma"/>
            <charset val="1"/>
          </rPr>
          <t>Ici j'aimerais avec un user form préremplir la feuille Facture vente au personnels 
Nom
Prénom
Adresse ligne 1
Adresse ligne 2</t>
        </r>
        <r>
          <rPr>
            <sz val="9"/>
            <color indexed="81"/>
            <rFont val="Tahoma"/>
            <charset val="1"/>
          </rPr>
          <t xml:space="preserve">
Date 
N° de facture</t>
        </r>
      </text>
    </comment>
  </commentList>
</comments>
</file>

<file path=xl/sharedStrings.xml><?xml version="1.0" encoding="utf-8"?>
<sst xmlns="http://schemas.openxmlformats.org/spreadsheetml/2006/main" count="48" uniqueCount="45">
  <si>
    <t xml:space="preserve"> </t>
  </si>
  <si>
    <t>Référence  -  Désignation</t>
  </si>
  <si>
    <t>TOTAL €</t>
  </si>
  <si>
    <t>Destinataire</t>
  </si>
  <si>
    <t>TOTAL TTC €</t>
  </si>
  <si>
    <t>Le: 14/10/2010</t>
  </si>
  <si>
    <t>Fagot</t>
  </si>
  <si>
    <t>Big Bag</t>
  </si>
  <si>
    <t>Petit Big Bag</t>
  </si>
  <si>
    <t>Caisse</t>
  </si>
  <si>
    <t>Petite Caisse</t>
  </si>
  <si>
    <t>Benne</t>
  </si>
  <si>
    <t>Remorque</t>
  </si>
  <si>
    <t>Consigne</t>
  </si>
  <si>
    <t>Croute</t>
  </si>
  <si>
    <t>Plot Pin</t>
  </si>
  <si>
    <t>Plot Chêne</t>
  </si>
  <si>
    <t>Plot Moabi</t>
  </si>
  <si>
    <t>Plot Bossé</t>
  </si>
  <si>
    <t>Prédébit Moabi</t>
  </si>
  <si>
    <t>Prédébit Bossé</t>
  </si>
  <si>
    <t>KKK Chêne</t>
  </si>
  <si>
    <t>DKD Chêne</t>
  </si>
  <si>
    <t>DKD Pin</t>
  </si>
  <si>
    <t>Qu</t>
  </si>
  <si>
    <t xml:space="preserve">Facture N° </t>
  </si>
  <si>
    <t>PU € TTC</t>
  </si>
  <si>
    <t>Modalités :</t>
  </si>
  <si>
    <t>Règlement</t>
  </si>
  <si>
    <t xml:space="preserve">Règlement comptant à réception de la facture, </t>
  </si>
  <si>
    <t>Commentaires</t>
  </si>
  <si>
    <t xml:space="preserve">le chèque de caution sera rendu dès le retour </t>
  </si>
  <si>
    <t>KKK BHD</t>
  </si>
  <si>
    <t>Service Achat Bois (Vente aux personnels)</t>
  </si>
  <si>
    <t>Chèque Banquaire</t>
  </si>
  <si>
    <t>Espèce</t>
  </si>
  <si>
    <t xml:space="preserve">   Signature responsable</t>
  </si>
  <si>
    <t>en bon état du Big Bag</t>
  </si>
  <si>
    <t>Bois TTC €</t>
  </si>
  <si>
    <t xml:space="preserve">Consigne TTC </t>
  </si>
  <si>
    <t>Ets Dupont</t>
  </si>
  <si>
    <t>Nom</t>
  </si>
  <si>
    <t>Prénom</t>
  </si>
  <si>
    <t>Adresse ligne 1</t>
  </si>
  <si>
    <t>Adresse ligne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</si>
</sst>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[$-40C]d\ mmmm\ yyyy;@"/>
    <numFmt numFmtId="165" formatCode="_-* #,##0\ &quot;€&quot;_-;\-* #,##0\ &quot;€&quot;_-;_-* &quot;-&quot;??\ &quot;€&quot;_-;_-@_-"/>
  </numFmts>
  <fonts count="28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name val="Arial"/>
      <family val="2"/>
    </font>
    <font>
      <sz val="8"/>
      <color indexed="39"/>
      <name val="Arial"/>
      <family val="2"/>
    </font>
    <font>
      <sz val="10"/>
      <color indexed="39"/>
      <name val="Arial"/>
      <family val="2"/>
    </font>
    <font>
      <b/>
      <i/>
      <sz val="10"/>
      <color indexed="10"/>
      <name val="Arial"/>
      <family val="2"/>
    </font>
    <font>
      <b/>
      <u/>
      <sz val="9"/>
      <name val="Arial"/>
      <family val="2"/>
    </font>
    <font>
      <sz val="7"/>
      <name val="Arial"/>
      <family val="2"/>
    </font>
    <font>
      <b/>
      <sz val="10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b/>
      <sz val="12"/>
      <name val="Arial"/>
      <family val="2"/>
    </font>
    <font>
      <b/>
      <i/>
      <u/>
      <sz val="12"/>
      <name val="Arial"/>
      <family val="2"/>
    </font>
    <font>
      <b/>
      <u/>
      <sz val="12"/>
      <name val="Arial"/>
      <family val="2"/>
    </font>
    <font>
      <i/>
      <sz val="12"/>
      <name val="Arial"/>
      <family val="2"/>
    </font>
    <font>
      <sz val="11"/>
      <color theme="1"/>
      <name val="Calibri"/>
      <family val="2"/>
      <scheme val="minor"/>
    </font>
    <font>
      <sz val="10"/>
      <name val="Arial"/>
    </font>
    <font>
      <b/>
      <i/>
      <u/>
      <sz val="10"/>
      <name val="Arial"/>
      <family val="2"/>
    </font>
    <font>
      <b/>
      <u/>
      <sz val="10"/>
      <name val="Arial"/>
      <family val="2"/>
    </font>
    <font>
      <b/>
      <sz val="8"/>
      <color rgb="FFFF0000"/>
      <name val="Arial"/>
      <family val="2"/>
    </font>
    <font>
      <b/>
      <sz val="10"/>
      <color rgb="FFFF0000"/>
      <name val="Arial"/>
      <family val="2"/>
    </font>
    <font>
      <b/>
      <u/>
      <sz val="9"/>
      <color rgb="FFFF0000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9" fillId="0" borderId="0"/>
    <xf numFmtId="44" fontId="20" fillId="0" borderId="0" applyFont="0" applyFill="0" applyBorder="0" applyAlignment="0" applyProtection="0"/>
  </cellStyleXfs>
  <cellXfs count="102">
    <xf numFmtId="0" fontId="0" fillId="0" borderId="0" xfId="0"/>
    <xf numFmtId="0" fontId="0" fillId="0" borderId="0" xfId="0" applyFill="1"/>
    <xf numFmtId="0" fontId="0" fillId="0" borderId="0" xfId="0" applyFill="1" applyBorder="1"/>
    <xf numFmtId="0" fontId="5" fillId="0" borderId="0" xfId="0" applyFont="1" applyFill="1" applyBorder="1" applyAlignment="1">
      <alignment horizontal="centerContinuous"/>
    </xf>
    <xf numFmtId="0" fontId="0" fillId="0" borderId="0" xfId="0" applyAlignment="1">
      <alignment horizontal="centerContinuous"/>
    </xf>
    <xf numFmtId="0" fontId="0" fillId="0" borderId="0" xfId="0" applyAlignment="1" applyProtection="1">
      <alignment horizontal="centerContinuous"/>
    </xf>
    <xf numFmtId="0" fontId="6" fillId="0" borderId="0" xfId="0" applyFont="1" applyFill="1" applyBorder="1" applyAlignment="1" applyProtection="1"/>
    <xf numFmtId="0" fontId="0" fillId="0" borderId="0" xfId="0" applyProtection="1"/>
    <xf numFmtId="0" fontId="10" fillId="0" borderId="0" xfId="0" applyFont="1" applyAlignment="1" applyProtection="1">
      <alignment horizontal="left"/>
    </xf>
    <xf numFmtId="0" fontId="2" fillId="0" borderId="0" xfId="0" applyFont="1" applyFill="1" applyAlignment="1" applyProtection="1">
      <alignment horizontal="left"/>
    </xf>
    <xf numFmtId="2" fontId="0" fillId="0" borderId="0" xfId="0" applyNumberFormat="1"/>
    <xf numFmtId="2" fontId="0" fillId="0" borderId="0" xfId="0" applyNumberFormat="1" applyAlignment="1">
      <alignment horizontal="centerContinuous"/>
    </xf>
    <xf numFmtId="2" fontId="0" fillId="0" borderId="0" xfId="0" applyNumberFormat="1" applyBorder="1"/>
    <xf numFmtId="2" fontId="0" fillId="0" borderId="0" xfId="0" applyNumberFormat="1" applyBorder="1" applyAlignment="1">
      <alignment horizontal="centerContinuous"/>
    </xf>
    <xf numFmtId="2" fontId="0" fillId="0" borderId="0" xfId="0" applyNumberFormat="1" applyFill="1"/>
    <xf numFmtId="2" fontId="0" fillId="0" borderId="2" xfId="0" applyNumberFormat="1" applyBorder="1"/>
    <xf numFmtId="0" fontId="8" fillId="0" borderId="0" xfId="0" applyFont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4" fillId="0" borderId="2" xfId="0" applyFont="1" applyFill="1" applyBorder="1" applyProtection="1"/>
    <xf numFmtId="0" fontId="7" fillId="0" borderId="2" xfId="0" applyFont="1" applyFill="1" applyBorder="1" applyProtection="1"/>
    <xf numFmtId="0" fontId="2" fillId="0" borderId="0" xfId="0" applyFont="1" applyFill="1" applyBorder="1" applyAlignment="1">
      <alignment horizontal="center"/>
    </xf>
    <xf numFmtId="2" fontId="2" fillId="0" borderId="0" xfId="0" applyNumberFormat="1" applyFont="1" applyFill="1"/>
    <xf numFmtId="0" fontId="0" fillId="0" borderId="0" xfId="0" applyBorder="1"/>
    <xf numFmtId="164" fontId="0" fillId="0" borderId="0" xfId="0" applyNumberFormat="1" applyBorder="1" applyAlignment="1">
      <alignment horizontal="left" wrapText="1"/>
    </xf>
    <xf numFmtId="0" fontId="4" fillId="0" borderId="0" xfId="0" applyFont="1" applyBorder="1" applyAlignment="1" applyProtection="1"/>
    <xf numFmtId="2" fontId="2" fillId="0" borderId="0" xfId="0" applyNumberFormat="1" applyFont="1" applyBorder="1" applyAlignment="1"/>
    <xf numFmtId="0" fontId="13" fillId="0" borderId="0" xfId="0" applyFont="1" applyBorder="1" applyAlignment="1">
      <alignment horizontal="left" readingOrder="1"/>
    </xf>
    <xf numFmtId="0" fontId="3" fillId="0" borderId="0" xfId="0" applyFont="1" applyBorder="1" applyAlignment="1" applyProtection="1">
      <alignment horizontal="centerContinuous"/>
    </xf>
    <xf numFmtId="0" fontId="12" fillId="0" borderId="0" xfId="0" applyFont="1" applyBorder="1"/>
    <xf numFmtId="0" fontId="2" fillId="0" borderId="0" xfId="0" applyFont="1" applyBorder="1" applyAlignment="1">
      <alignment horizontal="left"/>
    </xf>
    <xf numFmtId="0" fontId="2" fillId="0" borderId="0" xfId="0" applyFont="1" applyBorder="1" applyAlignment="1"/>
    <xf numFmtId="0" fontId="12" fillId="2" borderId="0" xfId="0" applyFont="1" applyFill="1" applyBorder="1"/>
    <xf numFmtId="0" fontId="2" fillId="2" borderId="0" xfId="0" applyFont="1" applyFill="1" applyBorder="1"/>
    <xf numFmtId="2" fontId="2" fillId="2" borderId="0" xfId="0" applyNumberFormat="1" applyFont="1" applyFill="1" applyBorder="1"/>
    <xf numFmtId="0" fontId="2" fillId="2" borderId="0" xfId="0" applyFont="1" applyFill="1" applyBorder="1" applyProtection="1"/>
    <xf numFmtId="0" fontId="14" fillId="0" borderId="0" xfId="0" applyFont="1" applyBorder="1" applyAlignment="1">
      <alignment horizontal="left" readingOrder="1"/>
    </xf>
    <xf numFmtId="0" fontId="0" fillId="0" borderId="3" xfId="0" applyBorder="1"/>
    <xf numFmtId="0" fontId="0" fillId="0" borderId="4" xfId="0" applyBorder="1"/>
    <xf numFmtId="2" fontId="0" fillId="0" borderId="4" xfId="0" applyNumberFormat="1" applyBorder="1"/>
    <xf numFmtId="0" fontId="0" fillId="0" borderId="5" xfId="0" applyBorder="1"/>
    <xf numFmtId="2" fontId="0" fillId="0" borderId="2" xfId="0" applyNumberFormat="1" applyBorder="1" applyProtection="1"/>
    <xf numFmtId="2" fontId="0" fillId="2" borderId="2" xfId="0" applyNumberFormat="1" applyFill="1" applyBorder="1"/>
    <xf numFmtId="2" fontId="11" fillId="0" borderId="2" xfId="0" applyNumberFormat="1" applyFont="1" applyBorder="1" applyAlignment="1">
      <alignment horizontal="centerContinuous"/>
    </xf>
    <xf numFmtId="1" fontId="2" fillId="0" borderId="5" xfId="0" applyNumberFormat="1" applyFont="1" applyFill="1" applyBorder="1" applyProtection="1"/>
    <xf numFmtId="0" fontId="2" fillId="0" borderId="5" xfId="0" applyFont="1" applyFill="1" applyBorder="1" applyProtection="1"/>
    <xf numFmtId="0" fontId="4" fillId="0" borderId="5" xfId="0" applyFont="1" applyFill="1" applyBorder="1" applyProtection="1"/>
    <xf numFmtId="0" fontId="12" fillId="0" borderId="5" xfId="0" applyFont="1" applyFill="1" applyBorder="1" applyProtection="1"/>
    <xf numFmtId="0" fontId="7" fillId="0" borderId="5" xfId="0" applyFont="1" applyFill="1" applyBorder="1" applyProtection="1"/>
    <xf numFmtId="0" fontId="0" fillId="0" borderId="2" xfId="0" applyBorder="1" applyAlignment="1">
      <alignment horizontal="center"/>
    </xf>
    <xf numFmtId="2" fontId="3" fillId="3" borderId="6" xfId="0" applyNumberFormat="1" applyFont="1" applyFill="1" applyBorder="1" applyAlignment="1">
      <alignment horizontal="center"/>
    </xf>
    <xf numFmtId="2" fontId="3" fillId="3" borderId="6" xfId="0" applyNumberFormat="1" applyFont="1" applyFill="1" applyBorder="1" applyAlignment="1">
      <alignment horizontal="centerContinuous"/>
    </xf>
    <xf numFmtId="2" fontId="0" fillId="0" borderId="7" xfId="0" applyNumberFormat="1" applyBorder="1"/>
    <xf numFmtId="2" fontId="2" fillId="0" borderId="5" xfId="0" applyNumberFormat="1" applyFont="1" applyFill="1" applyBorder="1" applyAlignment="1" applyProtection="1">
      <alignment horizontal="left"/>
    </xf>
    <xf numFmtId="0" fontId="2" fillId="0" borderId="0" xfId="0" applyFont="1"/>
    <xf numFmtId="1" fontId="16" fillId="0" borderId="5" xfId="0" applyNumberFormat="1" applyFont="1" applyFill="1" applyBorder="1" applyProtection="1"/>
    <xf numFmtId="0" fontId="15" fillId="0" borderId="0" xfId="0" applyFont="1" applyBorder="1"/>
    <xf numFmtId="0" fontId="18" fillId="0" borderId="0" xfId="0" applyFont="1" applyBorder="1"/>
    <xf numFmtId="0" fontId="1" fillId="0" borderId="4" xfId="0" applyFont="1" applyBorder="1" applyAlignment="1">
      <alignment horizontal="left"/>
    </xf>
    <xf numFmtId="0" fontId="4" fillId="0" borderId="0" xfId="0" applyFont="1" applyFill="1" applyBorder="1" applyAlignment="1" applyProtection="1"/>
    <xf numFmtId="44" fontId="0" fillId="0" borderId="0" xfId="2" applyFont="1"/>
    <xf numFmtId="1" fontId="4" fillId="0" borderId="1" xfId="0" applyNumberFormat="1" applyFont="1" applyFill="1" applyBorder="1" applyProtection="1"/>
    <xf numFmtId="0" fontId="2" fillId="0" borderId="0" xfId="0" applyFont="1" applyBorder="1"/>
    <xf numFmtId="44" fontId="15" fillId="0" borderId="6" xfId="2" applyFont="1" applyBorder="1" applyAlignment="1">
      <alignment horizontal="center" vertical="center"/>
    </xf>
    <xf numFmtId="2" fontId="0" fillId="0" borderId="0" xfId="0" applyNumberFormat="1" applyFill="1" applyAlignment="1">
      <alignment horizontal="center"/>
    </xf>
    <xf numFmtId="0" fontId="17" fillId="0" borderId="0" xfId="0" applyFont="1" applyAlignment="1">
      <alignment horizontal="left"/>
    </xf>
    <xf numFmtId="44" fontId="0" fillId="0" borderId="0" xfId="0" applyNumberFormat="1"/>
    <xf numFmtId="49" fontId="1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left"/>
    </xf>
    <xf numFmtId="2" fontId="21" fillId="0" borderId="0" xfId="0" applyNumberFormat="1" applyFont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2" fontId="22" fillId="0" borderId="0" xfId="0" applyNumberFormat="1" applyFont="1" applyAlignment="1">
      <alignment horizontal="center" vertical="center"/>
    </xf>
    <xf numFmtId="2" fontId="15" fillId="0" borderId="2" xfId="0" applyNumberFormat="1" applyFont="1" applyFill="1" applyBorder="1" applyAlignment="1">
      <alignment horizontal="center" vertical="center"/>
    </xf>
    <xf numFmtId="0" fontId="23" fillId="0" borderId="12" xfId="0" applyFont="1" applyBorder="1" applyAlignment="1" applyProtection="1">
      <alignment horizontal="left"/>
    </xf>
    <xf numFmtId="44" fontId="1" fillId="0" borderId="2" xfId="2" applyFont="1" applyFill="1" applyBorder="1" applyAlignment="1">
      <alignment horizontal="center" vertical="center"/>
    </xf>
    <xf numFmtId="165" fontId="1" fillId="0" borderId="2" xfId="2" applyNumberFormat="1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 applyProtection="1">
      <alignment horizontal="center" vertical="center"/>
    </xf>
    <xf numFmtId="2" fontId="3" fillId="0" borderId="8" xfId="0" applyNumberFormat="1" applyFont="1" applyBorder="1" applyAlignment="1">
      <alignment horizontal="center" vertical="center"/>
    </xf>
    <xf numFmtId="1" fontId="1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Protection="1">
      <protection locked="0"/>
    </xf>
    <xf numFmtId="44" fontId="24" fillId="0" borderId="2" xfId="2" applyFont="1" applyFill="1" applyBorder="1" applyAlignment="1">
      <alignment horizontal="center" vertical="center"/>
    </xf>
    <xf numFmtId="0" fontId="25" fillId="0" borderId="0" xfId="0" applyFont="1" applyFill="1" applyBorder="1" applyAlignment="1" applyProtection="1">
      <alignment horizontal="left" vertical="center"/>
    </xf>
    <xf numFmtId="0" fontId="0" fillId="0" borderId="14" xfId="0" applyFill="1" applyBorder="1"/>
    <xf numFmtId="0" fontId="0" fillId="0" borderId="1" xfId="0" applyFill="1" applyBorder="1"/>
    <xf numFmtId="0" fontId="0" fillId="0" borderId="8" xfId="0" applyFill="1" applyBorder="1"/>
    <xf numFmtId="0" fontId="9" fillId="2" borderId="0" xfId="0" applyFont="1" applyFill="1" applyBorder="1" applyAlignment="1">
      <alignment horizontal="center"/>
    </xf>
    <xf numFmtId="0" fontId="2" fillId="0" borderId="0" xfId="0" applyFont="1" applyAlignment="1" applyProtection="1">
      <alignment horizontal="left" wrapText="1"/>
    </xf>
    <xf numFmtId="0" fontId="17" fillId="0" borderId="0" xfId="0" applyFont="1" applyAlignment="1" applyProtection="1">
      <alignment horizontal="left"/>
    </xf>
    <xf numFmtId="0" fontId="3" fillId="3" borderId="9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9" fillId="2" borderId="9" xfId="0" applyFont="1" applyFill="1" applyBorder="1" applyAlignment="1">
      <alignment horizontal="center"/>
    </xf>
    <xf numFmtId="0" fontId="9" fillId="2" borderId="10" xfId="0" applyFont="1" applyFill="1" applyBorder="1" applyAlignment="1">
      <alignment horizontal="center"/>
    </xf>
    <xf numFmtId="0" fontId="9" fillId="2" borderId="11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2" fontId="1" fillId="0" borderId="5" xfId="0" applyNumberFormat="1" applyFont="1" applyFill="1" applyBorder="1" applyAlignment="1" applyProtection="1">
      <alignment horizontal="center"/>
    </xf>
    <xf numFmtId="2" fontId="1" fillId="0" borderId="2" xfId="0" applyNumberFormat="1" applyFont="1" applyFill="1" applyBorder="1" applyAlignment="1" applyProtection="1">
      <alignment horizontal="center"/>
    </xf>
    <xf numFmtId="2" fontId="1" fillId="0" borderId="3" xfId="0" applyNumberFormat="1" applyFont="1" applyFill="1" applyBorder="1" applyAlignment="1" applyProtection="1">
      <alignment horizontal="center"/>
    </xf>
    <xf numFmtId="2" fontId="1" fillId="0" borderId="7" xfId="0" applyNumberFormat="1" applyFont="1" applyFill="1" applyBorder="1" applyAlignment="1" applyProtection="1">
      <alignment horizontal="center"/>
    </xf>
    <xf numFmtId="2" fontId="7" fillId="0" borderId="12" xfId="0" applyNumberFormat="1" applyFont="1" applyBorder="1" applyAlignment="1" applyProtection="1">
      <alignment horizontal="center"/>
    </xf>
    <xf numFmtId="2" fontId="7" fillId="0" borderId="13" xfId="0" applyNumberFormat="1" applyFont="1" applyBorder="1" applyAlignment="1" applyProtection="1">
      <alignment horizontal="center"/>
    </xf>
    <xf numFmtId="2" fontId="4" fillId="0" borderId="5" xfId="0" applyNumberFormat="1" applyFont="1" applyFill="1" applyBorder="1" applyAlignment="1" applyProtection="1">
      <alignment horizontal="center"/>
    </xf>
    <xf numFmtId="2" fontId="4" fillId="0" borderId="2" xfId="0" applyNumberFormat="1" applyFont="1" applyFill="1" applyBorder="1" applyAlignment="1" applyProtection="1">
      <alignment horizontal="center"/>
    </xf>
  </cellXfs>
  <cellStyles count="3">
    <cellStyle name="Monétaire" xfId="2" builtinId="4"/>
    <cellStyle name="Normal" xfId="0" builtinId="0"/>
    <cellStyle name="Normal 2" xfId="1"/>
  </cellStyles>
  <dxfs count="4">
    <dxf>
      <font>
        <color rgb="FFFF0000"/>
      </font>
      <fill>
        <patternFill patternType="none">
          <bgColor auto="1"/>
        </patternFill>
      </fill>
    </dxf>
    <dxf>
      <font>
        <color theme="3"/>
      </font>
    </dxf>
    <dxf>
      <font>
        <color rgb="FFFF0000"/>
      </font>
    </dxf>
    <dxf>
      <font>
        <color theme="6" tint="-0.499984740745262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47626</xdr:colOff>
      <xdr:row>36</xdr:row>
      <xdr:rowOff>47625</xdr:rowOff>
    </xdr:from>
    <xdr:to>
      <xdr:col>2</xdr:col>
      <xdr:colOff>2714625</xdr:colOff>
      <xdr:row>39</xdr:row>
      <xdr:rowOff>0</xdr:rowOff>
    </xdr:to>
    <xdr:sp macro="" textlink="">
      <xdr:nvSpPr>
        <xdr:cNvPr id="1058" name="Texte 34"/>
        <xdr:cNvSpPr txBox="1">
          <a:spLocks noChangeArrowheads="1"/>
        </xdr:cNvSpPr>
      </xdr:nvSpPr>
      <xdr:spPr bwMode="auto">
        <a:xfrm>
          <a:off x="304801" y="7162800"/>
          <a:ext cx="3133724" cy="5048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HORAIRES DE RECEPTION DES MARCHANDISES</a:t>
          </a:r>
          <a:r>
            <a:rPr lang="fr-FR" sz="600" b="0" i="0" u="none" strike="noStrike" baseline="0">
              <a:solidFill>
                <a:srgbClr val="000000"/>
              </a:solidFill>
              <a:latin typeface="Arial"/>
              <a:cs typeface="Arial"/>
            </a:rPr>
            <a:t>       </a:t>
          </a:r>
        </a:p>
        <a:p>
          <a:pPr algn="ctr" rtl="0">
            <a:defRPr sz="1000"/>
          </a:pPr>
          <a:r>
            <a:rPr lang="fr-FR" sz="1000" b="0" i="1" u="none" strike="noStrike" baseline="0">
              <a:solidFill>
                <a:srgbClr val="000000"/>
              </a:solidFill>
              <a:latin typeface="Arial"/>
              <a:cs typeface="Arial"/>
            </a:rPr>
            <a:t>Tous les jours 12 h 15 </a:t>
          </a: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et </a:t>
          </a:r>
          <a:r>
            <a:rPr lang="fr-FR" sz="1000" b="0" i="1" u="none" strike="noStrike" baseline="0">
              <a:solidFill>
                <a:srgbClr val="000000"/>
              </a:solidFill>
              <a:latin typeface="Arial"/>
              <a:cs typeface="Arial"/>
            </a:rPr>
            <a:t>16 h 30 pour les salariés</a:t>
          </a: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Le Jeudi à partir de 14h30 à 16h15 pour les autres</a:t>
          </a:r>
          <a:endParaRPr lang="fr-FR" sz="8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 editAs="oneCell">
    <xdr:from>
      <xdr:col>0</xdr:col>
      <xdr:colOff>161925</xdr:colOff>
      <xdr:row>0</xdr:row>
      <xdr:rowOff>66675</xdr:rowOff>
    </xdr:from>
    <xdr:to>
      <xdr:col>2</xdr:col>
      <xdr:colOff>1562100</xdr:colOff>
      <xdr:row>0</xdr:row>
      <xdr:rowOff>66675</xdr:rowOff>
    </xdr:to>
    <xdr:pic>
      <xdr:nvPicPr>
        <xdr:cNvPr id="1026" name="Image 36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1925" y="66675"/>
          <a:ext cx="21240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2933699</xdr:colOff>
      <xdr:row>1</xdr:row>
      <xdr:rowOff>142876</xdr:rowOff>
    </xdr:from>
    <xdr:to>
      <xdr:col>6</xdr:col>
      <xdr:colOff>952499</xdr:colOff>
      <xdr:row>9</xdr:row>
      <xdr:rowOff>57151</xdr:rowOff>
    </xdr:to>
    <xdr:sp macro="" textlink="">
      <xdr:nvSpPr>
        <xdr:cNvPr id="1027" name="Rectangle à coins arrondis 19"/>
        <xdr:cNvSpPr>
          <a:spLocks noChangeArrowheads="1"/>
        </xdr:cNvSpPr>
      </xdr:nvSpPr>
      <xdr:spPr bwMode="auto">
        <a:xfrm>
          <a:off x="3657599" y="304801"/>
          <a:ext cx="2638425" cy="1238250"/>
        </a:xfrm>
        <a:prstGeom prst="roundRect">
          <a:avLst>
            <a:gd name="adj" fmla="val 16667"/>
          </a:avLst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190500</xdr:colOff>
      <xdr:row>45</xdr:row>
      <xdr:rowOff>47625</xdr:rowOff>
    </xdr:from>
    <xdr:to>
      <xdr:col>1</xdr:col>
      <xdr:colOff>304800</xdr:colOff>
      <xdr:row>45</xdr:row>
      <xdr:rowOff>142875</xdr:rowOff>
    </xdr:to>
    <xdr:sp macro="" textlink="">
      <xdr:nvSpPr>
        <xdr:cNvPr id="1029" name="Texte 30"/>
        <xdr:cNvSpPr txBox="1">
          <a:spLocks noChangeArrowheads="1"/>
        </xdr:cNvSpPr>
      </xdr:nvSpPr>
      <xdr:spPr bwMode="auto">
        <a:xfrm flipH="1">
          <a:off x="447675" y="8248650"/>
          <a:ext cx="114300" cy="952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219075</xdr:colOff>
      <xdr:row>8</xdr:row>
      <xdr:rowOff>142875</xdr:rowOff>
    </xdr:from>
    <xdr:to>
      <xdr:col>2</xdr:col>
      <xdr:colOff>2543175</xdr:colOff>
      <xdr:row>12</xdr:row>
      <xdr:rowOff>66675</xdr:rowOff>
    </xdr:to>
    <xdr:sp macro="" textlink="">
      <xdr:nvSpPr>
        <xdr:cNvPr id="1037" name="Rectangle à coins arrondis 32"/>
        <xdr:cNvSpPr>
          <a:spLocks noChangeArrowheads="1"/>
        </xdr:cNvSpPr>
      </xdr:nvSpPr>
      <xdr:spPr bwMode="auto">
        <a:xfrm>
          <a:off x="219075" y="1466850"/>
          <a:ext cx="3048000" cy="600075"/>
        </a:xfrm>
        <a:prstGeom prst="roundRect">
          <a:avLst>
            <a:gd name="adj" fmla="val 16667"/>
          </a:avLst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28575</xdr:colOff>
      <xdr:row>43</xdr:row>
      <xdr:rowOff>123825</xdr:rowOff>
    </xdr:from>
    <xdr:to>
      <xdr:col>6</xdr:col>
      <xdr:colOff>762000</xdr:colOff>
      <xdr:row>52</xdr:row>
      <xdr:rowOff>9525</xdr:rowOff>
    </xdr:to>
    <xdr:sp macro="" textlink="">
      <xdr:nvSpPr>
        <xdr:cNvPr id="16" name="Rectangle à coins arrondis 32"/>
        <xdr:cNvSpPr>
          <a:spLocks noChangeArrowheads="1"/>
        </xdr:cNvSpPr>
      </xdr:nvSpPr>
      <xdr:spPr bwMode="auto">
        <a:xfrm>
          <a:off x="3876675" y="7724775"/>
          <a:ext cx="2228850" cy="1419225"/>
        </a:xfrm>
        <a:prstGeom prst="roundRect">
          <a:avLst>
            <a:gd name="adj" fmla="val 16667"/>
          </a:avLst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38100</xdr:colOff>
      <xdr:row>52</xdr:row>
      <xdr:rowOff>85725</xdr:rowOff>
    </xdr:from>
    <xdr:to>
      <xdr:col>6</xdr:col>
      <xdr:colOff>771525</xdr:colOff>
      <xdr:row>58</xdr:row>
      <xdr:rowOff>57150</xdr:rowOff>
    </xdr:to>
    <xdr:sp macro="" textlink="">
      <xdr:nvSpPr>
        <xdr:cNvPr id="19" name="Rectangle à coins arrondis 32"/>
        <xdr:cNvSpPr>
          <a:spLocks noChangeArrowheads="1"/>
        </xdr:cNvSpPr>
      </xdr:nvSpPr>
      <xdr:spPr bwMode="auto">
        <a:xfrm>
          <a:off x="3886200" y="8734425"/>
          <a:ext cx="2228850" cy="1057275"/>
        </a:xfrm>
        <a:prstGeom prst="roundRect">
          <a:avLst>
            <a:gd name="adj" fmla="val 16667"/>
          </a:avLst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228600</xdr:colOff>
      <xdr:row>44</xdr:row>
      <xdr:rowOff>57150</xdr:rowOff>
    </xdr:from>
    <xdr:to>
      <xdr:col>2</xdr:col>
      <xdr:colOff>342900</xdr:colOff>
      <xdr:row>44</xdr:row>
      <xdr:rowOff>152400</xdr:rowOff>
    </xdr:to>
    <xdr:sp macro="" textlink="">
      <xdr:nvSpPr>
        <xdr:cNvPr id="21" name="Texte 30"/>
        <xdr:cNvSpPr txBox="1">
          <a:spLocks noChangeArrowheads="1"/>
        </xdr:cNvSpPr>
      </xdr:nvSpPr>
      <xdr:spPr bwMode="auto">
        <a:xfrm flipH="1">
          <a:off x="952500" y="8096250"/>
          <a:ext cx="114300" cy="952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247650</xdr:colOff>
      <xdr:row>48</xdr:row>
      <xdr:rowOff>47625</xdr:rowOff>
    </xdr:from>
    <xdr:to>
      <xdr:col>2</xdr:col>
      <xdr:colOff>361950</xdr:colOff>
      <xdr:row>48</xdr:row>
      <xdr:rowOff>142875</xdr:rowOff>
    </xdr:to>
    <xdr:sp macro="" textlink="">
      <xdr:nvSpPr>
        <xdr:cNvPr id="17" name="Texte 30"/>
        <xdr:cNvSpPr txBox="1">
          <a:spLocks noChangeArrowheads="1"/>
        </xdr:cNvSpPr>
      </xdr:nvSpPr>
      <xdr:spPr bwMode="auto">
        <a:xfrm flipH="1">
          <a:off x="971550" y="8572500"/>
          <a:ext cx="114300" cy="952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209550</xdr:colOff>
      <xdr:row>49</xdr:row>
      <xdr:rowOff>38100</xdr:rowOff>
    </xdr:from>
    <xdr:to>
      <xdr:col>1</xdr:col>
      <xdr:colOff>323850</xdr:colOff>
      <xdr:row>49</xdr:row>
      <xdr:rowOff>133350</xdr:rowOff>
    </xdr:to>
    <xdr:sp macro="" textlink="">
      <xdr:nvSpPr>
        <xdr:cNvPr id="22" name="Texte 30"/>
        <xdr:cNvSpPr txBox="1">
          <a:spLocks noChangeArrowheads="1"/>
        </xdr:cNvSpPr>
      </xdr:nvSpPr>
      <xdr:spPr bwMode="auto">
        <a:xfrm flipH="1">
          <a:off x="466725" y="8724900"/>
          <a:ext cx="114300" cy="952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619125</xdr:colOff>
      <xdr:row>54</xdr:row>
      <xdr:rowOff>85725</xdr:rowOff>
    </xdr:from>
    <xdr:to>
      <xdr:col>11</xdr:col>
      <xdr:colOff>676275</xdr:colOff>
      <xdr:row>60</xdr:row>
      <xdr:rowOff>9525</xdr:rowOff>
    </xdr:to>
    <xdr:sp macro="" textlink="">
      <xdr:nvSpPr>
        <xdr:cNvPr id="2" name="Rectangle à coins arrondis 1"/>
        <xdr:cNvSpPr/>
      </xdr:nvSpPr>
      <xdr:spPr bwMode="auto">
        <a:xfrm>
          <a:off x="7800975" y="9096375"/>
          <a:ext cx="2343150" cy="971550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000">
              <a:solidFill>
                <a:srgbClr val="FF0000"/>
              </a:solidFill>
            </a:rPr>
            <a:t>Sauvegarder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457200</xdr:colOff>
      <xdr:row>1</xdr:row>
      <xdr:rowOff>57150</xdr:rowOff>
    </xdr:from>
    <xdr:to>
      <xdr:col>5</xdr:col>
      <xdr:colOff>514350</xdr:colOff>
      <xdr:row>5</xdr:row>
      <xdr:rowOff>104775</xdr:rowOff>
    </xdr:to>
    <xdr:sp macro="" textlink="">
      <xdr:nvSpPr>
        <xdr:cNvPr id="2" name="Rectangle à coins arrondis 1"/>
        <xdr:cNvSpPr/>
      </xdr:nvSpPr>
      <xdr:spPr bwMode="auto">
        <a:xfrm>
          <a:off x="2200275" y="219075"/>
          <a:ext cx="2343150" cy="695325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000">
              <a:solidFill>
                <a:srgbClr val="FF0000"/>
              </a:solidFill>
            </a:rPr>
            <a:t>Nouvelle Facture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60"/>
  <sheetViews>
    <sheetView showGridLines="0" showZeros="0" tabSelected="1" showOutlineSymbols="0" view="pageBreakPreview" topLeftCell="A31" zoomScaleNormal="100" zoomScaleSheetLayoutView="100" workbookViewId="0">
      <selection activeCell="Q58" sqref="Q58"/>
    </sheetView>
  </sheetViews>
  <sheetFormatPr baseColWidth="10" defaultRowHeight="12.75" x14ac:dyDescent="0.2"/>
  <cols>
    <col min="1" max="1" width="3.85546875" customWidth="1"/>
    <col min="2" max="2" width="7" customWidth="1"/>
    <col min="3" max="3" width="46.85546875" customWidth="1"/>
    <col min="4" max="4" width="7.7109375" customWidth="1"/>
    <col min="5" max="5" width="4" customWidth="1"/>
    <col min="6" max="6" width="10.7109375" style="10" customWidth="1"/>
    <col min="7" max="7" width="16.140625" style="10" customWidth="1"/>
    <col min="8" max="10" width="11.42578125" customWidth="1"/>
  </cols>
  <sheetData>
    <row r="1" spans="1:10" x14ac:dyDescent="0.2">
      <c r="A1" s="37"/>
      <c r="B1" s="38"/>
      <c r="C1" s="38"/>
      <c r="D1" s="58" t="s">
        <v>25</v>
      </c>
      <c r="E1" s="39"/>
      <c r="F1" s="39"/>
      <c r="G1" s="52"/>
    </row>
    <row r="2" spans="1:10" x14ac:dyDescent="0.2">
      <c r="A2" s="40"/>
      <c r="B2" s="23"/>
      <c r="C2" s="23" t="s">
        <v>0</v>
      </c>
      <c r="D2" s="23"/>
      <c r="E2" s="23"/>
      <c r="F2" s="12"/>
      <c r="G2" s="41"/>
    </row>
    <row r="3" spans="1:10" x14ac:dyDescent="0.2">
      <c r="A3" s="40"/>
      <c r="B3" s="68" t="s">
        <v>40</v>
      </c>
      <c r="C3" s="67"/>
      <c r="E3" s="23"/>
      <c r="F3" s="12"/>
      <c r="G3" s="15"/>
    </row>
    <row r="4" spans="1:10" ht="12" customHeight="1" x14ac:dyDescent="0.2">
      <c r="A4" s="40"/>
      <c r="B4" s="27"/>
      <c r="C4" s="23"/>
      <c r="D4" s="32" t="s">
        <v>3</v>
      </c>
      <c r="E4" s="33"/>
      <c r="F4" s="34"/>
      <c r="G4" s="42"/>
    </row>
    <row r="5" spans="1:10" x14ac:dyDescent="0.2">
      <c r="A5" s="40"/>
      <c r="B5" s="27"/>
      <c r="C5" s="23"/>
      <c r="D5" s="35" t="s">
        <v>41</v>
      </c>
      <c r="E5" s="33"/>
      <c r="F5" s="34"/>
      <c r="G5" s="42"/>
    </row>
    <row r="6" spans="1:10" x14ac:dyDescent="0.2">
      <c r="A6" s="40"/>
      <c r="B6" s="36"/>
      <c r="C6" s="23"/>
      <c r="D6" s="35" t="s">
        <v>42</v>
      </c>
      <c r="E6" s="33"/>
      <c r="F6" s="34"/>
      <c r="G6" s="42"/>
    </row>
    <row r="7" spans="1:10" x14ac:dyDescent="0.2">
      <c r="A7" s="40"/>
      <c r="C7" s="23"/>
      <c r="D7" s="35" t="s">
        <v>43</v>
      </c>
      <c r="E7" s="33"/>
      <c r="F7" s="34"/>
      <c r="G7" s="42"/>
    </row>
    <row r="8" spans="1:10" ht="15.75" x14ac:dyDescent="0.25">
      <c r="A8" s="40"/>
      <c r="B8" s="56" t="s">
        <v>5</v>
      </c>
      <c r="C8" s="29"/>
      <c r="D8" s="35" t="s">
        <v>44</v>
      </c>
      <c r="E8" s="28"/>
      <c r="F8" s="13"/>
      <c r="G8" s="43"/>
    </row>
    <row r="9" spans="1:10" x14ac:dyDescent="0.2">
      <c r="A9" s="40"/>
      <c r="C9" s="23"/>
      <c r="D9" s="29"/>
      <c r="E9" s="23"/>
      <c r="F9" s="12"/>
      <c r="G9" s="15"/>
    </row>
    <row r="10" spans="1:10" ht="15" x14ac:dyDescent="0.2">
      <c r="A10" s="40"/>
      <c r="B10" s="57" t="s">
        <v>33</v>
      </c>
      <c r="D10" s="25"/>
      <c r="E10" s="25"/>
      <c r="F10" s="12"/>
      <c r="G10" s="15"/>
    </row>
    <row r="11" spans="1:10" x14ac:dyDescent="0.2">
      <c r="A11" s="40"/>
      <c r="B11" s="30"/>
      <c r="C11" s="23"/>
      <c r="D11" s="25"/>
      <c r="E11" s="25"/>
      <c r="F11" s="26"/>
      <c r="G11" s="15"/>
    </row>
    <row r="12" spans="1:10" x14ac:dyDescent="0.2">
      <c r="A12" s="40"/>
      <c r="B12" s="62"/>
      <c r="C12" s="24"/>
      <c r="D12" s="31"/>
      <c r="E12" s="31"/>
      <c r="F12" s="26"/>
      <c r="G12" s="15"/>
    </row>
    <row r="13" spans="1:10" x14ac:dyDescent="0.2">
      <c r="A13" s="40"/>
      <c r="C13" s="23"/>
      <c r="D13" s="23"/>
      <c r="E13" s="23"/>
      <c r="F13" s="26"/>
      <c r="G13" s="49"/>
    </row>
    <row r="14" spans="1:10" ht="15" customHeight="1" x14ac:dyDescent="0.2">
      <c r="A14" s="88" t="s">
        <v>1</v>
      </c>
      <c r="B14" s="89"/>
      <c r="C14" s="89"/>
      <c r="D14" s="88" t="s">
        <v>26</v>
      </c>
      <c r="E14" s="93"/>
      <c r="F14" s="50" t="s">
        <v>24</v>
      </c>
      <c r="G14" s="51" t="s">
        <v>2</v>
      </c>
    </row>
    <row r="15" spans="1:10" x14ac:dyDescent="0.2">
      <c r="A15" s="44"/>
      <c r="B15" s="17"/>
      <c r="C15" s="79"/>
      <c r="D15" s="96" t="str">
        <f>IF(C15="Benne",Base!$B$1,)&amp;IF(C15="Big Bag",Base!$B$2,)&amp;IF(C15="Caisse",Base!$B$3,)&amp;IF(C15="Consigne",Base!$B$4,)&amp;IF(C15="Croute",Base!$B$5,)&amp;IF(C15="DKD Chêne",Base!$B$6,)&amp;IF(C15="DKD Pin",Base!$B$7,)&amp;IF(C15="Fagot",Base!$B$8,)&amp;IF(C15="KKK Chêne",Base!$B$9,)&amp;IF(C15="KKK BHD",Base!$B$10,)&amp;IF(C15="Petit Big Bag",Base!$B$11,)&amp;IF(C15="Petite Caisse",Base!$B$12,)&amp;IF(C15="Plot Bossé",Base!$B$13,)&amp;IF(C15="Plot Chêne",Base!$B$14,)&amp;IF(C15="Plot Moabi",Base!$B$15,)&amp;IF(C15="Plot Pin",Base!$B$16,)&amp;IF(C15="Prédébit Bossé",Base!$B$17,)&amp;IF(C15="Prédébit Moabi",Base!$B$18,)&amp;IF(C15="Remorque",Base!$B$19,)</f>
        <v/>
      </c>
      <c r="E15" s="97"/>
      <c r="F15" s="78"/>
      <c r="G15" s="74" t="str">
        <f>IF(C15=Base!$A$1,D15*F15,)&amp;IF(C15=Base!$A$2,D15*F15,)&amp;IF(C15=Base!$A$3,D15*F15,)&amp;IF(C15=Base!$A$4,D15*F15,)&amp;IF(C15=Base!$A$5,D15*F15,)&amp;IF(C15=Base!$A$6,D15*F15,)&amp;IF(C15=Base!$A$7,D15*F15,)&amp;IF(C15=Base!$A$8,D15*F15,)&amp;IF(C15=Base!$A$9,D15*F15,)&amp;IF(C15=Base!$A$10,D15*F15,)&amp;IF(C15=Base!$A$11,D15*F15,)&amp;IF(C15=Base!$A$12,D15*F15,)&amp;IF(C15=Base!$A$13,D15*F15,)&amp;IF(C15=Base!$A$14,D15*F15,)&amp;IF(C15=Base!$A$15,D15*F15,)&amp;IF(C15=Base!$A$16,D15*F15,)&amp;IF(C15=Base!$A$17,D15*F15,)&amp;IF(C15=Base!$A$18,D15*F15,)&amp;IF(C15=Base!$A$19,D15*F15,)</f>
        <v/>
      </c>
      <c r="H15" s="82">
        <f>IF(F15&gt;0,D15*F15,)</f>
        <v>0</v>
      </c>
      <c r="I15" s="82">
        <f>IF(C15="Consigne",D15*F15,)</f>
        <v>0</v>
      </c>
      <c r="J15" s="82"/>
    </row>
    <row r="16" spans="1:10" ht="15" x14ac:dyDescent="0.2">
      <c r="A16" s="55"/>
      <c r="B16" s="18"/>
      <c r="C16" s="79"/>
      <c r="D16" s="94" t="str">
        <f>IF(C16="Benne",Base!$B$1,)&amp;IF(C16="Big Bag",Base!$B$2,)&amp;IF(C16="Caisse",Base!$B$3,)&amp;IF(C16="Consigne",Base!$B$4,)&amp;IF(C16="Croute",Base!$B$5,)&amp;IF(C16="DKD Chêne",Base!$B$6,)&amp;IF(C16="DKD Pin",Base!$B$7,)&amp;IF(C16="Fagot",Base!$B$8,)&amp;IF(C16="KKK Chêne",Base!$B$9,)&amp;IF(C16="KKK BHD",Base!$B$10,)&amp;IF(C16="Petit Big Bag",Base!$B$11,)&amp;IF(C16="Petite Caisse",Base!$B$12,)&amp;IF(C16="Plot Bossé",Base!$B$13,)&amp;IF(C16="Plot Chêne",Base!$B$14,)&amp;IF(C16="Plot Moabi",Base!$B$15,)&amp;IF(C16="Plot Pin",Base!$B$16,)&amp;IF(C16="Prédébit Bossé",Base!$B$17,)&amp;IF(C16="Prédébit Moabi",Base!$B$18,)&amp;IF(C16="Remorque",Base!$B$19,)</f>
        <v/>
      </c>
      <c r="E16" s="95"/>
      <c r="F16" s="78"/>
      <c r="G16" s="74" t="str">
        <f>IF(C16=Base!$A$1,D16*F16,)&amp;IF(C16=Base!$A$2,D16*F16,)&amp;IF(C16=Base!$A$3,D16*F16,)&amp;IF(C16=Base!$A$4,D16*F16,)&amp;IF(C16=Base!$A$5,D16*F16,)&amp;IF(C16=Base!$A$6,D16*F16,)&amp;IF(C16=Base!$A$7,D16*F16,)&amp;IF(C16=Base!$A$8,D16*F16,)&amp;IF(C16=Base!$A$9,D16*F16,)&amp;IF(C16=Base!$A$10,D16*F16,)&amp;IF(C16=Base!$A$11,D16*F16,)&amp;IF(C16=Base!$A$12,D16*F16,)&amp;IF(C16=Base!$A$13,D16*F16,)&amp;IF(C16=Base!$A$14,D16*F16,)&amp;IF(C16=Base!$A$15,D16*F16,)&amp;IF(C16=Base!$A$16,D16*F16,)&amp;IF(C16=Base!$A$17,D16*F16,)&amp;IF(C16=Base!$A$18,D16*F16,)&amp;IF(C16=Base!$A$19,D16*F16,)</f>
        <v/>
      </c>
      <c r="H16" s="83">
        <f t="shared" ref="H16:H36" si="0">IF(F16&gt;0,D16*F16,)</f>
        <v>0</v>
      </c>
      <c r="I16" s="83">
        <f t="shared" ref="I16:I36" si="1">IF(C16="Consigne",D16*F16,)</f>
        <v>0</v>
      </c>
      <c r="J16" s="83"/>
    </row>
    <row r="17" spans="1:10" x14ac:dyDescent="0.2">
      <c r="A17" s="40"/>
      <c r="B17" s="17">
        <v>0</v>
      </c>
      <c r="C17" s="79"/>
      <c r="D17" s="94" t="str">
        <f>IF(C17="Benne",Base!$B$1,)&amp;IF(C17="Big Bag",Base!$B$2,)&amp;IF(C17="Caisse",Base!$B$3,)&amp;IF(C17="Consigne",Base!$B$4,)&amp;IF(C17="Croute",Base!$B$5,)&amp;IF(C17="DKD Chêne",Base!$B$6,)&amp;IF(C17="DKD Pin",Base!$B$7,)&amp;IF(C17="Fagot",Base!$B$8,)&amp;IF(C17="KKK Chêne",Base!$B$9,)&amp;IF(C17="KKK BHD",Base!$B$10,)&amp;IF(C17="Petit Big Bag",Base!$B$11,)&amp;IF(C17="Petite Caisse",Base!$B$12,)&amp;IF(C17="Plot Bossé",Base!$B$13,)&amp;IF(C17="Plot Chêne",Base!$B$14,)&amp;IF(C17="Plot Moabi",Base!$B$15,)&amp;IF(C17="Plot Pin",Base!$B$16,)&amp;IF(C17="Prédébit Bossé",Base!$B$17,)&amp;IF(C17="Prédébit Moabi",Base!$B$18,)&amp;IF(C17="Remorque",Base!$B$19,)</f>
        <v/>
      </c>
      <c r="E17" s="95"/>
      <c r="F17" s="78"/>
      <c r="G17" s="74" t="str">
        <f>IF(C17=Base!$A$1,D17*F17,)&amp;IF(C17=Base!$A$2,D17*F17,)&amp;IF(C17=Base!$A$3,D17*F17,)&amp;IF(C17=Base!$A$4,D17*F17,)&amp;IF(C17=Base!$A$5,D17*F17,)&amp;IF(C17=Base!$A$6,D17*F17,)&amp;IF(C17=Base!$A$7,D17*F17,)&amp;IF(C17=Base!$A$8,D17*F17,)&amp;IF(C17=Base!$A$9,D17*F17,)&amp;IF(C17=Base!$A$10,D17*F17,)&amp;IF(C17=Base!$A$11,D17*F17,)&amp;IF(C17=Base!$A$12,D17*F17,)&amp;IF(C17=Base!$A$13,D17*F17,)&amp;IF(C17=Base!$A$14,D17*F17,)&amp;IF(C17=Base!$A$15,D17*F17,)&amp;IF(C17=Base!$A$16,D17*F17,)&amp;IF(C17=Base!$A$17,D17*F17,)&amp;IF(C17=Base!$A$18,D17*F17,)&amp;IF(C17=Base!$A$19,D17*F17,)</f>
        <v/>
      </c>
      <c r="H17" s="83">
        <f t="shared" si="0"/>
        <v>0</v>
      </c>
      <c r="I17" s="83">
        <f t="shared" si="1"/>
        <v>0</v>
      </c>
      <c r="J17" s="83"/>
    </row>
    <row r="18" spans="1:10" x14ac:dyDescent="0.2">
      <c r="A18" s="44"/>
      <c r="B18" s="18"/>
      <c r="C18" s="79"/>
      <c r="D18" s="94" t="str">
        <f>IF(C18="Benne",Base!$B$1,)&amp;IF(C18="Big Bag",Base!$B$2,)&amp;IF(C18="Caisse",Base!$B$3,)&amp;IF(C18="Consigne",Base!$B$4,)&amp;IF(C18="Croute",Base!$B$5,)&amp;IF(C18="DKD Chêne",Base!$B$6,)&amp;IF(C18="DKD Pin",Base!$B$7,)&amp;IF(C18="Fagot",Base!$B$8,)&amp;IF(C18="KKK Chêne",Base!$B$9,)&amp;IF(C18="KKK BHD",Base!$B$10,)&amp;IF(C18="Petit Big Bag",Base!$B$11,)&amp;IF(C18="Petite Caisse",Base!$B$12,)&amp;IF(C18="Plot Bossé",Base!$B$13,)&amp;IF(C18="Plot Chêne",Base!$B$14,)&amp;IF(C18="Plot Moabi",Base!$B$15,)&amp;IF(C18="Plot Pin",Base!$B$16,)&amp;IF(C18="Prédébit Bossé",Base!$B$17,)&amp;IF(C18="Prédébit Moabi",Base!$B$18,)&amp;IF(C18="Remorque",Base!$B$19,)</f>
        <v/>
      </c>
      <c r="E18" s="95"/>
      <c r="F18" s="78"/>
      <c r="G18" s="75" t="str">
        <f>IF(C18=Base!$A$1,D18*F18,)&amp;IF(C18=Base!$A$2,D18*F18,)&amp;IF(C18=Base!$A$3,D18*F18,)&amp;IF(C18=Base!$A$4,D18*F18,)&amp;IF(C18=Base!$A$5,D18*F18,)&amp;IF(C18=Base!$A$6,D18*F18,)&amp;IF(C18=Base!$A$7,D18*F18,)&amp;IF(C18=Base!$A$8,D18*F18,)&amp;IF(C18=Base!$A$9,D18*F18,)&amp;IF(C18=Base!$A$10,D18*F18,)&amp;IF(C18=Base!$A$11,D18*F18,)&amp;IF(C18=Base!$A$12,D18*F18,)&amp;IF(C18=Base!$A$13,D18*F18,)&amp;IF(C18=Base!$A$14,D18*F18,)&amp;IF(C18=Base!$A$15,D18*F18,)&amp;IF(C18=Base!$A$16,D18*F18,)&amp;IF(C18=Base!$A$17,D18*F18,)&amp;IF(C18=Base!$A$18,D18*F18,)&amp;IF(C18=Base!$A$19,D18*F18,)</f>
        <v/>
      </c>
      <c r="H18" s="83">
        <f t="shared" si="0"/>
        <v>0</v>
      </c>
      <c r="I18" s="83">
        <f t="shared" si="1"/>
        <v>0</v>
      </c>
      <c r="J18" s="83"/>
    </row>
    <row r="19" spans="1:10" x14ac:dyDescent="0.2">
      <c r="A19" s="53"/>
      <c r="B19" s="17"/>
      <c r="C19" s="79"/>
      <c r="D19" s="94" t="str">
        <f>IF(C19="Benne",Base!$B$1,)&amp;IF(C19="Big Bag",Base!$B$2,)&amp;IF(C19="Caisse",Base!$B$3,)&amp;IF(C19="Consigne",Base!$B$4,)&amp;IF(C19="Croute",Base!$B$5,)&amp;IF(C19="DKD Chêne",Base!$B$6,)&amp;IF(C19="DKD Pin",Base!$B$7,)&amp;IF(C19="Fagot",Base!$B$8,)&amp;IF(C19="KKK Chêne",Base!$B$9,)&amp;IF(C19="KKK BHD",Base!$B$10,)&amp;IF(C19="Petit Big Bag",Base!$B$11,)&amp;IF(C19="Petite Caisse",Base!$B$12,)&amp;IF(C19="Plot Bossé",Base!$B$13,)&amp;IF(C19="Plot Chêne",Base!$B$14,)&amp;IF(C19="Plot Moabi",Base!$B$15,)&amp;IF(C19="Plot Pin",Base!$B$16,)&amp;IF(C19="Prédébit Bossé",Base!$B$17,)&amp;IF(C19="Prédébit Moabi",Base!$B$18,)&amp;IF(C19="Remorque",Base!$B$19,)</f>
        <v/>
      </c>
      <c r="E19" s="95"/>
      <c r="F19" s="78"/>
      <c r="G19" s="74" t="str">
        <f>IF(C19=Base!$A$1,D19*F19,)&amp;IF(C19=Base!$A$2,D19*F19,)&amp;IF(C19=Base!$A$3,D19*F19,)&amp;IF(C19=Base!$A$4,D19*F19,)&amp;IF(C19=Base!$A$5,D19*F19,)&amp;IF(C19=Base!$A$6,D19*F19,)&amp;IF(C19=Base!$A$7,D19*F19,)&amp;IF(C19=Base!$A$8,D19*F19,)&amp;IF(C19=Base!$A$9,D19*F19,)&amp;IF(C19=Base!$A$10,D19*F19,)&amp;IF(C19=Base!$A$11,D19*F19,)&amp;IF(C19=Base!$A$12,D19*F19,)&amp;IF(C19=Base!$A$13,D19*F19,)&amp;IF(C19=Base!$A$14,D19*F19,)&amp;IF(C19=Base!$A$15,D19*F19,)&amp;IF(C19=Base!$A$16,D19*F19,)&amp;IF(C19=Base!$A$17,D19*F19,)&amp;IF(C19=Base!$A$18,D19*F19,)&amp;IF(C19=Base!$A$19,D19*F19,)</f>
        <v/>
      </c>
      <c r="H19" s="83">
        <f t="shared" si="0"/>
        <v>0</v>
      </c>
      <c r="I19" s="83">
        <f t="shared" si="1"/>
        <v>0</v>
      </c>
      <c r="J19" s="83"/>
    </row>
    <row r="20" spans="1:10" x14ac:dyDescent="0.2">
      <c r="A20" s="45"/>
      <c r="B20" s="18"/>
      <c r="C20" s="79"/>
      <c r="D20" s="94" t="str">
        <f>IF(C20="Benne",Base!$B$1,)&amp;IF(C20="Big Bag",Base!$B$2,)&amp;IF(C20="Caisse",Base!$B$3,)&amp;IF(C20="Consigne",Base!$B$4,)&amp;IF(C20="Croute",Base!$B$5,)&amp;IF(C20="DKD Chêne",Base!$B$6,)&amp;IF(C20="DKD Pin",Base!$B$7,)&amp;IF(C20="Fagot",Base!$B$8,)&amp;IF(C20="KKK Chêne",Base!$B$9,)&amp;IF(C20="KKK BHD",Base!$B$10,)&amp;IF(C20="Petit Big Bag",Base!$B$11,)&amp;IF(C20="Petite Caisse",Base!$B$12,)&amp;IF(C20="Plot Bossé",Base!$B$13,)&amp;IF(C20="Plot Chêne",Base!$B$14,)&amp;IF(C20="Plot Moabi",Base!$B$15,)&amp;IF(C20="Plot Pin",Base!$B$16,)&amp;IF(C20="Prédébit Bossé",Base!$B$17,)&amp;IF(C20="Prédébit Moabi",Base!$B$18,)&amp;IF(C20="Remorque",Base!$B$19,)</f>
        <v/>
      </c>
      <c r="E20" s="95"/>
      <c r="F20" s="78"/>
      <c r="G20" s="74" t="str">
        <f>IF(C20=Base!$A$1,D20*F20,)&amp;IF(C20=Base!$A$2,D20*F20,)&amp;IF(C20=Base!$A$3,D20*F20,)&amp;IF(C20=Base!$A$4,D20*F20,)&amp;IF(C20=Base!$A$5,D20*F20,)&amp;IF(C20=Base!$A$6,D20*F20,)&amp;IF(C20=Base!$A$7,D20*F20,)&amp;IF(C20=Base!$A$8,D20*F20,)&amp;IF(C20=Base!$A$9,D20*F20,)&amp;IF(C20=Base!$A$10,D20*F20,)&amp;IF(C20=Base!$A$11,D20*F20,)&amp;IF(C20=Base!$A$12,D20*F20,)&amp;IF(C20=Base!$A$13,D20*F20,)&amp;IF(C20=Base!$A$14,D20*F20,)&amp;IF(C20=Base!$A$15,D20*F20,)&amp;IF(C20=Base!$A$16,D20*F20,)&amp;IF(C20=Base!$A$17,D20*F20,)&amp;IF(C20=Base!$A$18,D20*F20,)&amp;IF(C20=Base!$A$19,D20*F20,)</f>
        <v/>
      </c>
      <c r="H20" s="83">
        <f t="shared" si="0"/>
        <v>0</v>
      </c>
      <c r="I20" s="83">
        <f t="shared" si="1"/>
        <v>0</v>
      </c>
      <c r="J20" s="83"/>
    </row>
    <row r="21" spans="1:10" x14ac:dyDescent="0.2">
      <c r="A21" s="44"/>
      <c r="B21" s="17"/>
      <c r="C21" s="79"/>
      <c r="D21" s="94" t="str">
        <f>IF(C21="Benne",Base!$B$1,)&amp;IF(C21="Big Bag",Base!$B$2,)&amp;IF(C21="Caisse",Base!$B$3,)&amp;IF(C21="Consigne",Base!$B$4,)&amp;IF(C21="Croute",Base!$B$5,)&amp;IF(C21="DKD Chêne",Base!$B$6,)&amp;IF(C21="DKD Pin",Base!$B$7,)&amp;IF(C21="Fagot",Base!$B$8,)&amp;IF(C21="KKK Chêne",Base!$B$9,)&amp;IF(C21="KKK BHD",Base!$B$10,)&amp;IF(C21="Petit Big Bag",Base!$B$11,)&amp;IF(C21="Petite Caisse",Base!$B$12,)&amp;IF(C21="Plot Bossé",Base!$B$13,)&amp;IF(C21="Plot Chêne",Base!$B$14,)&amp;IF(C21="Plot Moabi",Base!$B$15,)&amp;IF(C21="Plot Pin",Base!$B$16,)&amp;IF(C21="Prédébit Bossé",Base!$B$17,)&amp;IF(C21="Prédébit Moabi",Base!$B$18,)&amp;IF(C21="Remorque",Base!$B$19,)</f>
        <v/>
      </c>
      <c r="E21" s="95"/>
      <c r="F21" s="78"/>
      <c r="G21" s="74" t="str">
        <f>IF(C21=Base!$A$1,D21*F21,)&amp;IF(C21=Base!$A$2,D21*F21,)&amp;IF(C21=Base!$A$3,D21*F21,)&amp;IF(C21=Base!$A$4,D21*F21,)&amp;IF(C21=Base!$A$5,D21*F21,)&amp;IF(C21=Base!$A$6,D21*F21,)&amp;IF(C21=Base!$A$7,D21*F21,)&amp;IF(C21=Base!$A$8,D21*F21,)&amp;IF(C21=Base!$A$9,D21*F21,)&amp;IF(C21=Base!$A$10,D21*F21,)&amp;IF(C21=Base!$A$11,D21*F21,)&amp;IF(C21=Base!$A$12,D21*F21,)&amp;IF(C21=Base!$A$13,D21*F21,)&amp;IF(C21=Base!$A$14,D21*F21,)&amp;IF(C21=Base!$A$15,D21*F21,)&amp;IF(C21=Base!$A$16,D21*F21,)&amp;IF(C21=Base!$A$17,D21*F21,)&amp;IF(C21=Base!$A$18,D21*F21,)&amp;IF(C21=Base!$A$19,D21*F21,)</f>
        <v/>
      </c>
      <c r="H21" s="83">
        <f t="shared" si="0"/>
        <v>0</v>
      </c>
      <c r="I21" s="83">
        <f t="shared" si="1"/>
        <v>0</v>
      </c>
      <c r="J21" s="83"/>
    </row>
    <row r="22" spans="1:10" x14ac:dyDescent="0.2">
      <c r="A22" s="45"/>
      <c r="B22" s="21"/>
      <c r="C22" s="79"/>
      <c r="D22" s="94" t="str">
        <f>IF(C22="Benne",Base!$B$1,)&amp;IF(C22="Big Bag",Base!$B$2,)&amp;IF(C22="Caisse",Base!$B$3,)&amp;IF(C22="Consigne",Base!$B$4,)&amp;IF(C22="Croute",Base!$B$5,)&amp;IF(C22="DKD Chêne",Base!$B$6,)&amp;IF(C22="DKD Pin",Base!$B$7,)&amp;IF(C22="Fagot",Base!$B$8,)&amp;IF(C22="KKK Chêne",Base!$B$9,)&amp;IF(C22="KKK BHD",Base!$B$10,)&amp;IF(C22="Petit Big Bag",Base!$B$11,)&amp;IF(C22="Petite Caisse",Base!$B$12,)&amp;IF(C22="Plot Bossé",Base!$B$13,)&amp;IF(C22="Plot Chêne",Base!$B$14,)&amp;IF(C22="Plot Moabi",Base!$B$15,)&amp;IF(C22="Plot Pin",Base!$B$16,)&amp;IF(C22="Prédébit Bossé",Base!$B$17,)&amp;IF(C22="Prédébit Moabi",Base!$B$18,)&amp;IF(C22="Remorque",Base!$B$19,)</f>
        <v/>
      </c>
      <c r="E22" s="95"/>
      <c r="F22" s="78"/>
      <c r="G22" s="74" t="str">
        <f>IF(C22=Base!$A$1,D22*F22,)&amp;IF(C22=Base!$A$2,D22*F22,)&amp;IF(C22=Base!$A$3,D22*F22,)&amp;IF(C22=Base!$A$4,D22*F22,)&amp;IF(C22=Base!$A$5,D22*F22,)&amp;IF(C22=Base!$A$6,D22*F22,)&amp;IF(C22=Base!$A$7,D22*F22,)&amp;IF(C22=Base!$A$8,D22*F22,)&amp;IF(C22=Base!$A$9,D22*F22,)&amp;IF(C22=Base!$A$10,D22*F22,)&amp;IF(C22=Base!$A$11,D22*F22,)&amp;IF(C22=Base!$A$12,D22*F22,)&amp;IF(C22=Base!$A$13,D22*F22,)&amp;IF(C22=Base!$A$14,D22*F22,)&amp;IF(C22=Base!$A$15,D22*F22,)&amp;IF(C22=Base!$A$16,D22*F22,)&amp;IF(C22=Base!$A$17,D22*F22,)&amp;IF(C22=Base!$A$18,D22*F22,)&amp;IF(C22=Base!$A$19,D22*F22,)</f>
        <v/>
      </c>
      <c r="H22" s="83">
        <f t="shared" si="0"/>
        <v>0</v>
      </c>
      <c r="I22" s="83">
        <f t="shared" si="1"/>
        <v>0</v>
      </c>
      <c r="J22" s="83"/>
    </row>
    <row r="23" spans="1:10" x14ac:dyDescent="0.2">
      <c r="A23" s="44"/>
      <c r="B23" s="17"/>
      <c r="C23" s="79"/>
      <c r="D23" s="94" t="str">
        <f>IF(C23="Benne",Base!$B$1,)&amp;IF(C23="Big Bag",Base!$B$2,)&amp;IF(C23="Caisse",Base!$B$3,)&amp;IF(C23="Consigne",Base!$B$4,)&amp;IF(C23="Croute",Base!$B$5,)&amp;IF(C23="DKD Chêne",Base!$B$6,)&amp;IF(C23="DKD Pin",Base!$B$7,)&amp;IF(C23="Fagot",Base!$B$8,)&amp;IF(C23="KKK Chêne",Base!$B$9,)&amp;IF(C23="KKK BHD",Base!$B$10,)&amp;IF(C23="Petit Big Bag",Base!$B$11,)&amp;IF(C23="Petite Caisse",Base!$B$12,)&amp;IF(C23="Plot Bossé",Base!$B$13,)&amp;IF(C23="Plot Chêne",Base!$B$14,)&amp;IF(C23="Plot Moabi",Base!$B$15,)&amp;IF(C23="Plot Pin",Base!$B$16,)&amp;IF(C23="Prédébit Bossé",Base!$B$17,)&amp;IF(C23="Prédébit Moabi",Base!$B$18,)&amp;IF(C23="Remorque",Base!$B$19,)</f>
        <v/>
      </c>
      <c r="E23" s="95"/>
      <c r="F23" s="78"/>
      <c r="G23" s="74" t="str">
        <f>IF(C23=Base!$A$1,D23*F23,)&amp;IF(C23=Base!$A$2,D23*F23,)&amp;IF(C23=Base!$A$3,D23*F23,)&amp;IF(C23=Base!$A$4,D23*F23,)&amp;IF(C23=Base!$A$5,D23*F23,)&amp;IF(C23=Base!$A$6,D23*F23,)&amp;IF(C23=Base!$A$7,D23*F23,)&amp;IF(C23=Base!$A$8,D23*F23,)&amp;IF(C23=Base!$A$9,D23*F23,)&amp;IF(C23=Base!$A$10,D23*F23,)&amp;IF(C23=Base!$A$11,D23*F23,)&amp;IF(C23=Base!$A$12,D23*F23,)&amp;IF(C23=Base!$A$13,D23*F23,)&amp;IF(C23=Base!$A$14,D23*F23,)&amp;IF(C23=Base!$A$15,D23*F23,)&amp;IF(C23=Base!$A$16,D23*F23,)&amp;IF(C23=Base!$A$17,D23*F23,)&amp;IF(C23=Base!$A$18,D23*F23,)&amp;IF(C23=Base!$A$19,D23*F23,)</f>
        <v/>
      </c>
      <c r="H23" s="83">
        <f t="shared" si="0"/>
        <v>0</v>
      </c>
      <c r="I23" s="83">
        <f t="shared" si="1"/>
        <v>0</v>
      </c>
      <c r="J23" s="83"/>
    </row>
    <row r="24" spans="1:10" x14ac:dyDescent="0.2">
      <c r="A24" s="44"/>
      <c r="B24" s="21"/>
      <c r="C24" s="79"/>
      <c r="D24" s="94" t="str">
        <f>IF(C24="Benne",Base!$B$1,)&amp;IF(C24="Big Bag",Base!$B$2,)&amp;IF(C24="Caisse",Base!$B$3,)&amp;IF(C24="Consigne",Base!$B$4,)&amp;IF(C24="Croute",Base!$B$5,)&amp;IF(C24="DKD Chêne",Base!$B$6,)&amp;IF(C24="DKD Pin",Base!$B$7,)&amp;IF(C24="Fagot",Base!$B$8,)&amp;IF(C24="KKK Chêne",Base!$B$9,)&amp;IF(C24="KKK BHD",Base!$B$10,)&amp;IF(C24="Petit Big Bag",Base!$B$11,)&amp;IF(C24="Petite Caisse",Base!$B$12,)&amp;IF(C24="Plot Bossé",Base!$B$13,)&amp;IF(C24="Plot Chêne",Base!$B$14,)&amp;IF(C24="Plot Moabi",Base!$B$15,)&amp;IF(C24="Plot Pin",Base!$B$16,)&amp;IF(C24="Prédébit Bossé",Base!$B$17,)&amp;IF(C24="Prédébit Moabi",Base!$B$18,)&amp;IF(C24="Remorque",Base!$B$19,)</f>
        <v/>
      </c>
      <c r="E24" s="95"/>
      <c r="F24" s="78"/>
      <c r="G24" s="74" t="str">
        <f>IF(C24=Base!$A$1,D24*F24,)&amp;IF(C24=Base!$A$2,D24*F24,)&amp;IF(C24=Base!$A$3,D24*F24,)&amp;IF(C24=Base!$A$4,D24*F24,)&amp;IF(C24=Base!$A$5,D24*F24,)&amp;IF(C24=Base!$A$6,D24*F24,)&amp;IF(C24=Base!$A$7,D24*F24,)&amp;IF(C24=Base!$A$8,D24*F24,)&amp;IF(C24=Base!$A$9,D24*F24,)&amp;IF(C24=Base!$A$10,D24*F24,)&amp;IF(C24=Base!$A$11,D24*F24,)&amp;IF(C24=Base!$A$12,D24*F24,)&amp;IF(C24=Base!$A$13,D24*F24,)&amp;IF(C24=Base!$A$14,D24*F24,)&amp;IF(C24=Base!$A$15,D24*F24,)&amp;IF(C24=Base!$A$16,D24*F24,)&amp;IF(C24=Base!$A$17,D24*F24,)&amp;IF(C24=Base!$A$18,D24*F24,)&amp;IF(C24=Base!$A$19,D24*F24,)</f>
        <v/>
      </c>
      <c r="H24" s="83">
        <f t="shared" si="0"/>
        <v>0</v>
      </c>
      <c r="I24" s="83">
        <f t="shared" si="1"/>
        <v>0</v>
      </c>
      <c r="J24" s="83"/>
    </row>
    <row r="25" spans="1:10" x14ac:dyDescent="0.2">
      <c r="A25" s="44"/>
      <c r="B25" s="17"/>
      <c r="C25" s="79"/>
      <c r="D25" s="94" t="str">
        <f>IF(C25="Benne",Base!$B$1,)&amp;IF(C25="Big Bag",Base!$B$2,)&amp;IF(C25="Caisse",Base!$B$3,)&amp;IF(C25="Consigne",Base!$B$4,)&amp;IF(C25="Croute",Base!$B$5,)&amp;IF(C25="DKD Chêne",Base!$B$6,)&amp;IF(C25="DKD Pin",Base!$B$7,)&amp;IF(C25="Fagot",Base!$B$8,)&amp;IF(C25="KKK Chêne",Base!$B$9,)&amp;IF(C25="KKK BHD",Base!$B$10,)&amp;IF(C25="Petit Big Bag",Base!$B$11,)&amp;IF(C25="Petite Caisse",Base!$B$12,)&amp;IF(C25="Plot Bossé",Base!$B$13,)&amp;IF(C25="Plot Chêne",Base!$B$14,)&amp;IF(C25="Plot Moabi",Base!$B$15,)&amp;IF(C25="Plot Pin",Base!$B$16,)&amp;IF(C25="Prédébit Bossé",Base!$B$17,)&amp;IF(C25="Prédébit Moabi",Base!$B$18,)&amp;IF(C25="Remorque",Base!$B$19,)</f>
        <v/>
      </c>
      <c r="E25" s="95"/>
      <c r="F25" s="78"/>
      <c r="G25" s="74" t="str">
        <f>IF(C25=Base!$A$1,D25*F25,)&amp;IF(C25=Base!$A$2,D25*F25,)&amp;IF(C25=Base!$A$3,D25*F25,)&amp;IF(C25=Base!$A$4,D25*F25,)&amp;IF(C25=Base!$A$5,D25*F25,)&amp;IF(C25=Base!$A$6,D25*F25,)&amp;IF(C25=Base!$A$7,D25*F25,)&amp;IF(C25=Base!$A$8,D25*F25,)&amp;IF(C25=Base!$A$9,D25*F25,)&amp;IF(C25=Base!$A$10,D25*F25,)&amp;IF(C25=Base!$A$11,D25*F25,)&amp;IF(C25=Base!$A$12,D25*F25,)&amp;IF(C25=Base!$A$13,D25*F25,)&amp;IF(C25=Base!$A$14,D25*F25,)&amp;IF(C25=Base!$A$15,D25*F25,)&amp;IF(C25=Base!$A$16,D25*F25,)&amp;IF(C25=Base!$A$17,D25*F25,)&amp;IF(C25=Base!$A$18,D25*F25,)&amp;IF(C25=Base!$A$19,D25*F25,)</f>
        <v/>
      </c>
      <c r="H25" s="83">
        <f t="shared" si="0"/>
        <v>0</v>
      </c>
      <c r="I25" s="83">
        <f t="shared" si="1"/>
        <v>0</v>
      </c>
      <c r="J25" s="83"/>
    </row>
    <row r="26" spans="1:10" x14ac:dyDescent="0.2">
      <c r="A26" s="45"/>
      <c r="B26" s="18"/>
      <c r="C26" s="79"/>
      <c r="D26" s="94" t="str">
        <f>IF(C26="Benne",Base!$B$1,)&amp;IF(C26="Big Bag",Base!$B$2,)&amp;IF(C26="Caisse",Base!$B$3,)&amp;IF(C26="Consigne",Base!$B$4,)&amp;IF(C26="Croute",Base!$B$5,)&amp;IF(C26="DKD Chêne",Base!$B$6,)&amp;IF(C26="DKD Pin",Base!$B$7,)&amp;IF(C26="Fagot",Base!$B$8,)&amp;IF(C26="KKK Chêne",Base!$B$9,)&amp;IF(C26="KKK BHD",Base!$B$10,)&amp;IF(C26="Petit Big Bag",Base!$B$11,)&amp;IF(C26="Petite Caisse",Base!$B$12,)&amp;IF(C26="Plot Bossé",Base!$B$13,)&amp;IF(C26="Plot Chêne",Base!$B$14,)&amp;IF(C26="Plot Moabi",Base!$B$15,)&amp;IF(C26="Plot Pin",Base!$B$16,)&amp;IF(C26="Prédébit Bossé",Base!$B$17,)&amp;IF(C26="Prédébit Moabi",Base!$B$18,)&amp;IF(C26="Remorque",Base!$B$19,)</f>
        <v/>
      </c>
      <c r="E26" s="95"/>
      <c r="F26" s="78"/>
      <c r="G26" s="74" t="str">
        <f>IF(C26=Base!$A$1,D26*F26,)&amp;IF(C26=Base!$A$2,D26*F26,)&amp;IF(C26=Base!$A$3,D26*F26,)&amp;IF(C26=Base!$A$4,D26*F26,)&amp;IF(C26=Base!$A$5,D26*F26,)&amp;IF(C26=Base!$A$6,D26*F26,)&amp;IF(C26=Base!$A$7,D26*F26,)&amp;IF(C26=Base!$A$8,D26*F26,)&amp;IF(C26=Base!$A$9,D26*F26,)&amp;IF(C26=Base!$A$10,D26*F26,)&amp;IF(C26=Base!$A$11,D26*F26,)&amp;IF(C26=Base!$A$12,D26*F26,)&amp;IF(C26=Base!$A$13,D26*F26,)&amp;IF(C26=Base!$A$14,D26*F26,)&amp;IF(C26=Base!$A$15,D26*F26,)&amp;IF(C26=Base!$A$16,D26*F26,)&amp;IF(C26=Base!$A$17,D26*F26,)&amp;IF(C26=Base!$A$18,D26*F26,)&amp;IF(C26=Base!$A$19,D26*F26,)</f>
        <v/>
      </c>
      <c r="H26" s="83">
        <f t="shared" si="0"/>
        <v>0</v>
      </c>
      <c r="I26" s="83">
        <f t="shared" si="1"/>
        <v>0</v>
      </c>
      <c r="J26" s="83"/>
    </row>
    <row r="27" spans="1:10" x14ac:dyDescent="0.2">
      <c r="A27" s="47"/>
      <c r="B27" s="17"/>
      <c r="C27" s="79"/>
      <c r="D27" s="94" t="str">
        <f>IF(C27="Benne",Base!$B$1,)&amp;IF(C27="Big Bag",Base!$B$2,)&amp;IF(C27="Caisse",Base!$B$3,)&amp;IF(C27="Consigne",Base!$B$4,)&amp;IF(C27="Croute",Base!$B$5,)&amp;IF(C27="DKD Chêne",Base!$B$6,)&amp;IF(C27="DKD Pin",Base!$B$7,)&amp;IF(C27="Fagot",Base!$B$8,)&amp;IF(C27="KKK Chêne",Base!$B$9,)&amp;IF(C27="KKK BHD",Base!$B$10,)&amp;IF(C27="Petit Big Bag",Base!$B$11,)&amp;IF(C27="Petite Caisse",Base!$B$12,)&amp;IF(C27="Plot Bossé",Base!$B$13,)&amp;IF(C27="Plot Chêne",Base!$B$14,)&amp;IF(C27="Plot Moabi",Base!$B$15,)&amp;IF(C27="Plot Pin",Base!$B$16,)&amp;IF(C27="Prédébit Bossé",Base!$B$17,)&amp;IF(C27="Prédébit Moabi",Base!$B$18,)&amp;IF(C27="Remorque",Base!$B$19,)</f>
        <v/>
      </c>
      <c r="E27" s="95"/>
      <c r="F27" s="78"/>
      <c r="G27" s="74" t="str">
        <f>IF(C27=Base!$A$1,D27*F27,)&amp;IF(C27=Base!$A$2,D27*F27,)&amp;IF(C27=Base!$A$3,D27*F27,)&amp;IF(C27=Base!$A$4,D27*F27,)&amp;IF(C27=Base!$A$5,D27*F27,)&amp;IF(C27=Base!$A$6,D27*F27,)&amp;IF(C27=Base!$A$7,D27*F27,)&amp;IF(C27=Base!$A$8,D27*F27,)&amp;IF(C27=Base!$A$9,D27*F27,)&amp;IF(C27=Base!$A$10,D27*F27,)&amp;IF(C27=Base!$A$11,D27*F27,)&amp;IF(C27=Base!$A$12,D27*F27,)&amp;IF(C27=Base!$A$13,D27*F27,)&amp;IF(C27=Base!$A$14,D27*F27,)&amp;IF(C27=Base!$A$15,D27*F27,)&amp;IF(C27=Base!$A$16,D27*F27,)&amp;IF(C27=Base!$A$17,D27*F27,)&amp;IF(C27=Base!$A$18,D27*F27,)&amp;IF(C27=Base!$A$19,D27*F27,)</f>
        <v/>
      </c>
      <c r="H27" s="83">
        <f t="shared" si="0"/>
        <v>0</v>
      </c>
      <c r="I27" s="83">
        <f t="shared" si="1"/>
        <v>0</v>
      </c>
      <c r="J27" s="83"/>
    </row>
    <row r="28" spans="1:10" x14ac:dyDescent="0.2">
      <c r="A28" s="45"/>
      <c r="B28" s="18"/>
      <c r="C28" s="79"/>
      <c r="D28" s="94" t="str">
        <f>IF(C28="Benne",Base!$B$1,)&amp;IF(C28="Big Bag",Base!$B$2,)&amp;IF(C28="Caisse",Base!$B$3,)&amp;IF(C28="Consigne",Base!$B$4,)&amp;IF(C28="Croute",Base!$B$5,)&amp;IF(C28="DKD Chêne",Base!$B$6,)&amp;IF(C28="DKD Pin",Base!$B$7,)&amp;IF(C28="Fagot",Base!$B$8,)&amp;IF(C28="KKK Chêne",Base!$B$9,)&amp;IF(C28="KKK BHD",Base!$B$10,)&amp;IF(C28="Petit Big Bag",Base!$B$11,)&amp;IF(C28="Petite Caisse",Base!$B$12,)&amp;IF(C28="Plot Bossé",Base!$B$13,)&amp;IF(C28="Plot Chêne",Base!$B$14,)&amp;IF(C28="Plot Moabi",Base!$B$15,)&amp;IF(C28="Plot Pin",Base!$B$16,)&amp;IF(C28="Prédébit Bossé",Base!$B$17,)&amp;IF(C28="Prédébit Moabi",Base!$B$18,)&amp;IF(C28="Remorque",Base!$B$19,)</f>
        <v/>
      </c>
      <c r="E28" s="95"/>
      <c r="F28" s="78"/>
      <c r="G28" s="74" t="str">
        <f>IF(C28=Base!$A$1,D28*F28,)&amp;IF(C28=Base!$A$2,D28*F28,)&amp;IF(C28=Base!$A$3,D28*F28,)&amp;IF(C28=Base!$A$4,D28*F28,)&amp;IF(C28=Base!$A$5,D28*F28,)&amp;IF(C28=Base!$A$6,D28*F28,)&amp;IF(C28=Base!$A$7,D28*F28,)&amp;IF(C28=Base!$A$8,D28*F28,)&amp;IF(C28=Base!$A$9,D28*F28,)&amp;IF(C28=Base!$A$10,D28*F28,)&amp;IF(C28=Base!$A$11,D28*F28,)&amp;IF(C28=Base!$A$12,D28*F28,)&amp;IF(C28=Base!$A$13,D28*F28,)&amp;IF(C28=Base!$A$14,D28*F28,)&amp;IF(C28=Base!$A$15,D28*F28,)&amp;IF(C28=Base!$A$16,D28*F28,)&amp;IF(C28=Base!$A$17,D28*F28,)&amp;IF(C28=Base!$A$18,D28*F28,)&amp;IF(C28=Base!$A$19,D28*F28,)</f>
        <v/>
      </c>
      <c r="H28" s="83">
        <f t="shared" si="0"/>
        <v>0</v>
      </c>
      <c r="I28" s="83">
        <f t="shared" si="1"/>
        <v>0</v>
      </c>
      <c r="J28" s="83"/>
    </row>
    <row r="29" spans="1:10" x14ac:dyDescent="0.2">
      <c r="A29" s="46"/>
      <c r="B29" s="17"/>
      <c r="C29" s="79"/>
      <c r="D29" s="94" t="str">
        <f>IF(C29="Benne",Base!$B$1,)&amp;IF(C29="Big Bag",Base!$B$2,)&amp;IF(C29="Caisse",Base!$B$3,)&amp;IF(C29="Consigne",Base!$B$4,)&amp;IF(C29="Croute",Base!$B$5,)&amp;IF(C29="DKD Chêne",Base!$B$6,)&amp;IF(C29="DKD Pin",Base!$B$7,)&amp;IF(C29="Fagot",Base!$B$8,)&amp;IF(C29="KKK Chêne",Base!$B$9,)&amp;IF(C29="KKK BHD",Base!$B$10,)&amp;IF(C29="Petit Big Bag",Base!$B$11,)&amp;IF(C29="Petite Caisse",Base!$B$12,)&amp;IF(C29="Plot Bossé",Base!$B$13,)&amp;IF(C29="Plot Chêne",Base!$B$14,)&amp;IF(C29="Plot Moabi",Base!$B$15,)&amp;IF(C29="Plot Pin",Base!$B$16,)&amp;IF(C29="Prédébit Bossé",Base!$B$17,)&amp;IF(C29="Prédébit Moabi",Base!$B$18,)&amp;IF(C29="Remorque",Base!$B$19,)</f>
        <v/>
      </c>
      <c r="E29" s="95"/>
      <c r="F29" s="78"/>
      <c r="G29" s="74" t="str">
        <f>IF(C29=Base!$A$1,D29*F29,)&amp;IF(C29=Base!$A$2,D29*F29,)&amp;IF(C29=Base!$A$3,D29*F29,)&amp;IF(C29=Base!$A$4,D29*F29,)&amp;IF(C29=Base!$A$5,D29*F29,)&amp;IF(C29=Base!$A$6,D29*F29,)&amp;IF(C29=Base!$A$7,D29*F29,)&amp;IF(C29=Base!$A$8,D29*F29,)&amp;IF(C29=Base!$A$9,D29*F29,)&amp;IF(C29=Base!$A$10,D29*F29,)&amp;IF(C29=Base!$A$11,D29*F29,)&amp;IF(C29=Base!$A$12,D29*F29,)&amp;IF(C29=Base!$A$13,D29*F29,)&amp;IF(C29=Base!$A$14,D29*F29,)&amp;IF(C29=Base!$A$15,D29*F29,)&amp;IF(C29=Base!$A$16,D29*F29,)&amp;IF(C29=Base!$A$17,D29*F29,)&amp;IF(C29=Base!$A$18,D29*F29,)&amp;IF(C29=Base!$A$19,D29*F29,)</f>
        <v/>
      </c>
      <c r="H29" s="83">
        <f t="shared" si="0"/>
        <v>0</v>
      </c>
      <c r="I29" s="83">
        <f t="shared" si="1"/>
        <v>0</v>
      </c>
      <c r="J29" s="83"/>
    </row>
    <row r="30" spans="1:10" x14ac:dyDescent="0.2">
      <c r="A30" s="47"/>
      <c r="B30" s="18"/>
      <c r="C30" s="79"/>
      <c r="D30" s="94" t="str">
        <f>IF(C30="Benne",Base!$B$1,)&amp;IF(C30="Big Bag",Base!$B$2,)&amp;IF(C30="Caisse",Base!$B$3,)&amp;IF(C30="Consigne",Base!$B$4,)&amp;IF(C30="Croute",Base!$B$5,)&amp;IF(C30="DKD Chêne",Base!$B$6,)&amp;IF(C30="DKD Pin",Base!$B$7,)&amp;IF(C30="Fagot",Base!$B$8,)&amp;IF(C30="KKK Chêne",Base!$B$9,)&amp;IF(C30="KKK BHD",Base!$B$10,)&amp;IF(C30="Petit Big Bag",Base!$B$11,)&amp;IF(C30="Petite Caisse",Base!$B$12,)&amp;IF(C30="Plot Bossé",Base!$B$13,)&amp;IF(C30="Plot Chêne",Base!$B$14,)&amp;IF(C30="Plot Moabi",Base!$B$15,)&amp;IF(C30="Plot Pin",Base!$B$16,)&amp;IF(C30="Prédébit Bossé",Base!$B$17,)&amp;IF(C30="Prédébit Moabi",Base!$B$18,)&amp;IF(C30="Remorque",Base!$B$19,)</f>
        <v/>
      </c>
      <c r="E30" s="95"/>
      <c r="F30" s="78"/>
      <c r="G30" s="74" t="str">
        <f>IF(C30=Base!$A$1,D30*F30,)&amp;IF(C30=Base!$A$2,D30*F30,)&amp;IF(C30=Base!$A$3,D30*F30,)&amp;IF(C30=Base!$A$4,D30*F30,)&amp;IF(C30=Base!$A$5,D30*F30,)&amp;IF(C30=Base!$A$6,D30*F30,)&amp;IF(C30=Base!$A$7,D30*F30,)&amp;IF(C30=Base!$A$8,D30*F30,)&amp;IF(C30=Base!$A$9,D30*F30,)&amp;IF(C30=Base!$A$10,D30*F30,)&amp;IF(C30=Base!$A$11,D30*F30,)&amp;IF(C30=Base!$A$12,D30*F30,)&amp;IF(C30=Base!$A$13,D30*F30,)&amp;IF(C30=Base!$A$14,D30*F30,)&amp;IF(C30=Base!$A$15,D30*F30,)&amp;IF(C30=Base!$A$16,D30*F30,)&amp;IF(C30=Base!$A$17,D30*F30,)&amp;IF(C30=Base!$A$18,D30*F30,)&amp;IF(C30=Base!$A$19,D30*F30,)</f>
        <v/>
      </c>
      <c r="H30" s="83">
        <f t="shared" si="0"/>
        <v>0</v>
      </c>
      <c r="I30" s="83">
        <f t="shared" si="1"/>
        <v>0</v>
      </c>
      <c r="J30" s="83"/>
    </row>
    <row r="31" spans="1:10" x14ac:dyDescent="0.2">
      <c r="A31" s="47"/>
      <c r="B31" s="21"/>
      <c r="C31" s="79"/>
      <c r="D31" s="94" t="str">
        <f>IF(C31="Benne",Base!$B$1,)&amp;IF(C31="Big Bag",Base!$B$2,)&amp;IF(C31="Caisse",Base!$B$3,)&amp;IF(C31="Consigne",Base!$B$4,)&amp;IF(C31="Croute",Base!$B$5,)&amp;IF(C31="DKD Chêne",Base!$B$6,)&amp;IF(C31="DKD Pin",Base!$B$7,)&amp;IF(C31="Fagot",Base!$B$8,)&amp;IF(C31="KKK Chêne",Base!$B$9,)&amp;IF(C31="KKK BHD",Base!$B$10,)&amp;IF(C31="Petit Big Bag",Base!$B$11,)&amp;IF(C31="Petite Caisse",Base!$B$12,)&amp;IF(C31="Plot Bossé",Base!$B$13,)&amp;IF(C31="Plot Chêne",Base!$B$14,)&amp;IF(C31="Plot Moabi",Base!$B$15,)&amp;IF(C31="Plot Pin",Base!$B$16,)&amp;IF(C31="Prédébit Bossé",Base!$B$17,)&amp;IF(C31="Prédébit Moabi",Base!$B$18,)&amp;IF(C31="Remorque",Base!$B$19,)</f>
        <v/>
      </c>
      <c r="E31" s="95"/>
      <c r="F31" s="78"/>
      <c r="G31" s="74" t="str">
        <f>IF(C31=Base!$A$1,D31*F31,)&amp;IF(C31=Base!$A$2,D31*F31,)&amp;IF(C31=Base!$A$3,D31*F31,)&amp;IF(C31=Base!$A$4,D31*F31,)&amp;IF(C31=Base!$A$5,D31*F31,)&amp;IF(C31=Base!$A$6,D31*F31,)&amp;IF(C31=Base!$A$7,D31*F31,)&amp;IF(C31=Base!$A$8,D31*F31,)&amp;IF(C31=Base!$A$9,D31*F31,)&amp;IF(C31=Base!$A$10,D31*F31,)&amp;IF(C31=Base!$A$11,D31*F31,)&amp;IF(C31=Base!$A$12,D31*F31,)&amp;IF(C31=Base!$A$13,D31*F31,)&amp;IF(C31=Base!$A$14,D31*F31,)&amp;IF(C31=Base!$A$15,D31*F31,)&amp;IF(C31=Base!$A$16,D31*F31,)&amp;IF(C31=Base!$A$17,D31*F31,)&amp;IF(C31=Base!$A$18,D31*F31,)&amp;IF(C31=Base!$A$19,D31*F31,)</f>
        <v/>
      </c>
      <c r="H31" s="83">
        <f t="shared" si="0"/>
        <v>0</v>
      </c>
      <c r="I31" s="83">
        <f t="shared" si="1"/>
        <v>0</v>
      </c>
      <c r="J31" s="83"/>
    </row>
    <row r="32" spans="1:10" x14ac:dyDescent="0.2">
      <c r="A32" s="45"/>
      <c r="B32" s="21"/>
      <c r="C32" s="79"/>
      <c r="D32" s="94" t="str">
        <f>IF(C32="Benne",Base!$B$1,)&amp;IF(C32="Big Bag",Base!$B$2,)&amp;IF(C32="Caisse",Base!$B$3,)&amp;IF(C32="Consigne",Base!$B$4,)&amp;IF(C32="Croute",Base!$B$5,)&amp;IF(C32="DKD Chêne",Base!$B$6,)&amp;IF(C32="DKD Pin",Base!$B$7,)&amp;IF(C32="Fagot",Base!$B$8,)&amp;IF(C32="KKK Chêne",Base!$B$9,)&amp;IF(C32="KKK BHD",Base!$B$10,)&amp;IF(C32="Petit Big Bag",Base!$B$11,)&amp;IF(C32="Petite Caisse",Base!$B$12,)&amp;IF(C32="Plot Bossé",Base!$B$13,)&amp;IF(C32="Plot Chêne",Base!$B$14,)&amp;IF(C32="Plot Moabi",Base!$B$15,)&amp;IF(C32="Plot Pin",Base!$B$16,)&amp;IF(C32="Prédébit Bossé",Base!$B$17,)&amp;IF(C32="Prédébit Moabi",Base!$B$18,)&amp;IF(C32="Remorque",Base!$B$19,)</f>
        <v/>
      </c>
      <c r="E32" s="95"/>
      <c r="F32" s="78"/>
      <c r="G32" s="74" t="str">
        <f>IF(C32=Base!$A$1,D32*F32,)&amp;IF(C32=Base!$A$2,D32*F32,)&amp;IF(C32=Base!$A$3,D32*F32,)&amp;IF(C32=Base!$A$4,D32*F32,)&amp;IF(C32=Base!$A$5,D32*F32,)&amp;IF(C32=Base!$A$6,D32*F32,)&amp;IF(C32=Base!$A$7,D32*F32,)&amp;IF(C32=Base!$A$8,D32*F32,)&amp;IF(C32=Base!$A$9,D32*F32,)&amp;IF(C32=Base!$A$10,D32*F32,)&amp;IF(C32=Base!$A$11,D32*F32,)&amp;IF(C32=Base!$A$12,D32*F32,)&amp;IF(C32=Base!$A$13,D32*F32,)&amp;IF(C32=Base!$A$14,D32*F32,)&amp;IF(C32=Base!$A$15,D32*F32,)&amp;IF(C32=Base!$A$16,D32*F32,)&amp;IF(C32=Base!$A$17,D32*F32,)&amp;IF(C32=Base!$A$18,D32*F32,)&amp;IF(C32=Base!$A$19,D32*F32,)</f>
        <v/>
      </c>
      <c r="H32" s="83">
        <f t="shared" si="0"/>
        <v>0</v>
      </c>
      <c r="I32" s="83">
        <f t="shared" si="1"/>
        <v>0</v>
      </c>
      <c r="J32" s="83"/>
    </row>
    <row r="33" spans="1:10" x14ac:dyDescent="0.2">
      <c r="A33" s="47"/>
      <c r="B33" s="21"/>
      <c r="C33" s="79"/>
      <c r="D33" s="94" t="str">
        <f>IF(C33="Benne",Base!$B$1,)&amp;IF(C33="Big Bag",Base!$B$2,)&amp;IF(C33="Caisse",Base!$B$3,)&amp;IF(C33="Consigne",Base!$B$4,)&amp;IF(C33="Croute",Base!$B$5,)&amp;IF(C33="DKD Chêne",Base!$B$6,)&amp;IF(C33="DKD Pin",Base!$B$7,)&amp;IF(C33="Fagot",Base!$B$8,)&amp;IF(C33="KKK Chêne",Base!$B$9,)&amp;IF(C33="KKK BHD",Base!$B$10,)&amp;IF(C33="Petit Big Bag",Base!$B$11,)&amp;IF(C33="Petite Caisse",Base!$B$12,)&amp;IF(C33="Plot Bossé",Base!$B$13,)&amp;IF(C33="Plot Chêne",Base!$B$14,)&amp;IF(C33="Plot Moabi",Base!$B$15,)&amp;IF(C33="Plot Pin",Base!$B$16,)&amp;IF(C33="Prédébit Bossé",Base!$B$17,)&amp;IF(C33="Prédébit Moabi",Base!$B$18,)&amp;IF(C33="Remorque",Base!$B$19,)</f>
        <v/>
      </c>
      <c r="E33" s="95"/>
      <c r="F33" s="78"/>
      <c r="G33" s="74" t="str">
        <f>IF(C33=Base!$A$1,D33*F33,)&amp;IF(C33=Base!$A$2,D33*F33,)&amp;IF(C33=Base!$A$3,D33*F33,)&amp;IF(C33=Base!$A$4,D33*F33,)&amp;IF(C33=Base!$A$5,D33*F33,)&amp;IF(C33=Base!$A$6,D33*F33,)&amp;IF(C33=Base!$A$7,D33*F33,)&amp;IF(C33=Base!$A$8,D33*F33,)&amp;IF(C33=Base!$A$9,D33*F33,)&amp;IF(C33=Base!$A$10,D33*F33,)&amp;IF(C33=Base!$A$11,D33*F33,)&amp;IF(C33=Base!$A$12,D33*F33,)&amp;IF(C33=Base!$A$13,D33*F33,)&amp;IF(C33=Base!$A$14,D33*F33,)&amp;IF(C33=Base!$A$15,D33*F33,)&amp;IF(C33=Base!$A$16,D33*F33,)&amp;IF(C33=Base!$A$17,D33*F33,)&amp;IF(C33=Base!$A$18,D33*F33,)&amp;IF(C33=Base!$A$19,D33*F33,)</f>
        <v/>
      </c>
      <c r="H33" s="83">
        <f t="shared" si="0"/>
        <v>0</v>
      </c>
      <c r="I33" s="83">
        <f t="shared" si="1"/>
        <v>0</v>
      </c>
      <c r="J33" s="83"/>
    </row>
    <row r="34" spans="1:10" x14ac:dyDescent="0.2">
      <c r="A34" s="45"/>
      <c r="B34" s="21"/>
      <c r="C34" s="79"/>
      <c r="D34" s="94" t="str">
        <f>IF(C34="Benne",Base!$B$1,)&amp;IF(C34="Big Bag",Base!$B$2,)&amp;IF(C34="Caisse",Base!$B$3,)&amp;IF(C34="Consigne",Base!$B$4,)&amp;IF(C34="Croute",Base!$B$5,)&amp;IF(C34="DKD Chêne",Base!$B$6,)&amp;IF(C34="DKD Pin",Base!$B$7,)&amp;IF(C34="Fagot",Base!$B$8,)&amp;IF(C34="KKK Chêne",Base!$B$9,)&amp;IF(C34="KKK BHD",Base!$B$10,)&amp;IF(C34="Petit Big Bag",Base!$B$11,)&amp;IF(C34="Petite Caisse",Base!$B$12,)&amp;IF(C34="Plot Bossé",Base!$B$13,)&amp;IF(C34="Plot Chêne",Base!$B$14,)&amp;IF(C34="Plot Moabi",Base!$B$15,)&amp;IF(C34="Plot Pin",Base!$B$16,)&amp;IF(C34="Prédébit Bossé",Base!$B$17,)&amp;IF(C34="Prédébit Moabi",Base!$B$18,)&amp;IF(C34="Remorque",Base!$B$19,)</f>
        <v/>
      </c>
      <c r="E34" s="95"/>
      <c r="F34" s="78"/>
      <c r="G34" s="74" t="str">
        <f>IF(C34=Base!$A$1,D34*F34,)&amp;IF(C34=Base!$A$2,D34*F34,)&amp;IF(C34=Base!$A$3,D34*F34,)&amp;IF(C34=Base!$A$4,D34*F34,)&amp;IF(C34=Base!$A$5,D34*F34,)&amp;IF(C34=Base!$A$6,D34*F34,)&amp;IF(C34=Base!$A$7,D34*F34,)&amp;IF(C34=Base!$A$8,D34*F34,)&amp;IF(C34=Base!$A$9,D34*F34,)&amp;IF(C34=Base!$A$10,D34*F34,)&amp;IF(C34=Base!$A$11,D34*F34,)&amp;IF(C34=Base!$A$12,D34*F34,)&amp;IF(C34=Base!$A$13,D34*F34,)&amp;IF(C34=Base!$A$14,D34*F34,)&amp;IF(C34=Base!$A$15,D34*F34,)&amp;IF(C34=Base!$A$16,D34*F34,)&amp;IF(C34=Base!$A$17,D34*F34,)&amp;IF(C34=Base!$A$18,D34*F34,)&amp;IF(C34=Base!$A$19,D34*F34,)</f>
        <v/>
      </c>
      <c r="H34" s="83">
        <f t="shared" si="0"/>
        <v>0</v>
      </c>
      <c r="I34" s="83">
        <f t="shared" si="1"/>
        <v>0</v>
      </c>
      <c r="J34" s="83"/>
    </row>
    <row r="35" spans="1:10" x14ac:dyDescent="0.2">
      <c r="A35" s="47"/>
      <c r="B35" s="21"/>
      <c r="C35" s="79"/>
      <c r="D35" s="94" t="str">
        <f>IF(C35="Benne",Base!$B$1,)&amp;IF(C35="Big Bag",Base!$B$2,)&amp;IF(C35="Caisse",Base!$B$3,)&amp;IF(C35="Consigne",Base!$B$4,)&amp;IF(C35="Croute",Base!$B$5,)&amp;IF(C35="DKD Chêne",Base!$B$6,)&amp;IF(C35="DKD Pin",Base!$B$7,)&amp;IF(C35="Fagot",Base!$B$8,)&amp;IF(C35="KKK Chêne",Base!$B$9,)&amp;IF(C35="KKK BHD",Base!$B$10,)&amp;IF(C35="Petit Big Bag",Base!$B$11,)&amp;IF(C35="Petite Caisse",Base!$B$12,)&amp;IF(C35="Plot Bossé",Base!$B$13,)&amp;IF(C35="Plot Chêne",Base!$B$14,)&amp;IF(C35="Plot Moabi",Base!$B$15,)&amp;IF(C35="Plot Pin",Base!$B$16,)&amp;IF(C35="Prédébit Bossé",Base!$B$17,)&amp;IF(C35="Prédébit Moabi",Base!$B$18,)&amp;IF(C35="Remorque",Base!$B$19,)</f>
        <v/>
      </c>
      <c r="E35" s="95"/>
      <c r="F35" s="78"/>
      <c r="G35" s="74" t="str">
        <f>IF(C35=Base!$A$1,D35*F35,)&amp;IF(C35=Base!$A$2,D35*F35,)&amp;IF(C35=Base!$A$3,D35*F35,)&amp;IF(C35=Base!$A$4,D35*F35,)&amp;IF(C35=Base!$A$5,D35*F35,)&amp;IF(C35=Base!$A$6,D35*F35,)&amp;IF(C35=Base!$A$7,D35*F35,)&amp;IF(C35=Base!$A$8,D35*F35,)&amp;IF(C35=Base!$A$9,D35*F35,)&amp;IF(C35=Base!$A$10,D35*F35,)&amp;IF(C35=Base!$A$11,D35*F35,)&amp;IF(C35=Base!$A$12,D35*F35,)&amp;IF(C35=Base!$A$13,D35*F35,)&amp;IF(C35=Base!$A$14,D35*F35,)&amp;IF(C35=Base!$A$15,D35*F35,)&amp;IF(C35=Base!$A$16,D35*F35,)&amp;IF(C35=Base!$A$17,D35*F35,)&amp;IF(C35=Base!$A$18,D35*F35,)&amp;IF(C35=Base!$A$19,D35*F35,)</f>
        <v/>
      </c>
      <c r="H35" s="83">
        <f t="shared" si="0"/>
        <v>0</v>
      </c>
      <c r="I35" s="83">
        <f t="shared" si="1"/>
        <v>0</v>
      </c>
      <c r="J35" s="83"/>
    </row>
    <row r="36" spans="1:10" x14ac:dyDescent="0.2">
      <c r="A36" s="45"/>
      <c r="B36" s="21"/>
      <c r="C36" s="79"/>
      <c r="D36" s="94" t="str">
        <f>IF(C36="Benne",Base!$B$1,)&amp;IF(C36="Big Bag",Base!$B$2,)&amp;IF(C36="Caisse",Base!$B$3,)&amp;IF(C36="Consigne",Base!$B$4,)&amp;IF(C36="Croute",Base!$B$5,)&amp;IF(C36="DKD Chêne",Base!$B$6,)&amp;IF(C36="DKD Pin",Base!$B$7,)&amp;IF(C36="Fagot",Base!$B$8,)&amp;IF(C36="KKK Chêne",Base!$B$9,)&amp;IF(C36="KKK BHD",Base!$B$10,)&amp;IF(C36="Petit Big Bag",Base!$B$11,)&amp;IF(C36="Petite Caisse",Base!$B$12,)&amp;IF(C36="Plot Bossé",Base!$B$13,)&amp;IF(C36="Plot Chêne",Base!$B$14,)&amp;IF(C36="Plot Moabi",Base!$B$15,)&amp;IF(C36="Plot Pin",Base!$B$16,)&amp;IF(C36="Prédébit Bossé",Base!$B$17,)&amp;IF(C36="Prédébit Moabi",Base!$B$18,)&amp;IF(C36="Remorque",Base!$B$19,)</f>
        <v/>
      </c>
      <c r="E36" s="95"/>
      <c r="F36" s="78"/>
      <c r="G36" s="74" t="str">
        <f>IF(C36=Base!$A$1,D36*F36,)&amp;IF(C36=Base!$A$2,D36*F36,)&amp;IF(C36=Base!$A$3,D36*F36,)&amp;IF(C36=Base!$A$4,D36*F36,)&amp;IF(C36=Base!$A$5,D36*F36,)&amp;IF(C36=Base!$A$6,D36*F36,)&amp;IF(C36=Base!$A$7,D36*F36,)&amp;IF(C36=Base!$A$8,D36*F36,)&amp;IF(C36=Base!$A$9,D36*F36,)&amp;IF(C36=Base!$A$10,D36*F36,)&amp;IF(C36=Base!$A$11,D36*F36,)&amp;IF(C36=Base!$A$12,D36*F36,)&amp;IF(C36=Base!$A$13,D36*F36,)&amp;IF(C36=Base!$A$14,D36*F36,)&amp;IF(C36=Base!$A$15,D36*F36,)&amp;IF(C36=Base!$A$16,D36*F36,)&amp;IF(C36=Base!$A$17,D36*F36,)&amp;IF(C36=Base!$A$18,D36*F36,)&amp;IF(C36=Base!$A$19,D36*F36,)</f>
        <v/>
      </c>
      <c r="H36" s="84">
        <f t="shared" si="0"/>
        <v>0</v>
      </c>
      <c r="I36" s="84">
        <f t="shared" si="1"/>
        <v>0</v>
      </c>
      <c r="J36" s="84"/>
    </row>
    <row r="37" spans="1:10" ht="12.75" customHeight="1" x14ac:dyDescent="0.2">
      <c r="A37" s="46"/>
      <c r="B37" s="18"/>
      <c r="C37" s="19"/>
      <c r="D37" s="100"/>
      <c r="E37" s="101"/>
      <c r="F37" s="61"/>
      <c r="G37" s="72"/>
    </row>
    <row r="38" spans="1:10" x14ac:dyDescent="0.2">
      <c r="A38" s="48"/>
      <c r="B38" s="17"/>
      <c r="C38" s="20"/>
      <c r="D38" s="100"/>
      <c r="E38" s="101"/>
      <c r="F38" s="76" t="s">
        <v>39</v>
      </c>
      <c r="G38" s="80">
        <f>SUM(I15:I36)</f>
        <v>0</v>
      </c>
    </row>
    <row r="39" spans="1:10" ht="12.75" customHeight="1" x14ac:dyDescent="0.2">
      <c r="A39" s="46"/>
      <c r="B39" s="18"/>
      <c r="C39" s="19"/>
      <c r="D39" s="100"/>
      <c r="E39" s="101"/>
      <c r="F39" s="76" t="s">
        <v>38</v>
      </c>
      <c r="G39" s="74">
        <f>G40-G38</f>
        <v>0</v>
      </c>
    </row>
    <row r="40" spans="1:10" ht="15.75" x14ac:dyDescent="0.2">
      <c r="A40" s="73"/>
      <c r="B40" s="16"/>
      <c r="D40" s="98"/>
      <c r="E40" s="99"/>
      <c r="F40" s="77" t="s">
        <v>4</v>
      </c>
      <c r="G40" s="63">
        <f>SUM(H15:H37)</f>
        <v>0</v>
      </c>
    </row>
    <row r="41" spans="1:10" x14ac:dyDescent="0.2">
      <c r="A41" s="90"/>
      <c r="B41" s="91"/>
      <c r="C41" s="91"/>
      <c r="D41" s="91"/>
      <c r="E41" s="91"/>
      <c r="F41" s="91"/>
      <c r="G41" s="92"/>
    </row>
    <row r="42" spans="1:10" x14ac:dyDescent="0.2">
      <c r="A42" s="85"/>
      <c r="B42" s="85"/>
      <c r="C42" s="85"/>
      <c r="D42" s="85"/>
      <c r="E42" s="85"/>
      <c r="F42" s="85"/>
      <c r="G42" s="85"/>
    </row>
    <row r="43" spans="1:10" x14ac:dyDescent="0.2">
      <c r="A43" s="85"/>
      <c r="B43" s="85"/>
      <c r="C43" s="85"/>
      <c r="D43" s="85"/>
      <c r="E43" s="85"/>
      <c r="F43" s="85"/>
      <c r="G43" s="85"/>
    </row>
    <row r="44" spans="1:10" ht="21.75" customHeight="1" x14ac:dyDescent="0.2">
      <c r="A44" s="8" t="s">
        <v>28</v>
      </c>
      <c r="F44" s="22"/>
    </row>
    <row r="45" spans="1:10" x14ac:dyDescent="0.2">
      <c r="A45" s="59" t="s">
        <v>34</v>
      </c>
      <c r="D45" s="2"/>
      <c r="E45" s="2"/>
      <c r="F45" s="69" t="s">
        <v>30</v>
      </c>
      <c r="G45" s="14"/>
    </row>
    <row r="46" spans="1:10" x14ac:dyDescent="0.2">
      <c r="A46" s="59" t="s">
        <v>35</v>
      </c>
      <c r="C46" s="6"/>
      <c r="D46" s="2"/>
      <c r="E46" s="2"/>
      <c r="F46" s="71" t="str">
        <f>IF(C15="Benne","Bois de chauffage",)&amp;IF(C15="Big Bag","Bois de chauffage",)&amp;IF(C15="Caisse","Bois de chauffage",)&amp;IF(C15="Consigne","Attention Consigne",)&amp;IF(C15="Croute","Débit de Tasseaux",)&amp;IF(C15="DKD Chêne","Débit de Tasseaux",)&amp;IF(C15="DKD Pin","Débit de Tasseaux",)&amp;IF(C15="Fagot","Bois de chauffage",)&amp;IF(C15="KKK Chêne","Débit de Tasseaux",)&amp;IF(C15="KKK BHD","Débit de Tasseaux",)&amp;IF(C15="Petit Big Bag","Bois de chauffage",)&amp;IF(C15="Petite Caisse","Bois de chauffage",)&amp;IF(C15="Plot Bossé","Débit de Tasseaux",)&amp;IF(C15="Plot Chêne","Débit de Tasseaux",)&amp;IF(C15="Plot Moabi","Débit de Tasseaux",)&amp;IF(C15="Plot Pin","Débit de Tasseaux",)&amp;IF(C15="Prédébit Bossé","Débit de Tasseaux",)&amp;IF(C15="Prédébit Moabi","Débit de Tasseaux",)&amp;IF(C15="Remorque","Bois de chauffage",)</f>
        <v/>
      </c>
      <c r="G46" s="14"/>
    </row>
    <row r="47" spans="1:10" x14ac:dyDescent="0.2">
      <c r="A47" s="59"/>
      <c r="C47" s="6"/>
      <c r="D47" s="2"/>
      <c r="E47" s="2"/>
      <c r="F47" s="71" t="str">
        <f t="shared" ref="F47:F52" si="2">IF(C16="Benne","Bois de chauffage",)&amp;IF(C16="Big Bag","Bois de chauffage",)&amp;IF(C16="Caisse","Bois de chauffage",)&amp;IF(C16="Consigne","Attention Consigne",)&amp;IF(C16="Croute","Débit de Tasseaux",)&amp;IF(C16="DKD Chêne","Débit de Tasseaux",)&amp;IF(C16="DKD Pin","Débit de Tasseaux",)&amp;IF(C16="Fagot","Bois de chauffage",)&amp;IF(C16="KKK Chêne","Débit de Tasseaux",)&amp;IF(C16="KKK BHD","Débit de Tasseaux",)&amp;IF(C16="Petit Big Bag","Bois de chauffage",)&amp;IF(C16="Petite Caisse","Bois de chauffage",)&amp;IF(C16="Plot Bossé","Débit de Tasseaux",)&amp;IF(C16="Plot Chêne","Débit de Tasseaux",)&amp;IF(C16="Plot Moabi","Débit de Tasseaux",)&amp;IF(C16="Plot Pin","Débit de Tasseaux",)&amp;IF(C16="Prédébit Bossé","Débit de Tasseaux",)&amp;IF(C16="Prédébit Moabi","Débit de Tasseaux",)&amp;IF(C16="Remorque","Bois de chauffage",)</f>
        <v/>
      </c>
      <c r="G47" s="14"/>
    </row>
    <row r="48" spans="1:10" x14ac:dyDescent="0.2">
      <c r="A48" s="8" t="s">
        <v>13</v>
      </c>
      <c r="C48" s="81" t="str">
        <f>IF(F46="Attention Consigne","Faire un chèque pour la consigne et régler le reste à part",)&amp;IF(F47="Attention Consigne","Faire un chèque pour la consigne et régler le reste à part",)&amp;IF(F48="Attention Consigne","Faire un chèque pour la consigne et régler le reste à part",)&amp;IF(F49="Attention Consigne","Faire un chèque pour la consigne et régler le reste à part",)&amp;IF(F50="Attention Consigne","Faire un chèque pour la consigne et régler le reste à part",)&amp;IF(F51="Attention Consigne","Faire un chèque pour la consigne et régler le reste à part",)&amp;IF(F52="Attention Consigne","Faire un chèque pour la consigne et régler le reste à part",)</f>
        <v/>
      </c>
      <c r="D48" s="2"/>
      <c r="E48" s="2"/>
      <c r="F48" s="71" t="str">
        <f t="shared" si="2"/>
        <v/>
      </c>
      <c r="G48" s="14"/>
    </row>
    <row r="49" spans="1:13" x14ac:dyDescent="0.2">
      <c r="A49" s="59" t="s">
        <v>34</v>
      </c>
      <c r="C49" s="6"/>
      <c r="D49" s="2"/>
      <c r="E49" s="2"/>
      <c r="F49" s="71" t="str">
        <f t="shared" si="2"/>
        <v/>
      </c>
      <c r="G49" s="14"/>
    </row>
    <row r="50" spans="1:13" x14ac:dyDescent="0.2">
      <c r="A50" s="59" t="s">
        <v>35</v>
      </c>
      <c r="B50" s="5"/>
      <c r="C50" s="6"/>
      <c r="D50" s="2"/>
      <c r="E50" s="2"/>
      <c r="F50" s="71" t="str">
        <f t="shared" si="2"/>
        <v/>
      </c>
      <c r="G50" s="70"/>
    </row>
    <row r="51" spans="1:13" ht="11.25" customHeight="1" x14ac:dyDescent="0.2">
      <c r="A51" s="9"/>
      <c r="B51" s="5"/>
      <c r="C51" s="6"/>
      <c r="D51" s="2"/>
      <c r="E51" s="2"/>
      <c r="F51" s="71" t="str">
        <f t="shared" si="2"/>
        <v/>
      </c>
      <c r="G51" s="3"/>
    </row>
    <row r="52" spans="1:13" ht="11.25" customHeight="1" x14ac:dyDescent="0.2">
      <c r="A52" s="9"/>
      <c r="B52" s="5"/>
      <c r="C52" s="6"/>
      <c r="D52" s="2"/>
      <c r="E52" s="2"/>
      <c r="F52" s="71" t="str">
        <f t="shared" si="2"/>
        <v/>
      </c>
      <c r="G52" s="3"/>
    </row>
    <row r="53" spans="1:13" x14ac:dyDescent="0.2">
      <c r="A53" s="86" t="s">
        <v>27</v>
      </c>
      <c r="B53" s="86"/>
      <c r="C53" s="86"/>
      <c r="D53" s="86"/>
    </row>
    <row r="54" spans="1:13" ht="15.75" x14ac:dyDescent="0.25">
      <c r="A54" s="87" t="s">
        <v>29</v>
      </c>
      <c r="B54" s="87"/>
      <c r="C54" s="87"/>
      <c r="D54" s="87"/>
      <c r="F54" s="69" t="s">
        <v>36</v>
      </c>
      <c r="G54" s="1"/>
    </row>
    <row r="55" spans="1:13" ht="15.75" x14ac:dyDescent="0.25">
      <c r="A55" s="65" t="s">
        <v>31</v>
      </c>
      <c r="G55" s="64"/>
    </row>
    <row r="56" spans="1:13" ht="15.75" x14ac:dyDescent="0.25">
      <c r="A56" s="65" t="s">
        <v>37</v>
      </c>
      <c r="G56" s="11"/>
    </row>
    <row r="57" spans="1:13" x14ac:dyDescent="0.2">
      <c r="A57" s="7"/>
      <c r="B57" s="7"/>
      <c r="D57" s="4"/>
      <c r="E57" s="4"/>
      <c r="F57" s="11"/>
      <c r="G57" s="11"/>
    </row>
    <row r="58" spans="1:13" x14ac:dyDescent="0.2">
      <c r="A58" s="7"/>
      <c r="B58" s="7"/>
      <c r="C58" s="7"/>
    </row>
    <row r="59" spans="1:13" x14ac:dyDescent="0.2">
      <c r="A59" s="7"/>
      <c r="B59" s="7"/>
      <c r="C59" s="7"/>
    </row>
    <row r="60" spans="1:13" x14ac:dyDescent="0.2">
      <c r="A60" s="7"/>
      <c r="B60" s="7"/>
      <c r="C60" s="7"/>
    </row>
  </sheetData>
  <mergeCells count="31">
    <mergeCell ref="D17:E17"/>
    <mergeCell ref="D16:E16"/>
    <mergeCell ref="D15:E15"/>
    <mergeCell ref="D40:E40"/>
    <mergeCell ref="D39:E39"/>
    <mergeCell ref="D38:E38"/>
    <mergeCell ref="D37:E37"/>
    <mergeCell ref="D36:E36"/>
    <mergeCell ref="D35:E35"/>
    <mergeCell ref="D34:E34"/>
    <mergeCell ref="D33:E33"/>
    <mergeCell ref="D32:E32"/>
    <mergeCell ref="D31:E31"/>
    <mergeCell ref="D30:E30"/>
    <mergeCell ref="D29:E29"/>
    <mergeCell ref="A53:D53"/>
    <mergeCell ref="A54:D54"/>
    <mergeCell ref="A14:C14"/>
    <mergeCell ref="A41:G41"/>
    <mergeCell ref="D14:E14"/>
    <mergeCell ref="D28:E28"/>
    <mergeCell ref="D27:E27"/>
    <mergeCell ref="D26:E26"/>
    <mergeCell ref="D25:E25"/>
    <mergeCell ref="D24:E24"/>
    <mergeCell ref="D23:E23"/>
    <mergeCell ref="D22:E22"/>
    <mergeCell ref="D21:E21"/>
    <mergeCell ref="D20:E20"/>
    <mergeCell ref="D19:E19"/>
    <mergeCell ref="D18:E18"/>
  </mergeCells>
  <phoneticPr fontId="6" type="noConversion"/>
  <conditionalFormatting sqref="F46:F52">
    <cfRule type="cellIs" dxfId="3" priority="3" operator="equal">
      <formula>"Bois de chauffage"</formula>
    </cfRule>
    <cfRule type="cellIs" dxfId="2" priority="4" operator="equal">
      <formula>"Attention Consigne"</formula>
    </cfRule>
    <cfRule type="cellIs" dxfId="1" priority="5" operator="equal">
      <formula>"Débit de Tasseaux"</formula>
    </cfRule>
  </conditionalFormatting>
  <conditionalFormatting sqref="C15:C36">
    <cfRule type="cellIs" dxfId="0" priority="1" operator="equal">
      <formula>"Consigne"</formula>
    </cfRule>
  </conditionalFormatting>
  <dataValidations count="1">
    <dataValidation type="list" allowBlank="1" showInputMessage="1" showErrorMessage="1" sqref="C15:C36">
      <formula1>Choix</formula1>
    </dataValidation>
  </dataValidations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99" orientation="portrait" horizontalDpi="360" verticalDpi="360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H33"/>
  <sheetViews>
    <sheetView workbookViewId="0">
      <selection activeCell="G14" sqref="G14"/>
    </sheetView>
  </sheetViews>
  <sheetFormatPr baseColWidth="10" defaultRowHeight="12.75" x14ac:dyDescent="0.2"/>
  <cols>
    <col min="1" max="1" width="13.7109375" bestFit="1" customWidth="1"/>
  </cols>
  <sheetData>
    <row r="1" spans="1:3" x14ac:dyDescent="0.2">
      <c r="A1" t="s">
        <v>11</v>
      </c>
      <c r="B1" s="60">
        <v>5</v>
      </c>
      <c r="C1" s="10"/>
    </row>
    <row r="2" spans="1:3" x14ac:dyDescent="0.2">
      <c r="A2" t="s">
        <v>7</v>
      </c>
      <c r="B2" s="60">
        <v>8</v>
      </c>
    </row>
    <row r="3" spans="1:3" x14ac:dyDescent="0.2">
      <c r="A3" t="s">
        <v>9</v>
      </c>
      <c r="B3" s="60">
        <v>4</v>
      </c>
    </row>
    <row r="4" spans="1:3" x14ac:dyDescent="0.2">
      <c r="A4" t="s">
        <v>13</v>
      </c>
      <c r="B4" s="60">
        <v>10</v>
      </c>
    </row>
    <row r="5" spans="1:3" x14ac:dyDescent="0.2">
      <c r="A5" t="s">
        <v>14</v>
      </c>
      <c r="B5" s="60">
        <v>350</v>
      </c>
    </row>
    <row r="6" spans="1:3" x14ac:dyDescent="0.2">
      <c r="A6" t="s">
        <v>22</v>
      </c>
      <c r="B6" s="60">
        <v>2200</v>
      </c>
    </row>
    <row r="7" spans="1:3" x14ac:dyDescent="0.2">
      <c r="A7" t="s">
        <v>23</v>
      </c>
      <c r="B7" s="60">
        <v>1800</v>
      </c>
    </row>
    <row r="8" spans="1:3" x14ac:dyDescent="0.2">
      <c r="A8" t="s">
        <v>6</v>
      </c>
      <c r="B8" s="60">
        <v>13</v>
      </c>
    </row>
    <row r="9" spans="1:3" x14ac:dyDescent="0.2">
      <c r="A9" t="s">
        <v>21</v>
      </c>
      <c r="B9" s="60">
        <v>1300</v>
      </c>
    </row>
    <row r="10" spans="1:3" x14ac:dyDescent="0.2">
      <c r="A10" s="54" t="s">
        <v>32</v>
      </c>
      <c r="B10" s="60">
        <v>1100</v>
      </c>
    </row>
    <row r="11" spans="1:3" x14ac:dyDescent="0.2">
      <c r="A11" t="s">
        <v>8</v>
      </c>
      <c r="B11" s="60">
        <v>5</v>
      </c>
    </row>
    <row r="12" spans="1:3" x14ac:dyDescent="0.2">
      <c r="A12" t="s">
        <v>10</v>
      </c>
      <c r="B12" s="60">
        <v>2.5</v>
      </c>
    </row>
    <row r="13" spans="1:3" x14ac:dyDescent="0.2">
      <c r="A13" t="s">
        <v>18</v>
      </c>
      <c r="B13" s="60">
        <v>750</v>
      </c>
    </row>
    <row r="14" spans="1:3" x14ac:dyDescent="0.2">
      <c r="A14" t="s">
        <v>16</v>
      </c>
      <c r="B14" s="60">
        <v>864</v>
      </c>
    </row>
    <row r="15" spans="1:3" x14ac:dyDescent="0.2">
      <c r="A15" t="s">
        <v>17</v>
      </c>
      <c r="B15" s="60">
        <v>900</v>
      </c>
    </row>
    <row r="16" spans="1:3" x14ac:dyDescent="0.2">
      <c r="A16" t="s">
        <v>15</v>
      </c>
      <c r="B16" s="60">
        <v>450</v>
      </c>
    </row>
    <row r="17" spans="1:8" x14ac:dyDescent="0.2">
      <c r="A17" t="s">
        <v>20</v>
      </c>
      <c r="B17" s="60">
        <v>850</v>
      </c>
    </row>
    <row r="18" spans="1:8" x14ac:dyDescent="0.2">
      <c r="A18" t="s">
        <v>19</v>
      </c>
      <c r="B18" s="60">
        <v>980</v>
      </c>
      <c r="H18" s="66"/>
    </row>
    <row r="19" spans="1:8" x14ac:dyDescent="0.2">
      <c r="A19" t="s">
        <v>12</v>
      </c>
      <c r="B19" s="60">
        <v>25</v>
      </c>
      <c r="H19" s="66"/>
    </row>
    <row r="20" spans="1:8" x14ac:dyDescent="0.2">
      <c r="H20" s="66"/>
    </row>
    <row r="21" spans="1:8" x14ac:dyDescent="0.2">
      <c r="H21" s="66"/>
    </row>
    <row r="22" spans="1:8" x14ac:dyDescent="0.2">
      <c r="H22" s="66"/>
    </row>
    <row r="23" spans="1:8" x14ac:dyDescent="0.2">
      <c r="H23" s="66"/>
    </row>
    <row r="24" spans="1:8" x14ac:dyDescent="0.2">
      <c r="H24" s="66"/>
    </row>
    <row r="25" spans="1:8" x14ac:dyDescent="0.2">
      <c r="H25" s="66"/>
    </row>
    <row r="26" spans="1:8" x14ac:dyDescent="0.2">
      <c r="H26" s="66"/>
    </row>
    <row r="27" spans="1:8" x14ac:dyDescent="0.2">
      <c r="H27" s="66"/>
    </row>
    <row r="28" spans="1:8" x14ac:dyDescent="0.2">
      <c r="H28" s="66"/>
    </row>
    <row r="29" spans="1:8" x14ac:dyDescent="0.2">
      <c r="H29" s="66"/>
    </row>
    <row r="30" spans="1:8" x14ac:dyDescent="0.2">
      <c r="H30" s="66"/>
    </row>
    <row r="31" spans="1:8" x14ac:dyDescent="0.2">
      <c r="H31" s="66"/>
    </row>
    <row r="32" spans="1:8" x14ac:dyDescent="0.2">
      <c r="H32" s="66"/>
    </row>
    <row r="33" spans="8:8" x14ac:dyDescent="0.2">
      <c r="H33" s="66"/>
    </row>
  </sheetData>
  <sortState ref="A1:B20">
    <sortCondition ref="A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2:H8"/>
  <sheetViews>
    <sheetView workbookViewId="0">
      <selection activeCell="K27" sqref="K27"/>
    </sheetView>
  </sheetViews>
  <sheetFormatPr baseColWidth="10" defaultRowHeight="12.75" x14ac:dyDescent="0.2"/>
  <cols>
    <col min="1" max="1" width="14.7109375" bestFit="1" customWidth="1"/>
  </cols>
  <sheetData>
    <row r="2" spans="1:8" x14ac:dyDescent="0.2">
      <c r="A2" s="54"/>
    </row>
    <row r="8" spans="1:8" x14ac:dyDescent="0.2"/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Facture Vente personnels</vt:lpstr>
      <vt:lpstr>Base</vt:lpstr>
      <vt:lpstr>Sommaire</vt:lpstr>
      <vt:lpstr>Choix</vt:lpstr>
      <vt:lpstr>'Facture Vente personnels'!Zone_d_impression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jollivet</dc:creator>
  <cp:lastModifiedBy>Freddy et Séverine</cp:lastModifiedBy>
  <cp:lastPrinted>2013-10-07T17:13:40Z</cp:lastPrinted>
  <dcterms:created xsi:type="dcterms:W3CDTF">2000-08-30T14:44:51Z</dcterms:created>
  <dcterms:modified xsi:type="dcterms:W3CDTF">2013-10-07T20:21:41Z</dcterms:modified>
</cp:coreProperties>
</file>