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210" activeTab="1"/>
  </bookViews>
  <sheets>
    <sheet name="Rec.Dép." sheetId="2" r:id="rId1"/>
    <sheet name="Trésorerie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J5" i="1" l="1"/>
  <c r="J6" i="1"/>
  <c r="Q6" i="1" s="1"/>
  <c r="J7" i="1"/>
  <c r="J8" i="1"/>
  <c r="J9" i="1"/>
  <c r="J10" i="1"/>
  <c r="J11" i="1"/>
  <c r="J12" i="1"/>
  <c r="J13" i="1"/>
  <c r="Q13" i="1" s="1"/>
  <c r="J14" i="1"/>
  <c r="J15" i="1"/>
  <c r="J16" i="1"/>
  <c r="J17" i="1"/>
  <c r="P17" i="1" s="1"/>
  <c r="J18" i="1"/>
  <c r="Q18" i="1" s="1"/>
  <c r="J19" i="1"/>
  <c r="J20" i="1"/>
  <c r="J21" i="1"/>
  <c r="Q21" i="1" s="1"/>
  <c r="J4" i="1"/>
  <c r="M4" i="1"/>
  <c r="Q14" i="1"/>
  <c r="Q10" i="1"/>
  <c r="P21" i="1"/>
  <c r="Q20" i="1"/>
  <c r="P20" i="1"/>
  <c r="Q19" i="1"/>
  <c r="P19" i="1"/>
  <c r="Q17" i="1"/>
  <c r="Q16" i="1"/>
  <c r="P16" i="1"/>
  <c r="Q15" i="1"/>
  <c r="P15" i="1"/>
  <c r="P13" i="1"/>
  <c r="Q12" i="1"/>
  <c r="P12" i="1"/>
  <c r="Q11" i="1"/>
  <c r="P11" i="1"/>
  <c r="Q9" i="1"/>
  <c r="P9" i="1"/>
  <c r="Q8" i="1"/>
  <c r="P8" i="1"/>
  <c r="Q7" i="1"/>
  <c r="P7" i="1"/>
  <c r="Q5" i="1"/>
  <c r="P5" i="1"/>
  <c r="O21" i="1"/>
  <c r="N21" i="1"/>
  <c r="O20" i="1"/>
  <c r="N20" i="1"/>
  <c r="O19" i="1"/>
  <c r="N19" i="1"/>
  <c r="O17" i="1"/>
  <c r="N17" i="1"/>
  <c r="O16" i="1"/>
  <c r="N16" i="1"/>
  <c r="O15" i="1"/>
  <c r="N15" i="1"/>
  <c r="O13" i="1"/>
  <c r="N13" i="1"/>
  <c r="O12" i="1"/>
  <c r="N12" i="1"/>
  <c r="O11" i="1"/>
  <c r="N11" i="1"/>
  <c r="O9" i="1"/>
  <c r="N9" i="1"/>
  <c r="O8" i="1"/>
  <c r="N8" i="1"/>
  <c r="O7" i="1"/>
  <c r="N7" i="1"/>
  <c r="O5" i="1"/>
  <c r="N5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L5" i="1"/>
  <c r="L7" i="1"/>
  <c r="L8" i="1"/>
  <c r="L9" i="1"/>
  <c r="L11" i="1"/>
  <c r="L12" i="1"/>
  <c r="L13" i="1"/>
  <c r="L15" i="1"/>
  <c r="L16" i="1"/>
  <c r="L17" i="1"/>
  <c r="L19" i="1"/>
  <c r="L20" i="1"/>
  <c r="L21" i="1"/>
  <c r="L4" i="1" l="1"/>
  <c r="N4" i="1"/>
  <c r="P4" i="1"/>
  <c r="O4" i="1"/>
  <c r="Q4" i="1"/>
  <c r="Q23" i="1"/>
  <c r="J23" i="1"/>
  <c r="L18" i="1"/>
  <c r="L14" i="1"/>
  <c r="L10" i="1"/>
  <c r="L23" i="1" s="1"/>
  <c r="L6" i="1"/>
  <c r="N6" i="1"/>
  <c r="N10" i="1"/>
  <c r="N14" i="1"/>
  <c r="N18" i="1"/>
  <c r="P6" i="1"/>
  <c r="P10" i="1"/>
  <c r="P14" i="1"/>
  <c r="P18" i="1"/>
  <c r="O6" i="1"/>
  <c r="O10" i="1"/>
  <c r="O14" i="1"/>
  <c r="O23" i="1" s="1"/>
  <c r="O18" i="1"/>
  <c r="M23" i="1"/>
  <c r="P23" i="1" l="1"/>
  <c r="N23" i="1"/>
  <c r="L24" i="1" s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4" i="1"/>
</calcChain>
</file>

<file path=xl/sharedStrings.xml><?xml version="1.0" encoding="utf-8"?>
<sst xmlns="http://schemas.openxmlformats.org/spreadsheetml/2006/main" count="90" uniqueCount="43">
  <si>
    <t>Crédit Caisse</t>
  </si>
  <si>
    <t>Débit Caisse</t>
  </si>
  <si>
    <t>Comptes</t>
  </si>
  <si>
    <t xml:space="preserve">Montants </t>
  </si>
  <si>
    <t>BNP</t>
  </si>
  <si>
    <t>SG</t>
  </si>
  <si>
    <t>CAISSE</t>
  </si>
  <si>
    <t>TOTAL</t>
  </si>
  <si>
    <t>Crédit BNP</t>
  </si>
  <si>
    <t>Débit BNP</t>
  </si>
  <si>
    <t>Crédit SG</t>
  </si>
  <si>
    <t>Débit SG</t>
  </si>
  <si>
    <t>Client</t>
  </si>
  <si>
    <t>Montant</t>
  </si>
  <si>
    <t>Fournisseur</t>
  </si>
  <si>
    <t>C1</t>
  </si>
  <si>
    <t>C2</t>
  </si>
  <si>
    <t>C3</t>
  </si>
  <si>
    <t>C4</t>
  </si>
  <si>
    <t>C5</t>
  </si>
  <si>
    <t>C8</t>
  </si>
  <si>
    <t>C9</t>
  </si>
  <si>
    <t>C6</t>
  </si>
  <si>
    <t>C7</t>
  </si>
  <si>
    <t>C10</t>
  </si>
  <si>
    <t>C11</t>
  </si>
  <si>
    <t>C12</t>
  </si>
  <si>
    <t>F1</t>
  </si>
  <si>
    <t>F2</t>
  </si>
  <si>
    <t>F3</t>
  </si>
  <si>
    <t>F4</t>
  </si>
  <si>
    <t>F5</t>
  </si>
  <si>
    <t>F6</t>
  </si>
  <si>
    <t>Recettes</t>
  </si>
  <si>
    <t>Dépenses</t>
  </si>
  <si>
    <t>Caisse</t>
  </si>
  <si>
    <t>Les formules ne fonctionnent pas</t>
  </si>
  <si>
    <t xml:space="preserve">Les formules fonctionnent </t>
  </si>
  <si>
    <t>voir les formules dans les cellules</t>
  </si>
  <si>
    <t>comment faire pour que les formules contenues dans le tableau avec colonnes à listes déroulantes puissent fonctionner ?</t>
  </si>
  <si>
    <t>les formules contenues dans le tableau avec colonnes sans listes déroulantes  fonctionnent bien</t>
  </si>
  <si>
    <t>Nota : Les montants de la colonne A proviennent de la feuille Rec.Dép.</t>
  </si>
  <si>
    <t>Nota : Les montants de la colonne J proviennent de la feuille Rec.Dép.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</si>
</sst>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Crédit &quot;@_-"/>
    <numFmt numFmtId="165" formatCode="_-&quot;Débit &quot;@_-"/>
  </numFmts>
  <fonts count="12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rgb="FF00B0F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CC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00CC00"/>
        <bgColor theme="4"/>
      </patternFill>
    </fill>
    <fill>
      <patternFill patternType="solid">
        <fgColor rgb="FF00B0F0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42">
    <xf numFmtId="0" fontId="0" fillId="0" borderId="0" xfId="0"/>
    <xf numFmtId="4" fontId="2" fillId="0" borderId="1" xfId="0" applyNumberFormat="1" applyFont="1" applyBorder="1" applyAlignment="1">
      <alignment vertical="center"/>
    </xf>
    <xf numFmtId="4" fontId="2" fillId="9" borderId="1" xfId="0" applyNumberFormat="1" applyFont="1" applyFill="1" applyBorder="1" applyAlignment="1">
      <alignment vertical="center"/>
    </xf>
    <xf numFmtId="4" fontId="2" fillId="9" borderId="1" xfId="0" applyNumberFormat="1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/>
    </xf>
    <xf numFmtId="4" fontId="7" fillId="0" borderId="1" xfId="0" applyNumberFormat="1" applyFont="1" applyBorder="1"/>
    <xf numFmtId="4" fontId="8" fillId="0" borderId="1" xfId="0" applyNumberFormat="1" applyFont="1" applyBorder="1"/>
    <xf numFmtId="4" fontId="2" fillId="1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top" wrapText="1"/>
    </xf>
    <xf numFmtId="0" fontId="1" fillId="7" borderId="5" xfId="0" applyFont="1" applyFill="1" applyBorder="1" applyAlignment="1">
      <alignment horizontal="left" vertical="top" wrapText="1"/>
    </xf>
    <xf numFmtId="0" fontId="1" fillId="8" borderId="5" xfId="0" applyFont="1" applyFill="1" applyBorder="1" applyAlignment="1">
      <alignment horizontal="left" vertical="top" wrapText="1"/>
    </xf>
    <xf numFmtId="0" fontId="3" fillId="6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1" xfId="0" applyBorder="1"/>
    <xf numFmtId="0" fontId="9" fillId="0" borderId="0" xfId="0" applyFont="1"/>
    <xf numFmtId="164" fontId="1" fillId="7" borderId="4" xfId="0" applyNumberFormat="1" applyFont="1" applyFill="1" applyBorder="1" applyAlignment="1">
      <alignment horizontal="center" vertical="center" wrapText="1"/>
    </xf>
    <xf numFmtId="165" fontId="1" fillId="7" borderId="4" xfId="0" applyNumberFormat="1" applyFont="1" applyFill="1" applyBorder="1" applyAlignment="1">
      <alignment horizontal="center" vertical="center" wrapText="1"/>
    </xf>
    <xf numFmtId="164" fontId="1" fillId="8" borderId="4" xfId="0" applyNumberFormat="1" applyFont="1" applyFill="1" applyBorder="1" applyAlignment="1">
      <alignment horizontal="center" vertical="center" wrapText="1"/>
    </xf>
    <xf numFmtId="165" fontId="1" fillId="8" borderId="4" xfId="0" applyNumberFormat="1" applyFont="1" applyFill="1" applyBorder="1" applyAlignment="1">
      <alignment horizontal="center" vertical="center" wrapText="1"/>
    </xf>
    <xf numFmtId="164" fontId="3" fillId="6" borderId="4" xfId="0" applyNumberFormat="1" applyFont="1" applyFill="1" applyBorder="1" applyAlignment="1">
      <alignment horizontal="center" vertical="center" wrapText="1"/>
    </xf>
    <xf numFmtId="165" fontId="3" fillId="6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11" borderId="7" xfId="0" applyFont="1" applyFill="1" applyBorder="1" applyAlignment="1">
      <alignment horizontal="center"/>
    </xf>
    <xf numFmtId="0" fontId="5" fillId="11" borderId="8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theme="4" tint="0.79998168889431442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alignment horizontal="left" vertical="top" textRotation="0" indent="0" justifyLastLine="0" shrinkToFit="0" readingOrder="0"/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3:C21" totalsRowShown="0">
  <autoFilter ref="A3:C21"/>
  <tableColumns count="3">
    <tableColumn id="1" name="Client" dataDxfId="21"/>
    <tableColumn id="3" name="Fournisseur" dataDxfId="20"/>
    <tableColumn id="2" name="Montant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3:H21" totalsRowShown="0" headerRowDxfId="10" dataDxfId="9" tableBorderDxfId="8">
  <autoFilter ref="A3:H21"/>
  <tableColumns count="8">
    <tableColumn id="1" name="Montants " dataDxfId="7">
      <calculatedColumnFormula>Rec.Dép.!C4</calculatedColumnFormula>
    </tableColumn>
    <tableColumn id="2" name="Comptes" dataDxfId="6"/>
    <tableColumn id="3" name="Crédit BNP" dataDxfId="5">
      <calculatedColumnFormula>IF(AND($B4=RIGHT(C$3,LEN($B4)),$A4&gt;0),$A4,"")</calculatedColumnFormula>
    </tableColumn>
    <tableColumn id="4" name="Débit BNP" dataDxfId="4">
      <calculatedColumnFormula>IF(AND($B4=RIGHT(D$3,LEN($B4)),$A4&lt;0),$A4,"")</calculatedColumnFormula>
    </tableColumn>
    <tableColumn id="5" name="Crédit SG" dataDxfId="3">
      <calculatedColumnFormula>IF(AND($B4=RIGHT(E$3,LEN($B4)),$A4&gt;0),$A4,"")</calculatedColumnFormula>
    </tableColumn>
    <tableColumn id="6" name="Débit SG" dataDxfId="2">
      <calculatedColumnFormula>IF(AND($B4=RIGHT(F$3,LEN($B4)),$A4&lt;0),$A4,"")</calculatedColumnFormula>
    </tableColumn>
    <tableColumn id="7" name="Crédit Caisse" dataDxfId="1">
      <calculatedColumnFormula>IF(AND($B4=RIGHT(G$3,LEN($B4)),$A4&gt;0),$A4,"")</calculatedColumnFormula>
    </tableColumn>
    <tableColumn id="8" name="Débit Caisse" dataDxfId="0">
      <calculatedColumnFormula>IF(AND($B4=RIGHT(H$3,LEN($B4)),$A4&lt;0),$A4,"")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1"/>
  <sheetViews>
    <sheetView workbookViewId="0">
      <selection activeCell="G9" sqref="G9"/>
    </sheetView>
  </sheetViews>
  <sheetFormatPr baseColWidth="10" defaultRowHeight="15" x14ac:dyDescent="0.25"/>
  <cols>
    <col min="1" max="3" width="11.5703125" customWidth="1"/>
  </cols>
  <sheetData>
    <row r="2" spans="1:3" x14ac:dyDescent="0.25">
      <c r="A2" s="17" t="s">
        <v>33</v>
      </c>
      <c r="B2" s="17" t="s">
        <v>34</v>
      </c>
    </row>
    <row r="3" spans="1:3" x14ac:dyDescent="0.25">
      <c r="A3" t="s">
        <v>12</v>
      </c>
      <c r="B3" t="s">
        <v>14</v>
      </c>
      <c r="C3" t="s">
        <v>13</v>
      </c>
    </row>
    <row r="4" spans="1:3" x14ac:dyDescent="0.25">
      <c r="A4" s="16" t="s">
        <v>15</v>
      </c>
      <c r="B4" s="16"/>
      <c r="C4" s="16">
        <v>562.52</v>
      </c>
    </row>
    <row r="5" spans="1:3" x14ac:dyDescent="0.25">
      <c r="A5" s="16" t="s">
        <v>16</v>
      </c>
      <c r="B5" s="16"/>
      <c r="C5" s="16">
        <v>211.5</v>
      </c>
    </row>
    <row r="6" spans="1:3" x14ac:dyDescent="0.25">
      <c r="A6" s="16"/>
      <c r="B6" s="16" t="s">
        <v>27</v>
      </c>
      <c r="C6" s="16">
        <v>-175.04</v>
      </c>
    </row>
    <row r="7" spans="1:3" x14ac:dyDescent="0.25">
      <c r="A7" s="16" t="s">
        <v>17</v>
      </c>
      <c r="B7" s="16"/>
      <c r="C7" s="16">
        <v>151.34</v>
      </c>
    </row>
    <row r="8" spans="1:3" x14ac:dyDescent="0.25">
      <c r="A8" s="16"/>
      <c r="B8" s="16" t="s">
        <v>28</v>
      </c>
      <c r="C8" s="16">
        <v>-1663.7</v>
      </c>
    </row>
    <row r="9" spans="1:3" x14ac:dyDescent="0.25">
      <c r="A9" s="16"/>
      <c r="B9" s="16" t="s">
        <v>29</v>
      </c>
      <c r="C9" s="16">
        <v>-865.54300000000001</v>
      </c>
    </row>
    <row r="10" spans="1:3" x14ac:dyDescent="0.25">
      <c r="A10" s="16" t="s">
        <v>18</v>
      </c>
      <c r="B10" s="16"/>
      <c r="C10" s="16">
        <v>264.08999999999997</v>
      </c>
    </row>
    <row r="11" spans="1:3" x14ac:dyDescent="0.25">
      <c r="A11" s="16" t="s">
        <v>19</v>
      </c>
      <c r="B11" s="16"/>
      <c r="C11" s="16">
        <v>1855</v>
      </c>
    </row>
    <row r="12" spans="1:3" x14ac:dyDescent="0.25">
      <c r="A12" s="16" t="s">
        <v>22</v>
      </c>
      <c r="B12" s="16"/>
      <c r="C12" s="16">
        <v>424</v>
      </c>
    </row>
    <row r="13" spans="1:3" x14ac:dyDescent="0.25">
      <c r="A13" s="16"/>
      <c r="B13" s="16" t="s">
        <v>30</v>
      </c>
      <c r="C13" s="16">
        <v>-773.19</v>
      </c>
    </row>
    <row r="14" spans="1:3" x14ac:dyDescent="0.25">
      <c r="A14" s="16" t="s">
        <v>23</v>
      </c>
      <c r="B14" s="16"/>
      <c r="C14" s="16">
        <v>420.11</v>
      </c>
    </row>
    <row r="15" spans="1:3" x14ac:dyDescent="0.25">
      <c r="A15" s="16" t="s">
        <v>20</v>
      </c>
      <c r="B15" s="16"/>
      <c r="C15" s="16">
        <v>100</v>
      </c>
    </row>
    <row r="16" spans="1:3" x14ac:dyDescent="0.25">
      <c r="A16" s="16" t="s">
        <v>21</v>
      </c>
      <c r="B16" s="16"/>
      <c r="C16" s="16">
        <v>842.94</v>
      </c>
    </row>
    <row r="17" spans="1:3" x14ac:dyDescent="0.25">
      <c r="A17" s="16"/>
      <c r="B17" s="16" t="s">
        <v>31</v>
      </c>
      <c r="C17" s="16">
        <v>-1003.78</v>
      </c>
    </row>
    <row r="18" spans="1:3" x14ac:dyDescent="0.25">
      <c r="A18" s="16" t="s">
        <v>24</v>
      </c>
      <c r="B18" s="16"/>
      <c r="C18" s="16">
        <v>105.88</v>
      </c>
    </row>
    <row r="19" spans="1:3" x14ac:dyDescent="0.25">
      <c r="A19" s="16" t="s">
        <v>25</v>
      </c>
      <c r="B19" s="16"/>
      <c r="C19" s="16">
        <v>1000.00296</v>
      </c>
    </row>
    <row r="20" spans="1:3" x14ac:dyDescent="0.25">
      <c r="A20" s="16"/>
      <c r="B20" s="16" t="s">
        <v>32</v>
      </c>
      <c r="C20" s="16">
        <v>-168.35</v>
      </c>
    </row>
    <row r="21" spans="1:3" x14ac:dyDescent="0.25">
      <c r="A21" s="16" t="s">
        <v>26</v>
      </c>
      <c r="B21" s="16"/>
      <c r="C21" s="16">
        <v>539</v>
      </c>
    </row>
  </sheetData>
  <conditionalFormatting sqref="C1:C1048576">
    <cfRule type="cellIs" dxfId="22" priority="1" operator="lessThanOrEqual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1"/>
  <sheetViews>
    <sheetView tabSelected="1" workbookViewId="0">
      <selection activeCell="C4" sqref="C4"/>
    </sheetView>
  </sheetViews>
  <sheetFormatPr baseColWidth="10" defaultRowHeight="14.25" x14ac:dyDescent="0.2"/>
  <cols>
    <col min="1" max="1" width="11.85546875" style="6" customWidth="1"/>
    <col min="2" max="2" width="11.42578125" style="6"/>
    <col min="3" max="3" width="14.140625" style="6" customWidth="1"/>
    <col min="4" max="4" width="14" style="6" customWidth="1"/>
    <col min="5" max="5" width="14.7109375" style="6" customWidth="1"/>
    <col min="6" max="6" width="14.5703125" style="6" customWidth="1"/>
    <col min="7" max="7" width="15" style="6" customWidth="1"/>
    <col min="8" max="8" width="14.28515625" style="6" customWidth="1"/>
    <col min="9" max="9" width="4.7109375" style="6" customWidth="1"/>
    <col min="10" max="10" width="11.42578125" style="6"/>
    <col min="11" max="11" width="11.42578125" style="6" customWidth="1"/>
    <col min="12" max="13" width="11.42578125" style="6"/>
    <col min="14" max="14" width="11.42578125" style="6" customWidth="1"/>
    <col min="15" max="16384" width="11.42578125" style="6"/>
  </cols>
  <sheetData>
    <row r="2" spans="1:17" ht="15" x14ac:dyDescent="0.25">
      <c r="C2" s="33" t="s">
        <v>4</v>
      </c>
      <c r="D2" s="34"/>
      <c r="E2" s="35" t="s">
        <v>5</v>
      </c>
      <c r="F2" s="36"/>
      <c r="G2" s="37" t="s">
        <v>6</v>
      </c>
      <c r="H2" s="38"/>
      <c r="L2" s="33" t="s">
        <v>4</v>
      </c>
      <c r="M2" s="34"/>
      <c r="N2" s="35" t="s">
        <v>5</v>
      </c>
      <c r="O2" s="36"/>
      <c r="P2" s="37" t="s">
        <v>6</v>
      </c>
      <c r="Q2" s="38"/>
    </row>
    <row r="3" spans="1:17" s="15" customFormat="1" ht="25.5" x14ac:dyDescent="0.25">
      <c r="A3" s="11" t="s">
        <v>3</v>
      </c>
      <c r="B3" s="11" t="s">
        <v>2</v>
      </c>
      <c r="C3" s="12" t="s">
        <v>8</v>
      </c>
      <c r="D3" s="12" t="s">
        <v>9</v>
      </c>
      <c r="E3" s="13" t="s">
        <v>10</v>
      </c>
      <c r="F3" s="13" t="s">
        <v>11</v>
      </c>
      <c r="G3" s="14" t="s">
        <v>0</v>
      </c>
      <c r="H3" s="14" t="s">
        <v>1</v>
      </c>
      <c r="J3" s="5" t="s">
        <v>3</v>
      </c>
      <c r="K3" s="5" t="s">
        <v>2</v>
      </c>
      <c r="L3" s="18" t="s">
        <v>4</v>
      </c>
      <c r="M3" s="19" t="s">
        <v>4</v>
      </c>
      <c r="N3" s="20" t="s">
        <v>5</v>
      </c>
      <c r="O3" s="21" t="s">
        <v>5</v>
      </c>
      <c r="P3" s="22" t="s">
        <v>35</v>
      </c>
      <c r="Q3" s="23" t="s">
        <v>35</v>
      </c>
    </row>
    <row r="4" spans="1:17" x14ac:dyDescent="0.2">
      <c r="A4" s="2">
        <f>Rec.Dép.!C4</f>
        <v>562.52</v>
      </c>
      <c r="B4" s="3" t="s">
        <v>5</v>
      </c>
      <c r="C4" s="2" t="str">
        <f t="shared" ref="C4:C21" si="0">IF(AND($B4=RIGHT(C$3,LEN($B4)),$A4&gt;0),$A4,"")</f>
        <v/>
      </c>
      <c r="D4" s="2" t="str">
        <f t="shared" ref="D4:D21" si="1">IF(AND($B4=RIGHT(D$3,LEN($B4)),$A4&lt;0),$A4,"")</f>
        <v/>
      </c>
      <c r="E4" s="2">
        <f t="shared" ref="E4:E21" si="2">IF(AND($B4=RIGHT(E$3,LEN($B4)),$A4&gt;0),$A4,"")</f>
        <v>562.52</v>
      </c>
      <c r="F4" s="2" t="str">
        <f t="shared" ref="F4:F21" si="3">IF(AND($B4=RIGHT(F$3,LEN($B4)),$A4&lt;0),$A4,"")</f>
        <v/>
      </c>
      <c r="G4" s="2" t="str">
        <f t="shared" ref="G4:G21" si="4">IF(AND($B4=RIGHT(G$3,LEN($B4)),$A4&gt;0),$A4,"")</f>
        <v/>
      </c>
      <c r="H4" s="2" t="str">
        <f t="shared" ref="H4:H21" si="5">IF(AND($B4=RIGHT(H$3,LEN($B4)),$A4&lt;0),$A4,"")</f>
        <v/>
      </c>
      <c r="J4" s="2">
        <f>Rec.Dép.!C4</f>
        <v>562.52</v>
      </c>
      <c r="K4" s="3" t="s">
        <v>5</v>
      </c>
      <c r="L4" s="2" t="str">
        <f>IF(AND($K4=L$3,$J4&gt;0),$J4,"")</f>
        <v/>
      </c>
      <c r="M4" s="2" t="str">
        <f>IF(AND($K4=M$3,$J4&lt;0),$J4,"")</f>
        <v/>
      </c>
      <c r="N4" s="2">
        <f>IF(AND($K4=N$3,$J4&gt;0),$J4,"")</f>
        <v>562.52</v>
      </c>
      <c r="O4" s="2" t="str">
        <f>IF(AND($K4=O$3,$J4&lt;0),$J4,"")</f>
        <v/>
      </c>
      <c r="P4" s="2" t="str">
        <f>IF(AND($K4=P$3,$J4&gt;0),$J4,"")</f>
        <v/>
      </c>
      <c r="Q4" s="2" t="str">
        <f>IF(AND($K4=Q$3,$J4&lt;0),$J4,"")</f>
        <v/>
      </c>
    </row>
    <row r="5" spans="1:17" x14ac:dyDescent="0.2">
      <c r="A5" s="2">
        <f>Rec.Dép.!C5</f>
        <v>211.5</v>
      </c>
      <c r="B5" s="4" t="s">
        <v>6</v>
      </c>
      <c r="C5" s="2" t="str">
        <f t="shared" si="0"/>
        <v/>
      </c>
      <c r="D5" s="2" t="str">
        <f t="shared" si="1"/>
        <v/>
      </c>
      <c r="E5" s="2" t="str">
        <f t="shared" si="2"/>
        <v/>
      </c>
      <c r="F5" s="2" t="str">
        <f t="shared" si="3"/>
        <v/>
      </c>
      <c r="G5" s="2">
        <f t="shared" si="4"/>
        <v>211.5</v>
      </c>
      <c r="H5" s="2" t="str">
        <f t="shared" si="5"/>
        <v/>
      </c>
      <c r="J5" s="2">
        <f>Rec.Dép.!C5</f>
        <v>211.5</v>
      </c>
      <c r="K5" s="4" t="s">
        <v>6</v>
      </c>
      <c r="L5" s="2" t="str">
        <f t="shared" ref="L5:P21" si="6">IF(AND($K5=L$3,$J5&gt;0),$J5,"")</f>
        <v/>
      </c>
      <c r="M5" s="2" t="str">
        <f t="shared" ref="M5:Q21" si="7">IF(AND($K5=M$3,$J5&lt;0),$J5,"")</f>
        <v/>
      </c>
      <c r="N5" s="2" t="str">
        <f t="shared" si="6"/>
        <v/>
      </c>
      <c r="O5" s="2" t="str">
        <f t="shared" si="7"/>
        <v/>
      </c>
      <c r="P5" s="2">
        <f t="shared" si="6"/>
        <v>211.5</v>
      </c>
      <c r="Q5" s="2" t="str">
        <f t="shared" si="7"/>
        <v/>
      </c>
    </row>
    <row r="6" spans="1:17" x14ac:dyDescent="0.2">
      <c r="A6" s="2">
        <f>Rec.Dép.!C6</f>
        <v>-175.04</v>
      </c>
      <c r="B6" s="3" t="s">
        <v>5</v>
      </c>
      <c r="C6" s="2" t="str">
        <f t="shared" si="0"/>
        <v/>
      </c>
      <c r="D6" s="2" t="str">
        <f t="shared" si="1"/>
        <v/>
      </c>
      <c r="E6" s="2" t="str">
        <f t="shared" si="2"/>
        <v/>
      </c>
      <c r="F6" s="2">
        <f t="shared" si="3"/>
        <v>-175.04</v>
      </c>
      <c r="G6" s="2" t="str">
        <f t="shared" si="4"/>
        <v/>
      </c>
      <c r="H6" s="2" t="str">
        <f t="shared" si="5"/>
        <v/>
      </c>
      <c r="J6" s="2">
        <f>Rec.Dép.!C6</f>
        <v>-175.04</v>
      </c>
      <c r="K6" s="3" t="s">
        <v>5</v>
      </c>
      <c r="L6" s="2" t="str">
        <f t="shared" si="6"/>
        <v/>
      </c>
      <c r="M6" s="2" t="str">
        <f t="shared" si="7"/>
        <v/>
      </c>
      <c r="N6" s="2" t="str">
        <f t="shared" si="6"/>
        <v/>
      </c>
      <c r="O6" s="2">
        <f t="shared" si="7"/>
        <v>-175.04</v>
      </c>
      <c r="P6" s="2" t="str">
        <f t="shared" si="6"/>
        <v/>
      </c>
      <c r="Q6" s="2" t="str">
        <f t="shared" si="7"/>
        <v/>
      </c>
    </row>
    <row r="7" spans="1:17" x14ac:dyDescent="0.2">
      <c r="A7" s="2">
        <f>Rec.Dép.!C7</f>
        <v>151.34</v>
      </c>
      <c r="B7" s="4" t="s">
        <v>4</v>
      </c>
      <c r="C7" s="2">
        <f t="shared" si="0"/>
        <v>151.34</v>
      </c>
      <c r="D7" s="2" t="str">
        <f t="shared" si="1"/>
        <v/>
      </c>
      <c r="E7" s="2" t="str">
        <f t="shared" si="2"/>
        <v/>
      </c>
      <c r="F7" s="2" t="str">
        <f t="shared" si="3"/>
        <v/>
      </c>
      <c r="G7" s="2" t="str">
        <f t="shared" si="4"/>
        <v/>
      </c>
      <c r="H7" s="2" t="str">
        <f t="shared" si="5"/>
        <v/>
      </c>
      <c r="J7" s="2">
        <f>Rec.Dép.!C7</f>
        <v>151.34</v>
      </c>
      <c r="K7" s="4" t="s">
        <v>4</v>
      </c>
      <c r="L7" s="2">
        <f t="shared" si="6"/>
        <v>151.34</v>
      </c>
      <c r="M7" s="2" t="str">
        <f t="shared" si="7"/>
        <v/>
      </c>
      <c r="N7" s="2" t="str">
        <f t="shared" si="6"/>
        <v/>
      </c>
      <c r="O7" s="2" t="str">
        <f t="shared" si="7"/>
        <v/>
      </c>
      <c r="P7" s="2" t="str">
        <f t="shared" si="6"/>
        <v/>
      </c>
      <c r="Q7" s="2" t="str">
        <f t="shared" si="7"/>
        <v/>
      </c>
    </row>
    <row r="8" spans="1:17" x14ac:dyDescent="0.2">
      <c r="A8" s="2">
        <f>Rec.Dép.!C8</f>
        <v>-1663.7</v>
      </c>
      <c r="B8" s="3" t="s">
        <v>4</v>
      </c>
      <c r="C8" s="2" t="str">
        <f t="shared" si="0"/>
        <v/>
      </c>
      <c r="D8" s="2">
        <f t="shared" si="1"/>
        <v>-1663.7</v>
      </c>
      <c r="E8" s="2" t="str">
        <f t="shared" si="2"/>
        <v/>
      </c>
      <c r="F8" s="2" t="str">
        <f t="shared" si="3"/>
        <v/>
      </c>
      <c r="G8" s="2" t="str">
        <f t="shared" si="4"/>
        <v/>
      </c>
      <c r="H8" s="2" t="str">
        <f t="shared" si="5"/>
        <v/>
      </c>
      <c r="J8" s="2">
        <f>Rec.Dép.!C8</f>
        <v>-1663.7</v>
      </c>
      <c r="K8" s="3" t="s">
        <v>4</v>
      </c>
      <c r="L8" s="2" t="str">
        <f t="shared" si="6"/>
        <v/>
      </c>
      <c r="M8" s="2">
        <f t="shared" si="7"/>
        <v>-1663.7</v>
      </c>
      <c r="N8" s="2" t="str">
        <f t="shared" si="6"/>
        <v/>
      </c>
      <c r="O8" s="2" t="str">
        <f t="shared" si="7"/>
        <v/>
      </c>
      <c r="P8" s="2" t="str">
        <f t="shared" si="6"/>
        <v/>
      </c>
      <c r="Q8" s="2" t="str">
        <f t="shared" si="7"/>
        <v/>
      </c>
    </row>
    <row r="9" spans="1:17" x14ac:dyDescent="0.2">
      <c r="A9" s="2">
        <f>Rec.Dép.!C9</f>
        <v>-865.54300000000001</v>
      </c>
      <c r="B9" s="4" t="s">
        <v>5</v>
      </c>
      <c r="C9" s="2" t="str">
        <f t="shared" si="0"/>
        <v/>
      </c>
      <c r="D9" s="2" t="str">
        <f t="shared" si="1"/>
        <v/>
      </c>
      <c r="E9" s="2" t="str">
        <f t="shared" si="2"/>
        <v/>
      </c>
      <c r="F9" s="2">
        <f t="shared" si="3"/>
        <v>-865.54300000000001</v>
      </c>
      <c r="G9" s="2" t="str">
        <f t="shared" si="4"/>
        <v/>
      </c>
      <c r="H9" s="2" t="str">
        <f t="shared" si="5"/>
        <v/>
      </c>
      <c r="J9" s="2">
        <f>Rec.Dép.!C9</f>
        <v>-865.54300000000001</v>
      </c>
      <c r="K9" s="4" t="s">
        <v>5</v>
      </c>
      <c r="L9" s="2" t="str">
        <f t="shared" si="6"/>
        <v/>
      </c>
      <c r="M9" s="2" t="str">
        <f t="shared" si="7"/>
        <v/>
      </c>
      <c r="N9" s="2" t="str">
        <f t="shared" si="6"/>
        <v/>
      </c>
      <c r="O9" s="2">
        <f t="shared" si="7"/>
        <v>-865.54300000000001</v>
      </c>
      <c r="P9" s="2" t="str">
        <f t="shared" si="6"/>
        <v/>
      </c>
      <c r="Q9" s="2" t="str">
        <f t="shared" si="7"/>
        <v/>
      </c>
    </row>
    <row r="10" spans="1:17" x14ac:dyDescent="0.2">
      <c r="A10" s="2">
        <f>Rec.Dép.!C10</f>
        <v>264.08999999999997</v>
      </c>
      <c r="B10" s="3" t="s">
        <v>6</v>
      </c>
      <c r="C10" s="2" t="str">
        <f t="shared" si="0"/>
        <v/>
      </c>
      <c r="D10" s="2" t="str">
        <f t="shared" si="1"/>
        <v/>
      </c>
      <c r="E10" s="2" t="str">
        <f t="shared" si="2"/>
        <v/>
      </c>
      <c r="F10" s="2" t="str">
        <f t="shared" si="3"/>
        <v/>
      </c>
      <c r="G10" s="2">
        <f t="shared" si="4"/>
        <v>264.08999999999997</v>
      </c>
      <c r="H10" s="2" t="str">
        <f t="shared" si="5"/>
        <v/>
      </c>
      <c r="J10" s="2">
        <f>Rec.Dép.!C10</f>
        <v>264.08999999999997</v>
      </c>
      <c r="K10" s="3" t="s">
        <v>6</v>
      </c>
      <c r="L10" s="2" t="str">
        <f t="shared" si="6"/>
        <v/>
      </c>
      <c r="M10" s="2" t="str">
        <f t="shared" si="7"/>
        <v/>
      </c>
      <c r="N10" s="2" t="str">
        <f t="shared" si="6"/>
        <v/>
      </c>
      <c r="O10" s="2" t="str">
        <f t="shared" si="7"/>
        <v/>
      </c>
      <c r="P10" s="2">
        <f t="shared" si="6"/>
        <v>264.08999999999997</v>
      </c>
      <c r="Q10" s="2" t="str">
        <f t="shared" si="7"/>
        <v/>
      </c>
    </row>
    <row r="11" spans="1:17" x14ac:dyDescent="0.2">
      <c r="A11" s="2">
        <f>Rec.Dép.!C11</f>
        <v>1855</v>
      </c>
      <c r="B11" s="4" t="s">
        <v>5</v>
      </c>
      <c r="C11" s="2" t="str">
        <f t="shared" si="0"/>
        <v/>
      </c>
      <c r="D11" s="2" t="str">
        <f t="shared" si="1"/>
        <v/>
      </c>
      <c r="E11" s="2">
        <f t="shared" si="2"/>
        <v>1855</v>
      </c>
      <c r="F11" s="2" t="str">
        <f t="shared" si="3"/>
        <v/>
      </c>
      <c r="G11" s="2" t="str">
        <f t="shared" si="4"/>
        <v/>
      </c>
      <c r="H11" s="2" t="str">
        <f t="shared" si="5"/>
        <v/>
      </c>
      <c r="J11" s="2">
        <f>Rec.Dép.!C11</f>
        <v>1855</v>
      </c>
      <c r="K11" s="4" t="s">
        <v>5</v>
      </c>
      <c r="L11" s="2" t="str">
        <f t="shared" si="6"/>
        <v/>
      </c>
      <c r="M11" s="2" t="str">
        <f t="shared" si="7"/>
        <v/>
      </c>
      <c r="N11" s="2">
        <f t="shared" si="6"/>
        <v>1855</v>
      </c>
      <c r="O11" s="2" t="str">
        <f t="shared" si="7"/>
        <v/>
      </c>
      <c r="P11" s="2" t="str">
        <f t="shared" si="6"/>
        <v/>
      </c>
      <c r="Q11" s="2" t="str">
        <f t="shared" si="7"/>
        <v/>
      </c>
    </row>
    <row r="12" spans="1:17" x14ac:dyDescent="0.2">
      <c r="A12" s="2">
        <f>Rec.Dép.!C12</f>
        <v>424</v>
      </c>
      <c r="B12" s="3" t="s">
        <v>4</v>
      </c>
      <c r="C12" s="2">
        <f t="shared" si="0"/>
        <v>424</v>
      </c>
      <c r="D12" s="2" t="str">
        <f t="shared" si="1"/>
        <v/>
      </c>
      <c r="E12" s="2" t="str">
        <f t="shared" si="2"/>
        <v/>
      </c>
      <c r="F12" s="2" t="str">
        <f t="shared" si="3"/>
        <v/>
      </c>
      <c r="G12" s="2" t="str">
        <f t="shared" si="4"/>
        <v/>
      </c>
      <c r="H12" s="2" t="str">
        <f t="shared" si="5"/>
        <v/>
      </c>
      <c r="J12" s="2">
        <f>Rec.Dép.!C12</f>
        <v>424</v>
      </c>
      <c r="K12" s="3" t="s">
        <v>4</v>
      </c>
      <c r="L12" s="2">
        <f t="shared" si="6"/>
        <v>424</v>
      </c>
      <c r="M12" s="2" t="str">
        <f t="shared" si="7"/>
        <v/>
      </c>
      <c r="N12" s="2" t="str">
        <f t="shared" si="6"/>
        <v/>
      </c>
      <c r="O12" s="2" t="str">
        <f t="shared" si="7"/>
        <v/>
      </c>
      <c r="P12" s="2" t="str">
        <f t="shared" si="6"/>
        <v/>
      </c>
      <c r="Q12" s="2" t="str">
        <f t="shared" si="7"/>
        <v/>
      </c>
    </row>
    <row r="13" spans="1:17" x14ac:dyDescent="0.2">
      <c r="A13" s="2">
        <f>Rec.Dép.!C13</f>
        <v>-773.19</v>
      </c>
      <c r="B13" s="4" t="s">
        <v>6</v>
      </c>
      <c r="C13" s="2" t="str">
        <f t="shared" si="0"/>
        <v/>
      </c>
      <c r="D13" s="2" t="str">
        <f t="shared" si="1"/>
        <v/>
      </c>
      <c r="E13" s="2" t="str">
        <f t="shared" si="2"/>
        <v/>
      </c>
      <c r="F13" s="2" t="str">
        <f t="shared" si="3"/>
        <v/>
      </c>
      <c r="G13" s="2" t="str">
        <f t="shared" si="4"/>
        <v/>
      </c>
      <c r="H13" s="2">
        <f t="shared" si="5"/>
        <v>-773.19</v>
      </c>
      <c r="J13" s="2">
        <f>Rec.Dép.!C13</f>
        <v>-773.19</v>
      </c>
      <c r="K13" s="4" t="s">
        <v>6</v>
      </c>
      <c r="L13" s="2" t="str">
        <f t="shared" si="6"/>
        <v/>
      </c>
      <c r="M13" s="2" t="str">
        <f t="shared" si="7"/>
        <v/>
      </c>
      <c r="N13" s="2" t="str">
        <f t="shared" si="6"/>
        <v/>
      </c>
      <c r="O13" s="2" t="str">
        <f t="shared" si="7"/>
        <v/>
      </c>
      <c r="P13" s="2" t="str">
        <f t="shared" si="6"/>
        <v/>
      </c>
      <c r="Q13" s="2">
        <f t="shared" si="7"/>
        <v>-773.19</v>
      </c>
    </row>
    <row r="14" spans="1:17" x14ac:dyDescent="0.2">
      <c r="A14" s="2">
        <f>Rec.Dép.!C14</f>
        <v>420.11</v>
      </c>
      <c r="B14" s="3" t="s">
        <v>4</v>
      </c>
      <c r="C14" s="2">
        <f t="shared" si="0"/>
        <v>420.11</v>
      </c>
      <c r="D14" s="2" t="str">
        <f t="shared" si="1"/>
        <v/>
      </c>
      <c r="E14" s="2" t="str">
        <f t="shared" si="2"/>
        <v/>
      </c>
      <c r="F14" s="2" t="str">
        <f t="shared" si="3"/>
        <v/>
      </c>
      <c r="G14" s="2" t="str">
        <f t="shared" si="4"/>
        <v/>
      </c>
      <c r="H14" s="2" t="str">
        <f t="shared" si="5"/>
        <v/>
      </c>
      <c r="J14" s="2">
        <f>Rec.Dép.!C14</f>
        <v>420.11</v>
      </c>
      <c r="K14" s="3" t="s">
        <v>4</v>
      </c>
      <c r="L14" s="2">
        <f t="shared" si="6"/>
        <v>420.11</v>
      </c>
      <c r="M14" s="2" t="str">
        <f t="shared" si="7"/>
        <v/>
      </c>
      <c r="N14" s="2" t="str">
        <f t="shared" si="6"/>
        <v/>
      </c>
      <c r="O14" s="2" t="str">
        <f t="shared" si="7"/>
        <v/>
      </c>
      <c r="P14" s="2" t="str">
        <f t="shared" si="6"/>
        <v/>
      </c>
      <c r="Q14" s="2" t="str">
        <f t="shared" si="7"/>
        <v/>
      </c>
    </row>
    <row r="15" spans="1:17" x14ac:dyDescent="0.2">
      <c r="A15" s="2">
        <f>Rec.Dép.!C15</f>
        <v>100</v>
      </c>
      <c r="B15" s="4" t="s">
        <v>5</v>
      </c>
      <c r="C15" s="2" t="str">
        <f t="shared" si="0"/>
        <v/>
      </c>
      <c r="D15" s="2" t="str">
        <f t="shared" si="1"/>
        <v/>
      </c>
      <c r="E15" s="2">
        <f t="shared" si="2"/>
        <v>100</v>
      </c>
      <c r="F15" s="2" t="str">
        <f t="shared" si="3"/>
        <v/>
      </c>
      <c r="G15" s="2" t="str">
        <f t="shared" si="4"/>
        <v/>
      </c>
      <c r="H15" s="2" t="str">
        <f t="shared" si="5"/>
        <v/>
      </c>
      <c r="J15" s="2">
        <f>Rec.Dép.!C15</f>
        <v>100</v>
      </c>
      <c r="K15" s="4" t="s">
        <v>5</v>
      </c>
      <c r="L15" s="2" t="str">
        <f t="shared" si="6"/>
        <v/>
      </c>
      <c r="M15" s="2" t="str">
        <f t="shared" si="7"/>
        <v/>
      </c>
      <c r="N15" s="2">
        <f t="shared" si="6"/>
        <v>100</v>
      </c>
      <c r="O15" s="2" t="str">
        <f t="shared" si="7"/>
        <v/>
      </c>
      <c r="P15" s="2" t="str">
        <f t="shared" si="6"/>
        <v/>
      </c>
      <c r="Q15" s="2" t="str">
        <f t="shared" si="7"/>
        <v/>
      </c>
    </row>
    <row r="16" spans="1:17" x14ac:dyDescent="0.2">
      <c r="A16" s="2">
        <f>Rec.Dép.!C16</f>
        <v>842.94</v>
      </c>
      <c r="B16" s="3" t="s">
        <v>4</v>
      </c>
      <c r="C16" s="2">
        <f t="shared" si="0"/>
        <v>842.94</v>
      </c>
      <c r="D16" s="2" t="str">
        <f t="shared" si="1"/>
        <v/>
      </c>
      <c r="E16" s="2" t="str">
        <f t="shared" si="2"/>
        <v/>
      </c>
      <c r="F16" s="2" t="str">
        <f t="shared" si="3"/>
        <v/>
      </c>
      <c r="G16" s="2" t="str">
        <f t="shared" si="4"/>
        <v/>
      </c>
      <c r="H16" s="2" t="str">
        <f t="shared" si="5"/>
        <v/>
      </c>
      <c r="J16" s="2">
        <f>Rec.Dép.!C16</f>
        <v>842.94</v>
      </c>
      <c r="K16" s="3" t="s">
        <v>4</v>
      </c>
      <c r="L16" s="2">
        <f t="shared" si="6"/>
        <v>842.94</v>
      </c>
      <c r="M16" s="2" t="str">
        <f t="shared" si="7"/>
        <v/>
      </c>
      <c r="N16" s="2" t="str">
        <f t="shared" si="6"/>
        <v/>
      </c>
      <c r="O16" s="2" t="str">
        <f t="shared" si="7"/>
        <v/>
      </c>
      <c r="P16" s="2" t="str">
        <f t="shared" si="6"/>
        <v/>
      </c>
      <c r="Q16" s="2" t="str">
        <f t="shared" si="7"/>
        <v/>
      </c>
    </row>
    <row r="17" spans="1:17" x14ac:dyDescent="0.2">
      <c r="A17" s="2">
        <f>Rec.Dép.!C17</f>
        <v>-1003.78</v>
      </c>
      <c r="B17" s="4" t="s">
        <v>4</v>
      </c>
      <c r="C17" s="2" t="str">
        <f t="shared" si="0"/>
        <v/>
      </c>
      <c r="D17" s="2">
        <f t="shared" si="1"/>
        <v>-1003.78</v>
      </c>
      <c r="E17" s="2" t="str">
        <f t="shared" si="2"/>
        <v/>
      </c>
      <c r="F17" s="2" t="str">
        <f t="shared" si="3"/>
        <v/>
      </c>
      <c r="G17" s="2" t="str">
        <f t="shared" si="4"/>
        <v/>
      </c>
      <c r="H17" s="2" t="str">
        <f t="shared" si="5"/>
        <v/>
      </c>
      <c r="J17" s="2">
        <f>Rec.Dép.!C17</f>
        <v>-1003.78</v>
      </c>
      <c r="K17" s="4" t="s">
        <v>4</v>
      </c>
      <c r="L17" s="2" t="str">
        <f t="shared" si="6"/>
        <v/>
      </c>
      <c r="M17" s="2">
        <f t="shared" si="7"/>
        <v>-1003.78</v>
      </c>
      <c r="N17" s="2" t="str">
        <f t="shared" si="6"/>
        <v/>
      </c>
      <c r="O17" s="2" t="str">
        <f t="shared" si="7"/>
        <v/>
      </c>
      <c r="P17" s="2" t="str">
        <f t="shared" si="6"/>
        <v/>
      </c>
      <c r="Q17" s="2" t="str">
        <f t="shared" si="7"/>
        <v/>
      </c>
    </row>
    <row r="18" spans="1:17" x14ac:dyDescent="0.2">
      <c r="A18" s="2">
        <f>Rec.Dép.!C18</f>
        <v>105.88</v>
      </c>
      <c r="B18" s="3" t="s">
        <v>6</v>
      </c>
      <c r="C18" s="2" t="str">
        <f t="shared" si="0"/>
        <v/>
      </c>
      <c r="D18" s="2" t="str">
        <f t="shared" si="1"/>
        <v/>
      </c>
      <c r="E18" s="2" t="str">
        <f t="shared" si="2"/>
        <v/>
      </c>
      <c r="F18" s="2" t="str">
        <f t="shared" si="3"/>
        <v/>
      </c>
      <c r="G18" s="2">
        <f t="shared" si="4"/>
        <v>105.88</v>
      </c>
      <c r="H18" s="2" t="str">
        <f t="shared" si="5"/>
        <v/>
      </c>
      <c r="J18" s="2">
        <f>Rec.Dép.!C18</f>
        <v>105.88</v>
      </c>
      <c r="K18" s="3" t="s">
        <v>6</v>
      </c>
      <c r="L18" s="2" t="str">
        <f t="shared" si="6"/>
        <v/>
      </c>
      <c r="M18" s="2" t="str">
        <f t="shared" si="7"/>
        <v/>
      </c>
      <c r="N18" s="2" t="str">
        <f t="shared" si="6"/>
        <v/>
      </c>
      <c r="O18" s="2" t="str">
        <f t="shared" si="7"/>
        <v/>
      </c>
      <c r="P18" s="2">
        <f t="shared" si="6"/>
        <v>105.88</v>
      </c>
      <c r="Q18" s="2" t="str">
        <f t="shared" si="7"/>
        <v/>
      </c>
    </row>
    <row r="19" spans="1:17" x14ac:dyDescent="0.2">
      <c r="A19" s="2">
        <f>Rec.Dép.!C19</f>
        <v>1000.00296</v>
      </c>
      <c r="B19" s="4" t="s">
        <v>4</v>
      </c>
      <c r="C19" s="2">
        <f t="shared" si="0"/>
        <v>1000.00296</v>
      </c>
      <c r="D19" s="2" t="str">
        <f t="shared" si="1"/>
        <v/>
      </c>
      <c r="E19" s="2" t="str">
        <f t="shared" si="2"/>
        <v/>
      </c>
      <c r="F19" s="2" t="str">
        <f t="shared" si="3"/>
        <v/>
      </c>
      <c r="G19" s="2" t="str">
        <f t="shared" si="4"/>
        <v/>
      </c>
      <c r="H19" s="2" t="str">
        <f t="shared" si="5"/>
        <v/>
      </c>
      <c r="J19" s="2">
        <f>Rec.Dép.!C19</f>
        <v>1000.00296</v>
      </c>
      <c r="K19" s="4" t="s">
        <v>4</v>
      </c>
      <c r="L19" s="2">
        <f t="shared" si="6"/>
        <v>1000.00296</v>
      </c>
      <c r="M19" s="2" t="str">
        <f t="shared" si="7"/>
        <v/>
      </c>
      <c r="N19" s="2" t="str">
        <f t="shared" si="6"/>
        <v/>
      </c>
      <c r="O19" s="2" t="str">
        <f t="shared" si="7"/>
        <v/>
      </c>
      <c r="P19" s="2" t="str">
        <f t="shared" si="6"/>
        <v/>
      </c>
      <c r="Q19" s="2" t="str">
        <f t="shared" si="7"/>
        <v/>
      </c>
    </row>
    <row r="20" spans="1:17" x14ac:dyDescent="0.2">
      <c r="A20" s="2">
        <f>Rec.Dép.!C20</f>
        <v>-168.35</v>
      </c>
      <c r="B20" s="3" t="s">
        <v>5</v>
      </c>
      <c r="C20" s="2" t="str">
        <f t="shared" si="0"/>
        <v/>
      </c>
      <c r="D20" s="2" t="str">
        <f t="shared" si="1"/>
        <v/>
      </c>
      <c r="E20" s="2" t="str">
        <f t="shared" si="2"/>
        <v/>
      </c>
      <c r="F20" s="2">
        <f t="shared" si="3"/>
        <v>-168.35</v>
      </c>
      <c r="G20" s="2" t="str">
        <f t="shared" si="4"/>
        <v/>
      </c>
      <c r="H20" s="2" t="str">
        <f t="shared" si="5"/>
        <v/>
      </c>
      <c r="J20" s="2">
        <f>Rec.Dép.!C20</f>
        <v>-168.35</v>
      </c>
      <c r="K20" s="3" t="s">
        <v>5</v>
      </c>
      <c r="L20" s="2" t="str">
        <f t="shared" si="6"/>
        <v/>
      </c>
      <c r="M20" s="2" t="str">
        <f t="shared" si="7"/>
        <v/>
      </c>
      <c r="N20" s="2" t="str">
        <f t="shared" si="6"/>
        <v/>
      </c>
      <c r="O20" s="2">
        <f t="shared" si="7"/>
        <v>-168.35</v>
      </c>
      <c r="P20" s="2" t="str">
        <f t="shared" si="6"/>
        <v/>
      </c>
      <c r="Q20" s="2" t="str">
        <f t="shared" si="7"/>
        <v/>
      </c>
    </row>
    <row r="21" spans="1:17" x14ac:dyDescent="0.2">
      <c r="A21" s="2">
        <f>Rec.Dép.!C21</f>
        <v>539</v>
      </c>
      <c r="B21" s="10" t="s">
        <v>4</v>
      </c>
      <c r="C21" s="2">
        <f t="shared" si="0"/>
        <v>539</v>
      </c>
      <c r="D21" s="2" t="str">
        <f t="shared" si="1"/>
        <v/>
      </c>
      <c r="E21" s="2" t="str">
        <f t="shared" si="2"/>
        <v/>
      </c>
      <c r="F21" s="2" t="str">
        <f t="shared" si="3"/>
        <v/>
      </c>
      <c r="G21" s="2" t="str">
        <f t="shared" si="4"/>
        <v/>
      </c>
      <c r="H21" s="2" t="str">
        <f t="shared" si="5"/>
        <v/>
      </c>
      <c r="J21" s="2">
        <f>Rec.Dép.!C21</f>
        <v>539</v>
      </c>
      <c r="K21" s="4" t="s">
        <v>4</v>
      </c>
      <c r="L21" s="2">
        <f t="shared" si="6"/>
        <v>539</v>
      </c>
      <c r="M21" s="2" t="str">
        <f t="shared" si="7"/>
        <v/>
      </c>
      <c r="N21" s="2" t="str">
        <f t="shared" si="6"/>
        <v/>
      </c>
      <c r="O21" s="2" t="str">
        <f t="shared" si="7"/>
        <v/>
      </c>
      <c r="P21" s="2" t="str">
        <f t="shared" si="6"/>
        <v/>
      </c>
      <c r="Q21" s="2" t="str">
        <f t="shared" si="7"/>
        <v/>
      </c>
    </row>
    <row r="22" spans="1:17" ht="7.5" customHeight="1" x14ac:dyDescent="0.2"/>
    <row r="23" spans="1:17" ht="15" x14ac:dyDescent="0.25">
      <c r="J23" s="1">
        <f>SUM(J4:J22)</f>
        <v>1826.7799600000003</v>
      </c>
      <c r="K23" s="7" t="s">
        <v>7</v>
      </c>
      <c r="L23" s="8">
        <f>SUM(L4:L21)</f>
        <v>3377.3929600000001</v>
      </c>
      <c r="M23" s="9">
        <f t="shared" ref="M23:Q23" si="8">SUM(M4:M21)</f>
        <v>-2667.48</v>
      </c>
      <c r="N23" s="8">
        <f t="shared" si="8"/>
        <v>2517.52</v>
      </c>
      <c r="O23" s="9">
        <f t="shared" si="8"/>
        <v>-1208.933</v>
      </c>
      <c r="P23" s="8">
        <f t="shared" si="8"/>
        <v>581.47</v>
      </c>
      <c r="Q23" s="9">
        <f t="shared" si="8"/>
        <v>-773.19</v>
      </c>
    </row>
    <row r="24" spans="1:17" ht="15" x14ac:dyDescent="0.25">
      <c r="L24" s="25">
        <f>SUM(L23:Q23)</f>
        <v>1826.7799600000003</v>
      </c>
      <c r="M24" s="26"/>
      <c r="N24" s="26"/>
      <c r="O24" s="26"/>
      <c r="P24" s="26"/>
      <c r="Q24" s="26"/>
    </row>
    <row r="25" spans="1:17" ht="15" thickBot="1" x14ac:dyDescent="0.25"/>
    <row r="26" spans="1:17" ht="16.5" thickTop="1" thickBot="1" x14ac:dyDescent="0.3">
      <c r="C26" s="27" t="s">
        <v>36</v>
      </c>
      <c r="D26" s="28"/>
      <c r="E26" s="28"/>
      <c r="F26" s="29"/>
      <c r="L26" s="27" t="s">
        <v>37</v>
      </c>
      <c r="M26" s="28"/>
      <c r="N26" s="28"/>
      <c r="O26" s="29"/>
    </row>
    <row r="27" spans="1:17" ht="15.75" thickTop="1" thickBot="1" x14ac:dyDescent="0.25">
      <c r="C27" s="30" t="s">
        <v>38</v>
      </c>
      <c r="D27" s="31"/>
      <c r="E27" s="31"/>
      <c r="F27" s="32"/>
      <c r="L27" s="30" t="s">
        <v>38</v>
      </c>
      <c r="M27" s="31"/>
      <c r="N27" s="31"/>
      <c r="O27" s="32"/>
    </row>
    <row r="28" spans="1:17" ht="15" thickTop="1" x14ac:dyDescent="0.2"/>
    <row r="29" spans="1:17" ht="46.5" customHeight="1" x14ac:dyDescent="0.25">
      <c r="C29" s="24" t="s">
        <v>39</v>
      </c>
      <c r="D29" s="24"/>
      <c r="E29" s="24"/>
      <c r="F29" s="24"/>
      <c r="L29" s="24" t="s">
        <v>40</v>
      </c>
      <c r="M29" s="24"/>
      <c r="N29" s="24"/>
      <c r="O29" s="24"/>
    </row>
    <row r="30" spans="1:17" ht="15" thickBot="1" x14ac:dyDescent="0.25"/>
    <row r="31" spans="1:17" ht="36.75" customHeight="1" thickBot="1" x14ac:dyDescent="0.25">
      <c r="B31" s="39" t="s">
        <v>41</v>
      </c>
      <c r="C31" s="40"/>
      <c r="D31" s="40"/>
      <c r="E31" s="40"/>
      <c r="F31" s="40"/>
      <c r="G31" s="41"/>
      <c r="K31" s="39" t="s">
        <v>42</v>
      </c>
      <c r="L31" s="40"/>
      <c r="M31" s="40"/>
      <c r="N31" s="40"/>
      <c r="O31" s="40"/>
      <c r="P31" s="41"/>
    </row>
  </sheetData>
  <mergeCells count="15">
    <mergeCell ref="P2:Q2"/>
    <mergeCell ref="K31:P31"/>
    <mergeCell ref="B31:G31"/>
    <mergeCell ref="C2:D2"/>
    <mergeCell ref="E2:F2"/>
    <mergeCell ref="G2:H2"/>
    <mergeCell ref="L2:M2"/>
    <mergeCell ref="N2:O2"/>
    <mergeCell ref="C29:F29"/>
    <mergeCell ref="L24:Q24"/>
    <mergeCell ref="C26:F26"/>
    <mergeCell ref="L26:O26"/>
    <mergeCell ref="C27:F27"/>
    <mergeCell ref="L27:O27"/>
    <mergeCell ref="L29:O29"/>
  </mergeCells>
  <conditionalFormatting sqref="A55:A1048576 A1:A29">
    <cfRule type="cellIs" dxfId="18" priority="17" operator="lessThanOrEqual">
      <formula>0</formula>
    </cfRule>
  </conditionalFormatting>
  <conditionalFormatting sqref="L4:Q21">
    <cfRule type="expression" dxfId="17" priority="7">
      <formula>L4&lt;0</formula>
    </cfRule>
  </conditionalFormatting>
  <conditionalFormatting sqref="J2:J3 J22">
    <cfRule type="cellIs" dxfId="16" priority="8" operator="lessThanOrEqual">
      <formula>0</formula>
    </cfRule>
  </conditionalFormatting>
  <conditionalFormatting sqref="J23">
    <cfRule type="cellIs" dxfId="15" priority="6" operator="lessThanOrEqual">
      <formula>0</formula>
    </cfRule>
  </conditionalFormatting>
  <conditionalFormatting sqref="C4:D21">
    <cfRule type="expression" dxfId="14" priority="5">
      <formula>C4&lt;0</formula>
    </cfRule>
  </conditionalFormatting>
  <conditionalFormatting sqref="E4:F21">
    <cfRule type="expression" dxfId="13" priority="4">
      <formula>E4&lt;0</formula>
    </cfRule>
  </conditionalFormatting>
  <conditionalFormatting sqref="G4:H21">
    <cfRule type="expression" dxfId="12" priority="3">
      <formula>G4&lt;0</formula>
    </cfRule>
  </conditionalFormatting>
  <conditionalFormatting sqref="J4:J21">
    <cfRule type="cellIs" dxfId="11" priority="1" operator="lessThanOrEqual">
      <formula>0</formula>
    </cfRule>
  </conditionalFormatting>
  <dataValidations disablePrompts="1" count="1">
    <dataValidation type="list" allowBlank="1" showInputMessage="1" showErrorMessage="1" sqref="B3 K3">
      <formula1>"BEA,BNP,ESP,INS"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Rec.Dép.</vt:lpstr>
      <vt:lpstr>Trésorerie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Little Boy</cp:lastModifiedBy>
  <dcterms:created xsi:type="dcterms:W3CDTF">2017-02-25T18:25:43Z</dcterms:created>
  <dcterms:modified xsi:type="dcterms:W3CDTF">2017-02-26T10:44:56Z</dcterms:modified>
</cp:coreProperties>
</file>