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ttle Boy\Downloads\"/>
    </mc:Choice>
  </mc:AlternateContent>
  <xr:revisionPtr revIDLastSave="0" documentId="8_{86710B93-5391-4E0C-A7FA-99B1DF0BC570}" xr6:coauthVersionLast="43" xr6:coauthVersionMax="43" xr10:uidLastSave="{00000000-0000-0000-0000-000000000000}"/>
  <bookViews>
    <workbookView xWindow="-120" yWindow="-120" windowWidth="29040" windowHeight="15840" activeTab="1" xr2:uid="{A28E1BD1-A775-445B-B53C-BFCE5291393C}"/>
  </bookViews>
  <sheets>
    <sheet name="Feuil1" sheetId="1" r:id="rId1"/>
    <sheet name="addition" sheetId="6" r:id="rId2"/>
  </sheets>
  <definedNames>
    <definedName name="_xlnm._FilterDatabase" localSheetId="1" hidden="1">addition!$A$6:$AD$68</definedName>
    <definedName name="_xlnm._FilterDatabase" localSheetId="0" hidden="1">Feuil1!$B$7:$E$17</definedName>
    <definedName name="datedepart">Feuil1!$D$3</definedName>
    <definedName name="datefin">Feuil1!$E$3</definedName>
    <definedName name="ecrituresgenerales">#REF!</definedName>
    <definedName name="nom_compte">#REF!</definedName>
    <definedName name="R_rep_shift_info_OBJ220">addition!$A$6:$AD$68</definedName>
    <definedName name="R_rep_shift_info_OBJ318">addition!$A$1:$B$3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7" i="6" l="1"/>
  <c r="D8" i="6"/>
  <c r="D9" i="6"/>
  <c r="D10" i="6"/>
  <c r="D11" i="6"/>
  <c r="D12" i="6"/>
  <c r="D13" i="6"/>
  <c r="D14" i="6"/>
  <c r="D15" i="6"/>
  <c r="D16" i="6"/>
  <c r="D17" i="6"/>
  <c r="D18" i="6"/>
  <c r="D19" i="6"/>
  <c r="D20" i="6"/>
  <c r="D21" i="6"/>
  <c r="D22" i="6"/>
  <c r="D23" i="6"/>
  <c r="D24" i="6"/>
  <c r="D25" i="6"/>
  <c r="D26" i="6"/>
  <c r="D27" i="6"/>
  <c r="D28" i="6"/>
  <c r="D29" i="6"/>
  <c r="D30" i="6"/>
  <c r="D31" i="6"/>
  <c r="D32" i="6"/>
  <c r="D33" i="6"/>
  <c r="D34" i="6"/>
  <c r="D35" i="6"/>
  <c r="D36" i="6"/>
  <c r="D37" i="6"/>
  <c r="D38" i="6"/>
  <c r="D39" i="6"/>
  <c r="D40" i="6"/>
  <c r="D41" i="6"/>
  <c r="D42" i="6"/>
  <c r="D43" i="6"/>
  <c r="D44" i="6"/>
  <c r="D45" i="6"/>
  <c r="D46" i="6"/>
  <c r="D47" i="6"/>
  <c r="D48" i="6"/>
  <c r="D49" i="6"/>
  <c r="D50" i="6"/>
  <c r="D51" i="6"/>
  <c r="D52" i="6"/>
  <c r="D53" i="6"/>
  <c r="D54" i="6"/>
  <c r="D55" i="6"/>
  <c r="D56" i="6"/>
  <c r="D57" i="6"/>
  <c r="D58" i="6"/>
  <c r="D59" i="6"/>
  <c r="D60" i="6"/>
  <c r="D61" i="6"/>
  <c r="D62" i="6"/>
  <c r="D63" i="6"/>
  <c r="D64" i="6"/>
  <c r="D65" i="6"/>
  <c r="D66" i="6"/>
  <c r="D67" i="6"/>
  <c r="D68" i="6"/>
  <c r="C14" i="1"/>
  <c r="C12" i="1" l="1"/>
  <c r="C11" i="1"/>
  <c r="C10" i="1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1A8634DA-8816-4022-9D7A-58709A9D5722}" keepAlive="1" name="Requête - record" description="Connexion à la requête « record » dans le classeur." type="5" refreshedVersion="6" background="1" saveData="1">
    <dbPr connection="Provider=Microsoft.Mashup.OleDb.1;Data Source=$Workbook$;Location=record;Extended Properties=&quot;&quot;" command="SELECT * FROM [record]"/>
  </connection>
  <connection id="2" xr16:uid="{B635DFB2-EE3D-4001-8149-56380F02ED5D}" keepAlive="1" name="Requête - record (2)" description="Connexion à la requête « record (2) » dans le classeur." type="5" refreshedVersion="6" background="1" saveData="1">
    <dbPr connection="Provider=Microsoft.Mashup.OleDb.1;Data Source=$Workbook$;Location=record (2);Extended Properties=&quot;&quot;" command="SELECT * FROM [record (2)]"/>
  </connection>
</connections>
</file>

<file path=xl/sharedStrings.xml><?xml version="1.0" encoding="utf-8"?>
<sst xmlns="http://schemas.openxmlformats.org/spreadsheetml/2006/main" count="102" uniqueCount="102">
  <si>
    <t>date depart</t>
  </si>
  <si>
    <t>date fin</t>
  </si>
  <si>
    <t>Du 31/07/2019 (19:16) Au 31/07/2019 (23:25)</t>
  </si>
  <si>
    <t>Du 31/07/2019 (12:09) Au 31/07/2019 (15:10)</t>
  </si>
  <si>
    <t>Du 30/07/2019 (19:25) Au 30/07/2019 (23:49)</t>
  </si>
  <si>
    <t>Du 30/07/2019 (06:25) Au 30/07/2019 (16:27)</t>
  </si>
  <si>
    <t>Du 29/07/2019 (19:10) Au 29/07/2019 (23:22)</t>
  </si>
  <si>
    <t>Du 29/07/2019 (11:57) Au 29/07/2019 (15:54)</t>
  </si>
  <si>
    <t>Du 28/07/2019 (19:06) Au 28/07/2019 (23:24)</t>
  </si>
  <si>
    <t>Du 28/07/2019 (11:57) Au 28/07/2019 (15:55)</t>
  </si>
  <si>
    <t>Du 27/07/2019 (19:19) Au 27/07/2019 (23:51)</t>
  </si>
  <si>
    <t>Du 27/07/2019 (11:56) Au 27/07/2019 (14:54)</t>
  </si>
  <si>
    <t>Du 26/07/2019 (19:13) Au 27/07/2019 (00:24)</t>
  </si>
  <si>
    <t>Du 26/07/2019 (11:54) Au 26/07/2019 (15:34)</t>
  </si>
  <si>
    <t>Du 25/07/2019 (19:28) Au 25/07/2019 (23:15)</t>
  </si>
  <si>
    <t>Du 25/07/2019 (12:03) Au 25/07/2019 (15:07)</t>
  </si>
  <si>
    <t>Du 24/07/2019 (18:47) Au 25/07/2019 (00:16)</t>
  </si>
  <si>
    <t>Du 24/07/2019 (09:47) Au 24/07/2019 (18:21)</t>
  </si>
  <si>
    <t>Du 23/07/2019 (19:27) Au 23/07/2019 (23:41)</t>
  </si>
  <si>
    <t>Du 23/07/2019 (06:42) Au 23/07/2019 (16:46)</t>
  </si>
  <si>
    <t>Du 22/07/2019 (19:00) Au 22/07/2019 (23:03)</t>
  </si>
  <si>
    <t>Du 22/07/2019 (11:59) Au 22/07/2019 (16:08)</t>
  </si>
  <si>
    <t>Du 21/07/2019 (19:09) Au 21/07/2019 (23:00)</t>
  </si>
  <si>
    <t>Du 21/07/2019 (11:55) Au 21/07/2019 (16:01)</t>
  </si>
  <si>
    <t>Du 20/07/2019 (18:36) Au 21/07/2019 (00:54)</t>
  </si>
  <si>
    <t>Du 20/07/2019 (11:56) Au 20/07/2019 (14:54)</t>
  </si>
  <si>
    <t>Du 19/07/2019 (19:17) Au 19/07/2019 (23:11)</t>
  </si>
  <si>
    <t>Du 19/07/2019 (11:49) Au 19/07/2019 (15:06)</t>
  </si>
  <si>
    <t>Du 18/07/2019 (17:29) Au 19/07/2019 (00:16)</t>
  </si>
  <si>
    <t>Du 18/07/2019 (08:28) Au 18/07/2019 (15:53)</t>
  </si>
  <si>
    <t>Du 17/07/2019 (19:01) Au 18/07/2019 (00:10)</t>
  </si>
  <si>
    <t>Du 17/07/2019 (07:21) Au 17/07/2019 (15:47)</t>
  </si>
  <si>
    <t>Du 16/07/2019 (18:54) Au 16/07/2019 (23:14)</t>
  </si>
  <si>
    <t>Du 16/07/2019 (06:21) Au 16/07/2019 (16:25)</t>
  </si>
  <si>
    <t>Du 15/07/2019 (19:21) Au 15/07/2019 (23:14)</t>
  </si>
  <si>
    <t>Du 15/07/2019 (11:54) Au 15/07/2019 (14:47)</t>
  </si>
  <si>
    <t>Du 14/07/2019 (19:14) Au 14/07/2019 (23:06)</t>
  </si>
  <si>
    <t>Du 14/07/2019 (11:51) Au 14/07/2019 (15:40)</t>
  </si>
  <si>
    <t>Du 13/07/2019 (18:46) Au 14/07/2019 (00:12)</t>
  </si>
  <si>
    <t>Du 13/07/2019 (11:47) Au 13/07/2019 (16:46)</t>
  </si>
  <si>
    <t>Du 12/07/2019 (19:09) Au 12/07/2019 (23:43)</t>
  </si>
  <si>
    <t>Du 12/07/2019 (11:05) Au 12/07/2019 (15:13)</t>
  </si>
  <si>
    <t>Du 11/07/2019 (18:48) Au 11/07/2019 (23:31)</t>
  </si>
  <si>
    <t>Du 11/07/2019 (11:54) Au 11/07/2019 (15:54)</t>
  </si>
  <si>
    <t>Du 10/07/2019 (18:58) Au 10/07/2019 (23:15)</t>
  </si>
  <si>
    <t>Du 10/07/2019 (07:09) Au 10/07/2019 (14:47)</t>
  </si>
  <si>
    <t>Du 09/07/2019 (18:49) Au 09/07/2019 (23:42)</t>
  </si>
  <si>
    <t>Du 09/07/2019 (11:50) Au 09/07/2019 (14:48)</t>
  </si>
  <si>
    <t>Du 08/07/2019 (19:02) Au 08/07/2019 (23:23)</t>
  </si>
  <si>
    <t>Du 08/07/2019 (12:01) Au 08/07/2019 (15:16)</t>
  </si>
  <si>
    <t>Du 07/07/2019 (19:22) Au 07/07/2019 (22:57)</t>
  </si>
  <si>
    <t>Du 07/07/2019 (11:55) Au 07/07/2019 (15:38)</t>
  </si>
  <si>
    <t>Du 06/07/2019 (19:00) Au 06/07/2019 (23:56)</t>
  </si>
  <si>
    <t>Du 06/07/2019 (11:14) Au 06/07/2019 (15:09)</t>
  </si>
  <si>
    <t>Du 05/07/2019 (19:06) Au 05/07/2019 (23:55)</t>
  </si>
  <si>
    <t>Du 05/07/2019 (11:41) Au 05/07/2019 (14:46)</t>
  </si>
  <si>
    <t>Du 04/07/2019 (18:55) Au 04/07/2019 (23:02)</t>
  </si>
  <si>
    <t>Du 04/07/2019 (11:51) Au 04/07/2019 (15:13)</t>
  </si>
  <si>
    <t>Du 03/07/2019 (19:08) Au 03/07/2019 (23:29)</t>
  </si>
  <si>
    <t>Du 03/07/2019 (06:26) Au 03/07/2019 (15:40)</t>
  </si>
  <si>
    <t>Du 02/07/2019 (19:27) Au 02/07/2019 (23:56)</t>
  </si>
  <si>
    <t>Du 02/07/2019 (06:28) Au 02/07/2019 (15:32)</t>
  </si>
  <si>
    <t>Du 01/07/2019 (19:02) Au 01/07/2019 (23:42)</t>
  </si>
  <si>
    <t>Du 01/07/2019 (11:54) Au 01/07/2019 (14:32)</t>
  </si>
  <si>
    <t>Commentaires</t>
  </si>
  <si>
    <t>Total caisse</t>
  </si>
  <si>
    <t>CA non alcool HT</t>
  </si>
  <si>
    <t>CA alcool HT</t>
  </si>
  <si>
    <t>CA liquide HT</t>
  </si>
  <si>
    <t>CA solide HT</t>
  </si>
  <si>
    <t>TTC NET 20.00%</t>
  </si>
  <si>
    <t>HT 20.00%</t>
  </si>
  <si>
    <t>TVA 20.00%</t>
  </si>
  <si>
    <t>TTC NET 10.00%</t>
  </si>
  <si>
    <t>HT 10.00%</t>
  </si>
  <si>
    <t>TVA 10.00%</t>
  </si>
  <si>
    <t>Total HT</t>
  </si>
  <si>
    <t>Total TVA</t>
  </si>
  <si>
    <t>Total TTC Brut</t>
  </si>
  <si>
    <t>Offerts</t>
  </si>
  <si>
    <t>La fourchette</t>
  </si>
  <si>
    <t>20%</t>
  </si>
  <si>
    <t>15%</t>
  </si>
  <si>
    <t>10%</t>
  </si>
  <si>
    <t>5%</t>
  </si>
  <si>
    <t>Autres remises</t>
  </si>
  <si>
    <t>Total remises</t>
  </si>
  <si>
    <t>Ticket moy.</t>
  </si>
  <si>
    <t>Moy. Panier moy.</t>
  </si>
  <si>
    <t>Couverts</t>
  </si>
  <si>
    <t>Total TTC Net</t>
  </si>
  <si>
    <t>Tickets Z</t>
  </si>
  <si>
    <t>Services</t>
  </si>
  <si>
    <t>31/07/2019</t>
  </si>
  <si>
    <t>Au</t>
  </si>
  <si>
    <t>01/07/2019</t>
  </si>
  <si>
    <t>Du</t>
  </si>
  <si>
    <t>L Ecluse</t>
  </si>
  <si>
    <t>Établissement(s)</t>
  </si>
  <si>
    <t>recherche total tva 10% MIDI</t>
  </si>
  <si>
    <t>total ttc periode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</si>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</sst>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8" formatCode="#,##0.00\ &quot;€&quot;;[Red]\-#,##0.00\ &quot;€&quot;"/>
    <numFmt numFmtId="164" formatCode="#,##0.00;\-#,##0.00;#0.00;@"/>
    <numFmt numFmtId="165" formatCode="#,##0;\-#,##0;0;@"/>
    <numFmt numFmtId="166" formatCode="#,##0.##############;\-#,##0.##############;0;@"/>
  </numFmts>
  <fonts count="5">
    <font>
      <sz val="11"/>
      <color theme="1"/>
      <name val="Calibri"/>
      <family val="2"/>
      <scheme val="minor"/>
    </font>
    <font>
      <sz val="11"/>
      <name val="Calibri"/>
    </font>
    <font>
      <sz val="9"/>
      <color rgb="FF000000"/>
      <name val="Arial"/>
    </font>
    <font>
      <sz val="9"/>
      <color rgb="FFFFFFFF"/>
      <name val="Arial"/>
    </font>
    <font>
      <sz val="10"/>
      <color theme="1"/>
      <name val="Arial Unicode MS"/>
    </font>
  </fonts>
  <fills count="5">
    <fill>
      <patternFill patternType="none"/>
    </fill>
    <fill>
      <patternFill patternType="gray125"/>
    </fill>
    <fill>
      <patternFill patternType="solid">
        <fgColor rgb="FFDDECF4"/>
        <bgColor rgb="FFDDECF4"/>
      </patternFill>
    </fill>
    <fill>
      <patternFill patternType="solid">
        <fgColor rgb="FFFFFFFF"/>
        <bgColor rgb="FFFFFFFF"/>
      </patternFill>
    </fill>
    <fill>
      <patternFill patternType="solid">
        <fgColor rgb="FFC80000"/>
        <bgColor rgb="FFC80000"/>
      </patternFill>
    </fill>
  </fills>
  <borders count="16">
    <border>
      <left/>
      <right/>
      <top/>
      <bottom/>
      <diagonal/>
    </border>
    <border>
      <left style="thin">
        <color rgb="FFE0E0E0"/>
      </left>
      <right style="thin">
        <color rgb="FFC0C0C0"/>
      </right>
      <top style="thin">
        <color rgb="FFE0E0E0"/>
      </top>
      <bottom style="thin">
        <color rgb="FFC0C0C0"/>
      </bottom>
      <diagonal/>
    </border>
    <border>
      <left style="thin">
        <color rgb="FFC0C0C0"/>
      </left>
      <right style="thin">
        <color rgb="FFE0E0E0"/>
      </right>
      <top style="thin">
        <color rgb="FFE0E0E0"/>
      </top>
      <bottom style="thin">
        <color rgb="FFC0C0C0"/>
      </bottom>
      <diagonal/>
    </border>
    <border>
      <left style="thin">
        <color rgb="FFE0E0E0"/>
      </left>
      <right style="thin">
        <color rgb="FFC0C0C0"/>
      </right>
      <top style="thin">
        <color rgb="FFE0E0E0"/>
      </top>
      <bottom style="thin">
        <color rgb="FFE0E0E0"/>
      </bottom>
      <diagonal/>
    </border>
    <border>
      <left style="thin">
        <color rgb="FFE0E0E0"/>
      </left>
      <right style="thin">
        <color rgb="FFE0E0E0"/>
      </right>
      <top style="thin">
        <color rgb="FFE0E0E0"/>
      </top>
      <bottom style="thin">
        <color rgb="FFE0E0E0"/>
      </bottom>
      <diagonal/>
    </border>
    <border>
      <left style="thin">
        <color rgb="FFC0C0C0"/>
      </left>
      <right style="thin">
        <color rgb="FFE0E0E0"/>
      </right>
      <top style="thin">
        <color rgb="FFE0E0E0"/>
      </top>
      <bottom style="thin">
        <color rgb="FFE0E0E0"/>
      </bottom>
      <diagonal/>
    </border>
    <border>
      <left style="thin">
        <color rgb="FFE0E0E0"/>
      </left>
      <right style="thin">
        <color rgb="FFC0C0C0"/>
      </right>
      <top style="thin">
        <color rgb="FFC0C0C0"/>
      </top>
      <bottom style="thin">
        <color rgb="FFE0E0E0"/>
      </bottom>
      <diagonal/>
    </border>
    <border>
      <left style="thin">
        <color rgb="FFC0C0C0"/>
      </left>
      <right style="thin">
        <color rgb="FFE0E0E0"/>
      </right>
      <top style="thin">
        <color rgb="FFC0C0C0"/>
      </top>
      <bottom style="thin">
        <color rgb="FFE0E0E0"/>
      </bottom>
      <diagonal/>
    </border>
    <border>
      <left/>
      <right style="thin">
        <color rgb="FFE0E0E0"/>
      </right>
      <top style="thin">
        <color rgb="FFE0E0E0"/>
      </top>
      <bottom style="thin">
        <color rgb="FFE0E0E0"/>
      </bottom>
      <diagonal/>
    </border>
    <border>
      <left style="thin">
        <color rgb="FFE0E0E0"/>
      </left>
      <right/>
      <top style="thin">
        <color rgb="FFE0E0E0"/>
      </top>
      <bottom style="thin">
        <color rgb="FFE0E0E0"/>
      </bottom>
      <diagonal/>
    </border>
    <border>
      <left/>
      <right style="thin">
        <color rgb="FFE0E0E0"/>
      </right>
      <top/>
      <bottom style="thin">
        <color rgb="FFE0E0E0"/>
      </bottom>
      <diagonal/>
    </border>
    <border>
      <left style="thin">
        <color rgb="FFE0E0E0"/>
      </left>
      <right style="thin">
        <color rgb="FFE0E0E0"/>
      </right>
      <top/>
      <bottom style="thin">
        <color rgb="FFE0E0E0"/>
      </bottom>
      <diagonal/>
    </border>
    <border>
      <left style="thin">
        <color rgb="FFE0E0E0"/>
      </left>
      <right/>
      <top/>
      <bottom style="thin">
        <color rgb="FFE0E0E0"/>
      </bottom>
      <diagonal/>
    </border>
    <border>
      <left/>
      <right style="thin">
        <color rgb="FFE0E0E0"/>
      </right>
      <top style="thin">
        <color rgb="FFE0E0E0"/>
      </top>
      <bottom/>
      <diagonal/>
    </border>
    <border>
      <left style="thin">
        <color rgb="FFE0E0E0"/>
      </left>
      <right style="thin">
        <color rgb="FFE0E0E0"/>
      </right>
      <top style="thin">
        <color rgb="FFE0E0E0"/>
      </top>
      <bottom/>
      <diagonal/>
    </border>
    <border>
      <left style="thin">
        <color rgb="FFE0E0E0"/>
      </left>
      <right/>
      <top style="thin">
        <color rgb="FFE0E0E0"/>
      </top>
      <bottom/>
      <diagonal/>
    </border>
  </borders>
  <cellStyleXfs count="2">
    <xf numFmtId="0" fontId="0" fillId="0" borderId="0"/>
    <xf numFmtId="0" fontId="1" fillId="0" borderId="0"/>
  </cellStyleXfs>
  <cellXfs count="26">
    <xf numFmtId="0" fontId="0" fillId="0" borderId="0" xfId="0"/>
    <xf numFmtId="14" fontId="0" fillId="0" borderId="0" xfId="0" applyNumberFormat="1"/>
    <xf numFmtId="0" fontId="1" fillId="0" borderId="0" xfId="1"/>
    <xf numFmtId="164" fontId="2" fillId="3" borderId="4" xfId="1" applyNumberFormat="1" applyFont="1" applyFill="1" applyBorder="1" applyAlignment="1">
      <alignment vertical="center"/>
    </xf>
    <xf numFmtId="165" fontId="2" fillId="3" borderId="4" xfId="1" applyNumberFormat="1" applyFont="1" applyFill="1" applyBorder="1" applyAlignment="1">
      <alignment vertical="center"/>
    </xf>
    <xf numFmtId="164" fontId="2" fillId="2" borderId="4" xfId="1" applyNumberFormat="1" applyFont="1" applyFill="1" applyBorder="1" applyAlignment="1">
      <alignment vertical="center"/>
    </xf>
    <xf numFmtId="165" fontId="2" fillId="2" borderId="4" xfId="1" applyNumberFormat="1" applyFont="1" applyFill="1" applyBorder="1" applyAlignment="1">
      <alignment vertical="center"/>
    </xf>
    <xf numFmtId="166" fontId="2" fillId="3" borderId="1" xfId="1" applyNumberFormat="1" applyFont="1" applyFill="1" applyBorder="1" applyAlignment="1">
      <alignment vertical="center"/>
    </xf>
    <xf numFmtId="166" fontId="3" fillId="4" borderId="2" xfId="1" applyNumberFormat="1" applyFont="1" applyFill="1" applyBorder="1" applyAlignment="1">
      <alignment vertical="center"/>
    </xf>
    <xf numFmtId="166" fontId="2" fillId="2" borderId="3" xfId="1" applyNumberFormat="1" applyFont="1" applyFill="1" applyBorder="1" applyAlignment="1">
      <alignment vertical="center"/>
    </xf>
    <xf numFmtId="166" fontId="3" fillId="4" borderId="5" xfId="1" applyNumberFormat="1" applyFont="1" applyFill="1" applyBorder="1" applyAlignment="1">
      <alignment vertical="center"/>
    </xf>
    <xf numFmtId="166" fontId="2" fillId="3" borderId="6" xfId="1" applyNumberFormat="1" applyFont="1" applyFill="1" applyBorder="1" applyAlignment="1">
      <alignment vertical="center"/>
    </xf>
    <xf numFmtId="166" fontId="3" fillId="4" borderId="7" xfId="1" applyNumberFormat="1" applyFont="1" applyFill="1" applyBorder="1" applyAlignment="1">
      <alignment vertical="center"/>
    </xf>
    <xf numFmtId="164" fontId="2" fillId="3" borderId="8" xfId="1" applyNumberFormat="1" applyFont="1" applyFill="1" applyBorder="1" applyAlignment="1">
      <alignment vertical="center"/>
    </xf>
    <xf numFmtId="164" fontId="2" fillId="2" borderId="8" xfId="1" applyNumberFormat="1" applyFont="1" applyFill="1" applyBorder="1" applyAlignment="1">
      <alignment vertical="center"/>
    </xf>
    <xf numFmtId="164" fontId="2" fillId="3" borderId="9" xfId="1" applyNumberFormat="1" applyFont="1" applyFill="1" applyBorder="1" applyAlignment="1">
      <alignment vertical="center"/>
    </xf>
    <xf numFmtId="164" fontId="2" fillId="2" borderId="9" xfId="1" applyNumberFormat="1" applyFont="1" applyFill="1" applyBorder="1" applyAlignment="1">
      <alignment vertical="center"/>
    </xf>
    <xf numFmtId="164" fontId="2" fillId="3" borderId="10" xfId="1" applyNumberFormat="1" applyFont="1" applyFill="1" applyBorder="1" applyAlignment="1">
      <alignment vertical="center"/>
    </xf>
    <xf numFmtId="164" fontId="2" fillId="3" borderId="11" xfId="1" applyNumberFormat="1" applyFont="1" applyFill="1" applyBorder="1" applyAlignment="1">
      <alignment vertical="center"/>
    </xf>
    <xf numFmtId="165" fontId="2" fillId="3" borderId="11" xfId="1" applyNumberFormat="1" applyFont="1" applyFill="1" applyBorder="1" applyAlignment="1">
      <alignment vertical="center"/>
    </xf>
    <xf numFmtId="164" fontId="2" fillId="3" borderId="12" xfId="1" applyNumberFormat="1" applyFont="1" applyFill="1" applyBorder="1" applyAlignment="1">
      <alignment vertical="center"/>
    </xf>
    <xf numFmtId="164" fontId="2" fillId="2" borderId="13" xfId="1" applyNumberFormat="1" applyFont="1" applyFill="1" applyBorder="1" applyAlignment="1">
      <alignment vertical="center"/>
    </xf>
    <xf numFmtId="164" fontId="2" fillId="2" borderId="14" xfId="1" applyNumberFormat="1" applyFont="1" applyFill="1" applyBorder="1" applyAlignment="1">
      <alignment vertical="center"/>
    </xf>
    <xf numFmtId="165" fontId="2" fillId="2" borderId="14" xfId="1" applyNumberFormat="1" applyFont="1" applyFill="1" applyBorder="1" applyAlignment="1">
      <alignment vertical="center"/>
    </xf>
    <xf numFmtId="164" fontId="2" fillId="2" borderId="15" xfId="1" applyNumberFormat="1" applyFont="1" applyFill="1" applyBorder="1" applyAlignment="1">
      <alignment vertical="center"/>
    </xf>
    <xf numFmtId="8" fontId="4" fillId="0" borderId="0" xfId="0" applyNumberFormat="1" applyFont="1" applyAlignment="1">
      <alignment vertical="center"/>
    </xf>
  </cellXfs>
  <cellStyles count="2">
    <cellStyle name="Normal" xfId="0" builtinId="0"/>
    <cellStyle name="Normal 2" xfId="1" xr:uid="{C2B3B179-2510-4424-ADA9-4AF64CDDD2EB}"/>
  </cellStyles>
  <dxfs count="65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164" formatCode="#,##0.00;\-#,##0.00;#0.00;@"/>
      <fill>
        <patternFill patternType="solid">
          <fgColor rgb="FFDDECF4"/>
          <bgColor rgb="FFDDECF4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rgb="FFE0E0E0"/>
        </left>
        <right style="thin">
          <color rgb="FFE0E0E0"/>
        </right>
        <top style="thin">
          <color rgb="FFE0E0E0"/>
        </top>
        <bottom style="thin">
          <color rgb="FFE0E0E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fill>
        <patternFill patternType="solid">
          <fgColor rgb="FFDDECF4"/>
          <bgColor rgb="FFDDECF4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rgb="FFE0E0E0"/>
        </left>
        <right style="thin">
          <color rgb="FFE0E0E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fill>
        <patternFill patternType="solid">
          <fgColor rgb="FFDDECF4"/>
          <bgColor rgb="FFDDECF4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rgb="FFE0E0E0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fill>
        <patternFill patternType="solid">
          <fgColor rgb="FFDDECF4"/>
          <bgColor rgb="FFDDECF4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rgb="FFE0E0E0"/>
        </left>
        <right style="thin">
          <color rgb="FFE0E0E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fill>
        <patternFill patternType="solid">
          <fgColor rgb="FFDDECF4"/>
          <bgColor rgb="FFDDECF4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rgb="FFE0E0E0"/>
        </left>
        <right style="thin">
          <color rgb="FFE0E0E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fill>
        <patternFill patternType="solid">
          <fgColor rgb="FFDDECF4"/>
          <bgColor rgb="FFDDECF4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rgb="FFE0E0E0"/>
        </left>
        <right style="thin">
          <color rgb="FFE0E0E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fill>
        <patternFill patternType="solid">
          <fgColor rgb="FFDDECF4"/>
          <bgColor rgb="FFDDECF4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rgb="FFE0E0E0"/>
        </left>
        <right style="thin">
          <color rgb="FFE0E0E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fill>
        <patternFill patternType="solid">
          <fgColor rgb="FFDDECF4"/>
          <bgColor rgb="FFDDECF4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rgb="FFE0E0E0"/>
        </left>
        <right style="thin">
          <color rgb="FFE0E0E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fill>
        <patternFill patternType="solid">
          <fgColor rgb="FFDDECF4"/>
          <bgColor rgb="FFDDECF4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rgb="FFE0E0E0"/>
        </left>
        <right style="thin">
          <color rgb="FFE0E0E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fill>
        <patternFill patternType="solid">
          <fgColor rgb="FFDDECF4"/>
          <bgColor rgb="FFDDECF4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rgb="FFE0E0E0"/>
        </left>
        <right style="thin">
          <color rgb="FFE0E0E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fill>
        <patternFill patternType="solid">
          <fgColor rgb="FFDDECF4"/>
          <bgColor rgb="FFDDECF4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rgb="FFE0E0E0"/>
        </left>
        <right style="thin">
          <color rgb="FFE0E0E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fill>
        <patternFill patternType="solid">
          <fgColor rgb="FFDDECF4"/>
          <bgColor rgb="FFDDECF4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rgb="FFE0E0E0"/>
        </left>
        <right style="thin">
          <color rgb="FFE0E0E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fill>
        <patternFill patternType="solid">
          <fgColor rgb="FFDDECF4"/>
          <bgColor rgb="FFDDECF4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rgb="FFE0E0E0"/>
        </left>
        <right style="thin">
          <color rgb="FFE0E0E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fill>
        <patternFill patternType="solid">
          <fgColor rgb="FFDDECF4"/>
          <bgColor rgb="FFDDECF4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rgb="FFE0E0E0"/>
        </left>
        <right style="thin">
          <color rgb="FFE0E0E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fill>
        <patternFill patternType="solid">
          <fgColor rgb="FFDDECF4"/>
          <bgColor rgb="FFDDECF4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rgb="FFE0E0E0"/>
        </left>
        <right style="thin">
          <color rgb="FFE0E0E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fill>
        <patternFill patternType="solid">
          <fgColor rgb="FFDDECF4"/>
          <bgColor rgb="FFDDECF4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rgb="FFE0E0E0"/>
        </left>
        <right style="thin">
          <color rgb="FFE0E0E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fill>
        <patternFill patternType="solid">
          <fgColor rgb="FFDDECF4"/>
          <bgColor rgb="FFDDECF4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rgb="FFE0E0E0"/>
        </left>
        <right style="thin">
          <color rgb="FFE0E0E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fill>
        <patternFill patternType="solid">
          <fgColor rgb="FFDDECF4"/>
          <bgColor rgb="FFDDECF4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rgb="FFE0E0E0"/>
        </left>
        <right style="thin">
          <color rgb="FFE0E0E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fill>
        <patternFill patternType="solid">
          <fgColor rgb="FFDDECF4"/>
          <bgColor rgb="FFDDECF4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rgb="FFE0E0E0"/>
        </left>
        <right style="thin">
          <color rgb="FFE0E0E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fill>
        <patternFill patternType="solid">
          <fgColor rgb="FFDDECF4"/>
          <bgColor rgb="FFDDECF4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rgb="FFE0E0E0"/>
        </left>
        <right style="thin">
          <color rgb="FFE0E0E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fill>
        <patternFill patternType="solid">
          <fgColor rgb="FFDDECF4"/>
          <bgColor rgb="FFDDECF4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rgb="FFE0E0E0"/>
        </left>
        <right style="thin">
          <color rgb="FFE0E0E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fill>
        <patternFill patternType="solid">
          <fgColor rgb="FFDDECF4"/>
          <bgColor rgb="FFDDECF4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rgb="FFE0E0E0"/>
        </left>
        <right style="thin">
          <color rgb="FFE0E0E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fill>
        <patternFill patternType="solid">
          <fgColor rgb="FFDDECF4"/>
          <bgColor rgb="FFDDECF4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rgb="FFE0E0E0"/>
        </left>
        <right style="thin">
          <color rgb="FFE0E0E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fill>
        <patternFill patternType="solid">
          <fgColor rgb="FFDDECF4"/>
          <bgColor rgb="FFDDECF4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rgb="FFE0E0E0"/>
        </left>
        <right style="thin">
          <color rgb="FFE0E0E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fill>
        <patternFill patternType="solid">
          <fgColor rgb="FFDDECF4"/>
          <bgColor rgb="FFDDECF4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rgb="FFE0E0E0"/>
        </left>
        <right style="thin">
          <color rgb="FFE0E0E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fill>
        <patternFill patternType="solid">
          <fgColor rgb="FFDDECF4"/>
          <bgColor rgb="FFDDECF4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rgb="FFE0E0E0"/>
        </left>
        <right style="thin">
          <color rgb="FFE0E0E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fill>
        <patternFill patternType="solid">
          <fgColor rgb="FFDDECF4"/>
          <bgColor rgb="FFDDECF4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rgb="FFE0E0E0"/>
        </left>
        <right style="thin">
          <color rgb="FFE0E0E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fill>
        <patternFill patternType="solid">
          <fgColor rgb="FFDDECF4"/>
          <bgColor rgb="FFDDECF4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rgb="FFE0E0E0"/>
        </left>
        <right style="thin">
          <color rgb="FFE0E0E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fill>
        <patternFill patternType="solid">
          <fgColor rgb="FFDDECF4"/>
          <bgColor rgb="FFDDECF4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rgb="FFE0E0E0"/>
        </left>
        <right style="thin">
          <color rgb="FFE0E0E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fill>
        <patternFill patternType="solid">
          <fgColor rgb="FFDDECF4"/>
          <bgColor rgb="FFDDECF4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rgb="FFE0E0E0"/>
        </left>
        <right style="thin">
          <color rgb="FFE0E0E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fill>
        <patternFill patternType="solid">
          <fgColor rgb="FFDDECF4"/>
          <bgColor rgb="FFDDECF4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 style="thin">
          <color rgb="FFE0E0E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164" formatCode="#,##0.00;\-#,##0.00;#0.00;@"/>
      <fill>
        <patternFill patternType="solid">
          <fgColor rgb="FFFFFFFF"/>
          <bgColor rgb="FFFFFFFF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rgb="FFE0E0E0"/>
        </left>
        <right style="thin">
          <color rgb="FFE0E0E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fill>
        <patternFill patternType="solid">
          <fgColor rgb="FFDDECF4"/>
          <bgColor rgb="FFDDECF4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164" formatCode="#,##0.00;\-#,##0.00;#0.00;@"/>
      <fill>
        <patternFill patternType="solid">
          <fgColor rgb="FFDDECF4"/>
          <bgColor rgb="FFDDECF4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rgb="FFE0E0E0"/>
        </left>
        <right/>
        <top style="thin">
          <color rgb="FFE0E0E0"/>
        </top>
        <bottom style="thin">
          <color rgb="FFE0E0E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164" formatCode="#,##0.00;\-#,##0.00;#0.00;@"/>
      <fill>
        <patternFill patternType="solid">
          <fgColor rgb="FFDDECF4"/>
          <bgColor rgb="FFDDECF4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rgb="FFE0E0E0"/>
        </left>
        <right style="thin">
          <color rgb="FFE0E0E0"/>
        </right>
        <top style="thin">
          <color rgb="FFE0E0E0"/>
        </top>
        <bottom style="thin">
          <color rgb="FFE0E0E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164" formatCode="#,##0.00;\-#,##0.00;#0.00;@"/>
      <fill>
        <patternFill patternType="solid">
          <fgColor rgb="FFDDECF4"/>
          <bgColor rgb="FFDDECF4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rgb="FFE0E0E0"/>
        </left>
        <right style="thin">
          <color rgb="FFE0E0E0"/>
        </right>
        <top style="thin">
          <color rgb="FFE0E0E0"/>
        </top>
        <bottom style="thin">
          <color rgb="FFE0E0E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164" formatCode="#,##0.00;\-#,##0.00;#0.00;@"/>
      <fill>
        <patternFill patternType="solid">
          <fgColor rgb="FFDDECF4"/>
          <bgColor rgb="FFDDECF4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rgb="FFE0E0E0"/>
        </left>
        <right style="thin">
          <color rgb="FFE0E0E0"/>
        </right>
        <top style="thin">
          <color rgb="FFE0E0E0"/>
        </top>
        <bottom style="thin">
          <color rgb="FFE0E0E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164" formatCode="#,##0.00;\-#,##0.00;#0.00;@"/>
      <fill>
        <patternFill patternType="solid">
          <fgColor rgb="FFDDECF4"/>
          <bgColor rgb="FFDDECF4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rgb="FFE0E0E0"/>
        </left>
        <right style="thin">
          <color rgb="FFE0E0E0"/>
        </right>
        <top style="thin">
          <color rgb="FFE0E0E0"/>
        </top>
        <bottom style="thin">
          <color rgb="FFE0E0E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164" formatCode="#,##0.00;\-#,##0.00;#0.00;@"/>
      <fill>
        <patternFill patternType="solid">
          <fgColor rgb="FFDDECF4"/>
          <bgColor rgb="FFDDECF4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rgb="FFE0E0E0"/>
        </left>
        <right style="thin">
          <color rgb="FFE0E0E0"/>
        </right>
        <top style="thin">
          <color rgb="FFE0E0E0"/>
        </top>
        <bottom style="thin">
          <color rgb="FFE0E0E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164" formatCode="#,##0.00;\-#,##0.00;#0.00;@"/>
      <fill>
        <patternFill patternType="solid">
          <fgColor rgb="FFDDECF4"/>
          <bgColor rgb="FFDDECF4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rgb="FFE0E0E0"/>
        </left>
        <right style="thin">
          <color rgb="FFE0E0E0"/>
        </right>
        <top style="thin">
          <color rgb="FFE0E0E0"/>
        </top>
        <bottom style="thin">
          <color rgb="FFE0E0E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164" formatCode="#,##0.00;\-#,##0.00;#0.00;@"/>
      <fill>
        <patternFill patternType="solid">
          <fgColor rgb="FFDDECF4"/>
          <bgColor rgb="FFDDECF4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rgb="FFE0E0E0"/>
        </left>
        <right style="thin">
          <color rgb="FFE0E0E0"/>
        </right>
        <top style="thin">
          <color rgb="FFE0E0E0"/>
        </top>
        <bottom style="thin">
          <color rgb="FFE0E0E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164" formatCode="#,##0.00;\-#,##0.00;#0.00;@"/>
      <fill>
        <patternFill patternType="solid">
          <fgColor rgb="FFDDECF4"/>
          <bgColor rgb="FFDDECF4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rgb="FFE0E0E0"/>
        </left>
        <right style="thin">
          <color rgb="FFE0E0E0"/>
        </right>
        <top style="thin">
          <color rgb="FFE0E0E0"/>
        </top>
        <bottom style="thin">
          <color rgb="FFE0E0E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164" formatCode="#,##0.00;\-#,##0.00;#0.00;@"/>
      <fill>
        <patternFill patternType="solid">
          <fgColor rgb="FFDDECF4"/>
          <bgColor rgb="FFDDECF4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rgb="FFE0E0E0"/>
        </left>
        <right style="thin">
          <color rgb="FFE0E0E0"/>
        </right>
        <top style="thin">
          <color rgb="FFE0E0E0"/>
        </top>
        <bottom style="thin">
          <color rgb="FFE0E0E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164" formatCode="#,##0.00;\-#,##0.00;#0.00;@"/>
      <fill>
        <patternFill patternType="solid">
          <fgColor rgb="FFDDECF4"/>
          <bgColor rgb="FFDDECF4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rgb="FFE0E0E0"/>
        </left>
        <right style="thin">
          <color rgb="FFE0E0E0"/>
        </right>
        <top style="thin">
          <color rgb="FFE0E0E0"/>
        </top>
        <bottom style="thin">
          <color rgb="FFE0E0E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164" formatCode="#,##0.00;\-#,##0.00;#0.00;@"/>
      <fill>
        <patternFill patternType="solid">
          <fgColor rgb="FFDDECF4"/>
          <bgColor rgb="FFDDECF4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rgb="FFE0E0E0"/>
        </left>
        <right style="thin">
          <color rgb="FFE0E0E0"/>
        </right>
        <top style="thin">
          <color rgb="FFE0E0E0"/>
        </top>
        <bottom style="thin">
          <color rgb="FFE0E0E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164" formatCode="#,##0.00;\-#,##0.00;#0.00;@"/>
      <fill>
        <patternFill patternType="solid">
          <fgColor rgb="FFDDECF4"/>
          <bgColor rgb="FFDDECF4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rgb="FFE0E0E0"/>
        </left>
        <right style="thin">
          <color rgb="FFE0E0E0"/>
        </right>
        <top style="thin">
          <color rgb="FFE0E0E0"/>
        </top>
        <bottom style="thin">
          <color rgb="FFE0E0E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164" formatCode="#,##0.00;\-#,##0.00;#0.00;@"/>
      <fill>
        <patternFill patternType="solid">
          <fgColor rgb="FFDDECF4"/>
          <bgColor rgb="FFDDECF4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rgb="FFE0E0E0"/>
        </left>
        <right style="thin">
          <color rgb="FFE0E0E0"/>
        </right>
        <top style="thin">
          <color rgb="FFE0E0E0"/>
        </top>
        <bottom style="thin">
          <color rgb="FFE0E0E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164" formatCode="#,##0.00;\-#,##0.00;#0.00;@"/>
      <fill>
        <patternFill patternType="solid">
          <fgColor rgb="FFDDECF4"/>
          <bgColor rgb="FFDDECF4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rgb="FFE0E0E0"/>
        </left>
        <right style="thin">
          <color rgb="FFE0E0E0"/>
        </right>
        <top style="thin">
          <color rgb="FFE0E0E0"/>
        </top>
        <bottom style="thin">
          <color rgb="FFE0E0E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164" formatCode="#,##0.00;\-#,##0.00;#0.00;@"/>
      <fill>
        <patternFill patternType="solid">
          <fgColor rgb="FFDDECF4"/>
          <bgColor rgb="FFDDECF4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rgb="FFE0E0E0"/>
        </left>
        <right style="thin">
          <color rgb="FFE0E0E0"/>
        </right>
        <top style="thin">
          <color rgb="FFE0E0E0"/>
        </top>
        <bottom style="thin">
          <color rgb="FFE0E0E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164" formatCode="#,##0.00;\-#,##0.00;#0.00;@"/>
      <fill>
        <patternFill patternType="solid">
          <fgColor rgb="FFDDECF4"/>
          <bgColor rgb="FFDDECF4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rgb="FFE0E0E0"/>
        </left>
        <right style="thin">
          <color rgb="FFE0E0E0"/>
        </right>
        <top style="thin">
          <color rgb="FFE0E0E0"/>
        </top>
        <bottom style="thin">
          <color rgb="FFE0E0E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164" formatCode="#,##0.00;\-#,##0.00;#0.00;@"/>
      <fill>
        <patternFill patternType="solid">
          <fgColor rgb="FFDDECF4"/>
          <bgColor rgb="FFDDECF4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rgb="FFE0E0E0"/>
        </left>
        <right style="thin">
          <color rgb="FFE0E0E0"/>
        </right>
        <top style="thin">
          <color rgb="FFE0E0E0"/>
        </top>
        <bottom style="thin">
          <color rgb="FFE0E0E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164" formatCode="#,##0.00;\-#,##0.00;#0.00;@"/>
      <fill>
        <patternFill patternType="solid">
          <fgColor rgb="FFDDECF4"/>
          <bgColor rgb="FFDDECF4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rgb="FFE0E0E0"/>
        </left>
        <right style="thin">
          <color rgb="FFE0E0E0"/>
        </right>
        <top style="thin">
          <color rgb="FFE0E0E0"/>
        </top>
        <bottom style="thin">
          <color rgb="FFE0E0E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164" formatCode="#,##0.00;\-#,##0.00;#0.00;@"/>
      <fill>
        <patternFill patternType="solid">
          <fgColor rgb="FFDDECF4"/>
          <bgColor rgb="FFDDECF4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rgb="FFE0E0E0"/>
        </left>
        <right style="thin">
          <color rgb="FFE0E0E0"/>
        </right>
        <top style="thin">
          <color rgb="FFE0E0E0"/>
        </top>
        <bottom style="thin">
          <color rgb="FFE0E0E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164" formatCode="#,##0.00;\-#,##0.00;#0.00;@"/>
      <fill>
        <patternFill patternType="solid">
          <fgColor rgb="FFDDECF4"/>
          <bgColor rgb="FFDDECF4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rgb="FFE0E0E0"/>
        </left>
        <right style="thin">
          <color rgb="FFE0E0E0"/>
        </right>
        <top style="thin">
          <color rgb="FFE0E0E0"/>
        </top>
        <bottom style="thin">
          <color rgb="FFE0E0E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164" formatCode="#,##0.00;\-#,##0.00;#0.00;@"/>
      <fill>
        <patternFill patternType="solid">
          <fgColor rgb="FFDDECF4"/>
          <bgColor rgb="FFDDECF4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rgb="FFE0E0E0"/>
        </left>
        <right style="thin">
          <color rgb="FFE0E0E0"/>
        </right>
        <top style="thin">
          <color rgb="FFE0E0E0"/>
        </top>
        <bottom style="thin">
          <color rgb="FFE0E0E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164" formatCode="#,##0.00;\-#,##0.00;#0.00;@"/>
      <fill>
        <patternFill patternType="solid">
          <fgColor rgb="FFDDECF4"/>
          <bgColor rgb="FFDDECF4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rgb="FFE0E0E0"/>
        </left>
        <right style="thin">
          <color rgb="FFE0E0E0"/>
        </right>
        <top style="thin">
          <color rgb="FFE0E0E0"/>
        </top>
        <bottom style="thin">
          <color rgb="FFE0E0E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164" formatCode="#,##0.00;\-#,##0.00;#0.00;@"/>
      <fill>
        <patternFill patternType="solid">
          <fgColor rgb="FFDDECF4"/>
          <bgColor rgb="FFDDECF4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rgb="FFE0E0E0"/>
        </left>
        <right style="thin">
          <color rgb="FFE0E0E0"/>
        </right>
        <top style="thin">
          <color rgb="FFE0E0E0"/>
        </top>
        <bottom style="thin">
          <color rgb="FFE0E0E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164" formatCode="#,##0.00;\-#,##0.00;#0.00;@"/>
      <fill>
        <patternFill patternType="solid">
          <fgColor rgb="FFDDECF4"/>
          <bgColor rgb="FFDDECF4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rgb="FFE0E0E0"/>
        </left>
        <right style="thin">
          <color rgb="FFE0E0E0"/>
        </right>
        <top style="thin">
          <color rgb="FFE0E0E0"/>
        </top>
        <bottom style="thin">
          <color rgb="FFE0E0E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165" formatCode="#,##0;\-#,##0;0;@"/>
      <fill>
        <patternFill patternType="solid">
          <fgColor rgb="FFDDECF4"/>
          <bgColor rgb="FFDDECF4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rgb="FFE0E0E0"/>
        </left>
        <right style="thin">
          <color rgb="FFE0E0E0"/>
        </right>
        <top style="thin">
          <color rgb="FFE0E0E0"/>
        </top>
        <bottom style="thin">
          <color rgb="FFE0E0E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164" formatCode="#,##0.00;\-#,##0.00;#0.00;@"/>
      <fill>
        <patternFill patternType="solid">
          <fgColor rgb="FFDDECF4"/>
          <bgColor rgb="FFDDECF4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rgb="FFE0E0E0"/>
        </left>
        <right style="thin">
          <color rgb="FFE0E0E0"/>
        </right>
        <top style="thin">
          <color rgb="FFE0E0E0"/>
        </top>
        <bottom style="thin">
          <color rgb="FFE0E0E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164" formatCode="#,##0.00;\-#,##0.00;#0.00;@"/>
      <fill>
        <patternFill patternType="solid">
          <fgColor rgb="FFDDECF4"/>
          <bgColor rgb="FFDDECF4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rgb="FFE0E0E0"/>
        </left>
        <right style="thin">
          <color rgb="FFE0E0E0"/>
        </right>
        <top style="thin">
          <color rgb="FFE0E0E0"/>
        </top>
        <bottom style="thin">
          <color rgb="FFE0E0E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164" formatCode="#,##0.00;\-#,##0.00;#0.00;@"/>
      <fill>
        <patternFill patternType="solid">
          <fgColor rgb="FFDDECF4"/>
          <bgColor rgb="FFDDECF4"/>
        </patternFill>
      </fill>
      <alignment horizontal="general" vertical="center" textRotation="0" wrapText="0" indent="0" justifyLastLine="0" shrinkToFit="0" readingOrder="0"/>
      <border diagonalUp="0" diagonalDown="0">
        <left/>
        <right style="thin">
          <color rgb="FFE0E0E0"/>
        </right>
        <top style="thin">
          <color rgb="FFE0E0E0"/>
        </top>
        <bottom style="thin">
          <color rgb="FFE0E0E0"/>
        </bottom>
        <vertical/>
        <horizontal/>
      </border>
    </dxf>
    <dxf>
      <border outline="0">
        <top style="thin">
          <color rgb="FFE0E0E0"/>
        </top>
      </border>
    </dxf>
    <dxf>
      <border outline="0">
        <bottom style="thin">
          <color rgb="FFE0E0E0"/>
        </bottom>
      </border>
    </dxf>
    <dxf>
      <border outline="0">
        <left style="thin">
          <color rgb="FFC0C0C0"/>
        </left>
        <right style="thin">
          <color rgb="FFC0C0C0"/>
        </right>
        <top style="thin">
          <color rgb="FFC0C0C0"/>
        </top>
        <bottom style="thin">
          <color rgb="FFC0C0C0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EEEF280-45CC-4A7E-A7A0-A165492A58E6}" name="Tableau1" displayName="Tableau1" ref="A6:AD68" totalsRowShown="0" headerRowDxfId="31" dataDxfId="32" headerRowBorderDxfId="63" tableBorderDxfId="64" totalsRowBorderDxfId="62" headerRowCellStyle="Normal 2" dataCellStyle="Normal 2">
  <autoFilter ref="A6:AD68" xr:uid="{00000000-0009-0000-0000-000000000000}">
    <filterColumn colId="3">
      <filters>
        <filter val="06"/>
        <filter val="07"/>
        <filter val="08"/>
        <filter val="09"/>
        <filter val="11"/>
        <filter val="12"/>
        <filter val="17"/>
      </filters>
    </filterColumn>
  </autoFilter>
  <tableColumns count="30">
    <tableColumn id="1" xr3:uid="{77C5CF15-2A27-490F-89F2-BF6A8A671B77}" name="Services" dataDxfId="61" totalsRowDxfId="30" dataCellStyle="Normal 2" totalsRowCellStyle="Normal 2"/>
    <tableColumn id="2" xr3:uid="{5E51923F-EBA0-430F-9DC2-7371B7B778EE}" name="Tickets Z" dataDxfId="60" totalsRowDxfId="29" dataCellStyle="Normal 2" totalsRowCellStyle="Normal 2"/>
    <tableColumn id="3" xr3:uid="{57D31391-FD37-4FF5-81E6-C20B29597910}" name="Total TTC Net" dataDxfId="59" totalsRowDxfId="28" dataCellStyle="Normal 2" totalsRowCellStyle="Normal 2"/>
    <tableColumn id="30" xr3:uid="{CB562A5E-B0FD-45C0-B059-160F8A84E2F7}" name="Colonne1" dataDxfId="0" totalsRowDxfId="1" dataCellStyle="Normal 2" totalsRowCellStyle="Normal 2">
      <calculatedColumnFormula>MID(Tableau1[[#This Row],[Services]],16,2)</calculatedColumnFormula>
    </tableColumn>
    <tableColumn id="4" xr3:uid="{B6062060-7AA0-4E86-8288-A9CD74398DF9}" name="Couverts" dataDxfId="58" totalsRowDxfId="27" dataCellStyle="Normal 2" totalsRowCellStyle="Normal 2"/>
    <tableColumn id="5" xr3:uid="{4F7822FF-9556-4DD4-9B18-BBEE3A38FA19}" name="Moy. Panier moy." dataDxfId="57" totalsRowDxfId="26" dataCellStyle="Normal 2" totalsRowCellStyle="Normal 2"/>
    <tableColumn id="6" xr3:uid="{953B12FC-E894-4D7D-BBC0-52C82C738B2C}" name="Ticket moy." dataDxfId="56" totalsRowDxfId="25" dataCellStyle="Normal 2" totalsRowCellStyle="Normal 2"/>
    <tableColumn id="7" xr3:uid="{3A01490C-86EA-4C48-BD1B-EF6772CA62C0}" name="Total remises" dataDxfId="55" totalsRowDxfId="24" dataCellStyle="Normal 2" totalsRowCellStyle="Normal 2"/>
    <tableColumn id="8" xr3:uid="{DE7509D6-47A3-481C-99C4-1803DABA74A3}" name="Autres remises" dataDxfId="54" totalsRowDxfId="23" dataCellStyle="Normal 2" totalsRowCellStyle="Normal 2"/>
    <tableColumn id="9" xr3:uid="{FD3B99A6-572F-45C7-8F9C-621857E6AB34}" name="5%" dataDxfId="53" totalsRowDxfId="22" dataCellStyle="Normal 2" totalsRowCellStyle="Normal 2"/>
    <tableColumn id="10" xr3:uid="{6B7C47CB-04AB-4D56-946E-9BEB751FD53F}" name="10%" dataDxfId="52" totalsRowDxfId="21" dataCellStyle="Normal 2" totalsRowCellStyle="Normal 2"/>
    <tableColumn id="11" xr3:uid="{CEA68F6F-C921-4A22-B00B-8A3F63B5D7CD}" name="15%" dataDxfId="51" totalsRowDxfId="20" dataCellStyle="Normal 2" totalsRowCellStyle="Normal 2"/>
    <tableColumn id="12" xr3:uid="{E40168B5-CD65-4AC2-BF10-47C302553E21}" name="20%" dataDxfId="50" totalsRowDxfId="19" dataCellStyle="Normal 2" totalsRowCellStyle="Normal 2"/>
    <tableColumn id="13" xr3:uid="{8B5BFDE7-E2FF-4683-8403-B38404DCA421}" name="La fourchette" dataDxfId="49" totalsRowDxfId="18" dataCellStyle="Normal 2" totalsRowCellStyle="Normal 2"/>
    <tableColumn id="14" xr3:uid="{237CB19E-0F9A-4062-A7CE-3978BF414C1D}" name="Offerts" dataDxfId="48" totalsRowDxfId="17" dataCellStyle="Normal 2" totalsRowCellStyle="Normal 2"/>
    <tableColumn id="15" xr3:uid="{A75FB5E5-61B8-4CFB-847B-60E5FDF6C389}" name="Total TTC Brut" dataDxfId="47" totalsRowDxfId="16" dataCellStyle="Normal 2" totalsRowCellStyle="Normal 2"/>
    <tableColumn id="16" xr3:uid="{01DFBCCD-08B4-4D3F-9474-562C3E712659}" name="Total TVA" dataDxfId="46" totalsRowDxfId="15" dataCellStyle="Normal 2" totalsRowCellStyle="Normal 2"/>
    <tableColumn id="17" xr3:uid="{759F4D2F-0721-4BDA-9938-CE2BA53059C6}" name="Total HT" dataDxfId="45" totalsRowDxfId="14" dataCellStyle="Normal 2" totalsRowCellStyle="Normal 2"/>
    <tableColumn id="18" xr3:uid="{D61AB00E-85F3-4518-A547-720393AB4F26}" name="TVA 10.00%" dataDxfId="44" totalsRowDxfId="13" dataCellStyle="Normal 2" totalsRowCellStyle="Normal 2"/>
    <tableColumn id="19" xr3:uid="{702CC5FA-B298-49AC-9CF7-36AE4B2C253A}" name="HT 10.00%" dataDxfId="43" totalsRowDxfId="12" dataCellStyle="Normal 2" totalsRowCellStyle="Normal 2"/>
    <tableColumn id="20" xr3:uid="{5092EB73-9CE9-4733-B04C-A2C803E79CD0}" name="TTC NET 10.00%" dataDxfId="42" totalsRowDxfId="11" dataCellStyle="Normal 2" totalsRowCellStyle="Normal 2"/>
    <tableColumn id="21" xr3:uid="{A09EA9BB-659D-4459-8961-EFCFC272D5DE}" name="TVA 20.00%" dataDxfId="41" totalsRowDxfId="10" dataCellStyle="Normal 2" totalsRowCellStyle="Normal 2"/>
    <tableColumn id="22" xr3:uid="{6D8CD049-8216-4057-B319-627508A764ED}" name="HT 20.00%" dataDxfId="40" totalsRowDxfId="9" dataCellStyle="Normal 2" totalsRowCellStyle="Normal 2"/>
    <tableColumn id="23" xr3:uid="{AB356A33-8F30-4665-BF19-8D3554EACFF6}" name="TTC NET 20.00%" dataDxfId="39" totalsRowDxfId="8" dataCellStyle="Normal 2" totalsRowCellStyle="Normal 2"/>
    <tableColumn id="24" xr3:uid="{CCE7FDB4-2432-4076-8582-BEBA406A1CAB}" name="CA solide HT" dataDxfId="38" totalsRowDxfId="7" dataCellStyle="Normal 2" totalsRowCellStyle="Normal 2"/>
    <tableColumn id="25" xr3:uid="{D8827DA8-255C-4EC3-AB6E-03EFDD6813D6}" name="CA liquide HT" dataDxfId="37" totalsRowDxfId="6" dataCellStyle="Normal 2" totalsRowCellStyle="Normal 2"/>
    <tableColumn id="26" xr3:uid="{47EAAB4D-2E75-42BF-87B6-EFBC3CB19415}" name="CA alcool HT" dataDxfId="36" totalsRowDxfId="5" dataCellStyle="Normal 2" totalsRowCellStyle="Normal 2"/>
    <tableColumn id="27" xr3:uid="{2B642CA5-D711-44CE-A5C0-BCEFF2431725}" name="CA non alcool HT" dataDxfId="35" totalsRowDxfId="4" dataCellStyle="Normal 2" totalsRowCellStyle="Normal 2"/>
    <tableColumn id="28" xr3:uid="{AE9F8EBA-341B-46B4-811E-5FF46B3CE1FC}" name="Total caisse" dataDxfId="34" totalsRowDxfId="3" dataCellStyle="Normal 2" totalsRowCellStyle="Normal 2"/>
    <tableColumn id="29" xr3:uid="{3D586073-85A3-40F2-A963-B472D9255109}" name="Commentaires" dataDxfId="33" totalsRowDxfId="2" dataCellStyle="Normal 2" totalsRowCellStyle="Normal 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BDE670-48CE-4E55-B80E-C157F254ED89}">
  <dimension ref="C2:E14"/>
  <sheetViews>
    <sheetView showZeros="0" workbookViewId="0">
      <selection activeCell="C14" sqref="C14"/>
    </sheetView>
  </sheetViews>
  <sheetFormatPr baseColWidth="10" defaultRowHeight="15"/>
  <cols>
    <col min="3" max="3" width="27.42578125" bestFit="1" customWidth="1"/>
  </cols>
  <sheetData>
    <row r="2" spans="3:5">
      <c r="D2" t="s">
        <v>0</v>
      </c>
      <c r="E2" t="s">
        <v>1</v>
      </c>
    </row>
    <row r="3" spans="3:5">
      <c r="D3" s="1">
        <v>43647</v>
      </c>
      <c r="E3" s="1">
        <v>43661</v>
      </c>
    </row>
    <row r="9" spans="3:5">
      <c r="C9" t="s">
        <v>99</v>
      </c>
    </row>
    <row r="10" spans="3:5">
      <c r="C10">
        <f>IFERROR(SUMIFS(addition!S:S,addition!A:A,"?????????????????*&lt;???????????????18*"),"")</f>
        <v>0</v>
      </c>
    </row>
    <row r="11" spans="3:5">
      <c r="C11">
        <f>SUMPRODUCT((addition!$S$7:$S$68)*(VALUE(MID(addition!$A$7:$A$68,16,2))&lt;18))</f>
        <v>5356.3299865722656</v>
      </c>
    </row>
    <row r="12" spans="3:5">
      <c r="C12">
        <f>SUMPRODUCT((addition!$S$7:$S$68)*(VALUE(MID(addition!$A$7:$A$68,16,2))&gt;=18)*(MID(addition!$A$7:$A$68,4,10&lt;=datefin)))</f>
        <v>5935.9599838256891</v>
      </c>
    </row>
    <row r="13" spans="3:5">
      <c r="C13" t="s">
        <v>100</v>
      </c>
    </row>
    <row r="14" spans="3:5">
      <c r="C14" s="25">
        <f>SUMPRODUCT(Tableau1[Total TTC Net]*(VALUE(MID(Tableau1[Services],16,2))&lt;18)*(VALUE(MID(Tableau1[Services],4,10))&gt;=datedepart)*(VALUE(MID(Tableau1[Services],4,10))&lt;=datefin))</f>
        <v>32185.3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EA422A-30F7-4CC0-9A7A-00D9885B5B43}">
  <dimension ref="A1:AD68"/>
  <sheetViews>
    <sheetView tabSelected="1" workbookViewId="0">
      <selection activeCell="B31" sqref="B31"/>
    </sheetView>
  </sheetViews>
  <sheetFormatPr baseColWidth="10" defaultColWidth="11.5703125" defaultRowHeight="15"/>
  <cols>
    <col min="1" max="1" width="37" style="2" bestFit="1" customWidth="1"/>
    <col min="2" max="2" width="11.5703125" style="2"/>
    <col min="3" max="4" width="13.85546875" style="2" customWidth="1"/>
    <col min="5" max="5" width="11.5703125" style="2"/>
    <col min="6" max="6" width="16.85546875" style="2" customWidth="1"/>
    <col min="7" max="7" width="12.42578125" style="2" customWidth="1"/>
    <col min="8" max="8" width="14.28515625" style="2" customWidth="1"/>
    <col min="9" max="9" width="15.7109375" style="2" customWidth="1"/>
    <col min="10" max="13" width="11.5703125" style="2"/>
    <col min="14" max="14" width="14" style="2" customWidth="1"/>
    <col min="15" max="15" width="11.5703125" style="2"/>
    <col min="16" max="16" width="14.5703125" style="2" customWidth="1"/>
    <col min="17" max="18" width="11.5703125" style="2"/>
    <col min="19" max="19" width="12.5703125" style="2" customWidth="1"/>
    <col min="20" max="20" width="11.5703125" style="2"/>
    <col min="21" max="21" width="16" style="2" customWidth="1"/>
    <col min="22" max="22" width="12.5703125" style="2" customWidth="1"/>
    <col min="23" max="23" width="11.5703125" style="2"/>
    <col min="24" max="24" width="16" style="2" customWidth="1"/>
    <col min="25" max="25" width="13.28515625" style="2" customWidth="1"/>
    <col min="26" max="26" width="13.7109375" style="2" customWidth="1"/>
    <col min="27" max="27" width="13.28515625" style="2" customWidth="1"/>
    <col min="28" max="28" width="16.7109375" style="2" customWidth="1"/>
    <col min="29" max="29" width="13" style="2" customWidth="1"/>
    <col min="30" max="30" width="15.140625" style="2" customWidth="1"/>
    <col min="31" max="16384" width="11.5703125" style="2"/>
  </cols>
  <sheetData>
    <row r="1" spans="1:30">
      <c r="A1" s="12" t="s">
        <v>98</v>
      </c>
      <c r="B1" s="11" t="s">
        <v>97</v>
      </c>
    </row>
    <row r="2" spans="1:30">
      <c r="A2" s="10" t="s">
        <v>96</v>
      </c>
      <c r="B2" s="9" t="s">
        <v>95</v>
      </c>
    </row>
    <row r="3" spans="1:30">
      <c r="A3" s="8" t="s">
        <v>94</v>
      </c>
      <c r="B3" s="7" t="s">
        <v>93</v>
      </c>
    </row>
    <row r="6" spans="1:30">
      <c r="A6" s="17" t="s">
        <v>92</v>
      </c>
      <c r="B6" s="18" t="s">
        <v>91</v>
      </c>
      <c r="C6" s="18" t="s">
        <v>90</v>
      </c>
      <c r="D6" s="18" t="s">
        <v>101</v>
      </c>
      <c r="E6" s="19" t="s">
        <v>89</v>
      </c>
      <c r="F6" s="18" t="s">
        <v>88</v>
      </c>
      <c r="G6" s="18" t="s">
        <v>87</v>
      </c>
      <c r="H6" s="18" t="s">
        <v>86</v>
      </c>
      <c r="I6" s="18" t="s">
        <v>85</v>
      </c>
      <c r="J6" s="18" t="s">
        <v>84</v>
      </c>
      <c r="K6" s="18" t="s">
        <v>83</v>
      </c>
      <c r="L6" s="18" t="s">
        <v>82</v>
      </c>
      <c r="M6" s="18" t="s">
        <v>81</v>
      </c>
      <c r="N6" s="18" t="s">
        <v>80</v>
      </c>
      <c r="O6" s="18" t="s">
        <v>79</v>
      </c>
      <c r="P6" s="18" t="s">
        <v>78</v>
      </c>
      <c r="Q6" s="18" t="s">
        <v>77</v>
      </c>
      <c r="R6" s="18" t="s">
        <v>76</v>
      </c>
      <c r="S6" s="18" t="s">
        <v>75</v>
      </c>
      <c r="T6" s="18" t="s">
        <v>74</v>
      </c>
      <c r="U6" s="18" t="s">
        <v>73</v>
      </c>
      <c r="V6" s="18" t="s">
        <v>72</v>
      </c>
      <c r="W6" s="18" t="s">
        <v>71</v>
      </c>
      <c r="X6" s="18" t="s">
        <v>70</v>
      </c>
      <c r="Y6" s="18" t="s">
        <v>69</v>
      </c>
      <c r="Z6" s="18" t="s">
        <v>68</v>
      </c>
      <c r="AA6" s="18" t="s">
        <v>67</v>
      </c>
      <c r="AB6" s="18" t="s">
        <v>66</v>
      </c>
      <c r="AC6" s="18" t="s">
        <v>65</v>
      </c>
      <c r="AD6" s="20" t="s">
        <v>64</v>
      </c>
    </row>
    <row r="7" spans="1:30">
      <c r="A7" s="13" t="s">
        <v>63</v>
      </c>
      <c r="B7" s="3"/>
      <c r="C7" s="3">
        <v>1408.3</v>
      </c>
      <c r="D7" s="3" t="str">
        <f>MID(Tableau1[[#This Row],[Services]],16,2)</f>
        <v>11</v>
      </c>
      <c r="E7" s="4">
        <v>46</v>
      </c>
      <c r="F7" s="3">
        <v>28.579999923706001</v>
      </c>
      <c r="G7" s="3">
        <v>108.33</v>
      </c>
      <c r="H7" s="3">
        <v>0</v>
      </c>
      <c r="I7" s="3">
        <v>0</v>
      </c>
      <c r="J7" s="3">
        <v>0</v>
      </c>
      <c r="K7" s="3">
        <v>0</v>
      </c>
      <c r="L7" s="3">
        <v>0</v>
      </c>
      <c r="M7" s="3">
        <v>0</v>
      </c>
      <c r="N7" s="3">
        <v>0</v>
      </c>
      <c r="O7" s="3">
        <v>0</v>
      </c>
      <c r="P7" s="3">
        <v>1408.3</v>
      </c>
      <c r="Q7" s="3">
        <v>145.46</v>
      </c>
      <c r="R7" s="3">
        <v>1262.8399999999999</v>
      </c>
      <c r="S7" s="3">
        <v>107.16000366211</v>
      </c>
      <c r="T7" s="3">
        <v>1071.1400146484</v>
      </c>
      <c r="U7" s="3">
        <v>1178.3000488281</v>
      </c>
      <c r="V7" s="3">
        <v>38.299999237061002</v>
      </c>
      <c r="W7" s="3">
        <v>191.69999694824</v>
      </c>
      <c r="X7" s="3">
        <v>230</v>
      </c>
      <c r="Y7" s="3">
        <v>950.37</v>
      </c>
      <c r="Z7" s="3">
        <v>312.39999999999998</v>
      </c>
      <c r="AA7" s="3">
        <v>191.72</v>
      </c>
      <c r="AB7" s="3">
        <v>120.68</v>
      </c>
      <c r="AC7" s="3">
        <v>1148.9000000000001</v>
      </c>
      <c r="AD7" s="15"/>
    </row>
    <row r="8" spans="1:30" hidden="1">
      <c r="A8" s="14" t="s">
        <v>62</v>
      </c>
      <c r="B8" s="5"/>
      <c r="C8" s="5">
        <v>2576.6</v>
      </c>
      <c r="D8" s="5" t="str">
        <f>MID(Tableau1[[#This Row],[Services]],16,2)</f>
        <v>19</v>
      </c>
      <c r="E8" s="6">
        <v>64</v>
      </c>
      <c r="F8" s="5">
        <v>41.400001525878999</v>
      </c>
      <c r="G8" s="5">
        <v>128.83000000000001</v>
      </c>
      <c r="H8" s="5">
        <v>0</v>
      </c>
      <c r="I8" s="5">
        <v>0</v>
      </c>
      <c r="J8" s="5">
        <v>0</v>
      </c>
      <c r="K8" s="5">
        <v>0</v>
      </c>
      <c r="L8" s="5">
        <v>0</v>
      </c>
      <c r="M8" s="5">
        <v>0</v>
      </c>
      <c r="N8" s="5">
        <v>0</v>
      </c>
      <c r="O8" s="5">
        <v>28.6</v>
      </c>
      <c r="P8" s="5">
        <v>2605.1999999999998</v>
      </c>
      <c r="Q8" s="5">
        <v>283.37</v>
      </c>
      <c r="R8" s="5">
        <v>2293.23</v>
      </c>
      <c r="S8" s="5">
        <v>175.25</v>
      </c>
      <c r="T8" s="5">
        <v>1752.5500488281</v>
      </c>
      <c r="U8" s="5">
        <v>1927.8000488281</v>
      </c>
      <c r="V8" s="5">
        <v>108.12000274658</v>
      </c>
      <c r="W8" s="5">
        <v>540.67999267578</v>
      </c>
      <c r="X8" s="5">
        <v>648.79998779297</v>
      </c>
      <c r="Y8" s="5">
        <v>1662.75</v>
      </c>
      <c r="Z8" s="5">
        <v>630.53</v>
      </c>
      <c r="AA8" s="5">
        <v>540.75</v>
      </c>
      <c r="AB8" s="5">
        <v>89.78</v>
      </c>
      <c r="AC8" s="5">
        <v>2577.1</v>
      </c>
      <c r="AD8" s="16"/>
    </row>
    <row r="9" spans="1:30">
      <c r="A9" s="13" t="s">
        <v>61</v>
      </c>
      <c r="B9" s="3"/>
      <c r="C9" s="3">
        <v>2851.3</v>
      </c>
      <c r="D9" s="3" t="str">
        <f>MID(Tableau1[[#This Row],[Services]],16,2)</f>
        <v>06</v>
      </c>
      <c r="E9" s="4">
        <v>95</v>
      </c>
      <c r="F9" s="3">
        <v>27.680000305176002</v>
      </c>
      <c r="G9" s="3">
        <v>86.4</v>
      </c>
      <c r="H9" s="3">
        <v>0</v>
      </c>
      <c r="I9" s="3">
        <v>0</v>
      </c>
      <c r="J9" s="3">
        <v>0</v>
      </c>
      <c r="K9" s="3">
        <v>0</v>
      </c>
      <c r="L9" s="3">
        <v>0</v>
      </c>
      <c r="M9" s="3">
        <v>0</v>
      </c>
      <c r="N9" s="3">
        <v>0</v>
      </c>
      <c r="O9" s="3">
        <v>18</v>
      </c>
      <c r="P9" s="3">
        <v>2869.3</v>
      </c>
      <c r="Q9" s="3">
        <v>301.64999999999998</v>
      </c>
      <c r="R9" s="3">
        <v>2549.65</v>
      </c>
      <c r="S9" s="3">
        <v>208.38000488281</v>
      </c>
      <c r="T9" s="3">
        <v>2083.2199707031</v>
      </c>
      <c r="U9" s="3">
        <v>2291.6000976563</v>
      </c>
      <c r="V9" s="3">
        <v>93.269996643065994</v>
      </c>
      <c r="W9" s="3">
        <v>466.42999267578</v>
      </c>
      <c r="X9" s="3">
        <v>559.70001220703</v>
      </c>
      <c r="Y9" s="3">
        <v>1874.09</v>
      </c>
      <c r="Z9" s="3">
        <v>675.68</v>
      </c>
      <c r="AA9" s="3">
        <v>466.51</v>
      </c>
      <c r="AB9" s="3">
        <v>209.17</v>
      </c>
      <c r="AC9" s="3">
        <v>2845.81</v>
      </c>
      <c r="AD9" s="15"/>
    </row>
    <row r="10" spans="1:30" hidden="1">
      <c r="A10" s="14" t="s">
        <v>60</v>
      </c>
      <c r="B10" s="5"/>
      <c r="C10" s="5">
        <v>2297</v>
      </c>
      <c r="D10" s="5" t="str">
        <f>MID(Tableau1[[#This Row],[Services]],16,2)</f>
        <v>19</v>
      </c>
      <c r="E10" s="6">
        <v>69</v>
      </c>
      <c r="F10" s="5">
        <v>33.680000305176002</v>
      </c>
      <c r="G10" s="5">
        <v>104.41</v>
      </c>
      <c r="H10" s="5">
        <v>0</v>
      </c>
      <c r="I10" s="5">
        <v>0</v>
      </c>
      <c r="J10" s="5">
        <v>0</v>
      </c>
      <c r="K10" s="5">
        <v>0</v>
      </c>
      <c r="L10" s="5">
        <v>0</v>
      </c>
      <c r="M10" s="5">
        <v>0</v>
      </c>
      <c r="N10" s="5">
        <v>0</v>
      </c>
      <c r="O10" s="5">
        <v>37.4</v>
      </c>
      <c r="P10" s="5">
        <v>2334.4</v>
      </c>
      <c r="Q10" s="5">
        <v>242.69</v>
      </c>
      <c r="R10" s="5">
        <v>2054.31</v>
      </c>
      <c r="S10" s="5">
        <v>168.17999267578</v>
      </c>
      <c r="T10" s="5">
        <v>1681.9200439453</v>
      </c>
      <c r="U10" s="5">
        <v>1850.0999755859</v>
      </c>
      <c r="V10" s="5">
        <v>74.51000213623</v>
      </c>
      <c r="W10" s="5">
        <v>372.39001464844</v>
      </c>
      <c r="X10" s="5">
        <v>446.89999389648</v>
      </c>
      <c r="Y10" s="5">
        <v>1593.21</v>
      </c>
      <c r="Z10" s="5">
        <v>461.11</v>
      </c>
      <c r="AA10" s="5">
        <v>372.44</v>
      </c>
      <c r="AB10" s="5">
        <v>88.67</v>
      </c>
      <c r="AC10" s="5">
        <v>2327.0500000000002</v>
      </c>
      <c r="AD10" s="16"/>
    </row>
    <row r="11" spans="1:30">
      <c r="A11" s="13" t="s">
        <v>59</v>
      </c>
      <c r="B11" s="3"/>
      <c r="C11" s="3">
        <v>3840.7</v>
      </c>
      <c r="D11" s="3" t="str">
        <f>MID(Tableau1[[#This Row],[Services]],16,2)</f>
        <v>06</v>
      </c>
      <c r="E11" s="4">
        <v>65</v>
      </c>
      <c r="F11" s="3">
        <v>24.979999542236001</v>
      </c>
      <c r="G11" s="3">
        <v>132.44</v>
      </c>
      <c r="H11" s="3">
        <v>0</v>
      </c>
      <c r="I11" s="3">
        <v>0</v>
      </c>
      <c r="J11" s="3">
        <v>0</v>
      </c>
      <c r="K11" s="3">
        <v>0</v>
      </c>
      <c r="L11" s="3">
        <v>0</v>
      </c>
      <c r="M11" s="3">
        <v>0</v>
      </c>
      <c r="N11" s="3">
        <v>0</v>
      </c>
      <c r="O11" s="3">
        <v>0</v>
      </c>
      <c r="P11" s="3">
        <v>3840.7</v>
      </c>
      <c r="Q11" s="3">
        <v>380.01</v>
      </c>
      <c r="R11" s="3">
        <v>3460.69</v>
      </c>
      <c r="S11" s="3">
        <v>312.20999145508</v>
      </c>
      <c r="T11" s="3">
        <v>3121.4899902344</v>
      </c>
      <c r="U11" s="3">
        <v>3433.6999511719</v>
      </c>
      <c r="V11" s="3">
        <v>67.800003051757997</v>
      </c>
      <c r="W11" s="3">
        <v>339.20001220703</v>
      </c>
      <c r="X11" s="3">
        <v>407</v>
      </c>
      <c r="Y11" s="3">
        <v>2971.54</v>
      </c>
      <c r="Z11" s="3">
        <v>489.3</v>
      </c>
      <c r="AA11" s="3">
        <v>339.17</v>
      </c>
      <c r="AB11" s="3">
        <v>150.13</v>
      </c>
      <c r="AC11" s="3">
        <v>3707.9</v>
      </c>
      <c r="AD11" s="15"/>
    </row>
    <row r="12" spans="1:30" hidden="1">
      <c r="A12" s="14" t="s">
        <v>58</v>
      </c>
      <c r="B12" s="5"/>
      <c r="C12" s="5">
        <v>1621.6</v>
      </c>
      <c r="D12" s="5" t="str">
        <f>MID(Tableau1[[#This Row],[Services]],16,2)</f>
        <v>19</v>
      </c>
      <c r="E12" s="6">
        <v>42</v>
      </c>
      <c r="F12" s="5">
        <v>38.330001831055</v>
      </c>
      <c r="G12" s="5">
        <v>115.83</v>
      </c>
      <c r="H12" s="5">
        <v>0</v>
      </c>
      <c r="I12" s="5">
        <v>0</v>
      </c>
      <c r="J12" s="5">
        <v>0</v>
      </c>
      <c r="K12" s="5">
        <v>0</v>
      </c>
      <c r="L12" s="5">
        <v>0</v>
      </c>
      <c r="M12" s="5">
        <v>0</v>
      </c>
      <c r="N12" s="5">
        <v>0</v>
      </c>
      <c r="O12" s="5">
        <v>53.7</v>
      </c>
      <c r="P12" s="5">
        <v>1675.3</v>
      </c>
      <c r="Q12" s="5">
        <v>176.68</v>
      </c>
      <c r="R12" s="5">
        <v>1444.92</v>
      </c>
      <c r="S12" s="5">
        <v>112.36000061035</v>
      </c>
      <c r="T12" s="5">
        <v>1123.3399658203</v>
      </c>
      <c r="U12" s="5">
        <v>1235.6999511719</v>
      </c>
      <c r="V12" s="5">
        <v>64.319999694824006</v>
      </c>
      <c r="W12" s="5">
        <v>321.57998657227</v>
      </c>
      <c r="X12" s="5">
        <v>385.89999389648</v>
      </c>
      <c r="Y12" s="5">
        <v>1068.6600000000001</v>
      </c>
      <c r="Z12" s="5">
        <v>376.31</v>
      </c>
      <c r="AA12" s="5">
        <v>321.60000000000002</v>
      </c>
      <c r="AB12" s="5">
        <v>54.71</v>
      </c>
      <c r="AC12" s="5">
        <v>1621.6</v>
      </c>
      <c r="AD12" s="16"/>
    </row>
    <row r="13" spans="1:30">
      <c r="A13" s="13" t="s">
        <v>57</v>
      </c>
      <c r="B13" s="3"/>
      <c r="C13" s="3">
        <v>2237.6</v>
      </c>
      <c r="D13" s="3" t="str">
        <f>MID(Tableau1[[#This Row],[Services]],16,2)</f>
        <v>11</v>
      </c>
      <c r="E13" s="4">
        <v>87</v>
      </c>
      <c r="F13" s="3">
        <v>26.870000839233001</v>
      </c>
      <c r="G13" s="3">
        <v>106.55</v>
      </c>
      <c r="H13" s="3">
        <v>0</v>
      </c>
      <c r="I13" s="3">
        <v>0</v>
      </c>
      <c r="J13" s="3">
        <v>0</v>
      </c>
      <c r="K13" s="3">
        <v>0</v>
      </c>
      <c r="L13" s="3">
        <v>0</v>
      </c>
      <c r="M13" s="3">
        <v>0</v>
      </c>
      <c r="N13" s="3">
        <v>0</v>
      </c>
      <c r="O13" s="3">
        <v>0</v>
      </c>
      <c r="P13" s="3">
        <v>2237.6</v>
      </c>
      <c r="Q13" s="3">
        <v>233.72</v>
      </c>
      <c r="R13" s="3">
        <v>2003.88</v>
      </c>
      <c r="S13" s="3">
        <v>167.08999633789</v>
      </c>
      <c r="T13" s="3">
        <v>1670.6099853516</v>
      </c>
      <c r="U13" s="3">
        <v>1837.6999511719</v>
      </c>
      <c r="V13" s="3">
        <v>66.629997253417997</v>
      </c>
      <c r="W13" s="3">
        <v>333.26998901367</v>
      </c>
      <c r="X13" s="3">
        <v>399.89999389648</v>
      </c>
      <c r="Y13" s="3">
        <v>1533.21</v>
      </c>
      <c r="Z13" s="3">
        <v>471.21</v>
      </c>
      <c r="AA13" s="3">
        <v>333.39</v>
      </c>
      <c r="AB13" s="3">
        <v>137.82</v>
      </c>
      <c r="AC13" s="3">
        <v>2163.87</v>
      </c>
      <c r="AD13" s="15"/>
    </row>
    <row r="14" spans="1:30" hidden="1">
      <c r="A14" s="14" t="s">
        <v>56</v>
      </c>
      <c r="B14" s="5"/>
      <c r="C14" s="5">
        <v>1195.0999999999999</v>
      </c>
      <c r="D14" s="5" t="str">
        <f>MID(Tableau1[[#This Row],[Services]],16,2)</f>
        <v>18</v>
      </c>
      <c r="E14" s="6">
        <v>40</v>
      </c>
      <c r="F14" s="5">
        <v>37.990001678467003</v>
      </c>
      <c r="G14" s="5">
        <v>132.79</v>
      </c>
      <c r="H14" s="5">
        <v>25</v>
      </c>
      <c r="I14" s="5">
        <v>25</v>
      </c>
      <c r="J14" s="5">
        <v>0</v>
      </c>
      <c r="K14" s="5">
        <v>0</v>
      </c>
      <c r="L14" s="5">
        <v>0</v>
      </c>
      <c r="M14" s="5">
        <v>0</v>
      </c>
      <c r="N14" s="5">
        <v>0</v>
      </c>
      <c r="O14" s="5">
        <v>0</v>
      </c>
      <c r="P14" s="5">
        <v>1220.0999999999999</v>
      </c>
      <c r="Q14" s="5">
        <v>127.75</v>
      </c>
      <c r="R14" s="5">
        <v>1067.3499999999999</v>
      </c>
      <c r="S14" s="5">
        <v>85.75</v>
      </c>
      <c r="T14" s="5">
        <v>857.34002685547</v>
      </c>
      <c r="U14" s="5">
        <v>943.09002685547</v>
      </c>
      <c r="V14" s="5">
        <v>42</v>
      </c>
      <c r="W14" s="5">
        <v>210.00999450684</v>
      </c>
      <c r="X14" s="5">
        <v>252.00999450684</v>
      </c>
      <c r="Y14" s="5">
        <v>802.6</v>
      </c>
      <c r="Z14" s="5">
        <v>264.98</v>
      </c>
      <c r="AA14" s="5">
        <v>210.1</v>
      </c>
      <c r="AB14" s="5">
        <v>54.88</v>
      </c>
      <c r="AC14" s="5">
        <v>1200.0999999999999</v>
      </c>
      <c r="AD14" s="16"/>
    </row>
    <row r="15" spans="1:30">
      <c r="A15" s="13" t="s">
        <v>55</v>
      </c>
      <c r="B15" s="3"/>
      <c r="C15" s="3">
        <v>1918.4</v>
      </c>
      <c r="D15" s="3" t="str">
        <f>MID(Tableau1[[#This Row],[Services]],16,2)</f>
        <v>11</v>
      </c>
      <c r="E15" s="4">
        <v>70</v>
      </c>
      <c r="F15" s="3">
        <v>28.090000152588001</v>
      </c>
      <c r="G15" s="3">
        <v>91.35</v>
      </c>
      <c r="H15" s="3">
        <v>0</v>
      </c>
      <c r="I15" s="3">
        <v>0</v>
      </c>
      <c r="J15" s="3">
        <v>0</v>
      </c>
      <c r="K15" s="3">
        <v>0</v>
      </c>
      <c r="L15" s="3">
        <v>0</v>
      </c>
      <c r="M15" s="3">
        <v>0</v>
      </c>
      <c r="N15" s="3">
        <v>0</v>
      </c>
      <c r="O15" s="3">
        <v>0</v>
      </c>
      <c r="P15" s="3">
        <v>1918.4</v>
      </c>
      <c r="Q15" s="3">
        <v>202.76</v>
      </c>
      <c r="R15" s="3">
        <v>1715.64</v>
      </c>
      <c r="S15" s="3">
        <v>140.46000671387</v>
      </c>
      <c r="T15" s="3">
        <v>1403.9399414063</v>
      </c>
      <c r="U15" s="3">
        <v>1544.4000244141</v>
      </c>
      <c r="V15" s="3">
        <v>62.299999237061002</v>
      </c>
      <c r="W15" s="3">
        <v>311.70001220703</v>
      </c>
      <c r="X15" s="3">
        <v>374</v>
      </c>
      <c r="Y15" s="3">
        <v>1259.26</v>
      </c>
      <c r="Z15" s="3">
        <v>456.35</v>
      </c>
      <c r="AA15" s="3">
        <v>325.69</v>
      </c>
      <c r="AB15" s="3">
        <v>130.66</v>
      </c>
      <c r="AC15" s="3">
        <v>1918.7</v>
      </c>
      <c r="AD15" s="15"/>
    </row>
    <row r="16" spans="1:30" hidden="1">
      <c r="A16" s="14" t="s">
        <v>54</v>
      </c>
      <c r="B16" s="5"/>
      <c r="C16" s="5">
        <v>2526.3000000000002</v>
      </c>
      <c r="D16" s="5" t="str">
        <f>MID(Tableau1[[#This Row],[Services]],16,2)</f>
        <v>19</v>
      </c>
      <c r="E16" s="6">
        <v>70</v>
      </c>
      <c r="F16" s="5">
        <v>36.229999542236001</v>
      </c>
      <c r="G16" s="5">
        <v>105.26</v>
      </c>
      <c r="H16" s="5">
        <v>0</v>
      </c>
      <c r="I16" s="5">
        <v>0</v>
      </c>
      <c r="J16" s="5">
        <v>0</v>
      </c>
      <c r="K16" s="5">
        <v>0</v>
      </c>
      <c r="L16" s="5">
        <v>0</v>
      </c>
      <c r="M16" s="5">
        <v>0</v>
      </c>
      <c r="N16" s="5">
        <v>0</v>
      </c>
      <c r="O16" s="5">
        <v>20.2</v>
      </c>
      <c r="P16" s="5">
        <v>2546.5</v>
      </c>
      <c r="Q16" s="5">
        <v>277.52999999999997</v>
      </c>
      <c r="R16" s="5">
        <v>2248.77</v>
      </c>
      <c r="S16" s="5">
        <v>172.10000610352</v>
      </c>
      <c r="T16" s="5">
        <v>1721.5</v>
      </c>
      <c r="U16" s="5">
        <v>1893.5999755859</v>
      </c>
      <c r="V16" s="5">
        <v>105.43000030518</v>
      </c>
      <c r="W16" s="5">
        <v>527.27001953125</v>
      </c>
      <c r="X16" s="5">
        <v>632.70001220703</v>
      </c>
      <c r="Y16" s="5">
        <v>1648.71</v>
      </c>
      <c r="Z16" s="5">
        <v>600.12</v>
      </c>
      <c r="AA16" s="5">
        <v>527.35</v>
      </c>
      <c r="AB16" s="5">
        <v>72.77</v>
      </c>
      <c r="AC16" s="5">
        <v>2561</v>
      </c>
      <c r="AD16" s="16"/>
    </row>
    <row r="17" spans="1:30">
      <c r="A17" s="13" t="s">
        <v>53</v>
      </c>
      <c r="B17" s="3"/>
      <c r="C17" s="3">
        <v>1778.4</v>
      </c>
      <c r="D17" s="3" t="str">
        <f>MID(Tableau1[[#This Row],[Services]],16,2)</f>
        <v>11</v>
      </c>
      <c r="E17" s="4">
        <v>47</v>
      </c>
      <c r="F17" s="3">
        <v>36.290000915527003</v>
      </c>
      <c r="G17" s="3">
        <v>127.03</v>
      </c>
      <c r="H17" s="3">
        <v>0</v>
      </c>
      <c r="I17" s="3">
        <v>0</v>
      </c>
      <c r="J17" s="3">
        <v>0</v>
      </c>
      <c r="K17" s="3">
        <v>0</v>
      </c>
      <c r="L17" s="3">
        <v>0</v>
      </c>
      <c r="M17" s="3">
        <v>0</v>
      </c>
      <c r="N17" s="3">
        <v>0</v>
      </c>
      <c r="O17" s="3">
        <v>43.2</v>
      </c>
      <c r="P17" s="3">
        <v>1821.6</v>
      </c>
      <c r="Q17" s="3">
        <v>194.02</v>
      </c>
      <c r="R17" s="3">
        <v>1584.38</v>
      </c>
      <c r="S17" s="3">
        <v>122.76000213623</v>
      </c>
      <c r="T17" s="3">
        <v>1228.0400390625</v>
      </c>
      <c r="U17" s="3">
        <v>1350.8000488281</v>
      </c>
      <c r="V17" s="3">
        <v>71.26000213623</v>
      </c>
      <c r="W17" s="3">
        <v>356.33999633789</v>
      </c>
      <c r="X17" s="3">
        <v>427.60000610352</v>
      </c>
      <c r="Y17" s="3">
        <v>1117.79</v>
      </c>
      <c r="Z17" s="3">
        <v>466.58</v>
      </c>
      <c r="AA17" s="3">
        <v>356.37</v>
      </c>
      <c r="AB17" s="3">
        <v>110.21</v>
      </c>
      <c r="AC17" s="3">
        <v>1778.4</v>
      </c>
      <c r="AD17" s="15"/>
    </row>
    <row r="18" spans="1:30" hidden="1">
      <c r="A18" s="14" t="s">
        <v>52</v>
      </c>
      <c r="B18" s="5"/>
      <c r="C18" s="5">
        <v>3904.3</v>
      </c>
      <c r="D18" s="5" t="str">
        <f>MID(Tableau1[[#This Row],[Services]],16,2)</f>
        <v>19</v>
      </c>
      <c r="E18" s="6">
        <v>102</v>
      </c>
      <c r="F18" s="5">
        <v>38.180000305176002</v>
      </c>
      <c r="G18" s="5">
        <v>111.55</v>
      </c>
      <c r="H18" s="5">
        <v>0</v>
      </c>
      <c r="I18" s="5">
        <v>0</v>
      </c>
      <c r="J18" s="5">
        <v>0</v>
      </c>
      <c r="K18" s="5">
        <v>0</v>
      </c>
      <c r="L18" s="5">
        <v>0</v>
      </c>
      <c r="M18" s="5">
        <v>0</v>
      </c>
      <c r="N18" s="5">
        <v>0</v>
      </c>
      <c r="O18" s="5">
        <v>65</v>
      </c>
      <c r="P18" s="5">
        <v>3969.3</v>
      </c>
      <c r="Q18" s="5">
        <v>435.45</v>
      </c>
      <c r="R18" s="5">
        <v>3468.85</v>
      </c>
      <c r="S18" s="5">
        <v>258.17999267578</v>
      </c>
      <c r="T18" s="5">
        <v>2582.0200195313</v>
      </c>
      <c r="U18" s="5">
        <v>2840.1999511719</v>
      </c>
      <c r="V18" s="5">
        <v>177.27000427246</v>
      </c>
      <c r="W18" s="5">
        <v>886.83001708984</v>
      </c>
      <c r="X18" s="5">
        <v>1064.0999755859</v>
      </c>
      <c r="Y18" s="5">
        <v>2484.08</v>
      </c>
      <c r="Z18" s="5">
        <v>984.76</v>
      </c>
      <c r="AA18" s="5">
        <v>872.05</v>
      </c>
      <c r="AB18" s="5">
        <v>112.71</v>
      </c>
      <c r="AC18" s="5">
        <v>3905.3</v>
      </c>
      <c r="AD18" s="16"/>
    </row>
    <row r="19" spans="1:30">
      <c r="A19" s="13" t="s">
        <v>51</v>
      </c>
      <c r="B19" s="3"/>
      <c r="C19" s="3">
        <v>2047.9</v>
      </c>
      <c r="D19" s="3" t="str">
        <f>MID(Tableau1[[#This Row],[Services]],16,2)</f>
        <v>11</v>
      </c>
      <c r="E19" s="4">
        <v>59</v>
      </c>
      <c r="F19" s="3">
        <v>36.549999237061002</v>
      </c>
      <c r="G19" s="3">
        <v>146.28</v>
      </c>
      <c r="H19" s="3">
        <v>0</v>
      </c>
      <c r="I19" s="3">
        <v>0</v>
      </c>
      <c r="J19" s="3">
        <v>0</v>
      </c>
      <c r="K19" s="3">
        <v>0</v>
      </c>
      <c r="L19" s="3">
        <v>0</v>
      </c>
      <c r="M19" s="3">
        <v>0</v>
      </c>
      <c r="N19" s="3">
        <v>0</v>
      </c>
      <c r="O19" s="3">
        <v>13</v>
      </c>
      <c r="P19" s="3">
        <v>2060.9</v>
      </c>
      <c r="Q19" s="3">
        <v>219.05</v>
      </c>
      <c r="R19" s="3">
        <v>1828.85</v>
      </c>
      <c r="S19" s="3">
        <v>146.7200012207</v>
      </c>
      <c r="T19" s="3">
        <v>1467.1800537109</v>
      </c>
      <c r="U19" s="3">
        <v>1613.9000244141</v>
      </c>
      <c r="V19" s="3">
        <v>72.330001831055</v>
      </c>
      <c r="W19" s="3">
        <v>361.67001342773</v>
      </c>
      <c r="X19" s="3">
        <v>434</v>
      </c>
      <c r="Y19" s="3">
        <v>1350.05</v>
      </c>
      <c r="Z19" s="3">
        <v>478.87</v>
      </c>
      <c r="AA19" s="3">
        <v>361.69</v>
      </c>
      <c r="AB19" s="3">
        <v>117.18</v>
      </c>
      <c r="AC19" s="3">
        <v>2047.9</v>
      </c>
      <c r="AD19" s="15"/>
    </row>
    <row r="20" spans="1:30" hidden="1">
      <c r="A20" s="14" t="s">
        <v>50</v>
      </c>
      <c r="B20" s="5"/>
      <c r="C20" s="5">
        <v>1555.8</v>
      </c>
      <c r="D20" s="5" t="str">
        <f>MID(Tableau1[[#This Row],[Services]],16,2)</f>
        <v>19</v>
      </c>
      <c r="E20" s="6">
        <v>44</v>
      </c>
      <c r="F20" s="5">
        <v>35.970001220702997</v>
      </c>
      <c r="G20" s="5">
        <v>103.72</v>
      </c>
      <c r="H20" s="5">
        <v>0</v>
      </c>
      <c r="I20" s="5">
        <v>0</v>
      </c>
      <c r="J20" s="5">
        <v>0</v>
      </c>
      <c r="K20" s="5">
        <v>0</v>
      </c>
      <c r="L20" s="5">
        <v>0</v>
      </c>
      <c r="M20" s="5">
        <v>0</v>
      </c>
      <c r="N20" s="5">
        <v>0</v>
      </c>
      <c r="O20" s="5">
        <v>13</v>
      </c>
      <c r="P20" s="5">
        <v>1568.8</v>
      </c>
      <c r="Q20" s="5">
        <v>168.61</v>
      </c>
      <c r="R20" s="5">
        <v>1387.19</v>
      </c>
      <c r="S20" s="5">
        <v>108.76999664307</v>
      </c>
      <c r="T20" s="5">
        <v>1087.9300537109</v>
      </c>
      <c r="U20" s="5">
        <v>1196.6999511719</v>
      </c>
      <c r="V20" s="5">
        <v>59.840000152587997</v>
      </c>
      <c r="W20" s="5">
        <v>299.26000976563</v>
      </c>
      <c r="X20" s="5">
        <v>359.10000610352</v>
      </c>
      <c r="Y20" s="5">
        <v>1027.73</v>
      </c>
      <c r="Z20" s="5">
        <v>359.44</v>
      </c>
      <c r="AA20" s="5">
        <v>299.27999999999997</v>
      </c>
      <c r="AB20" s="5">
        <v>60.16</v>
      </c>
      <c r="AC20" s="5">
        <v>1555.8</v>
      </c>
      <c r="AD20" s="16"/>
    </row>
    <row r="21" spans="1:30">
      <c r="A21" s="13" t="s">
        <v>49</v>
      </c>
      <c r="B21" s="3"/>
      <c r="C21" s="3">
        <v>1621</v>
      </c>
      <c r="D21" s="3" t="str">
        <f>MID(Tableau1[[#This Row],[Services]],16,2)</f>
        <v>12</v>
      </c>
      <c r="E21" s="4">
        <v>60</v>
      </c>
      <c r="F21" s="3">
        <v>26.120000839233001</v>
      </c>
      <c r="G21" s="3">
        <v>85.32</v>
      </c>
      <c r="H21" s="3">
        <v>0</v>
      </c>
      <c r="I21" s="3">
        <v>0</v>
      </c>
      <c r="J21" s="3">
        <v>0</v>
      </c>
      <c r="K21" s="3">
        <v>0</v>
      </c>
      <c r="L21" s="3">
        <v>0</v>
      </c>
      <c r="M21" s="3">
        <v>0</v>
      </c>
      <c r="N21" s="3">
        <v>0</v>
      </c>
      <c r="O21" s="3">
        <v>22.2</v>
      </c>
      <c r="P21" s="3">
        <v>1643.2</v>
      </c>
      <c r="Q21" s="3">
        <v>168.64</v>
      </c>
      <c r="R21" s="3">
        <v>1452.36</v>
      </c>
      <c r="S21" s="3">
        <v>121.88999938965</v>
      </c>
      <c r="T21" s="3">
        <v>1218.7099609375</v>
      </c>
      <c r="U21" s="3">
        <v>1340.5999755859</v>
      </c>
      <c r="V21" s="3">
        <v>46.75</v>
      </c>
      <c r="W21" s="3">
        <v>233.64999389648</v>
      </c>
      <c r="X21" s="3">
        <v>280.39999389648</v>
      </c>
      <c r="Y21" s="3">
        <v>1127.3</v>
      </c>
      <c r="Z21" s="3">
        <v>325.10000000000002</v>
      </c>
      <c r="AA21" s="3">
        <v>233.67</v>
      </c>
      <c r="AB21" s="3">
        <v>91.43</v>
      </c>
      <c r="AC21" s="3">
        <v>1624.35</v>
      </c>
      <c r="AD21" s="15"/>
    </row>
    <row r="22" spans="1:30" hidden="1">
      <c r="A22" s="14" t="s">
        <v>48</v>
      </c>
      <c r="B22" s="5"/>
      <c r="C22" s="5">
        <v>2139.4</v>
      </c>
      <c r="D22" s="5" t="str">
        <f>MID(Tableau1[[#This Row],[Services]],16,2)</f>
        <v>19</v>
      </c>
      <c r="E22" s="6">
        <v>57</v>
      </c>
      <c r="F22" s="5">
        <v>37.590000152587997</v>
      </c>
      <c r="G22" s="5">
        <v>125.85</v>
      </c>
      <c r="H22" s="5">
        <v>0</v>
      </c>
      <c r="I22" s="5">
        <v>0</v>
      </c>
      <c r="J22" s="5">
        <v>0</v>
      </c>
      <c r="K22" s="5">
        <v>0</v>
      </c>
      <c r="L22" s="5">
        <v>0</v>
      </c>
      <c r="M22" s="5">
        <v>0</v>
      </c>
      <c r="N22" s="5">
        <v>0</v>
      </c>
      <c r="O22" s="5">
        <v>23.1</v>
      </c>
      <c r="P22" s="5">
        <v>2162.5</v>
      </c>
      <c r="Q22" s="5">
        <v>230.5</v>
      </c>
      <c r="R22" s="5">
        <v>1908.9</v>
      </c>
      <c r="S22" s="5">
        <v>151.2200012207</v>
      </c>
      <c r="T22" s="5">
        <v>1512.3800048828</v>
      </c>
      <c r="U22" s="5">
        <v>1663.5999755859</v>
      </c>
      <c r="V22" s="5">
        <v>79.279998779297003</v>
      </c>
      <c r="W22" s="5">
        <v>396.51998901367</v>
      </c>
      <c r="X22" s="5">
        <v>475.79998779297</v>
      </c>
      <c r="Y22" s="5">
        <v>1424.12</v>
      </c>
      <c r="Z22" s="5">
        <v>484.75</v>
      </c>
      <c r="AA22" s="5">
        <v>396.53</v>
      </c>
      <c r="AB22" s="5">
        <v>88.22</v>
      </c>
      <c r="AC22" s="5">
        <v>2139.5</v>
      </c>
      <c r="AD22" s="16"/>
    </row>
    <row r="23" spans="1:30">
      <c r="A23" s="13" t="s">
        <v>47</v>
      </c>
      <c r="B23" s="3"/>
      <c r="C23" s="3">
        <v>1111.2</v>
      </c>
      <c r="D23" s="3" t="str">
        <f>MID(Tableau1[[#This Row],[Services]],16,2)</f>
        <v>11</v>
      </c>
      <c r="E23" s="4">
        <v>41</v>
      </c>
      <c r="F23" s="3">
        <v>26.260000228881999</v>
      </c>
      <c r="G23" s="3">
        <v>79.37</v>
      </c>
      <c r="H23" s="3">
        <v>0</v>
      </c>
      <c r="I23" s="3">
        <v>0</v>
      </c>
      <c r="J23" s="3">
        <v>0</v>
      </c>
      <c r="K23" s="3">
        <v>0</v>
      </c>
      <c r="L23" s="3">
        <v>0</v>
      </c>
      <c r="M23" s="3">
        <v>0</v>
      </c>
      <c r="N23" s="3">
        <v>0</v>
      </c>
      <c r="O23" s="3">
        <v>13</v>
      </c>
      <c r="P23" s="3">
        <v>1124.2</v>
      </c>
      <c r="Q23" s="3">
        <v>119.66</v>
      </c>
      <c r="R23" s="3">
        <v>991.54</v>
      </c>
      <c r="S23" s="3">
        <v>78.680000305175994</v>
      </c>
      <c r="T23" s="3">
        <v>786.52001953125</v>
      </c>
      <c r="U23" s="3">
        <v>865.20001220703</v>
      </c>
      <c r="V23" s="3">
        <v>40.979999542236001</v>
      </c>
      <c r="W23" s="3">
        <v>205.02000427246</v>
      </c>
      <c r="X23" s="3">
        <v>246</v>
      </c>
      <c r="Y23" s="3">
        <v>714.97</v>
      </c>
      <c r="Z23" s="3">
        <v>276.58</v>
      </c>
      <c r="AA23" s="3">
        <v>205.03</v>
      </c>
      <c r="AB23" s="3">
        <v>71.55</v>
      </c>
      <c r="AC23" s="3">
        <v>1111.26</v>
      </c>
      <c r="AD23" s="15"/>
    </row>
    <row r="24" spans="1:30" hidden="1">
      <c r="A24" s="14" t="s">
        <v>46</v>
      </c>
      <c r="B24" s="5"/>
      <c r="C24" s="5">
        <v>2784.8</v>
      </c>
      <c r="D24" s="5" t="str">
        <f>MID(Tableau1[[#This Row],[Services]],16,2)</f>
        <v>18</v>
      </c>
      <c r="E24" s="6">
        <v>76</v>
      </c>
      <c r="F24" s="5">
        <v>37.080001831055</v>
      </c>
      <c r="G24" s="5">
        <v>163.81</v>
      </c>
      <c r="H24" s="5">
        <v>0</v>
      </c>
      <c r="I24" s="5">
        <v>0</v>
      </c>
      <c r="J24" s="5">
        <v>0</v>
      </c>
      <c r="K24" s="5">
        <v>0</v>
      </c>
      <c r="L24" s="5">
        <v>0</v>
      </c>
      <c r="M24" s="5">
        <v>0</v>
      </c>
      <c r="N24" s="5">
        <v>0</v>
      </c>
      <c r="O24" s="5">
        <v>32.5</v>
      </c>
      <c r="P24" s="5">
        <v>2817.3</v>
      </c>
      <c r="Q24" s="5">
        <v>312.76</v>
      </c>
      <c r="R24" s="5">
        <v>2472.04</v>
      </c>
      <c r="S24" s="5">
        <v>181.71000671387</v>
      </c>
      <c r="T24" s="5">
        <v>1816.7900390625</v>
      </c>
      <c r="U24" s="5">
        <v>1998.5</v>
      </c>
      <c r="V24" s="5">
        <v>131.05000305176</v>
      </c>
      <c r="W24" s="5">
        <v>655.25</v>
      </c>
      <c r="X24" s="5">
        <v>786.29998779297</v>
      </c>
      <c r="Y24" s="5">
        <v>1706.39</v>
      </c>
      <c r="Z24" s="5">
        <v>765.64</v>
      </c>
      <c r="AA24" s="5">
        <v>655.29</v>
      </c>
      <c r="AB24" s="5">
        <v>110.35</v>
      </c>
      <c r="AC24" s="5">
        <v>2887.13</v>
      </c>
      <c r="AD24" s="16"/>
    </row>
    <row r="25" spans="1:30">
      <c r="A25" s="13" t="s">
        <v>45</v>
      </c>
      <c r="B25" s="3"/>
      <c r="C25" s="3">
        <v>1333.8</v>
      </c>
      <c r="D25" s="3" t="str">
        <f>MID(Tableau1[[#This Row],[Services]],16,2)</f>
        <v>07</v>
      </c>
      <c r="E25" s="4">
        <v>43</v>
      </c>
      <c r="F25" s="3">
        <v>28.370000839233001</v>
      </c>
      <c r="G25" s="3">
        <v>78.459999999999994</v>
      </c>
      <c r="H25" s="3">
        <v>0</v>
      </c>
      <c r="I25" s="3">
        <v>0</v>
      </c>
      <c r="J25" s="3">
        <v>0</v>
      </c>
      <c r="K25" s="3">
        <v>0</v>
      </c>
      <c r="L25" s="3">
        <v>0</v>
      </c>
      <c r="M25" s="3">
        <v>0</v>
      </c>
      <c r="N25" s="3">
        <v>0</v>
      </c>
      <c r="O25" s="3">
        <v>0</v>
      </c>
      <c r="P25" s="3">
        <v>1333.8</v>
      </c>
      <c r="Q25" s="3">
        <v>137.13</v>
      </c>
      <c r="R25" s="3">
        <v>1196.67</v>
      </c>
      <c r="S25" s="3">
        <v>102.29000091553</v>
      </c>
      <c r="T25" s="3">
        <v>1022.5100097656</v>
      </c>
      <c r="U25" s="3">
        <v>1124.8000488281</v>
      </c>
      <c r="V25" s="3">
        <v>34.840000152587997</v>
      </c>
      <c r="W25" s="3">
        <v>174.16000366211</v>
      </c>
      <c r="X25" s="3">
        <v>209</v>
      </c>
      <c r="Y25" s="3">
        <v>888.19</v>
      </c>
      <c r="Z25" s="3">
        <v>308.48</v>
      </c>
      <c r="AA25" s="3">
        <v>181.18</v>
      </c>
      <c r="AB25" s="3">
        <v>127.3</v>
      </c>
      <c r="AC25" s="3">
        <v>1333.8</v>
      </c>
      <c r="AD25" s="15"/>
    </row>
    <row r="26" spans="1:30" hidden="1">
      <c r="A26" s="14" t="s">
        <v>44</v>
      </c>
      <c r="B26" s="5"/>
      <c r="C26" s="5">
        <v>2566.4</v>
      </c>
      <c r="D26" s="5" t="str">
        <f>MID(Tableau1[[#This Row],[Services]],16,2)</f>
        <v>18</v>
      </c>
      <c r="E26" s="6">
        <v>72</v>
      </c>
      <c r="F26" s="5">
        <v>36.150001525878999</v>
      </c>
      <c r="G26" s="5">
        <v>122.21</v>
      </c>
      <c r="H26" s="5">
        <v>0</v>
      </c>
      <c r="I26" s="5">
        <v>0</v>
      </c>
      <c r="J26" s="5">
        <v>0</v>
      </c>
      <c r="K26" s="5">
        <v>0</v>
      </c>
      <c r="L26" s="5">
        <v>0</v>
      </c>
      <c r="M26" s="5">
        <v>0</v>
      </c>
      <c r="N26" s="5">
        <v>0</v>
      </c>
      <c r="O26" s="5">
        <v>30.9</v>
      </c>
      <c r="P26" s="5">
        <v>2597.3000000000002</v>
      </c>
      <c r="Q26" s="5">
        <v>279.79000000000002</v>
      </c>
      <c r="R26" s="5">
        <v>2286.61</v>
      </c>
      <c r="S26" s="5">
        <v>177.64999389648</v>
      </c>
      <c r="T26" s="5">
        <v>1775.8499755859</v>
      </c>
      <c r="U26" s="5">
        <v>1953.5</v>
      </c>
      <c r="V26" s="5">
        <v>102.13999938965</v>
      </c>
      <c r="W26" s="5">
        <v>510.76000976563</v>
      </c>
      <c r="X26" s="5">
        <v>612.90002441406</v>
      </c>
      <c r="Y26" s="5">
        <v>1669.04</v>
      </c>
      <c r="Z26" s="5">
        <v>617.52</v>
      </c>
      <c r="AA26" s="5">
        <v>495.94</v>
      </c>
      <c r="AB26" s="5">
        <v>121.58</v>
      </c>
      <c r="AC26" s="5">
        <v>2566.4</v>
      </c>
      <c r="AD26" s="16"/>
    </row>
    <row r="27" spans="1:30">
      <c r="A27" s="13" t="s">
        <v>43</v>
      </c>
      <c r="B27" s="3"/>
      <c r="C27" s="3">
        <v>2807.9</v>
      </c>
      <c r="D27" s="3" t="str">
        <f>MID(Tableau1[[#This Row],[Services]],16,2)</f>
        <v>11</v>
      </c>
      <c r="E27" s="4">
        <v>110</v>
      </c>
      <c r="F27" s="3">
        <v>27.139999389648001</v>
      </c>
      <c r="G27" s="3">
        <v>87.75</v>
      </c>
      <c r="H27" s="3">
        <v>0</v>
      </c>
      <c r="I27" s="3">
        <v>0</v>
      </c>
      <c r="J27" s="3">
        <v>0</v>
      </c>
      <c r="K27" s="3">
        <v>0</v>
      </c>
      <c r="L27" s="3">
        <v>0</v>
      </c>
      <c r="M27" s="3">
        <v>0</v>
      </c>
      <c r="N27" s="3">
        <v>0</v>
      </c>
      <c r="O27" s="3">
        <v>28.6</v>
      </c>
      <c r="P27" s="3">
        <v>2836.5</v>
      </c>
      <c r="Q27" s="3">
        <v>295.13</v>
      </c>
      <c r="R27" s="3">
        <v>2512.77</v>
      </c>
      <c r="S27" s="3">
        <v>207.53999328613</v>
      </c>
      <c r="T27" s="3">
        <v>2074.6599121094</v>
      </c>
      <c r="U27" s="3">
        <v>2282.1999511719</v>
      </c>
      <c r="V27" s="3">
        <v>87.589996337890994</v>
      </c>
      <c r="W27" s="3">
        <v>438.10998535156</v>
      </c>
      <c r="X27" s="3">
        <v>525.70001220703</v>
      </c>
      <c r="Y27" s="3">
        <v>1831.79</v>
      </c>
      <c r="Z27" s="3">
        <v>680.97</v>
      </c>
      <c r="AA27" s="3">
        <v>466.14</v>
      </c>
      <c r="AB27" s="3">
        <v>214.83</v>
      </c>
      <c r="AC27" s="3">
        <v>2687.9</v>
      </c>
      <c r="AD27" s="15"/>
    </row>
    <row r="28" spans="1:30" hidden="1">
      <c r="A28" s="14" t="s">
        <v>42</v>
      </c>
      <c r="B28" s="5"/>
      <c r="C28" s="5">
        <v>1845.2</v>
      </c>
      <c r="D28" s="5" t="str">
        <f>MID(Tableau1[[#This Row],[Services]],16,2)</f>
        <v>18</v>
      </c>
      <c r="E28" s="6">
        <v>53</v>
      </c>
      <c r="F28" s="5">
        <v>34.279998779297003</v>
      </c>
      <c r="G28" s="5">
        <v>108.54</v>
      </c>
      <c r="H28" s="5">
        <v>0</v>
      </c>
      <c r="I28" s="5">
        <v>0</v>
      </c>
      <c r="J28" s="5">
        <v>0</v>
      </c>
      <c r="K28" s="5">
        <v>0</v>
      </c>
      <c r="L28" s="5">
        <v>0</v>
      </c>
      <c r="M28" s="5">
        <v>0</v>
      </c>
      <c r="N28" s="5">
        <v>0</v>
      </c>
      <c r="O28" s="5">
        <v>79.599999999999994</v>
      </c>
      <c r="P28" s="5">
        <v>1924.8</v>
      </c>
      <c r="Q28" s="5">
        <v>194.38</v>
      </c>
      <c r="R28" s="5">
        <v>1650.82</v>
      </c>
      <c r="S28" s="5">
        <v>135.75999450684</v>
      </c>
      <c r="T28" s="5">
        <v>1357.5400390625</v>
      </c>
      <c r="U28" s="5">
        <v>1493.3000488281</v>
      </c>
      <c r="V28" s="5">
        <v>58.619998931885</v>
      </c>
      <c r="W28" s="5">
        <v>293.2799987793</v>
      </c>
      <c r="X28" s="5">
        <v>351.89999389648</v>
      </c>
      <c r="Y28" s="5">
        <v>1225.8900000000001</v>
      </c>
      <c r="Z28" s="5">
        <v>424.9</v>
      </c>
      <c r="AA28" s="5">
        <v>335.3</v>
      </c>
      <c r="AB28" s="5">
        <v>89.6</v>
      </c>
      <c r="AC28" s="5">
        <v>1844.7</v>
      </c>
      <c r="AD28" s="16"/>
    </row>
    <row r="29" spans="1:30">
      <c r="A29" s="13" t="s">
        <v>41</v>
      </c>
      <c r="B29" s="3"/>
      <c r="C29" s="3">
        <v>2438.1</v>
      </c>
      <c r="D29" s="3" t="str">
        <f>MID(Tableau1[[#This Row],[Services]],16,2)</f>
        <v>11</v>
      </c>
      <c r="E29" s="4">
        <v>90</v>
      </c>
      <c r="F29" s="3">
        <v>27.969999313353998</v>
      </c>
      <c r="G29" s="3">
        <v>93.77</v>
      </c>
      <c r="H29" s="3">
        <v>0</v>
      </c>
      <c r="I29" s="3">
        <v>0</v>
      </c>
      <c r="J29" s="3">
        <v>0</v>
      </c>
      <c r="K29" s="3">
        <v>0</v>
      </c>
      <c r="L29" s="3">
        <v>0</v>
      </c>
      <c r="M29" s="3">
        <v>0</v>
      </c>
      <c r="N29" s="3">
        <v>0</v>
      </c>
      <c r="O29" s="3">
        <v>32.700000000000003</v>
      </c>
      <c r="P29" s="3">
        <v>2470.8000000000002</v>
      </c>
      <c r="Q29" s="3">
        <v>263.22000000000003</v>
      </c>
      <c r="R29" s="3">
        <v>2174.88</v>
      </c>
      <c r="S29" s="3">
        <v>171.78999328613</v>
      </c>
      <c r="T29" s="3">
        <v>1717.5100097656</v>
      </c>
      <c r="U29" s="3">
        <v>1889.3000488281</v>
      </c>
      <c r="V29" s="3">
        <v>91.430000305175994</v>
      </c>
      <c r="W29" s="3">
        <v>457.36999511719</v>
      </c>
      <c r="X29" s="3">
        <v>548.79998779297</v>
      </c>
      <c r="Y29" s="3">
        <v>1543.56</v>
      </c>
      <c r="Z29" s="3">
        <v>631.27</v>
      </c>
      <c r="AA29" s="3">
        <v>457.38</v>
      </c>
      <c r="AB29" s="3">
        <v>173.89</v>
      </c>
      <c r="AC29" s="3">
        <v>2438.59</v>
      </c>
      <c r="AD29" s="15"/>
    </row>
    <row r="30" spans="1:30" hidden="1">
      <c r="A30" s="14" t="s">
        <v>40</v>
      </c>
      <c r="B30" s="5"/>
      <c r="C30" s="5">
        <v>2428</v>
      </c>
      <c r="D30" s="5" t="str">
        <f>MID(Tableau1[[#This Row],[Services]],16,2)</f>
        <v>19</v>
      </c>
      <c r="E30" s="6">
        <v>75</v>
      </c>
      <c r="F30" s="5">
        <v>32.560001373291001</v>
      </c>
      <c r="G30" s="5">
        <v>101.17</v>
      </c>
      <c r="H30" s="5">
        <v>0</v>
      </c>
      <c r="I30" s="5">
        <v>0</v>
      </c>
      <c r="J30" s="5">
        <v>0</v>
      </c>
      <c r="K30" s="5">
        <v>0</v>
      </c>
      <c r="L30" s="5">
        <v>0</v>
      </c>
      <c r="M30" s="5">
        <v>0</v>
      </c>
      <c r="N30" s="5">
        <v>0</v>
      </c>
      <c r="O30" s="5">
        <v>0</v>
      </c>
      <c r="P30" s="5">
        <v>2428</v>
      </c>
      <c r="Q30" s="5">
        <v>262.01</v>
      </c>
      <c r="R30" s="5">
        <v>2165.9899999999998</v>
      </c>
      <c r="S30" s="5">
        <v>171.08000183105</v>
      </c>
      <c r="T30" s="5">
        <v>1711.0200195313</v>
      </c>
      <c r="U30" s="5">
        <v>1882.0999755859</v>
      </c>
      <c r="V30" s="5">
        <v>90.930000305175994</v>
      </c>
      <c r="W30" s="5">
        <v>454.9700012207</v>
      </c>
      <c r="X30" s="5">
        <v>545.90002441406</v>
      </c>
      <c r="Y30" s="5">
        <v>1585.9</v>
      </c>
      <c r="Z30" s="5">
        <v>580</v>
      </c>
      <c r="AA30" s="5">
        <v>440.13</v>
      </c>
      <c r="AB30" s="5">
        <v>139.87</v>
      </c>
      <c r="AC30" s="5">
        <v>2428</v>
      </c>
      <c r="AD30" s="16"/>
    </row>
    <row r="31" spans="1:30">
      <c r="A31" s="13" t="s">
        <v>39</v>
      </c>
      <c r="B31" s="3"/>
      <c r="C31" s="3">
        <v>2804.4</v>
      </c>
      <c r="D31" s="3" t="str">
        <f>MID(Tableau1[[#This Row],[Services]],16,2)</f>
        <v>11</v>
      </c>
      <c r="E31" s="4">
        <v>78</v>
      </c>
      <c r="F31" s="3">
        <v>31.770000457763999</v>
      </c>
      <c r="G31" s="3">
        <v>147.6</v>
      </c>
      <c r="H31" s="3">
        <v>0</v>
      </c>
      <c r="I31" s="3">
        <v>0</v>
      </c>
      <c r="J31" s="3">
        <v>0</v>
      </c>
      <c r="K31" s="3">
        <v>0</v>
      </c>
      <c r="L31" s="3">
        <v>0</v>
      </c>
      <c r="M31" s="3">
        <v>0</v>
      </c>
      <c r="N31" s="3">
        <v>0</v>
      </c>
      <c r="O31" s="3">
        <v>99</v>
      </c>
      <c r="P31" s="3">
        <v>2903.4</v>
      </c>
      <c r="Q31" s="3">
        <v>299.35000000000002</v>
      </c>
      <c r="R31" s="3">
        <v>2505.0500000000002</v>
      </c>
      <c r="S31" s="3">
        <v>201.83999633789</v>
      </c>
      <c r="T31" s="3">
        <v>2017.2600097656</v>
      </c>
      <c r="U31" s="3">
        <v>2219.1000976563</v>
      </c>
      <c r="V31" s="3">
        <v>97.51000213623</v>
      </c>
      <c r="W31" s="3">
        <v>487.79000854492</v>
      </c>
      <c r="X31" s="3">
        <v>585.29998779297</v>
      </c>
      <c r="Y31" s="3">
        <v>1844.27</v>
      </c>
      <c r="Z31" s="3">
        <v>660.84</v>
      </c>
      <c r="AA31" s="3">
        <v>487.85</v>
      </c>
      <c r="AB31" s="3">
        <v>172.99</v>
      </c>
      <c r="AC31" s="3">
        <v>2803.4</v>
      </c>
      <c r="AD31" s="15"/>
    </row>
    <row r="32" spans="1:30" hidden="1">
      <c r="A32" s="14" t="s">
        <v>38</v>
      </c>
      <c r="B32" s="5"/>
      <c r="C32" s="5">
        <v>3553.1</v>
      </c>
      <c r="D32" s="5" t="str">
        <f>MID(Tableau1[[#This Row],[Services]],16,2)</f>
        <v>18</v>
      </c>
      <c r="E32" s="6">
        <v>98</v>
      </c>
      <c r="F32" s="5">
        <v>36.590000152587997</v>
      </c>
      <c r="G32" s="5">
        <v>126.9</v>
      </c>
      <c r="H32" s="5">
        <v>10.5</v>
      </c>
      <c r="I32" s="5">
        <v>10.5</v>
      </c>
      <c r="J32" s="5">
        <v>0</v>
      </c>
      <c r="K32" s="5">
        <v>0</v>
      </c>
      <c r="L32" s="5">
        <v>0</v>
      </c>
      <c r="M32" s="5">
        <v>0</v>
      </c>
      <c r="N32" s="5">
        <v>0</v>
      </c>
      <c r="O32" s="5">
        <v>0</v>
      </c>
      <c r="P32" s="5">
        <v>3563.6</v>
      </c>
      <c r="Q32" s="5">
        <v>389.77</v>
      </c>
      <c r="R32" s="5">
        <v>3163.33</v>
      </c>
      <c r="S32" s="5">
        <v>242.94000244141</v>
      </c>
      <c r="T32" s="5">
        <v>2429.1599121094</v>
      </c>
      <c r="U32" s="5">
        <v>2672.1000976563</v>
      </c>
      <c r="V32" s="5">
        <v>146.83000183105</v>
      </c>
      <c r="W32" s="5">
        <v>734.16998291016</v>
      </c>
      <c r="X32" s="5">
        <v>881</v>
      </c>
      <c r="Y32" s="5">
        <v>2235.4499999999998</v>
      </c>
      <c r="Z32" s="5">
        <v>927.83</v>
      </c>
      <c r="AA32" s="5">
        <v>726.8</v>
      </c>
      <c r="AB32" s="5">
        <v>201.03</v>
      </c>
      <c r="AC32" s="5">
        <v>3553.1</v>
      </c>
      <c r="AD32" s="16"/>
    </row>
    <row r="33" spans="1:30">
      <c r="A33" s="13" t="s">
        <v>37</v>
      </c>
      <c r="B33" s="3"/>
      <c r="C33" s="3">
        <v>2757.2</v>
      </c>
      <c r="D33" s="3" t="str">
        <f>MID(Tableau1[[#This Row],[Services]],16,2)</f>
        <v>11</v>
      </c>
      <c r="E33" s="4">
        <v>74</v>
      </c>
      <c r="F33" s="3">
        <v>37.349998474121001</v>
      </c>
      <c r="G33" s="3">
        <v>137.86000000000001</v>
      </c>
      <c r="H33" s="3">
        <v>0</v>
      </c>
      <c r="I33" s="3">
        <v>0</v>
      </c>
      <c r="J33" s="3">
        <v>0</v>
      </c>
      <c r="K33" s="3">
        <v>0</v>
      </c>
      <c r="L33" s="3">
        <v>0</v>
      </c>
      <c r="M33" s="3">
        <v>0</v>
      </c>
      <c r="N33" s="3">
        <v>0</v>
      </c>
      <c r="O33" s="3">
        <v>28.2</v>
      </c>
      <c r="P33" s="3">
        <v>2785.4</v>
      </c>
      <c r="Q33" s="3">
        <v>291.66000000000003</v>
      </c>
      <c r="R33" s="3">
        <v>2465.54</v>
      </c>
      <c r="S33" s="3">
        <v>201.5</v>
      </c>
      <c r="T33" s="3">
        <v>2014.5999755859</v>
      </c>
      <c r="U33" s="3">
        <v>2216.1000976563</v>
      </c>
      <c r="V33" s="3">
        <v>90.160003662109006</v>
      </c>
      <c r="W33" s="3">
        <v>450.94000244141</v>
      </c>
      <c r="X33" s="3">
        <v>541.09997558594</v>
      </c>
      <c r="Y33" s="3">
        <v>1889.43</v>
      </c>
      <c r="Z33" s="3">
        <v>576.02</v>
      </c>
      <c r="AA33" s="3">
        <v>464.99</v>
      </c>
      <c r="AB33" s="3">
        <v>111.03</v>
      </c>
      <c r="AC33" s="3">
        <v>2757.21</v>
      </c>
      <c r="AD33" s="15"/>
    </row>
    <row r="34" spans="1:30" hidden="1">
      <c r="A34" s="14" t="s">
        <v>36</v>
      </c>
      <c r="B34" s="5"/>
      <c r="C34" s="5">
        <v>1402.2</v>
      </c>
      <c r="D34" s="5" t="str">
        <f>MID(Tableau1[[#This Row],[Services]],16,2)</f>
        <v>19</v>
      </c>
      <c r="E34" s="6">
        <v>42</v>
      </c>
      <c r="F34" s="5">
        <v>33.330001831055</v>
      </c>
      <c r="G34" s="5">
        <v>100.16</v>
      </c>
      <c r="H34" s="5">
        <v>0</v>
      </c>
      <c r="I34" s="5">
        <v>0</v>
      </c>
      <c r="J34" s="5">
        <v>0</v>
      </c>
      <c r="K34" s="5">
        <v>0</v>
      </c>
      <c r="L34" s="5">
        <v>0</v>
      </c>
      <c r="M34" s="5">
        <v>0</v>
      </c>
      <c r="N34" s="5">
        <v>0</v>
      </c>
      <c r="O34" s="5">
        <v>9.8000000000000007</v>
      </c>
      <c r="P34" s="5">
        <v>1412</v>
      </c>
      <c r="Q34" s="5">
        <v>145.33000000000001</v>
      </c>
      <c r="R34" s="5">
        <v>1256.8699999999999</v>
      </c>
      <c r="S34" s="5">
        <v>106.01000213623</v>
      </c>
      <c r="T34" s="5">
        <v>1060.2900390625</v>
      </c>
      <c r="U34" s="5">
        <v>1166.3000488281</v>
      </c>
      <c r="V34" s="5">
        <v>39.319999694823998</v>
      </c>
      <c r="W34" s="5">
        <v>196.58000183105</v>
      </c>
      <c r="X34" s="5">
        <v>235.89999389648</v>
      </c>
      <c r="Y34" s="5">
        <v>974.96</v>
      </c>
      <c r="Z34" s="5">
        <v>281.83</v>
      </c>
      <c r="AA34" s="5">
        <v>203.6</v>
      </c>
      <c r="AB34" s="5">
        <v>78.23</v>
      </c>
      <c r="AC34" s="5">
        <v>1402.2</v>
      </c>
      <c r="AD34" s="16"/>
    </row>
    <row r="35" spans="1:30">
      <c r="A35" s="13" t="s">
        <v>35</v>
      </c>
      <c r="B35" s="3"/>
      <c r="C35" s="3">
        <v>1229.0999999999999</v>
      </c>
      <c r="D35" s="3" t="str">
        <f>MID(Tableau1[[#This Row],[Services]],16,2)</f>
        <v>11</v>
      </c>
      <c r="E35" s="4">
        <v>47</v>
      </c>
      <c r="F35" s="3">
        <v>25.959999084473001</v>
      </c>
      <c r="G35" s="3">
        <v>58.53</v>
      </c>
      <c r="H35" s="3">
        <v>0</v>
      </c>
      <c r="I35" s="3">
        <v>0</v>
      </c>
      <c r="J35" s="3">
        <v>0</v>
      </c>
      <c r="K35" s="3">
        <v>0</v>
      </c>
      <c r="L35" s="3">
        <v>0</v>
      </c>
      <c r="M35" s="3">
        <v>0</v>
      </c>
      <c r="N35" s="3">
        <v>0</v>
      </c>
      <c r="O35" s="3">
        <v>6.3</v>
      </c>
      <c r="P35" s="3">
        <v>1235.4000000000001</v>
      </c>
      <c r="Q35" s="3">
        <v>132.41</v>
      </c>
      <c r="R35" s="3">
        <v>1096.69</v>
      </c>
      <c r="S35" s="3">
        <v>86.98999786377</v>
      </c>
      <c r="T35" s="3">
        <v>869.51000976563</v>
      </c>
      <c r="U35" s="3">
        <v>956.5</v>
      </c>
      <c r="V35" s="3">
        <v>45.419998168945</v>
      </c>
      <c r="W35" s="3">
        <v>227.17999267578</v>
      </c>
      <c r="X35" s="3">
        <v>272.60000610352</v>
      </c>
      <c r="Y35" s="3">
        <v>765</v>
      </c>
      <c r="Z35" s="3">
        <v>331.68</v>
      </c>
      <c r="AA35" s="3">
        <v>227.18</v>
      </c>
      <c r="AB35" s="3">
        <v>104.5</v>
      </c>
      <c r="AC35" s="3">
        <v>1167.3</v>
      </c>
      <c r="AD35" s="15"/>
    </row>
    <row r="36" spans="1:30" hidden="1">
      <c r="A36" s="14" t="s">
        <v>34</v>
      </c>
      <c r="B36" s="5"/>
      <c r="C36" s="5">
        <v>2536.9</v>
      </c>
      <c r="D36" s="5" t="str">
        <f>MID(Tableau1[[#This Row],[Services]],16,2)</f>
        <v>19</v>
      </c>
      <c r="E36" s="6">
        <v>71</v>
      </c>
      <c r="F36" s="5">
        <v>37.580001831055</v>
      </c>
      <c r="G36" s="5">
        <v>110.3</v>
      </c>
      <c r="H36" s="5">
        <v>0</v>
      </c>
      <c r="I36" s="5">
        <v>0</v>
      </c>
      <c r="J36" s="5">
        <v>0</v>
      </c>
      <c r="K36" s="5">
        <v>0</v>
      </c>
      <c r="L36" s="5">
        <v>0</v>
      </c>
      <c r="M36" s="5">
        <v>0</v>
      </c>
      <c r="N36" s="5">
        <v>0</v>
      </c>
      <c r="O36" s="5">
        <v>4.2</v>
      </c>
      <c r="P36" s="5">
        <v>2541.1</v>
      </c>
      <c r="Q36" s="5">
        <v>269.38</v>
      </c>
      <c r="R36" s="5">
        <v>2267.52</v>
      </c>
      <c r="S36" s="5">
        <v>184.16000366211</v>
      </c>
      <c r="T36" s="5">
        <v>1841.4399414063</v>
      </c>
      <c r="U36" s="5">
        <v>2025.5999755859</v>
      </c>
      <c r="V36" s="5">
        <v>85.220001220702997</v>
      </c>
      <c r="W36" s="5">
        <v>426.07998657227</v>
      </c>
      <c r="X36" s="5">
        <v>511.29998779297</v>
      </c>
      <c r="Y36" s="5">
        <v>1698.57</v>
      </c>
      <c r="Z36" s="5">
        <v>568.86</v>
      </c>
      <c r="AA36" s="5">
        <v>426.09</v>
      </c>
      <c r="AB36" s="5">
        <v>142.77000000000001</v>
      </c>
      <c r="AC36" s="5">
        <v>2536.9</v>
      </c>
      <c r="AD36" s="16"/>
    </row>
    <row r="37" spans="1:30">
      <c r="A37" s="13" t="s">
        <v>33</v>
      </c>
      <c r="B37" s="3"/>
      <c r="C37" s="3">
        <v>2725.7</v>
      </c>
      <c r="D37" s="3" t="str">
        <f>MID(Tableau1[[#This Row],[Services]],16,2)</f>
        <v>06</v>
      </c>
      <c r="E37" s="4">
        <v>91</v>
      </c>
      <c r="F37" s="3">
        <v>26.860000610351999</v>
      </c>
      <c r="G37" s="3">
        <v>97.35</v>
      </c>
      <c r="H37" s="3">
        <v>0</v>
      </c>
      <c r="I37" s="3">
        <v>0</v>
      </c>
      <c r="J37" s="3">
        <v>0</v>
      </c>
      <c r="K37" s="3">
        <v>0</v>
      </c>
      <c r="L37" s="3">
        <v>0</v>
      </c>
      <c r="M37" s="3">
        <v>0</v>
      </c>
      <c r="N37" s="3">
        <v>0</v>
      </c>
      <c r="O37" s="3">
        <v>5.2</v>
      </c>
      <c r="P37" s="3">
        <v>2730.9</v>
      </c>
      <c r="Q37" s="3">
        <v>282.01</v>
      </c>
      <c r="R37" s="3">
        <v>2443.69</v>
      </c>
      <c r="S37" s="3">
        <v>206.75</v>
      </c>
      <c r="T37" s="3">
        <v>2067.25</v>
      </c>
      <c r="U37" s="3">
        <v>2274</v>
      </c>
      <c r="V37" s="3">
        <v>75.26000213623</v>
      </c>
      <c r="W37" s="3">
        <v>376.44000244141</v>
      </c>
      <c r="X37" s="3">
        <v>451.70001220703</v>
      </c>
      <c r="Y37" s="3">
        <v>1892.21</v>
      </c>
      <c r="Z37" s="3">
        <v>551.44000000000005</v>
      </c>
      <c r="AA37" s="3">
        <v>397.46</v>
      </c>
      <c r="AB37" s="3">
        <v>153.97999999999999</v>
      </c>
      <c r="AC37" s="3">
        <v>2725.7</v>
      </c>
      <c r="AD37" s="15"/>
    </row>
    <row r="38" spans="1:30" hidden="1">
      <c r="A38" s="14" t="s">
        <v>32</v>
      </c>
      <c r="B38" s="5"/>
      <c r="C38" s="5">
        <v>1641.3</v>
      </c>
      <c r="D38" s="5" t="str">
        <f>MID(Tableau1[[#This Row],[Services]],16,2)</f>
        <v>18</v>
      </c>
      <c r="E38" s="6">
        <v>56</v>
      </c>
      <c r="F38" s="5">
        <v>30.520000457763999</v>
      </c>
      <c r="G38" s="5">
        <v>96.55</v>
      </c>
      <c r="H38" s="5">
        <v>0</v>
      </c>
      <c r="I38" s="5">
        <v>0</v>
      </c>
      <c r="J38" s="5">
        <v>0</v>
      </c>
      <c r="K38" s="5">
        <v>0</v>
      </c>
      <c r="L38" s="5">
        <v>0</v>
      </c>
      <c r="M38" s="5">
        <v>0</v>
      </c>
      <c r="N38" s="5">
        <v>0</v>
      </c>
      <c r="O38" s="5">
        <v>18.600000000000001</v>
      </c>
      <c r="P38" s="5">
        <v>1659.9</v>
      </c>
      <c r="Q38" s="5">
        <v>170.52</v>
      </c>
      <c r="R38" s="5">
        <v>1470.78</v>
      </c>
      <c r="S38" s="5">
        <v>123.73999786377</v>
      </c>
      <c r="T38" s="5">
        <v>1236.8599853516</v>
      </c>
      <c r="U38" s="5">
        <v>1360.5999755859</v>
      </c>
      <c r="V38" s="5">
        <v>46.779998779297003</v>
      </c>
      <c r="W38" s="5">
        <v>233.91999816895</v>
      </c>
      <c r="X38" s="5">
        <v>280.70001220703</v>
      </c>
      <c r="Y38" s="5">
        <v>1140.42</v>
      </c>
      <c r="Z38" s="5">
        <v>330.34</v>
      </c>
      <c r="AA38" s="5">
        <v>240.93</v>
      </c>
      <c r="AB38" s="5">
        <v>89.41</v>
      </c>
      <c r="AC38" s="5">
        <v>1641.3</v>
      </c>
      <c r="AD38" s="16"/>
    </row>
    <row r="39" spans="1:30">
      <c r="A39" s="13" t="s">
        <v>31</v>
      </c>
      <c r="B39" s="3"/>
      <c r="C39" s="3">
        <v>2194.3000000000002</v>
      </c>
      <c r="D39" s="3" t="str">
        <f>MID(Tableau1[[#This Row],[Services]],16,2)</f>
        <v>07</v>
      </c>
      <c r="E39" s="4">
        <v>76</v>
      </c>
      <c r="F39" s="3">
        <v>25.229999542236001</v>
      </c>
      <c r="G39" s="3">
        <v>73.14</v>
      </c>
      <c r="H39" s="3">
        <v>0</v>
      </c>
      <c r="I39" s="3">
        <v>0</v>
      </c>
      <c r="J39" s="3">
        <v>0</v>
      </c>
      <c r="K39" s="3">
        <v>0</v>
      </c>
      <c r="L39" s="3">
        <v>0</v>
      </c>
      <c r="M39" s="3">
        <v>0</v>
      </c>
      <c r="N39" s="3">
        <v>0</v>
      </c>
      <c r="O39" s="3">
        <v>2.1</v>
      </c>
      <c r="P39" s="3">
        <v>2196.4</v>
      </c>
      <c r="Q39" s="3">
        <v>224.24</v>
      </c>
      <c r="R39" s="3">
        <v>1970.06</v>
      </c>
      <c r="S39" s="3">
        <v>169.88000488281</v>
      </c>
      <c r="T39" s="3">
        <v>1698.3199462891</v>
      </c>
      <c r="U39" s="3">
        <v>1868.1999511719</v>
      </c>
      <c r="V39" s="3">
        <v>54.360000610352003</v>
      </c>
      <c r="W39" s="3">
        <v>271.73999023438</v>
      </c>
      <c r="X39" s="3">
        <v>326.10000610352</v>
      </c>
      <c r="Y39" s="3">
        <v>1559.09</v>
      </c>
      <c r="Z39" s="3">
        <v>411.01</v>
      </c>
      <c r="AA39" s="3">
        <v>271.77999999999997</v>
      </c>
      <c r="AB39" s="3">
        <v>139.22999999999999</v>
      </c>
      <c r="AC39" s="3">
        <v>2193.6999999999998</v>
      </c>
      <c r="AD39" s="15"/>
    </row>
    <row r="40" spans="1:30" hidden="1">
      <c r="A40" s="14" t="s">
        <v>30</v>
      </c>
      <c r="B40" s="5"/>
      <c r="C40" s="5">
        <v>2190.5</v>
      </c>
      <c r="D40" s="5" t="str">
        <f>MID(Tableau1[[#This Row],[Services]],16,2)</f>
        <v>19</v>
      </c>
      <c r="E40" s="6">
        <v>64</v>
      </c>
      <c r="F40" s="5">
        <v>32.919998168945</v>
      </c>
      <c r="G40" s="5">
        <v>104.31</v>
      </c>
      <c r="H40" s="5">
        <v>0</v>
      </c>
      <c r="I40" s="5">
        <v>0</v>
      </c>
      <c r="J40" s="5">
        <v>0</v>
      </c>
      <c r="K40" s="5">
        <v>0</v>
      </c>
      <c r="L40" s="5">
        <v>0</v>
      </c>
      <c r="M40" s="5">
        <v>0</v>
      </c>
      <c r="N40" s="5">
        <v>0</v>
      </c>
      <c r="O40" s="5">
        <v>33.4</v>
      </c>
      <c r="P40" s="5">
        <v>2223.9</v>
      </c>
      <c r="Q40" s="5">
        <v>233.02</v>
      </c>
      <c r="R40" s="5">
        <v>1957.48</v>
      </c>
      <c r="S40" s="5">
        <v>158.42999267578</v>
      </c>
      <c r="T40" s="5">
        <v>1584.3699951172</v>
      </c>
      <c r="U40" s="5">
        <v>1742.8000488281</v>
      </c>
      <c r="V40" s="5">
        <v>74.589996337890994</v>
      </c>
      <c r="W40" s="5">
        <v>373.10998535156</v>
      </c>
      <c r="X40" s="5">
        <v>447.70001220703</v>
      </c>
      <c r="Y40" s="5">
        <v>1435.46</v>
      </c>
      <c r="Z40" s="5">
        <v>521.98</v>
      </c>
      <c r="AA40" s="5">
        <v>373.11</v>
      </c>
      <c r="AB40" s="5">
        <v>148.87</v>
      </c>
      <c r="AC40" s="5">
        <v>2190.5500000000002</v>
      </c>
      <c r="AD40" s="16"/>
    </row>
    <row r="41" spans="1:30">
      <c r="A41" s="13" t="s">
        <v>29</v>
      </c>
      <c r="B41" s="3"/>
      <c r="C41" s="3">
        <v>2137.4</v>
      </c>
      <c r="D41" s="3" t="str">
        <f>MID(Tableau1[[#This Row],[Services]],16,2)</f>
        <v>08</v>
      </c>
      <c r="E41" s="4">
        <v>80</v>
      </c>
      <c r="F41" s="3">
        <v>26.680000305176002</v>
      </c>
      <c r="G41" s="3">
        <v>71.25</v>
      </c>
      <c r="H41" s="3">
        <v>0</v>
      </c>
      <c r="I41" s="3">
        <v>0</v>
      </c>
      <c r="J41" s="3">
        <v>0</v>
      </c>
      <c r="K41" s="3">
        <v>0</v>
      </c>
      <c r="L41" s="3">
        <v>0</v>
      </c>
      <c r="M41" s="3">
        <v>0</v>
      </c>
      <c r="N41" s="3">
        <v>0</v>
      </c>
      <c r="O41" s="3">
        <v>4</v>
      </c>
      <c r="P41" s="3">
        <v>2141.4</v>
      </c>
      <c r="Q41" s="3">
        <v>229.47</v>
      </c>
      <c r="R41" s="3">
        <v>1907.93</v>
      </c>
      <c r="S41" s="3">
        <v>152.27000427246</v>
      </c>
      <c r="T41" s="3">
        <v>1521.9300537109</v>
      </c>
      <c r="U41" s="3">
        <v>1674.1999511719</v>
      </c>
      <c r="V41" s="3">
        <v>77.199996948242003</v>
      </c>
      <c r="W41" s="3">
        <v>386</v>
      </c>
      <c r="X41" s="3">
        <v>463.20001220703</v>
      </c>
      <c r="Y41" s="3">
        <v>1362.7</v>
      </c>
      <c r="Z41" s="3">
        <v>545.21</v>
      </c>
      <c r="AA41" s="3">
        <v>386.01</v>
      </c>
      <c r="AB41" s="3">
        <v>159.19999999999999</v>
      </c>
      <c r="AC41" s="3">
        <v>2136.79</v>
      </c>
      <c r="AD41" s="15"/>
    </row>
    <row r="42" spans="1:30">
      <c r="A42" s="14" t="s">
        <v>28</v>
      </c>
      <c r="B42" s="5"/>
      <c r="C42" s="5">
        <v>3374.6</v>
      </c>
      <c r="D42" s="5" t="str">
        <f>MID(Tableau1[[#This Row],[Services]],16,2)</f>
        <v>17</v>
      </c>
      <c r="E42" s="6">
        <v>82</v>
      </c>
      <c r="F42" s="5">
        <v>42.080001831055</v>
      </c>
      <c r="G42" s="5">
        <v>187.48</v>
      </c>
      <c r="H42" s="5">
        <v>0</v>
      </c>
      <c r="I42" s="5">
        <v>0</v>
      </c>
      <c r="J42" s="5">
        <v>0</v>
      </c>
      <c r="K42" s="5">
        <v>0</v>
      </c>
      <c r="L42" s="5">
        <v>0</v>
      </c>
      <c r="M42" s="5">
        <v>0</v>
      </c>
      <c r="N42" s="5">
        <v>0</v>
      </c>
      <c r="O42" s="5">
        <v>95.5</v>
      </c>
      <c r="P42" s="5">
        <v>3470.1</v>
      </c>
      <c r="Q42" s="5">
        <v>361.94</v>
      </c>
      <c r="R42" s="5">
        <v>3012.66</v>
      </c>
      <c r="S42" s="5">
        <v>240.53999328613</v>
      </c>
      <c r="T42" s="5">
        <v>2405.4399414063</v>
      </c>
      <c r="U42" s="5">
        <v>2645.9799804688</v>
      </c>
      <c r="V42" s="5">
        <v>121.40000152588</v>
      </c>
      <c r="W42" s="5">
        <v>607.21997070313</v>
      </c>
      <c r="X42" s="5">
        <v>728.61999511719</v>
      </c>
      <c r="Y42" s="5">
        <v>2239.86</v>
      </c>
      <c r="Z42" s="5">
        <v>779.16</v>
      </c>
      <c r="AA42" s="5">
        <v>541.55999999999995</v>
      </c>
      <c r="AB42" s="5">
        <v>237.6</v>
      </c>
      <c r="AC42" s="5">
        <v>3282.5</v>
      </c>
      <c r="AD42" s="16"/>
    </row>
    <row r="43" spans="1:30">
      <c r="A43" s="13" t="s">
        <v>27</v>
      </c>
      <c r="B43" s="3"/>
      <c r="C43" s="3">
        <v>2242</v>
      </c>
      <c r="D43" s="3" t="str">
        <f>MID(Tableau1[[#This Row],[Services]],16,2)</f>
        <v>11</v>
      </c>
      <c r="E43" s="4">
        <v>86</v>
      </c>
      <c r="F43" s="3">
        <v>25.120000839233001</v>
      </c>
      <c r="G43" s="3">
        <v>97.48</v>
      </c>
      <c r="H43" s="3">
        <v>0</v>
      </c>
      <c r="I43" s="3">
        <v>0</v>
      </c>
      <c r="J43" s="3">
        <v>0</v>
      </c>
      <c r="K43" s="3">
        <v>0</v>
      </c>
      <c r="L43" s="3">
        <v>0</v>
      </c>
      <c r="M43" s="3">
        <v>0</v>
      </c>
      <c r="N43" s="3">
        <v>0</v>
      </c>
      <c r="O43" s="3">
        <v>42</v>
      </c>
      <c r="P43" s="3">
        <v>2284</v>
      </c>
      <c r="Q43" s="3">
        <v>239.13</v>
      </c>
      <c r="R43" s="3">
        <v>2002.87</v>
      </c>
      <c r="S43" s="3">
        <v>161.63000488281</v>
      </c>
      <c r="T43" s="3">
        <v>1615.2700195313</v>
      </c>
      <c r="U43" s="3">
        <v>1776.9000244141</v>
      </c>
      <c r="V43" s="3">
        <v>77.5</v>
      </c>
      <c r="W43" s="3">
        <v>387.60000610352</v>
      </c>
      <c r="X43" s="3">
        <v>465.10000610352</v>
      </c>
      <c r="Y43" s="3">
        <v>1445.94</v>
      </c>
      <c r="Z43" s="3">
        <v>557.01</v>
      </c>
      <c r="AA43" s="3">
        <v>387.6</v>
      </c>
      <c r="AB43" s="3">
        <v>169.41</v>
      </c>
      <c r="AC43" s="3">
        <v>2230</v>
      </c>
      <c r="AD43" s="15"/>
    </row>
    <row r="44" spans="1:30" hidden="1">
      <c r="A44" s="14" t="s">
        <v>26</v>
      </c>
      <c r="B44" s="5"/>
      <c r="C44" s="5">
        <v>2252.6</v>
      </c>
      <c r="D44" s="5" t="str">
        <f>MID(Tableau1[[#This Row],[Services]],16,2)</f>
        <v>19</v>
      </c>
      <c r="E44" s="6">
        <v>65</v>
      </c>
      <c r="F44" s="5">
        <v>35.080001831055</v>
      </c>
      <c r="G44" s="5">
        <v>160.9</v>
      </c>
      <c r="H44" s="5">
        <v>0</v>
      </c>
      <c r="I44" s="5">
        <v>0</v>
      </c>
      <c r="J44" s="5">
        <v>0</v>
      </c>
      <c r="K44" s="5">
        <v>0</v>
      </c>
      <c r="L44" s="5">
        <v>0</v>
      </c>
      <c r="M44" s="5">
        <v>0</v>
      </c>
      <c r="N44" s="5">
        <v>0</v>
      </c>
      <c r="O44" s="5">
        <v>0</v>
      </c>
      <c r="P44" s="5">
        <v>2252.6</v>
      </c>
      <c r="Q44" s="5">
        <v>237.7</v>
      </c>
      <c r="R44" s="5">
        <v>2014.9</v>
      </c>
      <c r="S44" s="5">
        <v>165.2200012207</v>
      </c>
      <c r="T44" s="5">
        <v>1652.4799804688</v>
      </c>
      <c r="U44" s="5">
        <v>1817.6999511719</v>
      </c>
      <c r="V44" s="5">
        <v>72.480003356934006</v>
      </c>
      <c r="W44" s="5">
        <v>362.42001342773</v>
      </c>
      <c r="X44" s="5">
        <v>434.89999389648</v>
      </c>
      <c r="Y44" s="5">
        <v>1518.99</v>
      </c>
      <c r="Z44" s="5">
        <v>495.72</v>
      </c>
      <c r="AA44" s="5">
        <v>362.42</v>
      </c>
      <c r="AB44" s="5">
        <v>133.30000000000001</v>
      </c>
      <c r="AC44" s="5">
        <v>2252.6999999999998</v>
      </c>
      <c r="AD44" s="16"/>
    </row>
    <row r="45" spans="1:30">
      <c r="A45" s="13" t="s">
        <v>25</v>
      </c>
      <c r="B45" s="3"/>
      <c r="C45" s="3">
        <v>1527.8</v>
      </c>
      <c r="D45" s="3" t="str">
        <f>MID(Tableau1[[#This Row],[Services]],16,2)</f>
        <v>11</v>
      </c>
      <c r="E45" s="4">
        <v>37</v>
      </c>
      <c r="F45" s="3">
        <v>42.240001678467003</v>
      </c>
      <c r="G45" s="3">
        <v>109.13</v>
      </c>
      <c r="H45" s="3">
        <v>0</v>
      </c>
      <c r="I45" s="3">
        <v>0</v>
      </c>
      <c r="J45" s="3">
        <v>0</v>
      </c>
      <c r="K45" s="3">
        <v>0</v>
      </c>
      <c r="L45" s="3">
        <v>0</v>
      </c>
      <c r="M45" s="3">
        <v>0</v>
      </c>
      <c r="N45" s="3">
        <v>0</v>
      </c>
      <c r="O45" s="3">
        <v>0</v>
      </c>
      <c r="P45" s="3">
        <v>1527.8</v>
      </c>
      <c r="Q45" s="3">
        <v>158.61000000000001</v>
      </c>
      <c r="R45" s="3">
        <v>1369.19</v>
      </c>
      <c r="S45" s="3">
        <v>115.2799987793</v>
      </c>
      <c r="T45" s="3">
        <v>1152.5200195313</v>
      </c>
      <c r="U45" s="3">
        <v>1267.8000488281</v>
      </c>
      <c r="V45" s="3">
        <v>43.330001831055</v>
      </c>
      <c r="W45" s="3">
        <v>216.66999816895</v>
      </c>
      <c r="X45" s="3">
        <v>260</v>
      </c>
      <c r="Y45" s="3">
        <v>1100.02</v>
      </c>
      <c r="Z45" s="3">
        <v>269.2</v>
      </c>
      <c r="AA45" s="3">
        <v>216.67</v>
      </c>
      <c r="AB45" s="3">
        <v>52.53</v>
      </c>
      <c r="AC45" s="3">
        <v>1532.8</v>
      </c>
      <c r="AD45" s="15"/>
    </row>
    <row r="46" spans="1:30" hidden="1">
      <c r="A46" s="14" t="s">
        <v>24</v>
      </c>
      <c r="B46" s="5"/>
      <c r="C46" s="5">
        <v>4732</v>
      </c>
      <c r="D46" s="5" t="str">
        <f>MID(Tableau1[[#This Row],[Services]],16,2)</f>
        <v>18</v>
      </c>
      <c r="E46" s="6">
        <v>133</v>
      </c>
      <c r="F46" s="5">
        <v>35.080001831055</v>
      </c>
      <c r="G46" s="5">
        <v>135.19999999999999</v>
      </c>
      <c r="H46" s="5">
        <v>64.599999999999994</v>
      </c>
      <c r="I46" s="5">
        <v>64.599998474120994</v>
      </c>
      <c r="J46" s="5">
        <v>0</v>
      </c>
      <c r="K46" s="5">
        <v>0</v>
      </c>
      <c r="L46" s="5">
        <v>0</v>
      </c>
      <c r="M46" s="5">
        <v>0</v>
      </c>
      <c r="N46" s="5">
        <v>0</v>
      </c>
      <c r="O46" s="5">
        <v>97.8</v>
      </c>
      <c r="P46" s="5">
        <v>4894.3999999999996</v>
      </c>
      <c r="Q46" s="5">
        <v>508.61</v>
      </c>
      <c r="R46" s="5">
        <v>4223.3900000000003</v>
      </c>
      <c r="S46" s="5">
        <v>336.04998779297</v>
      </c>
      <c r="T46" s="5">
        <v>3360.4399414063</v>
      </c>
      <c r="U46" s="5">
        <v>3696.4899902344</v>
      </c>
      <c r="V46" s="5">
        <v>172.55999755859</v>
      </c>
      <c r="W46" s="5">
        <v>862.95001220703</v>
      </c>
      <c r="X46" s="5">
        <v>1035.5100097656</v>
      </c>
      <c r="Y46" s="5">
        <v>3178.08</v>
      </c>
      <c r="Z46" s="5">
        <v>1048.53</v>
      </c>
      <c r="AA46" s="5">
        <v>765.8</v>
      </c>
      <c r="AB46" s="5">
        <v>282.73</v>
      </c>
      <c r="AC46" s="5">
        <v>4732</v>
      </c>
      <c r="AD46" s="16"/>
    </row>
    <row r="47" spans="1:30">
      <c r="A47" s="13" t="s">
        <v>23</v>
      </c>
      <c r="B47" s="3"/>
      <c r="C47" s="3">
        <v>3580.1</v>
      </c>
      <c r="D47" s="3" t="str">
        <f>MID(Tableau1[[#This Row],[Services]],16,2)</f>
        <v>11</v>
      </c>
      <c r="E47" s="4">
        <v>90</v>
      </c>
      <c r="F47" s="3">
        <v>37.959999084472997</v>
      </c>
      <c r="G47" s="3">
        <v>162.72999999999999</v>
      </c>
      <c r="H47" s="3">
        <v>22.8</v>
      </c>
      <c r="I47" s="3">
        <v>22.799999237061002</v>
      </c>
      <c r="J47" s="3">
        <v>0</v>
      </c>
      <c r="K47" s="3">
        <v>0</v>
      </c>
      <c r="L47" s="3">
        <v>0</v>
      </c>
      <c r="M47" s="3">
        <v>0</v>
      </c>
      <c r="N47" s="3">
        <v>0</v>
      </c>
      <c r="O47" s="3">
        <v>24</v>
      </c>
      <c r="P47" s="3">
        <v>3626.9</v>
      </c>
      <c r="Q47" s="3">
        <v>374.19</v>
      </c>
      <c r="R47" s="3">
        <v>3205.91</v>
      </c>
      <c r="S47" s="3">
        <v>267.04000854492</v>
      </c>
      <c r="T47" s="3">
        <v>2670.0400390625</v>
      </c>
      <c r="U47" s="3">
        <v>2937.080078125</v>
      </c>
      <c r="V47" s="3">
        <v>107.15000152588</v>
      </c>
      <c r="W47" s="3">
        <v>535.86999511719</v>
      </c>
      <c r="X47" s="3">
        <v>643.02001953125</v>
      </c>
      <c r="Y47" s="3">
        <v>2529.7399999999998</v>
      </c>
      <c r="Z47" s="3">
        <v>677.74</v>
      </c>
      <c r="AA47" s="3">
        <v>518.82000000000005</v>
      </c>
      <c r="AB47" s="3">
        <v>158.91999999999999</v>
      </c>
      <c r="AC47" s="3">
        <v>3580.11</v>
      </c>
      <c r="AD47" s="15"/>
    </row>
    <row r="48" spans="1:30" hidden="1">
      <c r="A48" s="14" t="s">
        <v>22</v>
      </c>
      <c r="B48" s="5"/>
      <c r="C48" s="5">
        <v>1408.9</v>
      </c>
      <c r="D48" s="5" t="str">
        <f>MID(Tableau1[[#This Row],[Services]],16,2)</f>
        <v>19</v>
      </c>
      <c r="E48" s="6">
        <v>38</v>
      </c>
      <c r="F48" s="5">
        <v>37.380001068115</v>
      </c>
      <c r="G48" s="5">
        <v>100.64</v>
      </c>
      <c r="H48" s="5">
        <v>0</v>
      </c>
      <c r="I48" s="5">
        <v>0</v>
      </c>
      <c r="J48" s="5">
        <v>0</v>
      </c>
      <c r="K48" s="5">
        <v>0</v>
      </c>
      <c r="L48" s="5">
        <v>0</v>
      </c>
      <c r="M48" s="5">
        <v>0</v>
      </c>
      <c r="N48" s="5">
        <v>0</v>
      </c>
      <c r="O48" s="5">
        <v>39</v>
      </c>
      <c r="P48" s="5">
        <v>1447.9</v>
      </c>
      <c r="Q48" s="5">
        <v>153.66</v>
      </c>
      <c r="R48" s="5">
        <v>1255.24</v>
      </c>
      <c r="S48" s="5">
        <v>97.400001525879006</v>
      </c>
      <c r="T48" s="5">
        <v>973.90002441406</v>
      </c>
      <c r="U48" s="5">
        <v>1071.3000488281</v>
      </c>
      <c r="V48" s="5">
        <v>56.259998321532997</v>
      </c>
      <c r="W48" s="5">
        <v>281.33999633789</v>
      </c>
      <c r="X48" s="5">
        <v>337.60000610352</v>
      </c>
      <c r="Y48" s="5">
        <v>936.29</v>
      </c>
      <c r="Z48" s="5">
        <v>318.89999999999998</v>
      </c>
      <c r="AA48" s="5">
        <v>288.36</v>
      </c>
      <c r="AB48" s="5">
        <v>30.54</v>
      </c>
      <c r="AC48" s="5">
        <v>1408.9</v>
      </c>
      <c r="AD48" s="16"/>
    </row>
    <row r="49" spans="1:30">
      <c r="A49" s="13" t="s">
        <v>21</v>
      </c>
      <c r="B49" s="3"/>
      <c r="C49" s="3">
        <v>2004.8</v>
      </c>
      <c r="D49" s="3" t="str">
        <f>MID(Tableau1[[#This Row],[Services]],16,2)</f>
        <v>11</v>
      </c>
      <c r="E49" s="4">
        <v>72</v>
      </c>
      <c r="F49" s="3">
        <v>25.969999313353998</v>
      </c>
      <c r="G49" s="3">
        <v>91.13</v>
      </c>
      <c r="H49" s="3">
        <v>0</v>
      </c>
      <c r="I49" s="3">
        <v>0</v>
      </c>
      <c r="J49" s="3">
        <v>0</v>
      </c>
      <c r="K49" s="3">
        <v>0</v>
      </c>
      <c r="L49" s="3">
        <v>0</v>
      </c>
      <c r="M49" s="3">
        <v>0</v>
      </c>
      <c r="N49" s="3">
        <v>0</v>
      </c>
      <c r="O49" s="3">
        <v>0</v>
      </c>
      <c r="P49" s="3">
        <v>2004.8</v>
      </c>
      <c r="Q49" s="3">
        <v>208.31</v>
      </c>
      <c r="R49" s="3">
        <v>1796.49</v>
      </c>
      <c r="S49" s="3">
        <v>151.10000610352</v>
      </c>
      <c r="T49" s="3">
        <v>1510.4000244141</v>
      </c>
      <c r="U49" s="3">
        <v>1661.5</v>
      </c>
      <c r="V49" s="3">
        <v>57.209999084472997</v>
      </c>
      <c r="W49" s="3">
        <v>286.08999633789</v>
      </c>
      <c r="X49" s="3">
        <v>343.29998779297</v>
      </c>
      <c r="Y49" s="3">
        <v>1356.72</v>
      </c>
      <c r="Z49" s="3">
        <v>439.67</v>
      </c>
      <c r="AA49" s="3">
        <v>286.11</v>
      </c>
      <c r="AB49" s="3">
        <v>153.56</v>
      </c>
      <c r="AC49" s="3">
        <v>1913.4</v>
      </c>
      <c r="AD49" s="15"/>
    </row>
    <row r="50" spans="1:30" hidden="1">
      <c r="A50" s="14" t="s">
        <v>20</v>
      </c>
      <c r="B50" s="5"/>
      <c r="C50" s="5">
        <v>1756.5</v>
      </c>
      <c r="D50" s="5" t="str">
        <f>MID(Tableau1[[#This Row],[Services]],16,2)</f>
        <v>19</v>
      </c>
      <c r="E50" s="6">
        <v>49</v>
      </c>
      <c r="F50" s="5">
        <v>36.270000457763999</v>
      </c>
      <c r="G50" s="5">
        <v>103.32</v>
      </c>
      <c r="H50" s="5">
        <v>0</v>
      </c>
      <c r="I50" s="5">
        <v>0</v>
      </c>
      <c r="J50" s="5">
        <v>0</v>
      </c>
      <c r="K50" s="5">
        <v>0</v>
      </c>
      <c r="L50" s="5">
        <v>0</v>
      </c>
      <c r="M50" s="5">
        <v>0</v>
      </c>
      <c r="N50" s="5">
        <v>0</v>
      </c>
      <c r="O50" s="5">
        <v>0</v>
      </c>
      <c r="P50" s="5">
        <v>1756.5</v>
      </c>
      <c r="Q50" s="5">
        <v>185.84</v>
      </c>
      <c r="R50" s="5">
        <v>1570.66</v>
      </c>
      <c r="S50" s="5">
        <v>128.14999389648</v>
      </c>
      <c r="T50" s="5">
        <v>1281.9499511719</v>
      </c>
      <c r="U50" s="5">
        <v>1410.0999755859</v>
      </c>
      <c r="V50" s="5">
        <v>57.689998626708999</v>
      </c>
      <c r="W50" s="5">
        <v>288.70999145508</v>
      </c>
      <c r="X50" s="5">
        <v>346.39999389648</v>
      </c>
      <c r="Y50" s="5">
        <v>1181.3900000000001</v>
      </c>
      <c r="Z50" s="5">
        <v>389.26</v>
      </c>
      <c r="AA50" s="5">
        <v>295.73</v>
      </c>
      <c r="AB50" s="5">
        <v>93.53</v>
      </c>
      <c r="AC50" s="5">
        <v>1756.5</v>
      </c>
      <c r="AD50" s="16"/>
    </row>
    <row r="51" spans="1:30">
      <c r="A51" s="13" t="s">
        <v>19</v>
      </c>
      <c r="B51" s="3"/>
      <c r="C51" s="3">
        <v>2377.5</v>
      </c>
      <c r="D51" s="3" t="str">
        <f>MID(Tableau1[[#This Row],[Services]],16,2)</f>
        <v>06</v>
      </c>
      <c r="E51" s="4">
        <v>79</v>
      </c>
      <c r="F51" s="3">
        <v>25.450000762938998</v>
      </c>
      <c r="G51" s="3">
        <v>66.040000000000006</v>
      </c>
      <c r="H51" s="3">
        <v>0</v>
      </c>
      <c r="I51" s="3">
        <v>0</v>
      </c>
      <c r="J51" s="3">
        <v>0</v>
      </c>
      <c r="K51" s="3">
        <v>0</v>
      </c>
      <c r="L51" s="3">
        <v>0</v>
      </c>
      <c r="M51" s="3">
        <v>0</v>
      </c>
      <c r="N51" s="3">
        <v>0</v>
      </c>
      <c r="O51" s="3">
        <v>28.5</v>
      </c>
      <c r="P51" s="3">
        <v>2406</v>
      </c>
      <c r="Q51" s="3">
        <v>241.28</v>
      </c>
      <c r="R51" s="3">
        <v>2136.2199999999998</v>
      </c>
      <c r="S51" s="3">
        <v>186.00999450684</v>
      </c>
      <c r="T51" s="3">
        <v>1859.7900390625</v>
      </c>
      <c r="U51" s="3">
        <v>2045.8000488281</v>
      </c>
      <c r="V51" s="3">
        <v>55.270000457763999</v>
      </c>
      <c r="W51" s="3">
        <v>276.42999267578</v>
      </c>
      <c r="X51" s="3">
        <v>331.70001220703</v>
      </c>
      <c r="Y51" s="3">
        <v>1669.11</v>
      </c>
      <c r="Z51" s="3">
        <v>467.15</v>
      </c>
      <c r="AA51" s="3">
        <v>276.44</v>
      </c>
      <c r="AB51" s="3">
        <v>190.71</v>
      </c>
      <c r="AC51" s="3">
        <v>2377.6</v>
      </c>
      <c r="AD51" s="15"/>
    </row>
    <row r="52" spans="1:30" hidden="1">
      <c r="A52" s="14" t="s">
        <v>18</v>
      </c>
      <c r="B52" s="5"/>
      <c r="C52" s="5">
        <v>2704.5</v>
      </c>
      <c r="D52" s="5" t="str">
        <f>MID(Tableau1[[#This Row],[Services]],16,2)</f>
        <v>19</v>
      </c>
      <c r="E52" s="6">
        <v>69</v>
      </c>
      <c r="F52" s="5">
        <v>40.709999084472997</v>
      </c>
      <c r="G52" s="5">
        <v>117.59</v>
      </c>
      <c r="H52" s="5">
        <v>0</v>
      </c>
      <c r="I52" s="5">
        <v>0</v>
      </c>
      <c r="J52" s="5">
        <v>0</v>
      </c>
      <c r="K52" s="5">
        <v>0</v>
      </c>
      <c r="L52" s="5">
        <v>0</v>
      </c>
      <c r="M52" s="5">
        <v>0</v>
      </c>
      <c r="N52" s="5">
        <v>0</v>
      </c>
      <c r="O52" s="5">
        <v>50.1</v>
      </c>
      <c r="P52" s="5">
        <v>2754.6</v>
      </c>
      <c r="Q52" s="5">
        <v>304.86</v>
      </c>
      <c r="R52" s="5">
        <v>2399.64</v>
      </c>
      <c r="S52" s="5">
        <v>175.00999450684</v>
      </c>
      <c r="T52" s="5">
        <v>1750.0899658203</v>
      </c>
      <c r="U52" s="5">
        <v>1925.0999755859</v>
      </c>
      <c r="V52" s="5">
        <v>129.85000610352</v>
      </c>
      <c r="W52" s="5">
        <v>649.54998779297</v>
      </c>
      <c r="X52" s="5">
        <v>779.40002441406</v>
      </c>
      <c r="Y52" s="5">
        <v>1614.09</v>
      </c>
      <c r="Z52" s="5">
        <v>785.47</v>
      </c>
      <c r="AA52" s="5">
        <v>663.11</v>
      </c>
      <c r="AB52" s="5">
        <v>122.36</v>
      </c>
      <c r="AC52" s="5">
        <v>2704.5</v>
      </c>
      <c r="AD52" s="16"/>
    </row>
    <row r="53" spans="1:30">
      <c r="A53" s="13" t="s">
        <v>17</v>
      </c>
      <c r="B53" s="3"/>
      <c r="C53" s="3">
        <v>2838.5</v>
      </c>
      <c r="D53" s="3" t="str">
        <f>MID(Tableau1[[#This Row],[Services]],16,2)</f>
        <v>09</v>
      </c>
      <c r="E53" s="4">
        <v>99</v>
      </c>
      <c r="F53" s="3">
        <v>26.85000038147</v>
      </c>
      <c r="G53" s="3">
        <v>94.62</v>
      </c>
      <c r="H53" s="3">
        <v>0</v>
      </c>
      <c r="I53" s="3">
        <v>0</v>
      </c>
      <c r="J53" s="3">
        <v>0</v>
      </c>
      <c r="K53" s="3">
        <v>0</v>
      </c>
      <c r="L53" s="3">
        <v>0</v>
      </c>
      <c r="M53" s="3">
        <v>0</v>
      </c>
      <c r="N53" s="3">
        <v>0</v>
      </c>
      <c r="O53" s="3">
        <v>7.2</v>
      </c>
      <c r="P53" s="3">
        <v>2845.7</v>
      </c>
      <c r="Q53" s="3">
        <v>307.67</v>
      </c>
      <c r="R53" s="3">
        <v>2530.83</v>
      </c>
      <c r="S53" s="3">
        <v>198.53999328613</v>
      </c>
      <c r="T53" s="3">
        <v>1985.3599853516</v>
      </c>
      <c r="U53" s="3">
        <v>2183.8999023438</v>
      </c>
      <c r="V53" s="3">
        <v>109.12999725342</v>
      </c>
      <c r="W53" s="3">
        <v>545.46997070313</v>
      </c>
      <c r="X53" s="3">
        <v>654.59997558594</v>
      </c>
      <c r="Y53" s="3">
        <v>1776.33</v>
      </c>
      <c r="Z53" s="3">
        <v>754.44</v>
      </c>
      <c r="AA53" s="3">
        <v>545.5</v>
      </c>
      <c r="AB53" s="3">
        <v>208.94</v>
      </c>
      <c r="AC53" s="3">
        <v>2764.34</v>
      </c>
      <c r="AD53" s="15"/>
    </row>
    <row r="54" spans="1:30" hidden="1">
      <c r="A54" s="14" t="s">
        <v>16</v>
      </c>
      <c r="B54" s="5"/>
      <c r="C54" s="5">
        <v>803.7</v>
      </c>
      <c r="D54" s="5" t="str">
        <f>MID(Tableau1[[#This Row],[Services]],16,2)</f>
        <v>18</v>
      </c>
      <c r="E54" s="6">
        <v>24</v>
      </c>
      <c r="F54" s="5">
        <v>36.369998931885</v>
      </c>
      <c r="G54" s="5">
        <v>89.3</v>
      </c>
      <c r="H54" s="5">
        <v>0</v>
      </c>
      <c r="I54" s="5">
        <v>0</v>
      </c>
      <c r="J54" s="5">
        <v>0</v>
      </c>
      <c r="K54" s="5">
        <v>0</v>
      </c>
      <c r="L54" s="5">
        <v>0</v>
      </c>
      <c r="M54" s="5">
        <v>0</v>
      </c>
      <c r="N54" s="5">
        <v>0</v>
      </c>
      <c r="O54" s="5">
        <v>13</v>
      </c>
      <c r="P54" s="5">
        <v>816.7</v>
      </c>
      <c r="Q54" s="5">
        <v>86.29</v>
      </c>
      <c r="R54" s="5">
        <v>717.41</v>
      </c>
      <c r="S54" s="5">
        <v>57.240001678467003</v>
      </c>
      <c r="T54" s="5">
        <v>572.15997314453</v>
      </c>
      <c r="U54" s="5">
        <v>629.40002441406</v>
      </c>
      <c r="V54" s="5">
        <v>29.049999237061002</v>
      </c>
      <c r="W54" s="5">
        <v>145.25</v>
      </c>
      <c r="X54" s="5">
        <v>174.30000305176</v>
      </c>
      <c r="Y54" s="5">
        <v>549.52</v>
      </c>
      <c r="Z54" s="5">
        <v>167.86</v>
      </c>
      <c r="AA54" s="5">
        <v>145.24</v>
      </c>
      <c r="AB54" s="5">
        <v>22.62</v>
      </c>
      <c r="AC54" s="5">
        <v>803.7</v>
      </c>
      <c r="AD54" s="16"/>
    </row>
    <row r="55" spans="1:30">
      <c r="A55" s="13" t="s">
        <v>15</v>
      </c>
      <c r="B55" s="3"/>
      <c r="C55" s="3">
        <v>2041.9</v>
      </c>
      <c r="D55" s="3" t="str">
        <f>MID(Tableau1[[#This Row],[Services]],16,2)</f>
        <v>12</v>
      </c>
      <c r="E55" s="4">
        <v>82</v>
      </c>
      <c r="F55" s="3">
        <v>26.389999389648001</v>
      </c>
      <c r="G55" s="3">
        <v>65.87</v>
      </c>
      <c r="H55" s="3">
        <v>0</v>
      </c>
      <c r="I55" s="3">
        <v>0</v>
      </c>
      <c r="J55" s="3">
        <v>0</v>
      </c>
      <c r="K55" s="3">
        <v>0</v>
      </c>
      <c r="L55" s="3">
        <v>0</v>
      </c>
      <c r="M55" s="3">
        <v>0</v>
      </c>
      <c r="N55" s="3">
        <v>0</v>
      </c>
      <c r="O55" s="3">
        <v>28.3</v>
      </c>
      <c r="P55" s="3">
        <v>2070.1999999999998</v>
      </c>
      <c r="Q55" s="3">
        <v>214.96</v>
      </c>
      <c r="R55" s="3">
        <v>1826.94</v>
      </c>
      <c r="S55" s="3">
        <v>150.55000305176</v>
      </c>
      <c r="T55" s="3">
        <v>1504.8499755859</v>
      </c>
      <c r="U55" s="3">
        <v>1655.4000244141</v>
      </c>
      <c r="V55" s="3">
        <v>64.410003662109006</v>
      </c>
      <c r="W55" s="3">
        <v>322.08999633789</v>
      </c>
      <c r="X55" s="3">
        <v>386.5</v>
      </c>
      <c r="Y55" s="3">
        <v>1404.12</v>
      </c>
      <c r="Z55" s="3">
        <v>422.88</v>
      </c>
      <c r="AA55" s="3">
        <v>322.07</v>
      </c>
      <c r="AB55" s="3">
        <v>100.81</v>
      </c>
      <c r="AC55" s="3">
        <v>1900.8</v>
      </c>
      <c r="AD55" s="15"/>
    </row>
    <row r="56" spans="1:30" hidden="1">
      <c r="A56" s="14" t="s">
        <v>14</v>
      </c>
      <c r="B56" s="5"/>
      <c r="C56" s="5">
        <v>2640.5</v>
      </c>
      <c r="D56" s="5" t="str">
        <f>MID(Tableau1[[#This Row],[Services]],16,2)</f>
        <v>19</v>
      </c>
      <c r="E56" s="6">
        <v>70</v>
      </c>
      <c r="F56" s="5">
        <v>35.630001068115</v>
      </c>
      <c r="G56" s="5">
        <v>132.02000000000001</v>
      </c>
      <c r="H56" s="5">
        <v>68.400000000000006</v>
      </c>
      <c r="I56" s="5">
        <v>68.400001525879006</v>
      </c>
      <c r="J56" s="5">
        <v>0</v>
      </c>
      <c r="K56" s="5">
        <v>0</v>
      </c>
      <c r="L56" s="5">
        <v>0</v>
      </c>
      <c r="M56" s="5">
        <v>0</v>
      </c>
      <c r="N56" s="5">
        <v>0</v>
      </c>
      <c r="O56" s="5">
        <v>52</v>
      </c>
      <c r="P56" s="5">
        <v>2760.9</v>
      </c>
      <c r="Q56" s="5">
        <v>283.83999999999997</v>
      </c>
      <c r="R56" s="5">
        <v>2356.66</v>
      </c>
      <c r="S56" s="5">
        <v>187.50999450684</v>
      </c>
      <c r="T56" s="5">
        <v>1874.9300537109</v>
      </c>
      <c r="U56" s="5">
        <v>2062.4399414063</v>
      </c>
      <c r="V56" s="5">
        <v>96.330001831055</v>
      </c>
      <c r="W56" s="5">
        <v>481.73001098633</v>
      </c>
      <c r="X56" s="5">
        <v>578.05999755859</v>
      </c>
      <c r="Y56" s="5">
        <v>1748.16</v>
      </c>
      <c r="Z56" s="5">
        <v>608.39</v>
      </c>
      <c r="AA56" s="5">
        <v>481.79</v>
      </c>
      <c r="AB56" s="5">
        <v>126.6</v>
      </c>
      <c r="AC56" s="5">
        <v>2640.5</v>
      </c>
      <c r="AD56" s="16"/>
    </row>
    <row r="57" spans="1:30">
      <c r="A57" s="13" t="s">
        <v>13</v>
      </c>
      <c r="B57" s="3"/>
      <c r="C57" s="3">
        <v>1875.6</v>
      </c>
      <c r="D57" s="3" t="str">
        <f>MID(Tableau1[[#This Row],[Services]],16,2)</f>
        <v>11</v>
      </c>
      <c r="E57" s="4">
        <v>64</v>
      </c>
      <c r="F57" s="3">
        <v>29.870000839233001</v>
      </c>
      <c r="G57" s="3">
        <v>81.55</v>
      </c>
      <c r="H57" s="3">
        <v>0</v>
      </c>
      <c r="I57" s="3">
        <v>0</v>
      </c>
      <c r="J57" s="3">
        <v>0</v>
      </c>
      <c r="K57" s="3">
        <v>0</v>
      </c>
      <c r="L57" s="3">
        <v>0</v>
      </c>
      <c r="M57" s="3">
        <v>0</v>
      </c>
      <c r="N57" s="3">
        <v>0</v>
      </c>
      <c r="O57" s="3">
        <v>0</v>
      </c>
      <c r="P57" s="3">
        <v>1875.6</v>
      </c>
      <c r="Q57" s="3">
        <v>202.08</v>
      </c>
      <c r="R57" s="3">
        <v>1673.52</v>
      </c>
      <c r="S57" s="3">
        <v>132.63999938965</v>
      </c>
      <c r="T57" s="3">
        <v>1326.3599853516</v>
      </c>
      <c r="U57" s="3">
        <v>1459</v>
      </c>
      <c r="V57" s="3">
        <v>69.440002441405994</v>
      </c>
      <c r="W57" s="3">
        <v>347.16000366211</v>
      </c>
      <c r="X57" s="3">
        <v>416.60000610352</v>
      </c>
      <c r="Y57" s="3">
        <v>1220.8399999999999</v>
      </c>
      <c r="Z57" s="3">
        <v>452.61</v>
      </c>
      <c r="AA57" s="3">
        <v>347.17</v>
      </c>
      <c r="AB57" s="3">
        <v>105.44</v>
      </c>
      <c r="AC57" s="3">
        <v>1875.25</v>
      </c>
      <c r="AD57" s="15"/>
    </row>
    <row r="58" spans="1:30" hidden="1">
      <c r="A58" s="14" t="s">
        <v>12</v>
      </c>
      <c r="B58" s="5"/>
      <c r="C58" s="5">
        <v>3135.6</v>
      </c>
      <c r="D58" s="5" t="str">
        <f>MID(Tableau1[[#This Row],[Services]],16,2)</f>
        <v>19</v>
      </c>
      <c r="E58" s="6">
        <v>86</v>
      </c>
      <c r="F58" s="5">
        <v>36</v>
      </c>
      <c r="G58" s="5">
        <v>104.52</v>
      </c>
      <c r="H58" s="5">
        <v>0</v>
      </c>
      <c r="I58" s="5">
        <v>0</v>
      </c>
      <c r="J58" s="5">
        <v>0</v>
      </c>
      <c r="K58" s="5">
        <v>0</v>
      </c>
      <c r="L58" s="5">
        <v>0</v>
      </c>
      <c r="M58" s="5">
        <v>0</v>
      </c>
      <c r="N58" s="5">
        <v>0</v>
      </c>
      <c r="O58" s="5">
        <v>199.9</v>
      </c>
      <c r="P58" s="5">
        <v>3335.5</v>
      </c>
      <c r="Q58" s="5">
        <v>350.02</v>
      </c>
      <c r="R58" s="5">
        <v>2785.58</v>
      </c>
      <c r="S58" s="5">
        <v>206.94999694824</v>
      </c>
      <c r="T58" s="5">
        <v>2069.9499511719</v>
      </c>
      <c r="U58" s="5">
        <v>2276.8999023438</v>
      </c>
      <c r="V58" s="5">
        <v>143.07000732422</v>
      </c>
      <c r="W58" s="5">
        <v>715.63000488281</v>
      </c>
      <c r="X58" s="5">
        <v>858.70001220703</v>
      </c>
      <c r="Y58" s="5">
        <v>1996.36</v>
      </c>
      <c r="Z58" s="5">
        <v>789.1</v>
      </c>
      <c r="AA58" s="5">
        <v>715.59</v>
      </c>
      <c r="AB58" s="5">
        <v>73.510000000000005</v>
      </c>
      <c r="AC58" s="5">
        <v>3135.1</v>
      </c>
      <c r="AD58" s="16"/>
    </row>
    <row r="59" spans="1:30">
      <c r="A59" s="13" t="s">
        <v>11</v>
      </c>
      <c r="B59" s="3"/>
      <c r="C59" s="3">
        <v>1418.2</v>
      </c>
      <c r="D59" s="3" t="str">
        <f>MID(Tableau1[[#This Row],[Services]],16,2)</f>
        <v>11</v>
      </c>
      <c r="E59" s="4">
        <v>40</v>
      </c>
      <c r="F59" s="3">
        <v>34.869998931885</v>
      </c>
      <c r="G59" s="3">
        <v>109.09</v>
      </c>
      <c r="H59" s="3">
        <v>0</v>
      </c>
      <c r="I59" s="3">
        <v>0</v>
      </c>
      <c r="J59" s="3">
        <v>0</v>
      </c>
      <c r="K59" s="3">
        <v>0</v>
      </c>
      <c r="L59" s="3">
        <v>0</v>
      </c>
      <c r="M59" s="3">
        <v>0</v>
      </c>
      <c r="N59" s="3">
        <v>0</v>
      </c>
      <c r="O59" s="3">
        <v>0</v>
      </c>
      <c r="P59" s="3">
        <v>1418.2</v>
      </c>
      <c r="Q59" s="3">
        <v>152.69</v>
      </c>
      <c r="R59" s="3">
        <v>1265.51</v>
      </c>
      <c r="S59" s="3">
        <v>100.33999633789</v>
      </c>
      <c r="T59" s="3">
        <v>1003.6599731445</v>
      </c>
      <c r="U59" s="3">
        <v>1104</v>
      </c>
      <c r="V59" s="3">
        <v>52.349998474121001</v>
      </c>
      <c r="W59" s="3">
        <v>261.85000610352</v>
      </c>
      <c r="X59" s="3">
        <v>314.20001220703</v>
      </c>
      <c r="Y59" s="3">
        <v>940.41</v>
      </c>
      <c r="Z59" s="3">
        <v>325.02999999999997</v>
      </c>
      <c r="AA59" s="3">
        <v>261.86</v>
      </c>
      <c r="AB59" s="3">
        <v>63.17</v>
      </c>
      <c r="AC59" s="3">
        <v>1391.7</v>
      </c>
      <c r="AD59" s="15"/>
    </row>
    <row r="60" spans="1:30" hidden="1">
      <c r="A60" s="14" t="s">
        <v>10</v>
      </c>
      <c r="B60" s="5"/>
      <c r="C60" s="5">
        <v>5220.6000000000004</v>
      </c>
      <c r="D60" s="5" t="str">
        <f>MID(Tableau1[[#This Row],[Services]],16,2)</f>
        <v>19</v>
      </c>
      <c r="E60" s="6">
        <v>157</v>
      </c>
      <c r="F60" s="5">
        <v>34.430000305176002</v>
      </c>
      <c r="G60" s="5">
        <v>130.51</v>
      </c>
      <c r="H60" s="5">
        <v>36.799999999999997</v>
      </c>
      <c r="I60" s="5">
        <v>36.800000190734998</v>
      </c>
      <c r="J60" s="5">
        <v>0</v>
      </c>
      <c r="K60" s="5">
        <v>0</v>
      </c>
      <c r="L60" s="5">
        <v>0</v>
      </c>
      <c r="M60" s="5">
        <v>0</v>
      </c>
      <c r="N60" s="5">
        <v>0</v>
      </c>
      <c r="O60" s="5">
        <v>74.5</v>
      </c>
      <c r="P60" s="5">
        <v>5331.9</v>
      </c>
      <c r="Q60" s="5">
        <v>574.07000000000005</v>
      </c>
      <c r="R60" s="5">
        <v>4646.53</v>
      </c>
      <c r="S60" s="5">
        <v>355.39001464844</v>
      </c>
      <c r="T60" s="5">
        <v>3552.6999511719</v>
      </c>
      <c r="U60" s="5">
        <v>3908.0900878906</v>
      </c>
      <c r="V60" s="5">
        <v>218.67999267578</v>
      </c>
      <c r="W60" s="5">
        <v>1093.8299560547</v>
      </c>
      <c r="X60" s="5">
        <v>1312.5100097656</v>
      </c>
      <c r="Y60" s="5">
        <v>3395.92</v>
      </c>
      <c r="Z60" s="5">
        <v>1250.45</v>
      </c>
      <c r="AA60" s="5">
        <v>1093.8900000000001</v>
      </c>
      <c r="AB60" s="5">
        <v>156.56</v>
      </c>
      <c r="AC60" s="5">
        <v>5224.8999999999996</v>
      </c>
      <c r="AD60" s="16"/>
    </row>
    <row r="61" spans="1:30">
      <c r="A61" s="13" t="s">
        <v>9</v>
      </c>
      <c r="B61" s="3"/>
      <c r="C61" s="3">
        <v>2884.1</v>
      </c>
      <c r="D61" s="3" t="str">
        <f>MID(Tableau1[[#This Row],[Services]],16,2)</f>
        <v>11</v>
      </c>
      <c r="E61" s="4">
        <v>79</v>
      </c>
      <c r="F61" s="3">
        <v>37.720001220702997</v>
      </c>
      <c r="G61" s="3">
        <v>115.36</v>
      </c>
      <c r="H61" s="3">
        <v>0</v>
      </c>
      <c r="I61" s="3">
        <v>0</v>
      </c>
      <c r="J61" s="3">
        <v>0</v>
      </c>
      <c r="K61" s="3">
        <v>0</v>
      </c>
      <c r="L61" s="3">
        <v>0</v>
      </c>
      <c r="M61" s="3">
        <v>0</v>
      </c>
      <c r="N61" s="3">
        <v>0</v>
      </c>
      <c r="O61" s="3">
        <v>20.7</v>
      </c>
      <c r="P61" s="3">
        <v>2904.8</v>
      </c>
      <c r="Q61" s="3">
        <v>311.81</v>
      </c>
      <c r="R61" s="3">
        <v>2572.29</v>
      </c>
      <c r="S61" s="3">
        <v>202.61999511719</v>
      </c>
      <c r="T61" s="3">
        <v>2026.1800537109</v>
      </c>
      <c r="U61" s="3">
        <v>2228.8000488281</v>
      </c>
      <c r="V61" s="3">
        <v>109.19000244141</v>
      </c>
      <c r="W61" s="3">
        <v>546.10998535156</v>
      </c>
      <c r="X61" s="3">
        <v>655.29998779297</v>
      </c>
      <c r="Y61" s="3">
        <v>1909.04</v>
      </c>
      <c r="Z61" s="3">
        <v>663.25</v>
      </c>
      <c r="AA61" s="3">
        <v>546.19000000000005</v>
      </c>
      <c r="AB61" s="3">
        <v>117.06</v>
      </c>
      <c r="AC61" s="3">
        <v>2884.69</v>
      </c>
      <c r="AD61" s="15"/>
    </row>
    <row r="62" spans="1:30" hidden="1">
      <c r="A62" s="14" t="s">
        <v>8</v>
      </c>
      <c r="B62" s="5"/>
      <c r="C62" s="5">
        <v>1387.1</v>
      </c>
      <c r="D62" s="5" t="str">
        <f>MID(Tableau1[[#This Row],[Services]],16,2)</f>
        <v>19</v>
      </c>
      <c r="E62" s="6">
        <v>39</v>
      </c>
      <c r="F62" s="5">
        <v>35.459999084472997</v>
      </c>
      <c r="G62" s="5">
        <v>115.59</v>
      </c>
      <c r="H62" s="5">
        <v>0</v>
      </c>
      <c r="I62" s="5">
        <v>0</v>
      </c>
      <c r="J62" s="5">
        <v>0</v>
      </c>
      <c r="K62" s="5">
        <v>0</v>
      </c>
      <c r="L62" s="5">
        <v>0</v>
      </c>
      <c r="M62" s="5">
        <v>0</v>
      </c>
      <c r="N62" s="5">
        <v>0</v>
      </c>
      <c r="O62" s="5">
        <v>123</v>
      </c>
      <c r="P62" s="5">
        <v>1510.1</v>
      </c>
      <c r="Q62" s="5">
        <v>157.34</v>
      </c>
      <c r="R62" s="5">
        <v>1229.76</v>
      </c>
      <c r="S62" s="5">
        <v>88.650001525879006</v>
      </c>
      <c r="T62" s="5">
        <v>886.25</v>
      </c>
      <c r="U62" s="5">
        <v>974.90002441406</v>
      </c>
      <c r="V62" s="5">
        <v>68.690002441405994</v>
      </c>
      <c r="W62" s="5">
        <v>343.51000976563</v>
      </c>
      <c r="X62" s="5">
        <v>412.20001220703</v>
      </c>
      <c r="Y62" s="5">
        <v>857.23</v>
      </c>
      <c r="Z62" s="5">
        <v>372.51</v>
      </c>
      <c r="AA62" s="5">
        <v>343.53</v>
      </c>
      <c r="AB62" s="5">
        <v>28.98</v>
      </c>
      <c r="AC62" s="5">
        <v>1387.1</v>
      </c>
      <c r="AD62" s="16"/>
    </row>
    <row r="63" spans="1:30">
      <c r="A63" s="13" t="s">
        <v>7</v>
      </c>
      <c r="B63" s="3"/>
      <c r="C63" s="3">
        <v>1727.1</v>
      </c>
      <c r="D63" s="3" t="str">
        <f>MID(Tableau1[[#This Row],[Services]],16,2)</f>
        <v>11</v>
      </c>
      <c r="E63" s="4">
        <v>74</v>
      </c>
      <c r="F63" s="3">
        <v>24.14999961853</v>
      </c>
      <c r="G63" s="3">
        <v>61.68</v>
      </c>
      <c r="H63" s="3">
        <v>0</v>
      </c>
      <c r="I63" s="3">
        <v>0</v>
      </c>
      <c r="J63" s="3">
        <v>0</v>
      </c>
      <c r="K63" s="3">
        <v>0</v>
      </c>
      <c r="L63" s="3">
        <v>0</v>
      </c>
      <c r="M63" s="3">
        <v>0</v>
      </c>
      <c r="N63" s="3">
        <v>0</v>
      </c>
      <c r="O63" s="3">
        <v>13</v>
      </c>
      <c r="P63" s="3">
        <v>1740.1</v>
      </c>
      <c r="Q63" s="3">
        <v>174.79</v>
      </c>
      <c r="R63" s="3">
        <v>1552.31</v>
      </c>
      <c r="S63" s="3">
        <v>135.75999450684</v>
      </c>
      <c r="T63" s="3">
        <v>1357.3399658203</v>
      </c>
      <c r="U63" s="3">
        <v>1493.0999755859</v>
      </c>
      <c r="V63" s="3">
        <v>39.029998779297003</v>
      </c>
      <c r="W63" s="3">
        <v>194.9700012207</v>
      </c>
      <c r="X63" s="3">
        <v>234</v>
      </c>
      <c r="Y63" s="3">
        <v>1236.3399999999999</v>
      </c>
      <c r="Z63" s="3">
        <v>315.95</v>
      </c>
      <c r="AA63" s="3">
        <v>194.99</v>
      </c>
      <c r="AB63" s="3">
        <v>120.96</v>
      </c>
      <c r="AC63" s="3">
        <v>1727.1</v>
      </c>
      <c r="AD63" s="15"/>
    </row>
    <row r="64" spans="1:30" hidden="1">
      <c r="A64" s="14" t="s">
        <v>6</v>
      </c>
      <c r="B64" s="5"/>
      <c r="C64" s="5">
        <v>2305.5</v>
      </c>
      <c r="D64" s="5" t="str">
        <f>MID(Tableau1[[#This Row],[Services]],16,2)</f>
        <v>19</v>
      </c>
      <c r="E64" s="6">
        <v>72</v>
      </c>
      <c r="F64" s="5">
        <v>33.069999694823998</v>
      </c>
      <c r="G64" s="5">
        <v>104.8</v>
      </c>
      <c r="H64" s="5">
        <v>0</v>
      </c>
      <c r="I64" s="5">
        <v>0</v>
      </c>
      <c r="J64" s="5">
        <v>0</v>
      </c>
      <c r="K64" s="5">
        <v>0</v>
      </c>
      <c r="L64" s="5">
        <v>0</v>
      </c>
      <c r="M64" s="5">
        <v>0</v>
      </c>
      <c r="N64" s="5">
        <v>0</v>
      </c>
      <c r="O64" s="5">
        <v>0</v>
      </c>
      <c r="P64" s="5">
        <v>2305.5</v>
      </c>
      <c r="Q64" s="5">
        <v>249.68</v>
      </c>
      <c r="R64" s="5">
        <v>2055.8200000000002</v>
      </c>
      <c r="S64" s="5">
        <v>161.52000427246</v>
      </c>
      <c r="T64" s="5">
        <v>1614.8800048828</v>
      </c>
      <c r="U64" s="5">
        <v>1776.4000244141</v>
      </c>
      <c r="V64" s="5">
        <v>88.160003662109006</v>
      </c>
      <c r="W64" s="5">
        <v>440.94000244141</v>
      </c>
      <c r="X64" s="5">
        <v>529.09997558594</v>
      </c>
      <c r="Y64" s="5">
        <v>1497.15</v>
      </c>
      <c r="Z64" s="5">
        <v>558.52</v>
      </c>
      <c r="AA64" s="5">
        <v>454.95</v>
      </c>
      <c r="AB64" s="5">
        <v>103.57</v>
      </c>
      <c r="AC64" s="5">
        <v>2305.5</v>
      </c>
      <c r="AD64" s="16"/>
    </row>
    <row r="65" spans="1:30">
      <c r="A65" s="13" t="s">
        <v>5</v>
      </c>
      <c r="B65" s="3"/>
      <c r="C65" s="3">
        <v>3683.8</v>
      </c>
      <c r="D65" s="3" t="str">
        <f>MID(Tableau1[[#This Row],[Services]],16,2)</f>
        <v>06</v>
      </c>
      <c r="E65" s="4">
        <v>125</v>
      </c>
      <c r="F65" s="3">
        <v>26.579999923706001</v>
      </c>
      <c r="G65" s="3">
        <v>105.25</v>
      </c>
      <c r="H65" s="3">
        <v>0</v>
      </c>
      <c r="I65" s="3">
        <v>0</v>
      </c>
      <c r="J65" s="3">
        <v>0</v>
      </c>
      <c r="K65" s="3">
        <v>0</v>
      </c>
      <c r="L65" s="3">
        <v>0</v>
      </c>
      <c r="M65" s="3">
        <v>0</v>
      </c>
      <c r="N65" s="3">
        <v>0</v>
      </c>
      <c r="O65" s="3">
        <v>18.5</v>
      </c>
      <c r="P65" s="3">
        <v>3702.3</v>
      </c>
      <c r="Q65" s="3">
        <v>382.37</v>
      </c>
      <c r="R65" s="3">
        <v>3301.43</v>
      </c>
      <c r="S65" s="3">
        <v>278.08999633789</v>
      </c>
      <c r="T65" s="3">
        <v>2780.0100097656</v>
      </c>
      <c r="U65" s="3">
        <v>3058.1000976563</v>
      </c>
      <c r="V65" s="3">
        <v>104.2799987793</v>
      </c>
      <c r="W65" s="3">
        <v>521.41998291016</v>
      </c>
      <c r="X65" s="3">
        <v>625.70001220703</v>
      </c>
      <c r="Y65" s="3">
        <v>2501.31</v>
      </c>
      <c r="Z65" s="3">
        <v>800.18</v>
      </c>
      <c r="AA65" s="3">
        <v>521.53</v>
      </c>
      <c r="AB65" s="3">
        <v>278.64999999999998</v>
      </c>
      <c r="AC65" s="3">
        <v>3671.98</v>
      </c>
      <c r="AD65" s="15"/>
    </row>
    <row r="66" spans="1:30" hidden="1">
      <c r="A66" s="14" t="s">
        <v>4</v>
      </c>
      <c r="B66" s="5"/>
      <c r="C66" s="5">
        <v>1919.8</v>
      </c>
      <c r="D66" s="5" t="str">
        <f>MID(Tableau1[[#This Row],[Services]],16,2)</f>
        <v>19</v>
      </c>
      <c r="E66" s="6">
        <v>58</v>
      </c>
      <c r="F66" s="5">
        <v>34.509998321532997</v>
      </c>
      <c r="G66" s="5">
        <v>106.66</v>
      </c>
      <c r="H66" s="5">
        <v>0</v>
      </c>
      <c r="I66" s="5">
        <v>0</v>
      </c>
      <c r="J66" s="5">
        <v>0</v>
      </c>
      <c r="K66" s="5">
        <v>0</v>
      </c>
      <c r="L66" s="5">
        <v>0</v>
      </c>
      <c r="M66" s="5">
        <v>0</v>
      </c>
      <c r="N66" s="5">
        <v>0</v>
      </c>
      <c r="O66" s="5">
        <v>13</v>
      </c>
      <c r="P66" s="5">
        <v>1932.8</v>
      </c>
      <c r="Q66" s="5">
        <v>213.37</v>
      </c>
      <c r="R66" s="5">
        <v>1706.43</v>
      </c>
      <c r="S66" s="5">
        <v>127.88999938965</v>
      </c>
      <c r="T66" s="5">
        <v>1279.0100097656</v>
      </c>
      <c r="U66" s="5">
        <v>1406.9000244141</v>
      </c>
      <c r="V66" s="5">
        <v>85.480003356934006</v>
      </c>
      <c r="W66" s="5">
        <v>427.42001342773</v>
      </c>
      <c r="X66" s="5">
        <v>512.90002441406</v>
      </c>
      <c r="Y66" s="5">
        <v>1177.7</v>
      </c>
      <c r="Z66" s="5">
        <v>528.69000000000005</v>
      </c>
      <c r="AA66" s="5">
        <v>448.44</v>
      </c>
      <c r="AB66" s="5">
        <v>80.25</v>
      </c>
      <c r="AC66" s="5">
        <v>1920.54</v>
      </c>
      <c r="AD66" s="16"/>
    </row>
    <row r="67" spans="1:30">
      <c r="A67" s="13" t="s">
        <v>3</v>
      </c>
      <c r="B67" s="3"/>
      <c r="C67" s="3">
        <v>1770.8</v>
      </c>
      <c r="D67" s="3" t="str">
        <f>MID(Tableau1[[#This Row],[Services]],16,2)</f>
        <v>12</v>
      </c>
      <c r="E67" s="4">
        <v>69</v>
      </c>
      <c r="F67" s="3">
        <v>26.239999771118001</v>
      </c>
      <c r="G67" s="3">
        <v>73.78</v>
      </c>
      <c r="H67" s="3">
        <v>0</v>
      </c>
      <c r="I67" s="3">
        <v>0</v>
      </c>
      <c r="J67" s="3">
        <v>0</v>
      </c>
      <c r="K67" s="3">
        <v>0</v>
      </c>
      <c r="L67" s="3">
        <v>0</v>
      </c>
      <c r="M67" s="3">
        <v>0</v>
      </c>
      <c r="N67" s="3">
        <v>0</v>
      </c>
      <c r="O67" s="3">
        <v>37.200000000000003</v>
      </c>
      <c r="P67" s="3">
        <v>1808</v>
      </c>
      <c r="Q67" s="3">
        <v>186.88</v>
      </c>
      <c r="R67" s="3">
        <v>1583.92</v>
      </c>
      <c r="S67" s="3">
        <v>129.99000549316</v>
      </c>
      <c r="T67" s="3">
        <v>1299.4100341797</v>
      </c>
      <c r="U67" s="3">
        <v>1429.4000244141</v>
      </c>
      <c r="V67" s="3">
        <v>56.889999389647997</v>
      </c>
      <c r="W67" s="3">
        <v>284.51000976563</v>
      </c>
      <c r="X67" s="3">
        <v>341.39999389648</v>
      </c>
      <c r="Y67" s="3">
        <v>1182.24</v>
      </c>
      <c r="Z67" s="3">
        <v>401.66</v>
      </c>
      <c r="AA67" s="3">
        <v>284.51</v>
      </c>
      <c r="AB67" s="3">
        <v>117.15</v>
      </c>
      <c r="AC67" s="3">
        <v>1771.37</v>
      </c>
      <c r="AD67" s="15"/>
    </row>
    <row r="68" spans="1:30" hidden="1">
      <c r="A68" s="21" t="s">
        <v>2</v>
      </c>
      <c r="B68" s="22"/>
      <c r="C68" s="22">
        <v>2396.4</v>
      </c>
      <c r="D68" s="22" t="str">
        <f>MID(Tableau1[[#This Row],[Services]],16,2)</f>
        <v>19</v>
      </c>
      <c r="E68" s="23">
        <v>73</v>
      </c>
      <c r="F68" s="22">
        <v>32.569999694823998</v>
      </c>
      <c r="G68" s="22">
        <v>104.19</v>
      </c>
      <c r="H68" s="22">
        <v>5.4</v>
      </c>
      <c r="I68" s="22">
        <v>5.4000000953673997</v>
      </c>
      <c r="J68" s="22">
        <v>0</v>
      </c>
      <c r="K68" s="22">
        <v>0</v>
      </c>
      <c r="L68" s="22">
        <v>0</v>
      </c>
      <c r="M68" s="22">
        <v>0</v>
      </c>
      <c r="N68" s="22">
        <v>0</v>
      </c>
      <c r="O68" s="22">
        <v>13</v>
      </c>
      <c r="P68" s="22">
        <v>2414.8000000000002</v>
      </c>
      <c r="Q68" s="22">
        <v>260.70999999999998</v>
      </c>
      <c r="R68" s="22">
        <v>2135.69</v>
      </c>
      <c r="S68" s="22">
        <v>166.52000427246</v>
      </c>
      <c r="T68" s="22">
        <v>1664.5799560547</v>
      </c>
      <c r="U68" s="22">
        <v>1831.0999755859</v>
      </c>
      <c r="V68" s="22">
        <v>94.190002441405994</v>
      </c>
      <c r="W68" s="22">
        <v>471.10998535156</v>
      </c>
      <c r="X68" s="22">
        <v>565.29998779297</v>
      </c>
      <c r="Y68" s="22">
        <v>1530.94</v>
      </c>
      <c r="Z68" s="22">
        <v>604.66</v>
      </c>
      <c r="AA68" s="22">
        <v>481.46</v>
      </c>
      <c r="AB68" s="22">
        <v>123.2</v>
      </c>
      <c r="AC68" s="22">
        <v>2396.4</v>
      </c>
      <c r="AD68" s="24"/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3E2ADF3-21AD-4238-A9BA-B8ED6B0F1FD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Feuil1</vt:lpstr>
      <vt:lpstr>addition</vt:lpstr>
      <vt:lpstr>datedepart</vt:lpstr>
      <vt:lpstr>datefin</vt:lpstr>
      <vt:lpstr>R_rep_shift_info_OBJ220</vt:lpstr>
      <vt:lpstr>R_rep_shift_info_OBJ318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de Vielder</dc:creator>
  <cp:lastModifiedBy>Little Boy</cp:lastModifiedBy>
  <dcterms:created xsi:type="dcterms:W3CDTF">2019-02-02T11:33:24Z</dcterms:created>
  <dcterms:modified xsi:type="dcterms:W3CDTF">2019-08-23T14:59:01Z</dcterms:modified>
</cp:coreProperties>
</file>