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5" yWindow="-15" windowWidth="15330" windowHeight="4245" tabRatio="875" activeTab="10"/>
  </bookViews>
  <sheets>
    <sheet name="Janvier " sheetId="36" r:id="rId1"/>
    <sheet name="Février" sheetId="54" r:id="rId2"/>
    <sheet name="Mars" sheetId="55" r:id="rId3"/>
    <sheet name="Avril" sheetId="56" r:id="rId4"/>
    <sheet name="Mai" sheetId="57" r:id="rId5"/>
    <sheet name="Juin" sheetId="58" r:id="rId6"/>
    <sheet name="Juillet" sheetId="59" r:id="rId7"/>
    <sheet name="Août" sheetId="60" r:id="rId8"/>
    <sheet name="Septembre" sheetId="61" r:id="rId9"/>
    <sheet name="Octobre" sheetId="62" r:id="rId10"/>
    <sheet name="Novembre" sheetId="63" r:id="rId11"/>
    <sheet name="Décembre" sheetId="64" r:id="rId12"/>
    <sheet name="Récap annuel" sheetId="42" r:id="rId13"/>
    <sheet name="Données" sheetId="3" r:id="rId14"/>
  </sheets>
  <definedNames>
    <definedName name="An">'Récap annuel'!$A$1</definedName>
    <definedName name="Code">Données!$A$16:$A$23</definedName>
    <definedName name="Couleur">Données!$B$16:$B$22</definedName>
    <definedName name="Fériés">Données!$D$16:$D$28</definedName>
    <definedName name="_xlnm.Print_Titles" localSheetId="7">Août!$1:$2</definedName>
    <definedName name="_xlnm.Print_Titles" localSheetId="3">Avril!$1:$2</definedName>
    <definedName name="_xlnm.Print_Titles" localSheetId="11">Décembre!$1:$2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Nontrouvé">Données!$B$24</definedName>
    <definedName name="_xlnm.Print_Area" localSheetId="7">Août!$A$1:$AG$21</definedName>
    <definedName name="_xlnm.Print_Area" localSheetId="3">Avril!$A$1:$AG$19</definedName>
    <definedName name="_xlnm.Print_Area" localSheetId="11">Décembre!$A$1:$AG$19</definedName>
    <definedName name="_xlnm.Print_Area" localSheetId="1">Février!$A$1:$AG$19</definedName>
    <definedName name="_xlnm.Print_Area" localSheetId="0">'Janvier '!$A$1:$AG$28</definedName>
    <definedName name="_xlnm.Print_Area" localSheetId="6">Juillet!$A$1:$AG$21</definedName>
    <definedName name="_xlnm.Print_Area" localSheetId="5">Juin!$A$1:$AG$23</definedName>
    <definedName name="_xlnm.Print_Area" localSheetId="4">Mai!$A$1:$AG$19</definedName>
    <definedName name="_xlnm.Print_Area" localSheetId="2">Mars!$A$1:$AG$19</definedName>
    <definedName name="_xlnm.Print_Area" localSheetId="10">Novembre!$A$1:$AG$21</definedName>
    <definedName name="_xlnm.Print_Area" localSheetId="9">Octobre!$A$1:$AG$21</definedName>
    <definedName name="_xlnm.Print_Area" localSheetId="8">Septembre!$A$1:$AG$21</definedName>
  </definedNames>
  <calcPr calcId="125725"/>
</workbook>
</file>

<file path=xl/calcChain.xml><?xml version="1.0" encoding="utf-8"?>
<calcChain xmlns="http://schemas.openxmlformats.org/spreadsheetml/2006/main">
  <c r="C2" i="64"/>
  <c r="AH19" i="58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64"/>
  <c r="AI4"/>
  <c r="AH5"/>
  <c r="AI5"/>
  <c r="AH6"/>
  <c r="AI6"/>
  <c r="AH7"/>
  <c r="AI7"/>
  <c r="AH8"/>
  <c r="AI8"/>
  <c r="AH9"/>
  <c r="AI9"/>
  <c r="AH10"/>
  <c r="AI10"/>
  <c r="AH11"/>
  <c r="AI11"/>
  <c r="AH12"/>
  <c r="AI12"/>
  <c r="AH13"/>
  <c r="AI13"/>
  <c r="AH14"/>
  <c r="AI14"/>
  <c r="AH15"/>
  <c r="AI15"/>
  <c r="AH16"/>
  <c r="AI16"/>
  <c r="AH17"/>
  <c r="AI17"/>
  <c r="AH18"/>
  <c r="AI18"/>
  <c r="AH19"/>
  <c r="AI19"/>
  <c r="AH20"/>
  <c r="AI20"/>
  <c r="AH21"/>
  <c r="AI21"/>
  <c r="AH22"/>
  <c r="AI22"/>
  <c r="AH23"/>
  <c r="AI23"/>
  <c r="AH24"/>
  <c r="AI24"/>
  <c r="AH25"/>
  <c r="AI25"/>
  <c r="AH26"/>
  <c r="AI26"/>
  <c r="AH27"/>
  <c r="AI27"/>
  <c r="AH28"/>
  <c r="AI28"/>
  <c r="AH4" i="63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62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61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60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59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58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4" i="57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56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I3"/>
  <c r="AJ3"/>
  <c r="AH19" i="55"/>
  <c r="AI19"/>
  <c r="AJ19"/>
  <c r="AH20"/>
  <c r="AI20"/>
  <c r="AJ20"/>
  <c r="AH21"/>
  <c r="AI21"/>
  <c r="AJ21"/>
  <c r="AH22"/>
  <c r="AI22"/>
  <c r="AJ22"/>
  <c r="AH23"/>
  <c r="AI23"/>
  <c r="AJ23"/>
  <c r="AH24"/>
  <c r="AI24"/>
  <c r="AJ24"/>
  <c r="AH25"/>
  <c r="AI25"/>
  <c r="AJ25"/>
  <c r="AH26"/>
  <c r="AI26"/>
  <c r="AJ26"/>
  <c r="AH27"/>
  <c r="AI27"/>
  <c r="AJ27"/>
  <c r="AH28"/>
  <c r="AI28"/>
  <c r="AJ28"/>
  <c r="AH4" i="54"/>
  <c r="AI4"/>
  <c r="AJ4"/>
  <c r="AH5"/>
  <c r="AI5"/>
  <c r="D5" i="42" s="1"/>
  <c r="AJ5" i="54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H12"/>
  <c r="AI12"/>
  <c r="AJ12"/>
  <c r="AH13"/>
  <c r="AI13"/>
  <c r="AJ13"/>
  <c r="AH14"/>
  <c r="AI14"/>
  <c r="AJ14"/>
  <c r="AH15"/>
  <c r="AI15"/>
  <c r="AJ15"/>
  <c r="AH16"/>
  <c r="AI16"/>
  <c r="AJ16"/>
  <c r="AH17"/>
  <c r="AI17"/>
  <c r="AJ17"/>
  <c r="AH18"/>
  <c r="AI18"/>
  <c r="AJ18"/>
  <c r="AH19"/>
  <c r="AI19"/>
  <c r="AJ19"/>
  <c r="AH20"/>
  <c r="AI20"/>
  <c r="D20" i="42" s="1"/>
  <c r="AJ20" i="54"/>
  <c r="AH21"/>
  <c r="AI21"/>
  <c r="D21" i="42" s="1"/>
  <c r="AJ21" i="54"/>
  <c r="AH22"/>
  <c r="AI22"/>
  <c r="D22" i="42" s="1"/>
  <c r="AJ22" i="54"/>
  <c r="AH23"/>
  <c r="AI23"/>
  <c r="D23" i="42" s="1"/>
  <c r="AJ23" i="54"/>
  <c r="AH24"/>
  <c r="AI24"/>
  <c r="D24" i="42" s="1"/>
  <c r="AJ24" i="54"/>
  <c r="AH25"/>
  <c r="AI25"/>
  <c r="D25" i="42" s="1"/>
  <c r="AJ25" i="54"/>
  <c r="AH26"/>
  <c r="AI26"/>
  <c r="D26" i="42" s="1"/>
  <c r="AJ26" i="54"/>
  <c r="AH27"/>
  <c r="AI27"/>
  <c r="AJ27"/>
  <c r="AH28"/>
  <c r="AI28"/>
  <c r="D28" i="42" s="1"/>
  <c r="AJ28" i="54"/>
  <c r="AH4" i="36"/>
  <c r="AJ4"/>
  <c r="AK4"/>
  <c r="AH5"/>
  <c r="C5" i="42" s="1"/>
  <c r="F5" s="1"/>
  <c r="AJ5" i="36"/>
  <c r="E5" i="42" s="1"/>
  <c r="AK5" i="36"/>
  <c r="AH6"/>
  <c r="AJ6"/>
  <c r="AK6"/>
  <c r="AH7"/>
  <c r="AJ7"/>
  <c r="AK7"/>
  <c r="AH8"/>
  <c r="AJ8"/>
  <c r="AK8"/>
  <c r="AH9"/>
  <c r="AJ9"/>
  <c r="AK9"/>
  <c r="AH10"/>
  <c r="AJ10"/>
  <c r="AK10"/>
  <c r="AH11"/>
  <c r="AJ11"/>
  <c r="AK11"/>
  <c r="AH12"/>
  <c r="AJ12"/>
  <c r="AK12"/>
  <c r="AH13"/>
  <c r="AJ13"/>
  <c r="AK13"/>
  <c r="AH14"/>
  <c r="AJ14"/>
  <c r="AK14"/>
  <c r="AH15"/>
  <c r="AJ15"/>
  <c r="AK15"/>
  <c r="AH16"/>
  <c r="AJ16"/>
  <c r="AK16"/>
  <c r="AH17"/>
  <c r="AJ17"/>
  <c r="AK17"/>
  <c r="AH18"/>
  <c r="AJ18"/>
  <c r="AK18"/>
  <c r="AH19"/>
  <c r="C19" i="42" s="1"/>
  <c r="F19" s="1"/>
  <c r="AJ19" i="36"/>
  <c r="E19" i="42" s="1"/>
  <c r="AK19" i="36"/>
  <c r="AH20"/>
  <c r="C20" i="42" s="1"/>
  <c r="F20" s="1"/>
  <c r="AJ20" i="36"/>
  <c r="E20" i="42" s="1"/>
  <c r="AK20" i="36"/>
  <c r="AH21"/>
  <c r="C21" i="42" s="1"/>
  <c r="F21" s="1"/>
  <c r="AJ21" i="36"/>
  <c r="E21" i="42" s="1"/>
  <c r="AK21" i="36"/>
  <c r="AH22"/>
  <c r="AJ22"/>
  <c r="AK22"/>
  <c r="AH23"/>
  <c r="C23" i="42" s="1"/>
  <c r="F23" s="1"/>
  <c r="AJ23" i="36"/>
  <c r="E23" i="42" s="1"/>
  <c r="AK23" i="36"/>
  <c r="AH24"/>
  <c r="AJ24"/>
  <c r="AK24"/>
  <c r="AH25"/>
  <c r="C25" i="42" s="1"/>
  <c r="F25" s="1"/>
  <c r="AJ25" i="36"/>
  <c r="E25" i="42" s="1"/>
  <c r="AK25" i="36"/>
  <c r="AH26"/>
  <c r="AJ26"/>
  <c r="AK26"/>
  <c r="AH27"/>
  <c r="C27" i="42" s="1"/>
  <c r="F27" s="1"/>
  <c r="AJ27" i="36"/>
  <c r="E27" i="42" s="1"/>
  <c r="AK27" i="36"/>
  <c r="AH28"/>
  <c r="AJ28"/>
  <c r="AK28"/>
  <c r="AI3" i="64"/>
  <c r="AH3"/>
  <c r="AH3" i="36"/>
  <c r="AJ3"/>
  <c r="AK3"/>
  <c r="D27" i="42" l="1"/>
  <c r="D19"/>
  <c r="E28"/>
  <c r="C28"/>
  <c r="F28" s="1"/>
  <c r="E26"/>
  <c r="C26"/>
  <c r="F26" s="1"/>
  <c r="E24"/>
  <c r="C24"/>
  <c r="F24" s="1"/>
  <c r="E22"/>
  <c r="C22"/>
  <c r="F22" s="1"/>
  <c r="A1" i="59"/>
  <c r="AH3" i="54" l="1"/>
  <c r="A1" i="36"/>
  <c r="C1" i="64"/>
  <c r="C1" i="63"/>
  <c r="C1" i="62"/>
  <c r="C1" i="61"/>
  <c r="C1" i="60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59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58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57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56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54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36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5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1" i="61"/>
  <c r="C2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I3"/>
  <c r="AJ3"/>
  <c r="A1" i="62"/>
  <c r="C2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I3"/>
  <c r="AJ3"/>
  <c r="A1" i="63"/>
  <c r="C2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I3"/>
  <c r="AJ3"/>
  <c r="A1" i="64"/>
  <c r="D2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1" i="57"/>
  <c r="AH3"/>
  <c r="AI3"/>
  <c r="AJ3"/>
  <c r="A1" i="58"/>
  <c r="AH3"/>
  <c r="AI3"/>
  <c r="AJ3"/>
  <c r="AH3" i="59"/>
  <c r="AI3"/>
  <c r="AJ3"/>
  <c r="A1" i="60"/>
  <c r="AH3"/>
  <c r="AI3"/>
  <c r="AJ3"/>
  <c r="A1" i="55"/>
  <c r="AH3"/>
  <c r="AI3"/>
  <c r="AJ3"/>
  <c r="AH4"/>
  <c r="C4" i="42" s="1"/>
  <c r="F4" s="1"/>
  <c r="AI4" i="55"/>
  <c r="D4" i="42" s="1"/>
  <c r="AJ4" i="55"/>
  <c r="E4" i="42" s="1"/>
  <c r="AH6" i="55"/>
  <c r="C6" i="42" s="1"/>
  <c r="F6" s="1"/>
  <c r="AI6" i="55"/>
  <c r="D6" i="42" s="1"/>
  <c r="AJ6" i="55"/>
  <c r="E6" i="42" s="1"/>
  <c r="AH7" i="55"/>
  <c r="C7" i="42" s="1"/>
  <c r="F7" s="1"/>
  <c r="AI7" i="55"/>
  <c r="D7" i="42" s="1"/>
  <c r="AJ7" i="55"/>
  <c r="E7" i="42" s="1"/>
  <c r="AH8" i="55"/>
  <c r="C8" i="42" s="1"/>
  <c r="F8" s="1"/>
  <c r="AI8" i="55"/>
  <c r="D8" i="42" s="1"/>
  <c r="AJ8" i="55"/>
  <c r="E8" i="42" s="1"/>
  <c r="AH9" i="55"/>
  <c r="C9" i="42" s="1"/>
  <c r="F9" s="1"/>
  <c r="AI9" i="55"/>
  <c r="D9" i="42" s="1"/>
  <c r="AJ9" i="55"/>
  <c r="E9" i="42" s="1"/>
  <c r="AH10" i="55"/>
  <c r="C10" i="42" s="1"/>
  <c r="F10" s="1"/>
  <c r="AI10" i="55"/>
  <c r="D10" i="42" s="1"/>
  <c r="AJ10" i="55"/>
  <c r="E10" i="42" s="1"/>
  <c r="AH11" i="55"/>
  <c r="C11" i="42" s="1"/>
  <c r="F11" s="1"/>
  <c r="AI11" i="55"/>
  <c r="D11" i="42" s="1"/>
  <c r="AJ11" i="55"/>
  <c r="E11" i="42" s="1"/>
  <c r="AH12" i="55"/>
  <c r="C12" i="42" s="1"/>
  <c r="F12" s="1"/>
  <c r="AI12" i="55"/>
  <c r="D12" i="42" s="1"/>
  <c r="AJ12" i="55"/>
  <c r="E12" i="42" s="1"/>
  <c r="AH13" i="55"/>
  <c r="C13" i="42" s="1"/>
  <c r="F13" s="1"/>
  <c r="AI13" i="55"/>
  <c r="D13" i="42" s="1"/>
  <c r="AJ13" i="55"/>
  <c r="E13" i="42" s="1"/>
  <c r="AH14" i="55"/>
  <c r="C14" i="42" s="1"/>
  <c r="F14" s="1"/>
  <c r="AI14" i="55"/>
  <c r="D14" i="42" s="1"/>
  <c r="AJ14" i="55"/>
  <c r="E14" i="42" s="1"/>
  <c r="AH15" i="55"/>
  <c r="C15" i="42" s="1"/>
  <c r="F15" s="1"/>
  <c r="AI15" i="55"/>
  <c r="D15" i="42" s="1"/>
  <c r="AJ15" i="55"/>
  <c r="E15" i="42" s="1"/>
  <c r="AH16" i="55"/>
  <c r="C16" i="42" s="1"/>
  <c r="F16" s="1"/>
  <c r="AI16" i="55"/>
  <c r="D16" i="42" s="1"/>
  <c r="AJ16" i="55"/>
  <c r="E16" i="42" s="1"/>
  <c r="AH17" i="55"/>
  <c r="C17" i="42" s="1"/>
  <c r="F17" s="1"/>
  <c r="AI17" i="55"/>
  <c r="D17" i="42" s="1"/>
  <c r="AJ17" i="55"/>
  <c r="E17" i="42" s="1"/>
  <c r="AH18" i="55"/>
  <c r="C18" i="42" s="1"/>
  <c r="F18" s="1"/>
  <c r="AI18" i="55"/>
  <c r="D18" i="42" s="1"/>
  <c r="AJ18" i="55"/>
  <c r="E18" i="42" s="1"/>
  <c r="A1" i="56"/>
  <c r="AH3"/>
  <c r="A1" i="54"/>
  <c r="AI3"/>
  <c r="AJ3"/>
  <c r="D18" i="3"/>
  <c r="D22" s="1"/>
  <c r="D28"/>
  <c r="D27"/>
  <c r="D26"/>
  <c r="D25"/>
  <c r="D24"/>
  <c r="D21"/>
  <c r="D16"/>
  <c r="C3" i="42" l="1"/>
  <c r="D3"/>
  <c r="F3"/>
  <c r="AE2" i="64"/>
  <c r="AF2" s="1"/>
  <c r="AG2" s="1"/>
  <c r="E3" i="42"/>
  <c r="D20" i="3"/>
  <c r="D23"/>
  <c r="D17"/>
  <c r="D19"/>
</calcChain>
</file>

<file path=xl/comments1.xml><?xml version="1.0" encoding="utf-8"?>
<comments xmlns="http://schemas.openxmlformats.org/spreadsheetml/2006/main">
  <authors>
    <author>office_1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Ajouter pour toutes les feuilles DIM T et R dans la liste déroulante de choix
</t>
        </r>
      </text>
    </comment>
  </commentList>
</comments>
</file>

<file path=xl/comments2.xml><?xml version="1.0" encoding="utf-8"?>
<comments xmlns="http://schemas.openxmlformats.org/spreadsheetml/2006/main">
  <authors>
    <author>Enigma</author>
  </authors>
  <commentList>
    <comment ref="C2" authorId="0">
      <text>
        <r>
          <rPr>
            <sz val="9"/>
            <color indexed="81"/>
            <rFont val="Tahoma"/>
            <family val="2"/>
          </rPr>
          <t>Manque férie en couleur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office_1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Ajouter + d'années jusqu'à 2025
dans la liste déroulante de choix
</t>
        </r>
      </text>
    </comment>
  </commentList>
</comments>
</file>

<file path=xl/comments4.xml><?xml version="1.0" encoding="utf-8"?>
<comments xmlns="http://schemas.openxmlformats.org/spreadsheetml/2006/main">
  <authors>
    <author>office_1</author>
  </authors>
  <commentList>
    <comment ref="A22" authorId="0">
      <text>
        <r>
          <rPr>
            <b/>
            <sz val="9"/>
            <color indexed="81"/>
            <rFont val="Tahoma"/>
            <family val="2"/>
          </rPr>
          <t>office_1:</t>
        </r>
        <r>
          <rPr>
            <sz val="9"/>
            <color indexed="81"/>
            <rFont val="Tahoma"/>
            <family val="2"/>
          </rPr>
          <t xml:space="preserve">
Ici intégrér dans la liste déroulante R DIM T
</t>
        </r>
      </text>
    </comment>
  </commentList>
</comments>
</file>

<file path=xl/sharedStrings.xml><?xml version="1.0" encoding="utf-8"?>
<sst xmlns="http://schemas.openxmlformats.org/spreadsheetml/2006/main" count="434" uniqueCount="82">
  <si>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</si>
  <si>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</si>
  <si>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</si>
  <si>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</si>
  <si>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</si>
  <si>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</si>
  <si>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</si>
  <si>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</si>
  <si>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</si>
  <si>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</si>
  <si>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</si>
  <si>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</si>
  <si>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</si>
  <si>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</si>
  <si>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</si>
  <si>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a</t>
  </si>
  <si>
    <t>c</t>
  </si>
  <si>
    <t>r</t>
  </si>
  <si>
    <t xml:space="preserve">Prime </t>
  </si>
  <si>
    <t>N°1</t>
  </si>
  <si>
    <t>Codes</t>
  </si>
  <si>
    <t>Couleur</t>
  </si>
  <si>
    <t>Fériés de l'année</t>
  </si>
  <si>
    <t>A</t>
  </si>
  <si>
    <t>C</t>
  </si>
  <si>
    <t>G</t>
  </si>
  <si>
    <t>A/2</t>
  </si>
  <si>
    <t>C/2</t>
  </si>
  <si>
    <t>R/2</t>
  </si>
  <si>
    <t>Totaux :</t>
  </si>
  <si>
    <t>Boyer Evelyne</t>
  </si>
  <si>
    <t>R</t>
  </si>
  <si>
    <t>Tessier Mehdi</t>
  </si>
  <si>
    <t>Sun Lee Want Kent</t>
  </si>
  <si>
    <t>Kin Meing Ting</t>
  </si>
  <si>
    <t>Valmores Anne-Marie</t>
  </si>
  <si>
    <t>Boumzia Anissa</t>
  </si>
  <si>
    <t>Farvacques Sandrine</t>
  </si>
  <si>
    <t>Ficara Sandrine</t>
  </si>
  <si>
    <t>Deveza Kevin</t>
  </si>
  <si>
    <t>Bedat Carole</t>
  </si>
  <si>
    <t>Martel Léa</t>
  </si>
  <si>
    <t>Auba Sonia</t>
  </si>
  <si>
    <t>Jacquemin Laurianne</t>
  </si>
  <si>
    <t>Bouzid Bouchra</t>
  </si>
  <si>
    <t>Riahi Sonia</t>
  </si>
  <si>
    <t>Medjahedi Laura</t>
  </si>
  <si>
    <t>Girad Maëva</t>
  </si>
  <si>
    <t>Messaoudi Stéphanie</t>
  </si>
  <si>
    <t>Diallo Ismaël</t>
  </si>
  <si>
    <t>Afif Nadia</t>
  </si>
  <si>
    <t>Germain Valérie</t>
  </si>
  <si>
    <t>Bouvy Luc</t>
  </si>
  <si>
    <t>Maillard Laurence</t>
  </si>
  <si>
    <t>Ghambrie Laure</t>
  </si>
  <si>
    <t>Bonata Anne-Marie</t>
  </si>
  <si>
    <t xml:space="preserve"> Carole</t>
  </si>
  <si>
    <t xml:space="preserve"> Evelyne</t>
  </si>
  <si>
    <t>Mehdi</t>
  </si>
  <si>
    <t>Kent</t>
  </si>
  <si>
    <t>Meing Ting</t>
  </si>
  <si>
    <t xml:space="preserve"> Anne-Marie</t>
  </si>
  <si>
    <t xml:space="preserve"> Anissa</t>
  </si>
  <si>
    <t>Sandrine</t>
  </si>
  <si>
    <t xml:space="preserve"> Sandrine</t>
  </si>
  <si>
    <t xml:space="preserve"> Kevin</t>
  </si>
  <si>
    <t>Léa</t>
  </si>
  <si>
    <t xml:space="preserve"> Sonia</t>
  </si>
  <si>
    <t xml:space="preserve"> Laurianne</t>
  </si>
  <si>
    <t>Bouchra</t>
  </si>
  <si>
    <t>Sonia</t>
  </si>
  <si>
    <t xml:space="preserve"> Laura</t>
  </si>
  <si>
    <t xml:space="preserve"> Maëva</t>
  </si>
  <si>
    <t>Stéphanie</t>
  </si>
  <si>
    <t xml:space="preserve"> Ismaël</t>
  </si>
  <si>
    <t xml:space="preserve"> Nadia</t>
  </si>
  <si>
    <t xml:space="preserve"> Valérie</t>
  </si>
  <si>
    <t xml:space="preserve"> Luc</t>
  </si>
  <si>
    <t xml:space="preserve"> Laurance</t>
  </si>
  <si>
    <t>Anne-Marie</t>
  </si>
  <si>
    <t>Laure</t>
  </si>
  <si>
    <t>DIM T</t>
  </si>
</sst>
</file>

<file path=xl/styles.xml><?xml version="1.0" encoding="utf-8"?>
<styleSheet xmlns="http://schemas.openxmlformats.org/spreadsheetml/2006/main">
  <numFmts count="4">
    <numFmt numFmtId="164" formatCode="d"/>
    <numFmt numFmtId="165" formatCode="mmmm"/>
    <numFmt numFmtId="166" formatCode="[$-F800]dddd\,\ mmmm\ dd\,\ yyyy"/>
    <numFmt numFmtId="167" formatCode="0.0"/>
  </numFmts>
  <fonts count="1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u/>
      <sz val="14"/>
      <name val="Wingdings"/>
      <charset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sz val="10"/>
      <name val="Times New Roman"/>
      <family val="1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2"/>
      <color indexed="10"/>
      <name val="Arial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164" fontId="0" fillId="0" borderId="1" xfId="0" applyNumberFormat="1" applyBorder="1" applyAlignment="1" applyProtection="1">
      <alignment horizontal="center" vertical="center"/>
    </xf>
    <xf numFmtId="0" fontId="8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166" fontId="11" fillId="0" borderId="4" xfId="0" applyNumberFormat="1" applyFont="1" applyFill="1" applyBorder="1" applyAlignment="1" applyProtection="1">
      <alignment horizontal="centerContinuous"/>
      <protection hidden="1"/>
    </xf>
    <xf numFmtId="0" fontId="0" fillId="0" borderId="5" xfId="0" applyFill="1" applyBorder="1" applyAlignment="1">
      <alignment horizontal="centerContinuous"/>
    </xf>
    <xf numFmtId="166" fontId="0" fillId="0" borderId="6" xfId="0" applyNumberFormat="1" applyFill="1" applyBorder="1" applyAlignment="1" applyProtection="1">
      <alignment horizontal="centerContinuous"/>
      <protection hidden="1"/>
    </xf>
    <xf numFmtId="0" fontId="0" fillId="0" borderId="7" xfId="0" applyFill="1" applyBorder="1" applyAlignment="1">
      <alignment horizontal="centerContinuous"/>
    </xf>
    <xf numFmtId="166" fontId="11" fillId="0" borderId="6" xfId="0" applyNumberFormat="1" applyFont="1" applyFill="1" applyBorder="1" applyAlignment="1" applyProtection="1">
      <alignment horizontal="centerContinuous"/>
      <protection hidden="1"/>
    </xf>
    <xf numFmtId="166" fontId="0" fillId="0" borderId="8" xfId="0" applyNumberFormat="1" applyFill="1" applyBorder="1" applyAlignment="1" applyProtection="1">
      <alignment horizontal="centerContinuous"/>
      <protection hidden="1"/>
    </xf>
    <xf numFmtId="0" fontId="0" fillId="0" borderId="9" xfId="0" applyFill="1" applyBorder="1" applyAlignment="1">
      <alignment horizontal="centerContinuous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</xf>
    <xf numFmtId="164" fontId="6" fillId="0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7" fontId="0" fillId="0" borderId="1" xfId="0" applyNumberFormat="1" applyFill="1" applyBorder="1" applyAlignment="1" applyProtection="1">
      <alignment horizontal="center" vertical="center"/>
      <protection hidden="1"/>
    </xf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13" xfId="0" applyFill="1" applyBorder="1"/>
    <xf numFmtId="0" fontId="0" fillId="2" borderId="13" xfId="0" applyFill="1" applyBorder="1"/>
    <xf numFmtId="0" fontId="0" fillId="7" borderId="13" xfId="0" applyFill="1" applyBorder="1"/>
    <xf numFmtId="0" fontId="0" fillId="6" borderId="13" xfId="0" applyFill="1" applyBorder="1"/>
    <xf numFmtId="0" fontId="0" fillId="8" borderId="13" xfId="0" applyFill="1" applyBorder="1"/>
    <xf numFmtId="0" fontId="0" fillId="9" borderId="13" xfId="0" applyFill="1" applyBorder="1"/>
    <xf numFmtId="0" fontId="0" fillId="0" borderId="14" xfId="0" applyBorder="1"/>
    <xf numFmtId="164" fontId="1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10" borderId="13" xfId="0" applyFill="1" applyBorder="1"/>
    <xf numFmtId="0" fontId="0" fillId="0" borderId="0" xfId="0" applyFill="1" applyBorder="1" applyAlignment="1">
      <alignment horizontal="center" vertical="center"/>
    </xf>
    <xf numFmtId="164" fontId="6" fillId="11" borderId="1" xfId="0" applyNumberFormat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15" fillId="12" borderId="1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0" fillId="12" borderId="13" xfId="0" applyFill="1" applyBorder="1"/>
    <xf numFmtId="0" fontId="15" fillId="13" borderId="12" xfId="0" applyFont="1" applyFill="1" applyBorder="1"/>
    <xf numFmtId="164" fontId="6" fillId="13" borderId="1" xfId="0" applyNumberFormat="1" applyFont="1" applyFill="1" applyBorder="1" applyAlignment="1">
      <alignment horizontal="center" vertical="center"/>
    </xf>
    <xf numFmtId="0" fontId="1" fillId="13" borderId="0" xfId="0" applyFont="1" applyFill="1" applyAlignment="1">
      <alignment horizontal="center"/>
    </xf>
    <xf numFmtId="0" fontId="2" fillId="3" borderId="0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</cellXfs>
  <cellStyles count="1">
    <cellStyle name="Normal" xfId="0" builtinId="0"/>
  </cellStyles>
  <dxfs count="30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N54"/>
  <sheetViews>
    <sheetView showGridLines="0" workbookViewId="0">
      <pane xSplit="2" ySplit="2" topLeftCell="C3" activePane="bottomRight" state="frozen"/>
      <selection activeCell="C1" sqref="C1:AG1"/>
      <selection pane="topRight" activeCell="C1" sqref="C1:AG1"/>
      <selection pane="bottomLeft" activeCell="C1" sqref="C1:AG1"/>
      <selection pane="bottomRight" activeCell="F3" sqref="F3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4" width="11.42578125" style="1" bestFit="1"/>
    <col min="35" max="38" width="11.42578125" style="1"/>
    <col min="39" max="39" width="0" style="1" hidden="1" customWidth="1"/>
    <col min="40" max="16384" width="11.42578125" style="1"/>
  </cols>
  <sheetData>
    <row r="1" spans="1:40" ht="21" customHeight="1">
      <c r="A1" s="68">
        <f>An</f>
        <v>2013</v>
      </c>
      <c r="B1" s="69"/>
      <c r="C1" s="63">
        <f>DATE(An,1,1)</f>
        <v>41275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K1" s="37"/>
    </row>
    <row r="2" spans="1:40" ht="21" customHeight="1">
      <c r="A2" s="70"/>
      <c r="B2" s="71"/>
      <c r="C2" s="33">
        <f>C1</f>
        <v>41275</v>
      </c>
      <c r="D2" s="33">
        <f>C2+1</f>
        <v>41276</v>
      </c>
      <c r="E2" s="33">
        <f t="shared" ref="E2:AD2" si="0">D2+1</f>
        <v>41277</v>
      </c>
      <c r="F2" s="33">
        <f t="shared" si="0"/>
        <v>41278</v>
      </c>
      <c r="G2" s="33">
        <f t="shared" si="0"/>
        <v>41279</v>
      </c>
      <c r="H2" s="33">
        <f t="shared" si="0"/>
        <v>41280</v>
      </c>
      <c r="I2" s="33">
        <f t="shared" si="0"/>
        <v>41281</v>
      </c>
      <c r="J2" s="33">
        <f t="shared" si="0"/>
        <v>41282</v>
      </c>
      <c r="K2" s="33">
        <f t="shared" si="0"/>
        <v>41283</v>
      </c>
      <c r="L2" s="33">
        <f t="shared" si="0"/>
        <v>41284</v>
      </c>
      <c r="M2" s="33">
        <f t="shared" si="0"/>
        <v>41285</v>
      </c>
      <c r="N2" s="33">
        <f t="shared" si="0"/>
        <v>41286</v>
      </c>
      <c r="O2" s="33">
        <f t="shared" si="0"/>
        <v>41287</v>
      </c>
      <c r="P2" s="33">
        <f t="shared" si="0"/>
        <v>41288</v>
      </c>
      <c r="Q2" s="33">
        <f t="shared" si="0"/>
        <v>41289</v>
      </c>
      <c r="R2" s="33">
        <f t="shared" si="0"/>
        <v>41290</v>
      </c>
      <c r="S2" s="33">
        <f t="shared" si="0"/>
        <v>41291</v>
      </c>
      <c r="T2" s="33">
        <f t="shared" si="0"/>
        <v>41292</v>
      </c>
      <c r="U2" s="33">
        <f t="shared" si="0"/>
        <v>41293</v>
      </c>
      <c r="V2" s="33">
        <f t="shared" si="0"/>
        <v>41294</v>
      </c>
      <c r="W2" s="33">
        <f t="shared" si="0"/>
        <v>41295</v>
      </c>
      <c r="X2" s="33">
        <f t="shared" si="0"/>
        <v>41296</v>
      </c>
      <c r="Y2" s="33">
        <f t="shared" si="0"/>
        <v>41297</v>
      </c>
      <c r="Z2" s="33">
        <f t="shared" si="0"/>
        <v>41298</v>
      </c>
      <c r="AA2" s="33">
        <f t="shared" si="0"/>
        <v>41299</v>
      </c>
      <c r="AB2" s="33">
        <f t="shared" si="0"/>
        <v>41300</v>
      </c>
      <c r="AC2" s="33">
        <f t="shared" si="0"/>
        <v>41301</v>
      </c>
      <c r="AD2" s="33">
        <f t="shared" si="0"/>
        <v>41302</v>
      </c>
      <c r="AE2" s="33">
        <f>IF(AD2+1&gt;EOMONTH(C1,0),"",AD2+1)</f>
        <v>41303</v>
      </c>
      <c r="AF2" s="33">
        <f>IF(AE2="","",IF(AE2+1&gt;EOMONTH($C$1,0),"",AE2+1))</f>
        <v>41304</v>
      </c>
      <c r="AG2" s="33">
        <f>IF(AF2="","",IF(AF2+1&gt;EOMONTH($C$1,0),"",AF2+1))</f>
        <v>41305</v>
      </c>
      <c r="AH2" s="7" t="s">
        <v>12</v>
      </c>
      <c r="AI2" s="10" t="s">
        <v>13</v>
      </c>
      <c r="AJ2" s="56" t="s">
        <v>81</v>
      </c>
      <c r="AK2" s="57" t="s">
        <v>14</v>
      </c>
      <c r="AL2" s="37"/>
    </row>
    <row r="3" spans="1:40" ht="21" customHeight="1">
      <c r="A3" s="66" t="s">
        <v>56</v>
      </c>
      <c r="B3" s="67"/>
      <c r="C3" s="60"/>
      <c r="D3" s="35"/>
      <c r="E3" s="60"/>
      <c r="F3" s="35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60"/>
      <c r="AH3" s="38" t="str">
        <f>IF(COUNTIF($C3:$AG3,"A")+(COUNTIF($C3:$AG3,"A/2")/2)=0,"",COUNTIF($C3:$AG3,"A")+(COUNTIF($C3:$AG3,"A/2")/2))</f>
        <v/>
      </c>
      <c r="AI3" s="38"/>
      <c r="AJ3" s="38" t="str">
        <f>IF(COUNTIF($C3:$AG3,"C")+(COUNTIF($C3:$AG3,"C/2")/2)=0,"",COUNTIF($C3:$AG3,"C")+(COUNTIF($C3:$AG3,"C/2")/2))</f>
        <v/>
      </c>
      <c r="AK3" s="38" t="str">
        <f>IF(COUNTIF($C3:$AG3,"R")+(COUNTIF($C3:$AG3,"R/2")/2)=0,"",COUNTIF($C3:$AG3,"R")+(COUNTIF($C3:$AG3,"R/2")/2))</f>
        <v/>
      </c>
      <c r="AM3" s="12" t="s">
        <v>15</v>
      </c>
    </row>
    <row r="4" spans="1:40" ht="21" customHeight="1">
      <c r="A4" s="66" t="s">
        <v>57</v>
      </c>
      <c r="B4" s="67"/>
      <c r="C4" s="4"/>
      <c r="D4" s="35"/>
      <c r="E4" s="4"/>
      <c r="F4" s="35"/>
      <c r="G4" s="4"/>
      <c r="H4" s="4"/>
      <c r="I4" s="4"/>
      <c r="J4" s="35"/>
      <c r="K4" s="4"/>
      <c r="L4" s="4"/>
      <c r="M4" s="4"/>
      <c r="N4" s="4"/>
      <c r="O4" s="35"/>
      <c r="P4" s="4"/>
      <c r="Q4" s="35"/>
      <c r="R4" s="4"/>
      <c r="S4" s="4"/>
      <c r="T4" s="4"/>
      <c r="U4" s="4"/>
      <c r="V4" s="4"/>
      <c r="W4" s="4"/>
      <c r="X4" s="35"/>
      <c r="Y4" s="4"/>
      <c r="Z4" s="4"/>
      <c r="AA4" s="4"/>
      <c r="AB4" s="4"/>
      <c r="AC4" s="4"/>
      <c r="AD4" s="4"/>
      <c r="AE4" s="35"/>
      <c r="AF4" s="4"/>
      <c r="AG4" s="4"/>
      <c r="AH4" s="38" t="str">
        <f t="shared" ref="AH4:AH28" si="1">IF(COUNTIF($C4:$AG4,"A")+(COUNTIF($C4:$AG4,"A/2")/2)=0,"",COUNTIF($C4:$AG4,"A")+(COUNTIF($C4:$AG4,"A/2")/2))</f>
        <v/>
      </c>
      <c r="AI4" s="38"/>
      <c r="AJ4" s="38" t="str">
        <f t="shared" ref="AJ4:AJ28" si="2">IF(COUNTIF($C4:$AG4,"C")+(COUNTIF($C4:$AG4,"C/2")/2)=0,"",COUNTIF($C4:$AG4,"C")+(COUNTIF($C4:$AG4,"C/2")/2))</f>
        <v/>
      </c>
      <c r="AK4" s="38" t="str">
        <f t="shared" ref="AK4:AK28" si="3">IF(COUNTIF($C4:$AG4,"R")+(COUNTIF($C4:$AG4,"R/2")/2)=0,"",COUNTIF($C4:$AG4,"R")+(COUNTIF($C4:$AG4,"R/2")/2))</f>
        <v/>
      </c>
      <c r="AL4" s="37"/>
      <c r="AM4" s="8" t="s">
        <v>16</v>
      </c>
      <c r="AN4" s="37"/>
    </row>
    <row r="5" spans="1:40" ht="21" customHeight="1">
      <c r="A5" s="66" t="s">
        <v>58</v>
      </c>
      <c r="B5" s="67"/>
      <c r="C5" s="31"/>
      <c r="D5" s="31"/>
      <c r="E5" s="2"/>
      <c r="F5" s="2"/>
      <c r="G5" s="2"/>
      <c r="H5" s="2"/>
      <c r="I5" s="31"/>
      <c r="J5" s="2"/>
      <c r="K5" s="2"/>
      <c r="L5" s="2"/>
      <c r="M5" s="2"/>
      <c r="N5" s="2"/>
      <c r="O5" s="2"/>
      <c r="P5" s="31"/>
      <c r="Q5" s="2"/>
      <c r="R5" s="31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38" t="str">
        <f t="shared" si="1"/>
        <v/>
      </c>
      <c r="AI5" s="38"/>
      <c r="AJ5" s="38" t="str">
        <f t="shared" si="2"/>
        <v/>
      </c>
      <c r="AK5" s="38" t="str">
        <f t="shared" si="3"/>
        <v/>
      </c>
    </row>
    <row r="6" spans="1:40" ht="21" customHeight="1">
      <c r="A6" s="66" t="s">
        <v>59</v>
      </c>
      <c r="B6" s="67"/>
      <c r="C6" s="32"/>
      <c r="D6" s="19"/>
      <c r="E6" s="19"/>
      <c r="F6" s="19"/>
      <c r="G6" s="2"/>
      <c r="H6" s="2"/>
      <c r="I6" s="19"/>
      <c r="J6" s="32"/>
      <c r="K6" s="19"/>
      <c r="L6" s="19"/>
      <c r="M6" s="19"/>
      <c r="N6" s="2"/>
      <c r="O6" s="2"/>
      <c r="P6" s="19"/>
      <c r="Q6" s="19"/>
      <c r="R6" s="32"/>
      <c r="S6" s="19"/>
      <c r="T6" s="19"/>
      <c r="U6" s="2"/>
      <c r="V6" s="2"/>
      <c r="W6" s="19"/>
      <c r="X6" s="32"/>
      <c r="Y6" s="19"/>
      <c r="Z6" s="2"/>
      <c r="AA6" s="2"/>
      <c r="AB6" s="2"/>
      <c r="AC6" s="2"/>
      <c r="AD6" s="2"/>
      <c r="AE6" s="31"/>
      <c r="AF6" s="2"/>
      <c r="AG6" s="2"/>
      <c r="AH6" s="38" t="str">
        <f t="shared" si="1"/>
        <v/>
      </c>
      <c r="AI6" s="38"/>
      <c r="AJ6" s="38" t="str">
        <f t="shared" si="2"/>
        <v/>
      </c>
      <c r="AK6" s="38" t="str">
        <f t="shared" si="3"/>
        <v/>
      </c>
      <c r="AL6" s="37"/>
      <c r="AN6" s="37"/>
    </row>
    <row r="7" spans="1:40" ht="21" customHeight="1">
      <c r="A7" s="66" t="s">
        <v>60</v>
      </c>
      <c r="B7" s="67"/>
      <c r="C7" s="19"/>
      <c r="D7" s="19"/>
      <c r="E7" s="19"/>
      <c r="F7" s="19"/>
      <c r="G7" s="2"/>
      <c r="H7" s="2"/>
      <c r="I7" s="19"/>
      <c r="J7" s="19"/>
      <c r="K7" s="19"/>
      <c r="L7" s="19"/>
      <c r="M7" s="19"/>
      <c r="N7" s="2"/>
      <c r="O7" s="2"/>
      <c r="P7" s="19"/>
      <c r="Q7" s="19"/>
      <c r="R7" s="19"/>
      <c r="S7" s="19"/>
      <c r="T7" s="19"/>
      <c r="U7" s="2"/>
      <c r="V7" s="2"/>
      <c r="W7" s="19"/>
      <c r="X7" s="32"/>
      <c r="Y7" s="19"/>
      <c r="Z7" s="2"/>
      <c r="AA7" s="2"/>
      <c r="AB7" s="2"/>
      <c r="AC7" s="2"/>
      <c r="AD7" s="2"/>
      <c r="AE7" s="31"/>
      <c r="AF7" s="2"/>
      <c r="AG7" s="2"/>
      <c r="AH7" s="38" t="str">
        <f t="shared" si="1"/>
        <v/>
      </c>
      <c r="AI7" s="38"/>
      <c r="AJ7" s="38" t="str">
        <f t="shared" si="2"/>
        <v/>
      </c>
      <c r="AK7" s="38" t="str">
        <f t="shared" si="3"/>
        <v/>
      </c>
    </row>
    <row r="8" spans="1:40" ht="21" customHeight="1">
      <c r="A8" s="66" t="s">
        <v>61</v>
      </c>
      <c r="B8" s="67"/>
      <c r="C8" s="19"/>
      <c r="D8" s="19"/>
      <c r="E8" s="19"/>
      <c r="F8" s="19"/>
      <c r="G8" s="2"/>
      <c r="H8" s="2"/>
      <c r="I8" s="19"/>
      <c r="J8" s="19"/>
      <c r="K8" s="19"/>
      <c r="L8" s="19"/>
      <c r="M8" s="19"/>
      <c r="N8" s="2"/>
      <c r="O8" s="2"/>
      <c r="P8" s="19"/>
      <c r="Q8" s="19"/>
      <c r="R8" s="32"/>
      <c r="S8" s="19"/>
      <c r="T8" s="19"/>
      <c r="U8" s="2"/>
      <c r="V8" s="2"/>
      <c r="W8" s="19"/>
      <c r="X8" s="19"/>
      <c r="Y8" s="19"/>
      <c r="Z8" s="2"/>
      <c r="AA8" s="2"/>
      <c r="AB8" s="2"/>
      <c r="AC8" s="2"/>
      <c r="AD8" s="2"/>
      <c r="AE8" s="2"/>
      <c r="AF8" s="2"/>
      <c r="AG8" s="2"/>
      <c r="AH8" s="38" t="str">
        <f t="shared" si="1"/>
        <v/>
      </c>
      <c r="AI8" s="38"/>
      <c r="AJ8" s="38" t="str">
        <f t="shared" si="2"/>
        <v/>
      </c>
      <c r="AK8" s="38" t="str">
        <f t="shared" si="3"/>
        <v/>
      </c>
    </row>
    <row r="9" spans="1:40" ht="21" customHeight="1">
      <c r="A9" s="66" t="s">
        <v>62</v>
      </c>
      <c r="B9" s="67"/>
      <c r="C9" s="19"/>
      <c r="D9" s="19"/>
      <c r="E9" s="19"/>
      <c r="F9" s="19"/>
      <c r="G9" s="2"/>
      <c r="H9" s="2"/>
      <c r="I9" s="19"/>
      <c r="J9" s="19"/>
      <c r="K9" s="19"/>
      <c r="L9" s="19"/>
      <c r="M9" s="19"/>
      <c r="N9" s="2"/>
      <c r="O9" s="2"/>
      <c r="P9" s="19"/>
      <c r="Q9" s="19"/>
      <c r="R9" s="32"/>
      <c r="S9" s="19"/>
      <c r="T9" s="19"/>
      <c r="U9" s="2"/>
      <c r="V9" s="2"/>
      <c r="W9" s="19"/>
      <c r="X9" s="19"/>
      <c r="Y9" s="32"/>
      <c r="Z9" s="2"/>
      <c r="AA9" s="2"/>
      <c r="AB9" s="2"/>
      <c r="AC9" s="2"/>
      <c r="AD9" s="2"/>
      <c r="AE9" s="2"/>
      <c r="AF9" s="2"/>
      <c r="AG9" s="2"/>
      <c r="AH9" s="38" t="str">
        <f t="shared" si="1"/>
        <v/>
      </c>
      <c r="AI9" s="38"/>
      <c r="AJ9" s="38" t="str">
        <f t="shared" si="2"/>
        <v/>
      </c>
      <c r="AK9" s="38" t="str">
        <f t="shared" si="3"/>
        <v/>
      </c>
    </row>
    <row r="10" spans="1:40" ht="21" customHeight="1">
      <c r="A10" s="66" t="s">
        <v>63</v>
      </c>
      <c r="B10" s="67"/>
      <c r="C10" s="19"/>
      <c r="D10" s="19"/>
      <c r="E10" s="19"/>
      <c r="F10" s="19"/>
      <c r="G10" s="2"/>
      <c r="H10" s="2"/>
      <c r="I10" s="19"/>
      <c r="J10" s="19"/>
      <c r="K10" s="19"/>
      <c r="L10" s="19"/>
      <c r="M10" s="19"/>
      <c r="N10" s="2"/>
      <c r="O10" s="2"/>
      <c r="P10" s="19"/>
      <c r="Q10" s="19"/>
      <c r="R10" s="32"/>
      <c r="S10" s="19"/>
      <c r="T10" s="19"/>
      <c r="U10" s="2"/>
      <c r="V10" s="2"/>
      <c r="W10" s="19"/>
      <c r="X10" s="19"/>
      <c r="Y10" s="19"/>
      <c r="Z10" s="2"/>
      <c r="AA10" s="2"/>
      <c r="AB10" s="2"/>
      <c r="AC10" s="2"/>
      <c r="AD10" s="2"/>
      <c r="AE10" s="2"/>
      <c r="AF10" s="2"/>
      <c r="AG10" s="2"/>
      <c r="AH10" s="38" t="str">
        <f t="shared" si="1"/>
        <v/>
      </c>
      <c r="AI10" s="38"/>
      <c r="AJ10" s="38" t="str">
        <f t="shared" si="2"/>
        <v/>
      </c>
      <c r="AK10" s="38" t="str">
        <f t="shared" si="3"/>
        <v/>
      </c>
    </row>
    <row r="11" spans="1:40" ht="21" customHeight="1">
      <c r="A11" s="66" t="s">
        <v>64</v>
      </c>
      <c r="B11" s="67"/>
      <c r="C11" s="19"/>
      <c r="D11" s="19"/>
      <c r="E11" s="19"/>
      <c r="F11" s="19"/>
      <c r="G11" s="2"/>
      <c r="H11" s="2"/>
      <c r="I11" s="19"/>
      <c r="J11" s="19"/>
      <c r="K11" s="19"/>
      <c r="L11" s="19"/>
      <c r="M11" s="19"/>
      <c r="N11" s="2"/>
      <c r="O11" s="2"/>
      <c r="P11" s="19"/>
      <c r="Q11" s="32"/>
      <c r="R11" s="32"/>
      <c r="S11" s="32"/>
      <c r="T11" s="19"/>
      <c r="U11" s="2"/>
      <c r="V11" s="2"/>
      <c r="W11" s="19"/>
      <c r="X11" s="19"/>
      <c r="Y11" s="19"/>
      <c r="Z11" s="2"/>
      <c r="AA11" s="2"/>
      <c r="AB11" s="2"/>
      <c r="AC11" s="2"/>
      <c r="AD11" s="2"/>
      <c r="AE11" s="2"/>
      <c r="AF11" s="2"/>
      <c r="AG11" s="2"/>
      <c r="AH11" s="38" t="str">
        <f t="shared" si="1"/>
        <v/>
      </c>
      <c r="AI11" s="38"/>
      <c r="AJ11" s="38" t="str">
        <f t="shared" si="2"/>
        <v/>
      </c>
      <c r="AK11" s="38" t="str">
        <f t="shared" si="3"/>
        <v/>
      </c>
    </row>
    <row r="12" spans="1:40" ht="21" customHeight="1">
      <c r="A12" s="66" t="s">
        <v>65</v>
      </c>
      <c r="B12" s="67"/>
      <c r="C12" s="19"/>
      <c r="D12" s="19"/>
      <c r="E12" s="19"/>
      <c r="F12" s="19"/>
      <c r="G12" s="2"/>
      <c r="H12" s="2"/>
      <c r="I12" s="19"/>
      <c r="J12" s="19"/>
      <c r="K12" s="19"/>
      <c r="L12" s="19"/>
      <c r="M12" s="19"/>
      <c r="N12" s="2"/>
      <c r="O12" s="2"/>
      <c r="P12" s="19"/>
      <c r="Q12" s="32"/>
      <c r="R12" s="19"/>
      <c r="S12" s="19"/>
      <c r="T12" s="19"/>
      <c r="U12" s="2"/>
      <c r="V12" s="2"/>
      <c r="W12" s="32"/>
      <c r="X12" s="19"/>
      <c r="Y12" s="19"/>
      <c r="Z12" s="2"/>
      <c r="AA12" s="2"/>
      <c r="AB12" s="2"/>
      <c r="AC12" s="2"/>
      <c r="AD12" s="2"/>
      <c r="AE12" s="2"/>
      <c r="AF12" s="2"/>
      <c r="AG12" s="2"/>
      <c r="AH12" s="38" t="str">
        <f t="shared" si="1"/>
        <v/>
      </c>
      <c r="AI12" s="38"/>
      <c r="AJ12" s="38" t="str">
        <f t="shared" si="2"/>
        <v/>
      </c>
      <c r="AK12" s="38" t="str">
        <f t="shared" si="3"/>
        <v/>
      </c>
    </row>
    <row r="13" spans="1:40" ht="21" customHeight="1">
      <c r="A13" s="66" t="s">
        <v>56</v>
      </c>
      <c r="B13" s="67"/>
      <c r="C13" s="19"/>
      <c r="D13" s="19"/>
      <c r="E13" s="19"/>
      <c r="F13" s="19"/>
      <c r="G13" s="2"/>
      <c r="H13" s="2"/>
      <c r="I13" s="19"/>
      <c r="J13" s="19"/>
      <c r="K13" s="19"/>
      <c r="L13" s="32"/>
      <c r="M13" s="19"/>
      <c r="N13" s="2"/>
      <c r="O13" s="2"/>
      <c r="P13" s="19"/>
      <c r="Q13" s="32"/>
      <c r="R13" s="19"/>
      <c r="S13" s="19"/>
      <c r="T13" s="19"/>
      <c r="U13" s="2"/>
      <c r="V13" s="2"/>
      <c r="W13" s="19"/>
      <c r="X13" s="19"/>
      <c r="Y13" s="19"/>
      <c r="Z13" s="2"/>
      <c r="AA13" s="2"/>
      <c r="AB13" s="2"/>
      <c r="AC13" s="2"/>
      <c r="AD13" s="2"/>
      <c r="AE13" s="2"/>
      <c r="AF13" s="2"/>
      <c r="AG13" s="2"/>
      <c r="AH13" s="38" t="str">
        <f t="shared" si="1"/>
        <v/>
      </c>
      <c r="AI13" s="38"/>
      <c r="AJ13" s="38" t="str">
        <f t="shared" si="2"/>
        <v/>
      </c>
      <c r="AK13" s="38" t="str">
        <f t="shared" si="3"/>
        <v/>
      </c>
    </row>
    <row r="14" spans="1:40" ht="21" customHeight="1">
      <c r="A14" s="66" t="s">
        <v>66</v>
      </c>
      <c r="B14" s="67"/>
      <c r="C14" s="19"/>
      <c r="D14" s="19"/>
      <c r="E14" s="19"/>
      <c r="F14" s="19"/>
      <c r="G14" s="2"/>
      <c r="H14" s="2"/>
      <c r="I14" s="19"/>
      <c r="J14" s="19"/>
      <c r="K14" s="19"/>
      <c r="L14" s="19"/>
      <c r="M14" s="19"/>
      <c r="N14" s="2"/>
      <c r="O14" s="2"/>
      <c r="P14" s="19"/>
      <c r="Q14" s="19"/>
      <c r="R14" s="19"/>
      <c r="S14" s="19"/>
      <c r="T14" s="19"/>
      <c r="U14" s="2"/>
      <c r="V14" s="2"/>
      <c r="W14" s="19"/>
      <c r="X14" s="19"/>
      <c r="Y14" s="19"/>
      <c r="Z14" s="2"/>
      <c r="AA14" s="2"/>
      <c r="AB14" s="2"/>
      <c r="AC14" s="2"/>
      <c r="AD14" s="2"/>
      <c r="AE14" s="2"/>
      <c r="AF14" s="2"/>
      <c r="AG14" s="2"/>
      <c r="AH14" s="38" t="str">
        <f t="shared" si="1"/>
        <v/>
      </c>
      <c r="AI14" s="38"/>
      <c r="AJ14" s="38" t="str">
        <f t="shared" si="2"/>
        <v/>
      </c>
      <c r="AK14" s="38" t="str">
        <f t="shared" si="3"/>
        <v/>
      </c>
    </row>
    <row r="15" spans="1:40" ht="21" customHeight="1">
      <c r="A15" s="66" t="s">
        <v>67</v>
      </c>
      <c r="B15" s="67"/>
      <c r="C15" s="19"/>
      <c r="D15" s="19"/>
      <c r="E15" s="19"/>
      <c r="F15" s="19"/>
      <c r="G15" s="2"/>
      <c r="H15" s="2"/>
      <c r="I15" s="19"/>
      <c r="J15" s="19"/>
      <c r="K15" s="19"/>
      <c r="L15" s="19"/>
      <c r="M15" s="19"/>
      <c r="N15" s="2"/>
      <c r="O15" s="2"/>
      <c r="P15" s="19"/>
      <c r="Q15" s="19"/>
      <c r="R15" s="19"/>
      <c r="S15" s="19"/>
      <c r="T15" s="19"/>
      <c r="U15" s="2"/>
      <c r="V15" s="2"/>
      <c r="W15" s="19"/>
      <c r="X15" s="19"/>
      <c r="Y15" s="19"/>
      <c r="Z15" s="2"/>
      <c r="AA15" s="2"/>
      <c r="AB15" s="2"/>
      <c r="AC15" s="2"/>
      <c r="AD15" s="2"/>
      <c r="AE15" s="2"/>
      <c r="AF15" s="2"/>
      <c r="AG15" s="2"/>
      <c r="AH15" s="38" t="str">
        <f t="shared" si="1"/>
        <v/>
      </c>
      <c r="AI15" s="38"/>
      <c r="AJ15" s="38" t="str">
        <f t="shared" si="2"/>
        <v/>
      </c>
      <c r="AK15" s="38" t="str">
        <f t="shared" si="3"/>
        <v/>
      </c>
    </row>
    <row r="16" spans="1:40" ht="21" customHeight="1">
      <c r="A16" s="66" t="s">
        <v>68</v>
      </c>
      <c r="B16" s="67"/>
      <c r="C16" s="19"/>
      <c r="D16" s="19"/>
      <c r="E16" s="19"/>
      <c r="F16" s="19"/>
      <c r="G16" s="2"/>
      <c r="H16" s="2"/>
      <c r="I16" s="19"/>
      <c r="J16" s="19"/>
      <c r="K16" s="19"/>
      <c r="L16" s="19"/>
      <c r="M16" s="19"/>
      <c r="N16" s="2"/>
      <c r="O16" s="2"/>
      <c r="P16" s="19"/>
      <c r="Q16" s="19"/>
      <c r="R16" s="19"/>
      <c r="S16" s="19"/>
      <c r="T16" s="19"/>
      <c r="U16" s="2"/>
      <c r="V16" s="2"/>
      <c r="W16" s="19"/>
      <c r="X16" s="19"/>
      <c r="Y16" s="19"/>
      <c r="Z16" s="2"/>
      <c r="AA16" s="2"/>
      <c r="AB16" s="2"/>
      <c r="AC16" s="2"/>
      <c r="AD16" s="2"/>
      <c r="AE16" s="2"/>
      <c r="AF16" s="2"/>
      <c r="AG16" s="2"/>
      <c r="AH16" s="38" t="str">
        <f t="shared" si="1"/>
        <v/>
      </c>
      <c r="AI16" s="38"/>
      <c r="AJ16" s="38" t="str">
        <f t="shared" si="2"/>
        <v/>
      </c>
      <c r="AK16" s="38" t="str">
        <f t="shared" si="3"/>
        <v/>
      </c>
    </row>
    <row r="17" spans="1:40" ht="21" customHeight="1">
      <c r="A17" s="66" t="s">
        <v>69</v>
      </c>
      <c r="B17" s="67"/>
      <c r="C17" s="19"/>
      <c r="D17" s="19"/>
      <c r="E17" s="19"/>
      <c r="F17" s="19"/>
      <c r="G17" s="2"/>
      <c r="H17" s="2"/>
      <c r="I17" s="19"/>
      <c r="J17" s="19"/>
      <c r="K17" s="19"/>
      <c r="L17" s="19"/>
      <c r="M17" s="19"/>
      <c r="N17" s="2"/>
      <c r="O17" s="2"/>
      <c r="P17" s="19"/>
      <c r="Q17" s="19"/>
      <c r="R17" s="19"/>
      <c r="S17" s="19"/>
      <c r="T17" s="19"/>
      <c r="U17" s="2"/>
      <c r="V17" s="2"/>
      <c r="W17" s="19"/>
      <c r="X17" s="19"/>
      <c r="Y17" s="19"/>
      <c r="Z17" s="2"/>
      <c r="AA17" s="2"/>
      <c r="AB17" s="2"/>
      <c r="AC17" s="2"/>
      <c r="AD17" s="2"/>
      <c r="AE17" s="2"/>
      <c r="AF17" s="2"/>
      <c r="AG17" s="2"/>
      <c r="AH17" s="38" t="str">
        <f t="shared" si="1"/>
        <v/>
      </c>
      <c r="AI17" s="38"/>
      <c r="AJ17" s="38" t="str">
        <f t="shared" si="2"/>
        <v/>
      </c>
      <c r="AK17" s="38" t="str">
        <f t="shared" si="3"/>
        <v/>
      </c>
    </row>
    <row r="18" spans="1:40" ht="21" customHeight="1">
      <c r="A18" s="66" t="s">
        <v>70</v>
      </c>
      <c r="B18" s="6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31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31"/>
      <c r="AE18" s="2"/>
      <c r="AF18" s="31"/>
      <c r="AG18" s="2"/>
      <c r="AH18" s="38" t="str">
        <f t="shared" si="1"/>
        <v/>
      </c>
      <c r="AI18" s="38"/>
      <c r="AJ18" s="38" t="str">
        <f t="shared" si="2"/>
        <v/>
      </c>
      <c r="AK18" s="38" t="str">
        <f t="shared" si="3"/>
        <v/>
      </c>
    </row>
    <row r="19" spans="1:40" ht="21" customHeight="1">
      <c r="A19" s="66" t="s">
        <v>71</v>
      </c>
      <c r="B19" s="67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31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31"/>
      <c r="AE19" s="2"/>
      <c r="AF19" s="31"/>
      <c r="AG19" s="2"/>
      <c r="AH19" s="38" t="str">
        <f t="shared" si="1"/>
        <v/>
      </c>
      <c r="AI19" s="38"/>
      <c r="AJ19" s="38" t="str">
        <f t="shared" si="2"/>
        <v/>
      </c>
      <c r="AK19" s="38" t="str">
        <f t="shared" si="3"/>
        <v/>
      </c>
    </row>
    <row r="20" spans="1:40" ht="21" customHeight="1">
      <c r="A20" s="66" t="s">
        <v>72</v>
      </c>
      <c r="B20" s="67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31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31"/>
      <c r="AE20" s="2"/>
      <c r="AF20" s="31"/>
      <c r="AG20" s="2"/>
      <c r="AH20" s="38" t="str">
        <f t="shared" si="1"/>
        <v/>
      </c>
      <c r="AI20" s="38"/>
      <c r="AJ20" s="38" t="str">
        <f t="shared" si="2"/>
        <v/>
      </c>
      <c r="AK20" s="38" t="str">
        <f t="shared" si="3"/>
        <v/>
      </c>
    </row>
    <row r="21" spans="1:40" ht="21" customHeight="1">
      <c r="A21" s="66" t="s">
        <v>73</v>
      </c>
      <c r="B21" s="67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31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31"/>
      <c r="AE21" s="2"/>
      <c r="AF21" s="31"/>
      <c r="AG21" s="2"/>
      <c r="AH21" s="38" t="str">
        <f t="shared" si="1"/>
        <v/>
      </c>
      <c r="AI21" s="38"/>
      <c r="AJ21" s="38" t="str">
        <f t="shared" si="2"/>
        <v/>
      </c>
      <c r="AK21" s="38" t="str">
        <f t="shared" si="3"/>
        <v/>
      </c>
    </row>
    <row r="22" spans="1:40" ht="21" customHeight="1">
      <c r="A22" s="66" t="s">
        <v>74</v>
      </c>
      <c r="B22" s="67"/>
      <c r="C22" s="2"/>
      <c r="D22" s="2"/>
      <c r="E22" s="2"/>
      <c r="F22" s="2"/>
      <c r="G22" s="31"/>
      <c r="H22" s="2"/>
      <c r="I22" s="2"/>
      <c r="J22" s="2"/>
      <c r="K22" s="2"/>
      <c r="L22" s="2"/>
      <c r="M22" s="2"/>
      <c r="N22" s="2"/>
      <c r="O22" s="2"/>
      <c r="P22" s="31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31"/>
      <c r="AE22" s="2"/>
      <c r="AF22" s="31"/>
      <c r="AG22" s="2"/>
      <c r="AH22" s="38" t="str">
        <f t="shared" si="1"/>
        <v/>
      </c>
      <c r="AI22" s="38"/>
      <c r="AJ22" s="38" t="str">
        <f t="shared" si="2"/>
        <v/>
      </c>
      <c r="AK22" s="38" t="str">
        <f t="shared" si="3"/>
        <v/>
      </c>
    </row>
    <row r="23" spans="1:40" ht="21" customHeight="1">
      <c r="A23" s="66" t="s">
        <v>75</v>
      </c>
      <c r="B23" s="67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31"/>
      <c r="AE23" s="2"/>
      <c r="AF23" s="31"/>
      <c r="AG23" s="2"/>
      <c r="AH23" s="38" t="str">
        <f t="shared" si="1"/>
        <v/>
      </c>
      <c r="AI23" s="38"/>
      <c r="AJ23" s="38" t="str">
        <f t="shared" si="2"/>
        <v/>
      </c>
      <c r="AK23" s="38" t="str">
        <f t="shared" si="3"/>
        <v/>
      </c>
    </row>
    <row r="24" spans="1:40" ht="21" customHeight="1">
      <c r="A24" s="66" t="s">
        <v>76</v>
      </c>
      <c r="B24" s="67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1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31"/>
      <c r="AE24" s="2"/>
      <c r="AF24" s="31"/>
      <c r="AG24" s="2"/>
      <c r="AH24" s="38" t="str">
        <f t="shared" si="1"/>
        <v/>
      </c>
      <c r="AI24" s="38"/>
      <c r="AJ24" s="38" t="str">
        <f t="shared" si="2"/>
        <v/>
      </c>
      <c r="AK24" s="38" t="str">
        <f t="shared" si="3"/>
        <v/>
      </c>
      <c r="AN24" s="37"/>
    </row>
    <row r="25" spans="1:40" ht="21" customHeight="1">
      <c r="A25" s="66" t="s">
        <v>77</v>
      </c>
      <c r="B25" s="6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1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31"/>
      <c r="AE25" s="2"/>
      <c r="AF25" s="31"/>
      <c r="AG25" s="2"/>
      <c r="AH25" s="38" t="str">
        <f t="shared" si="1"/>
        <v/>
      </c>
      <c r="AI25" s="38"/>
      <c r="AJ25" s="38" t="str">
        <f t="shared" si="2"/>
        <v/>
      </c>
      <c r="AK25" s="38" t="str">
        <f t="shared" si="3"/>
        <v/>
      </c>
    </row>
    <row r="26" spans="1:40" ht="21" customHeight="1">
      <c r="A26" s="66" t="s">
        <v>78</v>
      </c>
      <c r="B26" s="67"/>
      <c r="C26" s="2"/>
      <c r="D26" s="2"/>
      <c r="E26" s="2"/>
      <c r="F26" s="2"/>
      <c r="G26" s="2"/>
      <c r="H26" s="31"/>
      <c r="I26" s="2"/>
      <c r="J26" s="2"/>
      <c r="K26" s="2"/>
      <c r="L26" s="2"/>
      <c r="M26" s="2"/>
      <c r="N26" s="2"/>
      <c r="O26" s="2"/>
      <c r="P26" s="31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31"/>
      <c r="AE26" s="2"/>
      <c r="AF26" s="31"/>
      <c r="AG26" s="2"/>
      <c r="AH26" s="38" t="str">
        <f t="shared" si="1"/>
        <v/>
      </c>
      <c r="AI26" s="38"/>
      <c r="AJ26" s="38" t="str">
        <f t="shared" si="2"/>
        <v/>
      </c>
      <c r="AK26" s="38" t="str">
        <f t="shared" si="3"/>
        <v/>
      </c>
    </row>
    <row r="27" spans="1:40" ht="21" customHeight="1">
      <c r="A27" s="66" t="s">
        <v>80</v>
      </c>
      <c r="B27" s="67"/>
      <c r="C27" s="2"/>
      <c r="D27" s="31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1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31"/>
      <c r="AE27" s="2"/>
      <c r="AF27" s="31"/>
      <c r="AG27" s="2"/>
      <c r="AH27" s="38" t="str">
        <f t="shared" si="1"/>
        <v/>
      </c>
      <c r="AI27" s="38"/>
      <c r="AJ27" s="38" t="str">
        <f t="shared" si="2"/>
        <v/>
      </c>
      <c r="AK27" s="38" t="str">
        <f t="shared" si="3"/>
        <v/>
      </c>
    </row>
    <row r="28" spans="1:40" ht="21" customHeight="1">
      <c r="A28" s="66" t="s">
        <v>79</v>
      </c>
      <c r="B28" s="67"/>
      <c r="C28" s="55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1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31"/>
      <c r="AE28" s="2"/>
      <c r="AF28" s="31"/>
      <c r="AG28" s="2"/>
      <c r="AH28" s="38" t="str">
        <f t="shared" si="1"/>
        <v/>
      </c>
      <c r="AI28" s="38"/>
      <c r="AJ28" s="38" t="str">
        <f t="shared" si="2"/>
        <v/>
      </c>
      <c r="AK28" s="38" t="str">
        <f t="shared" si="3"/>
        <v/>
      </c>
    </row>
    <row r="29" spans="1:40">
      <c r="A29" s="65"/>
      <c r="B29" s="6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6"/>
    </row>
    <row r="30" spans="1:40">
      <c r="A30" s="62"/>
      <c r="B30" s="62"/>
      <c r="C30" s="34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6"/>
    </row>
    <row r="31" spans="1:40">
      <c r="A31" s="62"/>
      <c r="B31" s="62"/>
      <c r="C31" s="5"/>
      <c r="D31" s="5"/>
      <c r="E31" s="5"/>
      <c r="F31" s="34"/>
      <c r="G31" s="5"/>
      <c r="H31" s="5"/>
      <c r="I31" s="5"/>
      <c r="J31" s="5"/>
      <c r="K31" s="5"/>
      <c r="L31" s="5"/>
      <c r="M31" s="5"/>
      <c r="N31" s="34"/>
      <c r="O31" s="34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6"/>
    </row>
    <row r="32" spans="1:40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34"/>
      <c r="AI32" s="34"/>
      <c r="AJ32" s="6"/>
    </row>
    <row r="33" spans="1:36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6"/>
    </row>
    <row r="34" spans="1:36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6"/>
    </row>
    <row r="35" spans="1:36">
      <c r="A35" s="62"/>
      <c r="B35" s="62"/>
      <c r="C35" s="5"/>
      <c r="D35" s="3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34"/>
      <c r="AF35" s="5"/>
      <c r="AG35" s="5"/>
      <c r="AH35" s="5"/>
      <c r="AI35" s="5"/>
      <c r="AJ35" s="6"/>
    </row>
    <row r="36" spans="1:36">
      <c r="A36" s="62"/>
      <c r="B36" s="6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6"/>
    </row>
    <row r="37" spans="1:36">
      <c r="A37" s="62"/>
      <c r="B37" s="6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6"/>
    </row>
    <row r="38" spans="1:36">
      <c r="A38" s="62"/>
      <c r="B38" s="6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6"/>
    </row>
    <row r="39" spans="1:36">
      <c r="A39" s="62"/>
      <c r="B39" s="6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6"/>
    </row>
    <row r="40" spans="1:36">
      <c r="A40" s="62"/>
      <c r="B40" s="6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6"/>
    </row>
    <row r="41" spans="1:36">
      <c r="A41" s="62"/>
      <c r="B41" s="6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6"/>
    </row>
    <row r="42" spans="1:36">
      <c r="A42" s="62"/>
      <c r="B42" s="6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6"/>
    </row>
    <row r="43" spans="1:36">
      <c r="A43" s="62"/>
      <c r="B43" s="6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6"/>
    </row>
    <row r="44" spans="1:36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</row>
    <row r="45" spans="1:36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</row>
    <row r="46" spans="1:36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</row>
    <row r="47" spans="1:36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</row>
    <row r="48" spans="1:36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</row>
    <row r="49" spans="1:36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</row>
    <row r="50" spans="1:36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</row>
    <row r="51" spans="1:36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</row>
    <row r="52" spans="1:36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</row>
    <row r="53" spans="1:36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</row>
    <row r="54" spans="1:36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</row>
  </sheetData>
  <protectedRanges>
    <protectedRange sqref="C3:F28 I3:M28 P3:T28 W3:AA28 AD3:AG28" name="Plage1"/>
  </protectedRanges>
  <mergeCells count="44">
    <mergeCell ref="A8:B8"/>
    <mergeCell ref="A26:B26"/>
    <mergeCell ref="A27:B27"/>
    <mergeCell ref="A28:B28"/>
    <mergeCell ref="A20:B20"/>
    <mergeCell ref="A21:B21"/>
    <mergeCell ref="A22:B22"/>
    <mergeCell ref="A23:B23"/>
    <mergeCell ref="A24:B24"/>
    <mergeCell ref="A25:B25"/>
    <mergeCell ref="A5:B5"/>
    <mergeCell ref="A6:B6"/>
    <mergeCell ref="A7:B7"/>
    <mergeCell ref="A1:B1"/>
    <mergeCell ref="A2:B2"/>
    <mergeCell ref="A3:B3"/>
    <mergeCell ref="A4:B4"/>
    <mergeCell ref="A14:B14"/>
    <mergeCell ref="A15:B15"/>
    <mergeCell ref="A9:B9"/>
    <mergeCell ref="A10:B10"/>
    <mergeCell ref="A11:B11"/>
    <mergeCell ref="A43:B43"/>
    <mergeCell ref="A36:B36"/>
    <mergeCell ref="A37:B37"/>
    <mergeCell ref="A38:B38"/>
    <mergeCell ref="A39:B39"/>
    <mergeCell ref="A42:B42"/>
    <mergeCell ref="A30:B30"/>
    <mergeCell ref="A31:B31"/>
    <mergeCell ref="C1:AG1"/>
    <mergeCell ref="A40:B40"/>
    <mergeCell ref="A41:B41"/>
    <mergeCell ref="A32:B32"/>
    <mergeCell ref="A33:B33"/>
    <mergeCell ref="A34:B34"/>
    <mergeCell ref="A35:B35"/>
    <mergeCell ref="A29:B29"/>
    <mergeCell ref="A19:B19"/>
    <mergeCell ref="A16:B16"/>
    <mergeCell ref="A17:B17"/>
    <mergeCell ref="A18:B18"/>
    <mergeCell ref="A12:B12"/>
    <mergeCell ref="A13:B13"/>
  </mergeCells>
  <phoneticPr fontId="3" type="noConversion"/>
  <conditionalFormatting sqref="C2:D2 E2:AG28 C4:D28">
    <cfRule type="expression" dxfId="29" priority="1" stopIfTrue="1">
      <formula>OR(WEEKDAY(C$2)=1,WEEKDAY(C$2)=7,COUNTIF(C$2,Fériés)&gt;0)</formula>
    </cfRule>
  </conditionalFormatting>
  <conditionalFormatting sqref="C3:D3">
    <cfRule type="expression" dxfId="28" priority="2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M45"/>
  <sheetViews>
    <sheetView showGridLines="0" workbookViewId="0">
      <pane xSplit="2" ySplit="2" topLeftCell="C3" activePane="bottomRight" state="frozen"/>
      <selection activeCell="C1" sqref="C1:AG1"/>
      <selection pane="topRight" activeCell="C1" sqref="C1:AG1"/>
      <selection pane="bottomLeft" activeCell="C1" sqref="C1:AG1"/>
      <selection pane="bottomRight" activeCell="AH2" sqref="AH2:AI2"/>
    </sheetView>
  </sheetViews>
  <sheetFormatPr baseColWidth="10" defaultRowHeight="12.75"/>
  <cols>
    <col min="1" max="1" width="11.42578125" style="1"/>
    <col min="2" max="2" width="11.5703125" style="1" customWidth="1"/>
    <col min="3" max="3" width="3.42578125" style="1" customWidth="1"/>
    <col min="4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9" ht="21" customHeight="1">
      <c r="A1" s="68">
        <f>An</f>
        <v>2013</v>
      </c>
      <c r="B1" s="69"/>
      <c r="C1" s="63">
        <f>DATE(An,2,1)</f>
        <v>41306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9" ht="21" customHeight="1">
      <c r="A2" s="72"/>
      <c r="B2" s="73"/>
      <c r="C2" s="33">
        <f>C1</f>
        <v>41306</v>
      </c>
      <c r="D2" s="33">
        <f t="shared" ref="D2:AD2" si="0">C2+1</f>
        <v>41307</v>
      </c>
      <c r="E2" s="33">
        <f t="shared" si="0"/>
        <v>41308</v>
      </c>
      <c r="F2" s="33">
        <f t="shared" si="0"/>
        <v>41309</v>
      </c>
      <c r="G2" s="33">
        <f t="shared" si="0"/>
        <v>41310</v>
      </c>
      <c r="H2" s="33">
        <f t="shared" si="0"/>
        <v>41311</v>
      </c>
      <c r="I2" s="33">
        <f t="shared" si="0"/>
        <v>41312</v>
      </c>
      <c r="J2" s="33">
        <f t="shared" si="0"/>
        <v>41313</v>
      </c>
      <c r="K2" s="33">
        <f t="shared" si="0"/>
        <v>41314</v>
      </c>
      <c r="L2" s="33">
        <f t="shared" si="0"/>
        <v>41315</v>
      </c>
      <c r="M2" s="33">
        <f t="shared" si="0"/>
        <v>41316</v>
      </c>
      <c r="N2" s="33">
        <f t="shared" si="0"/>
        <v>41317</v>
      </c>
      <c r="O2" s="33">
        <f t="shared" si="0"/>
        <v>41318</v>
      </c>
      <c r="P2" s="33">
        <f t="shared" si="0"/>
        <v>41319</v>
      </c>
      <c r="Q2" s="33">
        <f t="shared" si="0"/>
        <v>41320</v>
      </c>
      <c r="R2" s="33">
        <f t="shared" si="0"/>
        <v>41321</v>
      </c>
      <c r="S2" s="33">
        <f t="shared" si="0"/>
        <v>41322</v>
      </c>
      <c r="T2" s="33">
        <f t="shared" si="0"/>
        <v>41323</v>
      </c>
      <c r="U2" s="33">
        <f t="shared" si="0"/>
        <v>41324</v>
      </c>
      <c r="V2" s="33">
        <f t="shared" si="0"/>
        <v>41325</v>
      </c>
      <c r="W2" s="33">
        <f t="shared" si="0"/>
        <v>41326</v>
      </c>
      <c r="X2" s="33">
        <f t="shared" si="0"/>
        <v>41327</v>
      </c>
      <c r="Y2" s="33">
        <f t="shared" si="0"/>
        <v>41328</v>
      </c>
      <c r="Z2" s="33">
        <f t="shared" si="0"/>
        <v>41329</v>
      </c>
      <c r="AA2" s="33">
        <f t="shared" si="0"/>
        <v>41330</v>
      </c>
      <c r="AB2" s="33">
        <f t="shared" si="0"/>
        <v>41331</v>
      </c>
      <c r="AC2" s="33">
        <f t="shared" si="0"/>
        <v>41332</v>
      </c>
      <c r="AD2" s="33">
        <f t="shared" si="0"/>
        <v>41333</v>
      </c>
      <c r="AE2" s="33" t="str">
        <f>IF(AD2+1&gt;EOMONTH(C1,0),"",AD2+1)</f>
        <v/>
      </c>
      <c r="AF2" s="33" t="str">
        <f>IF(AE2="","",IF(AE2+1&gt;EOMONTH($C$1,0),"",AE2+1))</f>
        <v/>
      </c>
      <c r="AG2" s="33" t="str">
        <f>IF(AF2="","",IF(AF2+1&gt;EOMONTH($C$1,0),"",AF2+1))</f>
        <v/>
      </c>
      <c r="AH2" s="51" t="s">
        <v>12</v>
      </c>
      <c r="AI2" s="10" t="s">
        <v>13</v>
      </c>
      <c r="AJ2" s="11" t="s">
        <v>14</v>
      </c>
      <c r="AK2" s="37"/>
    </row>
    <row r="3" spans="1:39" ht="21" customHeight="1">
      <c r="A3" s="66" t="s">
        <v>56</v>
      </c>
      <c r="B3" s="67"/>
      <c r="C3" s="35"/>
      <c r="D3" s="35"/>
      <c r="E3" s="35"/>
      <c r="F3" s="50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9" ht="21" customHeight="1">
      <c r="A4" s="66" t="s">
        <v>57</v>
      </c>
      <c r="B4" s="67"/>
      <c r="C4" s="4"/>
      <c r="D4" s="35"/>
      <c r="E4" s="4"/>
      <c r="F4" s="4"/>
      <c r="G4" s="4"/>
      <c r="H4" s="4"/>
      <c r="I4" s="4"/>
      <c r="J4" s="35"/>
      <c r="K4" s="4"/>
      <c r="L4" s="35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35"/>
      <c r="AF4" s="4"/>
      <c r="AG4" s="4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9" ht="21" customHeight="1">
      <c r="A5" s="66" t="s">
        <v>58</v>
      </c>
      <c r="B5" s="67"/>
      <c r="C5" s="31"/>
      <c r="D5" s="31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31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38" t="str">
        <f t="shared" si="1"/>
        <v/>
      </c>
      <c r="AI5" s="38" t="str">
        <f t="shared" si="2"/>
        <v/>
      </c>
      <c r="AJ5" s="38" t="str">
        <f t="shared" si="3"/>
        <v/>
      </c>
      <c r="AK5" s="37"/>
    </row>
    <row r="6" spans="1:39" ht="21" customHeight="1">
      <c r="A6" s="66" t="s">
        <v>59</v>
      </c>
      <c r="B6" s="67"/>
      <c r="C6" s="32"/>
      <c r="D6" s="19"/>
      <c r="E6" s="19"/>
      <c r="F6" s="19"/>
      <c r="G6" s="2"/>
      <c r="H6" s="2"/>
      <c r="I6" s="19"/>
      <c r="J6" s="19"/>
      <c r="K6" s="19"/>
      <c r="L6" s="19"/>
      <c r="M6" s="19"/>
      <c r="N6" s="2"/>
      <c r="O6" s="2"/>
      <c r="P6" s="19"/>
      <c r="Q6" s="19"/>
      <c r="R6" s="19"/>
      <c r="S6" s="19"/>
      <c r="T6" s="19"/>
      <c r="U6" s="2"/>
      <c r="V6" s="2"/>
      <c r="W6" s="19"/>
      <c r="X6" s="19"/>
      <c r="Y6" s="19"/>
      <c r="Z6" s="2"/>
      <c r="AA6" s="2"/>
      <c r="AB6" s="2"/>
      <c r="AC6" s="2"/>
      <c r="AD6" s="2"/>
      <c r="AE6" s="31"/>
      <c r="AF6" s="2"/>
      <c r="AG6" s="2"/>
      <c r="AH6" s="38" t="str">
        <f t="shared" si="1"/>
        <v/>
      </c>
      <c r="AI6" s="38" t="str">
        <f t="shared" si="2"/>
        <v/>
      </c>
      <c r="AJ6" s="38" t="str">
        <f t="shared" si="3"/>
        <v/>
      </c>
      <c r="AK6" s="37"/>
    </row>
    <row r="7" spans="1:39" ht="21" customHeight="1">
      <c r="A7" s="66" t="s">
        <v>60</v>
      </c>
      <c r="B7" s="67"/>
      <c r="C7" s="19"/>
      <c r="D7" s="19"/>
      <c r="E7" s="19"/>
      <c r="F7" s="19"/>
      <c r="G7" s="2"/>
      <c r="H7" s="2"/>
      <c r="I7" s="19"/>
      <c r="J7" s="19"/>
      <c r="K7" s="19"/>
      <c r="L7" s="19"/>
      <c r="M7" s="19"/>
      <c r="N7" s="2"/>
      <c r="O7" s="2"/>
      <c r="P7" s="19"/>
      <c r="Q7" s="19"/>
      <c r="R7" s="19"/>
      <c r="S7" s="19"/>
      <c r="T7" s="19"/>
      <c r="U7" s="2"/>
      <c r="V7" s="2"/>
      <c r="W7" s="19"/>
      <c r="X7" s="32"/>
      <c r="Y7" s="19"/>
      <c r="Z7" s="2"/>
      <c r="AA7" s="2"/>
      <c r="AB7" s="2"/>
      <c r="AC7" s="2"/>
      <c r="AD7" s="2"/>
      <c r="AE7" s="31"/>
      <c r="AF7" s="2"/>
      <c r="AG7" s="2"/>
      <c r="AH7" s="38" t="str">
        <f t="shared" si="1"/>
        <v/>
      </c>
      <c r="AI7" s="38" t="str">
        <f t="shared" si="2"/>
        <v/>
      </c>
      <c r="AJ7" s="38" t="str">
        <f t="shared" si="3"/>
        <v/>
      </c>
      <c r="AM7" s="37"/>
    </row>
    <row r="8" spans="1:39" ht="21" customHeight="1">
      <c r="A8" s="66" t="s">
        <v>61</v>
      </c>
      <c r="B8" s="67"/>
      <c r="C8" s="19"/>
      <c r="D8" s="19"/>
      <c r="E8" s="19"/>
      <c r="F8" s="19"/>
      <c r="G8" s="2"/>
      <c r="H8" s="2"/>
      <c r="I8" s="19"/>
      <c r="J8" s="19"/>
      <c r="K8" s="19"/>
      <c r="L8" s="19"/>
      <c r="M8" s="19"/>
      <c r="N8" s="2"/>
      <c r="O8" s="2"/>
      <c r="P8" s="19"/>
      <c r="Q8" s="19"/>
      <c r="R8" s="32"/>
      <c r="S8" s="19"/>
      <c r="T8" s="19"/>
      <c r="U8" s="2"/>
      <c r="V8" s="2"/>
      <c r="W8" s="19"/>
      <c r="X8" s="19"/>
      <c r="Y8" s="19"/>
      <c r="Z8" s="2"/>
      <c r="AA8" s="2"/>
      <c r="AB8" s="2"/>
      <c r="AC8" s="2"/>
      <c r="AD8" s="31"/>
      <c r="AE8" s="2"/>
      <c r="AF8" s="2"/>
      <c r="AG8" s="2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9" ht="21" customHeight="1">
      <c r="A9" s="66" t="s">
        <v>62</v>
      </c>
      <c r="B9" s="67"/>
      <c r="C9" s="19"/>
      <c r="D9" s="19"/>
      <c r="E9" s="19"/>
      <c r="F9" s="19"/>
      <c r="G9" s="2"/>
      <c r="H9" s="2"/>
      <c r="I9" s="19"/>
      <c r="J9" s="32"/>
      <c r="K9" s="19"/>
      <c r="L9" s="19"/>
      <c r="M9" s="19"/>
      <c r="N9" s="2"/>
      <c r="O9" s="2"/>
      <c r="P9" s="19"/>
      <c r="Q9" s="19"/>
      <c r="R9" s="32"/>
      <c r="S9" s="19"/>
      <c r="T9" s="19"/>
      <c r="U9" s="2"/>
      <c r="V9" s="2"/>
      <c r="W9" s="19"/>
      <c r="X9" s="19"/>
      <c r="Y9" s="32"/>
      <c r="Z9" s="2"/>
      <c r="AA9" s="2"/>
      <c r="AB9" s="2"/>
      <c r="AC9" s="2"/>
      <c r="AD9" s="2"/>
      <c r="AE9" s="2"/>
      <c r="AF9" s="2"/>
      <c r="AG9" s="2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39" ht="21" customHeight="1">
      <c r="A10" s="66" t="s">
        <v>63</v>
      </c>
      <c r="B10" s="67"/>
      <c r="C10" s="19"/>
      <c r="D10" s="19"/>
      <c r="E10" s="19"/>
      <c r="F10" s="19"/>
      <c r="G10" s="2"/>
      <c r="H10" s="2"/>
      <c r="I10" s="19"/>
      <c r="J10" s="19"/>
      <c r="K10" s="19"/>
      <c r="L10" s="19"/>
      <c r="M10" s="19"/>
      <c r="N10" s="2"/>
      <c r="O10" s="2"/>
      <c r="P10" s="19"/>
      <c r="Q10" s="19"/>
      <c r="R10" s="32"/>
      <c r="S10" s="19"/>
      <c r="T10" s="19"/>
      <c r="U10" s="2"/>
      <c r="V10" s="2"/>
      <c r="W10" s="19"/>
      <c r="X10" s="19"/>
      <c r="Y10" s="19"/>
      <c r="Z10" s="2"/>
      <c r="AA10" s="2"/>
      <c r="AB10" s="2"/>
      <c r="AC10" s="2"/>
      <c r="AD10" s="2"/>
      <c r="AE10" s="2"/>
      <c r="AF10" s="2"/>
      <c r="AG10" s="2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39" ht="21" customHeight="1">
      <c r="A11" s="66" t="s">
        <v>64</v>
      </c>
      <c r="B11" s="67"/>
      <c r="C11" s="19"/>
      <c r="D11" s="19"/>
      <c r="E11" s="19"/>
      <c r="F11" s="19"/>
      <c r="G11" s="2"/>
      <c r="H11" s="2"/>
      <c r="I11" s="19"/>
      <c r="J11" s="19"/>
      <c r="K11" s="19"/>
      <c r="L11" s="19"/>
      <c r="M11" s="19"/>
      <c r="N11" s="2"/>
      <c r="O11" s="2"/>
      <c r="P11" s="19"/>
      <c r="Q11" s="32"/>
      <c r="R11" s="32"/>
      <c r="S11" s="32"/>
      <c r="T11" s="19"/>
      <c r="U11" s="2"/>
      <c r="V11" s="2"/>
      <c r="W11" s="19"/>
      <c r="X11" s="19"/>
      <c r="Y11" s="19"/>
      <c r="Z11" s="2"/>
      <c r="AA11" s="2"/>
      <c r="AB11" s="2"/>
      <c r="AC11" s="2"/>
      <c r="AD11" s="2"/>
      <c r="AE11" s="2"/>
      <c r="AF11" s="2"/>
      <c r="AG11" s="2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9" ht="21" customHeight="1">
      <c r="A12" s="66" t="s">
        <v>65</v>
      </c>
      <c r="B12" s="67"/>
      <c r="C12" s="19"/>
      <c r="D12" s="19"/>
      <c r="E12" s="19"/>
      <c r="F12" s="19"/>
      <c r="G12" s="2"/>
      <c r="H12" s="2"/>
      <c r="I12" s="19"/>
      <c r="J12" s="19"/>
      <c r="K12" s="19"/>
      <c r="L12" s="19"/>
      <c r="M12" s="19"/>
      <c r="N12" s="2"/>
      <c r="O12" s="2"/>
      <c r="P12" s="19"/>
      <c r="Q12" s="32"/>
      <c r="R12" s="19"/>
      <c r="S12" s="19"/>
      <c r="T12" s="19"/>
      <c r="U12" s="2"/>
      <c r="V12" s="2"/>
      <c r="W12" s="19"/>
      <c r="X12" s="19"/>
      <c r="Y12" s="19"/>
      <c r="Z12" s="2"/>
      <c r="AA12" s="2"/>
      <c r="AB12" s="2"/>
      <c r="AC12" s="2"/>
      <c r="AD12" s="2"/>
      <c r="AE12" s="2"/>
      <c r="AF12" s="2"/>
      <c r="AG12" s="2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39" ht="21" customHeight="1">
      <c r="A13" s="66" t="s">
        <v>56</v>
      </c>
      <c r="B13" s="67"/>
      <c r="C13" s="19"/>
      <c r="D13" s="19"/>
      <c r="E13" s="19"/>
      <c r="F13" s="19"/>
      <c r="G13" s="2"/>
      <c r="H13" s="2"/>
      <c r="I13" s="19"/>
      <c r="J13" s="19"/>
      <c r="K13" s="19"/>
      <c r="L13" s="32"/>
      <c r="M13" s="19"/>
      <c r="N13" s="2"/>
      <c r="O13" s="2"/>
      <c r="P13" s="19"/>
      <c r="Q13" s="32"/>
      <c r="R13" s="19"/>
      <c r="S13" s="19"/>
      <c r="T13" s="19"/>
      <c r="U13" s="2"/>
      <c r="V13" s="2"/>
      <c r="W13" s="19"/>
      <c r="X13" s="19"/>
      <c r="Y13" s="19"/>
      <c r="Z13" s="2"/>
      <c r="AA13" s="2"/>
      <c r="AB13" s="2"/>
      <c r="AC13" s="2"/>
      <c r="AD13" s="2"/>
      <c r="AE13" s="2"/>
      <c r="AF13" s="2"/>
      <c r="AG13" s="2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9" ht="21" customHeight="1">
      <c r="A14" s="66" t="s">
        <v>66</v>
      </c>
      <c r="B14" s="67"/>
      <c r="C14" s="19"/>
      <c r="D14" s="19"/>
      <c r="E14" s="19"/>
      <c r="F14" s="19"/>
      <c r="G14" s="2"/>
      <c r="H14" s="2"/>
      <c r="I14" s="19"/>
      <c r="J14" s="19"/>
      <c r="K14" s="19"/>
      <c r="L14" s="19"/>
      <c r="M14" s="19"/>
      <c r="N14" s="2"/>
      <c r="O14" s="2"/>
      <c r="P14" s="19"/>
      <c r="Q14" s="19"/>
      <c r="R14" s="19"/>
      <c r="S14" s="19"/>
      <c r="T14" s="19"/>
      <c r="U14" s="2"/>
      <c r="V14" s="2"/>
      <c r="W14" s="19"/>
      <c r="X14" s="19"/>
      <c r="Y14" s="19"/>
      <c r="Z14" s="2"/>
      <c r="AA14" s="2"/>
      <c r="AB14" s="2"/>
      <c r="AC14" s="2"/>
      <c r="AD14" s="2"/>
      <c r="AE14" s="2"/>
      <c r="AF14" s="2"/>
      <c r="AG14" s="2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9" ht="21" customHeight="1">
      <c r="A15" s="66" t="s">
        <v>67</v>
      </c>
      <c r="B15" s="67"/>
      <c r="C15" s="19"/>
      <c r="D15" s="19"/>
      <c r="E15" s="19"/>
      <c r="F15" s="32"/>
      <c r="G15" s="2"/>
      <c r="H15" s="2"/>
      <c r="I15" s="19"/>
      <c r="J15" s="19"/>
      <c r="K15" s="19"/>
      <c r="L15" s="19"/>
      <c r="M15" s="19"/>
      <c r="N15" s="2"/>
      <c r="O15" s="2"/>
      <c r="P15" s="19"/>
      <c r="Q15" s="19"/>
      <c r="R15" s="19"/>
      <c r="S15" s="19"/>
      <c r="T15" s="19"/>
      <c r="U15" s="2"/>
      <c r="V15" s="2"/>
      <c r="W15" s="19"/>
      <c r="X15" s="19"/>
      <c r="Y15" s="19"/>
      <c r="Z15" s="2"/>
      <c r="AA15" s="2"/>
      <c r="AB15" s="2"/>
      <c r="AC15" s="2"/>
      <c r="AD15" s="2"/>
      <c r="AE15" s="2"/>
      <c r="AF15" s="2"/>
      <c r="AG15" s="2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9" ht="21" customHeight="1">
      <c r="A16" s="66" t="s">
        <v>68</v>
      </c>
      <c r="B16" s="67"/>
      <c r="C16" s="19"/>
      <c r="D16" s="19"/>
      <c r="E16" s="19"/>
      <c r="F16" s="19"/>
      <c r="G16" s="2"/>
      <c r="H16" s="2"/>
      <c r="I16" s="19"/>
      <c r="J16" s="19"/>
      <c r="K16" s="19"/>
      <c r="L16" s="19"/>
      <c r="M16" s="32"/>
      <c r="N16" s="2"/>
      <c r="O16" s="2"/>
      <c r="P16" s="19"/>
      <c r="Q16" s="19"/>
      <c r="R16" s="19"/>
      <c r="S16" s="19"/>
      <c r="T16" s="19"/>
      <c r="U16" s="2"/>
      <c r="V16" s="2"/>
      <c r="W16" s="19"/>
      <c r="X16" s="19"/>
      <c r="Y16" s="19"/>
      <c r="Z16" s="2"/>
      <c r="AA16" s="2"/>
      <c r="AB16" s="2"/>
      <c r="AC16" s="2"/>
      <c r="AD16" s="2"/>
      <c r="AE16" s="2"/>
      <c r="AF16" s="2"/>
      <c r="AG16" s="2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37" ht="21" customHeight="1">
      <c r="A17" s="66" t="s">
        <v>69</v>
      </c>
      <c r="B17" s="67"/>
      <c r="C17" s="19"/>
      <c r="D17" s="19"/>
      <c r="E17" s="19"/>
      <c r="F17" s="19"/>
      <c r="G17" s="2"/>
      <c r="H17" s="2"/>
      <c r="I17" s="19"/>
      <c r="J17" s="19"/>
      <c r="K17" s="19"/>
      <c r="L17" s="19"/>
      <c r="M17" s="19"/>
      <c r="N17" s="2"/>
      <c r="O17" s="2"/>
      <c r="P17" s="19"/>
      <c r="Q17" s="19"/>
      <c r="R17" s="19"/>
      <c r="S17" s="19"/>
      <c r="T17" s="19"/>
      <c r="U17" s="2"/>
      <c r="V17" s="2"/>
      <c r="W17" s="19"/>
      <c r="X17" s="19"/>
      <c r="Y17" s="19"/>
      <c r="Z17" s="2"/>
      <c r="AA17" s="2"/>
      <c r="AB17" s="2"/>
      <c r="AC17" s="2"/>
      <c r="AD17" s="2"/>
      <c r="AE17" s="2"/>
      <c r="AF17" s="2"/>
      <c r="AG17" s="2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7" ht="15.75">
      <c r="A18" s="66" t="s">
        <v>70</v>
      </c>
      <c r="B18" s="67"/>
      <c r="C18" s="3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31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31"/>
      <c r="AE18" s="2"/>
      <c r="AF18" s="31"/>
      <c r="AG18" s="2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7" ht="15.75">
      <c r="A19" s="66" t="s">
        <v>71</v>
      </c>
      <c r="B19" s="67"/>
      <c r="C19" s="3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31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31"/>
      <c r="AE19" s="2"/>
      <c r="AF19" s="31"/>
      <c r="AG19" s="2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37" ht="15.75">
      <c r="A20" s="66" t="s">
        <v>72</v>
      </c>
      <c r="B20" s="67"/>
      <c r="C20" s="3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31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31"/>
      <c r="AE20" s="2"/>
      <c r="AF20" s="31"/>
      <c r="AG20" s="2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7" ht="15.75">
      <c r="A21" s="66" t="s">
        <v>73</v>
      </c>
      <c r="B21" s="67"/>
      <c r="C21" s="3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31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31"/>
      <c r="AE21" s="2"/>
      <c r="AF21" s="31"/>
      <c r="AG21" s="2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7" ht="15.75">
      <c r="A22" s="66" t="s">
        <v>74</v>
      </c>
      <c r="B22" s="67"/>
      <c r="C22" s="3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31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31"/>
      <c r="AE22" s="2"/>
      <c r="AF22" s="31"/>
      <c r="AG22" s="2"/>
      <c r="AH22" s="38" t="str">
        <f t="shared" si="1"/>
        <v/>
      </c>
      <c r="AI22" s="38" t="str">
        <f t="shared" si="2"/>
        <v/>
      </c>
      <c r="AJ22" s="38" t="str">
        <f t="shared" si="3"/>
        <v/>
      </c>
    </row>
    <row r="23" spans="1:37" ht="15.75">
      <c r="A23" s="66" t="s">
        <v>75</v>
      </c>
      <c r="B23" s="67"/>
      <c r="C23" s="3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31"/>
      <c r="AE23" s="2"/>
      <c r="AF23" s="31"/>
      <c r="AG23" s="2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37" ht="15.75">
      <c r="A24" s="66" t="s">
        <v>76</v>
      </c>
      <c r="B24" s="67"/>
      <c r="C24" s="3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1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31"/>
      <c r="AE24" s="2"/>
      <c r="AF24" s="31"/>
      <c r="AG24" s="2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37" ht="15.75">
      <c r="A25" s="66" t="s">
        <v>77</v>
      </c>
      <c r="B25" s="67"/>
      <c r="C25" s="31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1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31"/>
      <c r="AE25" s="2"/>
      <c r="AF25" s="31"/>
      <c r="AG25" s="2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37" ht="15.75">
      <c r="A26" s="66" t="s">
        <v>78</v>
      </c>
      <c r="B26" s="67"/>
      <c r="C26" s="3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1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31"/>
      <c r="AE26" s="2"/>
      <c r="AF26" s="31"/>
      <c r="AG26" s="2"/>
      <c r="AH26" s="38" t="str">
        <f t="shared" si="1"/>
        <v/>
      </c>
      <c r="AI26" s="38" t="str">
        <f t="shared" si="2"/>
        <v/>
      </c>
      <c r="AJ26" s="38" t="str">
        <f t="shared" si="3"/>
        <v/>
      </c>
      <c r="AK26" s="37"/>
    </row>
    <row r="27" spans="1:37" ht="15.75">
      <c r="A27" s="66" t="s">
        <v>80</v>
      </c>
      <c r="B27" s="67"/>
      <c r="C27" s="3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1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31"/>
      <c r="AE27" s="2"/>
      <c r="AF27" s="31"/>
      <c r="AG27" s="2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7" ht="15.75">
      <c r="A28" s="66" t="s">
        <v>79</v>
      </c>
      <c r="B28" s="67"/>
      <c r="C28" s="3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1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31"/>
      <c r="AE28" s="2"/>
      <c r="AF28" s="31"/>
      <c r="AG28" s="2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7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7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7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7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</sheetData>
  <protectedRanges>
    <protectedRange sqref="AD3:AG28 C3:F28 I3:M28 P3:T28 W3:AA28" name="Plage1"/>
  </protectedRanges>
  <mergeCells count="35">
    <mergeCell ref="A24:B24"/>
    <mergeCell ref="A25:B25"/>
    <mergeCell ref="A26:B26"/>
    <mergeCell ref="A19:B19"/>
    <mergeCell ref="A20:B20"/>
    <mergeCell ref="A34:B34"/>
    <mergeCell ref="A27:B27"/>
    <mergeCell ref="A28:B28"/>
    <mergeCell ref="A29:B29"/>
    <mergeCell ref="A30:B30"/>
    <mergeCell ref="C1:AG1"/>
    <mergeCell ref="A31:B31"/>
    <mergeCell ref="A32:B32"/>
    <mergeCell ref="A33:B33"/>
    <mergeCell ref="A23:B23"/>
    <mergeCell ref="A12:B12"/>
    <mergeCell ref="A13:B13"/>
    <mergeCell ref="A14:B14"/>
    <mergeCell ref="A15:B15"/>
    <mergeCell ref="A21:B21"/>
    <mergeCell ref="A22:B22"/>
    <mergeCell ref="A16:B16"/>
    <mergeCell ref="A17:B17"/>
    <mergeCell ref="A18:B18"/>
    <mergeCell ref="A6:B6"/>
    <mergeCell ref="A7:B7"/>
    <mergeCell ref="A8:B8"/>
    <mergeCell ref="A9:B9"/>
    <mergeCell ref="A10:B10"/>
    <mergeCell ref="A11:B11"/>
    <mergeCell ref="A1:B1"/>
    <mergeCell ref="A2:B2"/>
    <mergeCell ref="A3:B3"/>
    <mergeCell ref="A4:B4"/>
    <mergeCell ref="A5:B5"/>
  </mergeCells>
  <phoneticPr fontId="3" type="noConversion"/>
  <conditionalFormatting sqref="C2:D2 E2:AG17 C4:D17 C18:AG28">
    <cfRule type="expression" dxfId="27" priority="3" stopIfTrue="1">
      <formula>OR(WEEKDAY(C$2)=1,WEEKDAY(C$2)=7,COUNTIF(C$2,Fériés)&gt;0)</formula>
    </cfRule>
  </conditionalFormatting>
  <conditionalFormatting sqref="C3:D3">
    <cfRule type="expression" dxfId="26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O45"/>
  <sheetViews>
    <sheetView showGridLines="0" zoomScaleNormal="100" workbookViewId="0">
      <pane xSplit="2" ySplit="2" topLeftCell="C3" activePane="bottomRight" state="frozen"/>
      <selection activeCell="C1" sqref="C1:AG1"/>
      <selection pane="topRight" activeCell="C1" sqref="C1:AG1"/>
      <selection pane="bottomLeft" activeCell="C1" sqref="C1:AG1"/>
      <selection pane="bottomRight" activeCell="A2" sqref="A2:B2"/>
    </sheetView>
  </sheetViews>
  <sheetFormatPr baseColWidth="10" defaultRowHeight="12.75"/>
  <cols>
    <col min="1" max="1" width="11.42578125" style="1"/>
    <col min="2" max="2" width="11.5703125" style="1" customWidth="1"/>
    <col min="3" max="3" width="3.42578125" style="1" customWidth="1"/>
    <col min="4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41" ht="21" customHeight="1">
      <c r="A1" s="68">
        <f>An</f>
        <v>2013</v>
      </c>
      <c r="B1" s="69"/>
      <c r="C1" s="63">
        <f>DATE(An,3,1)</f>
        <v>41334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41" ht="21" customHeight="1">
      <c r="A2" s="72"/>
      <c r="B2" s="73"/>
      <c r="C2" s="33">
        <f>C1</f>
        <v>41334</v>
      </c>
      <c r="D2" s="33">
        <f t="shared" ref="D2:AD2" si="0">C2+1</f>
        <v>41335</v>
      </c>
      <c r="E2" s="33">
        <f t="shared" si="0"/>
        <v>41336</v>
      </c>
      <c r="F2" s="33">
        <f t="shared" si="0"/>
        <v>41337</v>
      </c>
      <c r="G2" s="33">
        <f t="shared" si="0"/>
        <v>41338</v>
      </c>
      <c r="H2" s="33">
        <f t="shared" si="0"/>
        <v>41339</v>
      </c>
      <c r="I2" s="33">
        <f t="shared" si="0"/>
        <v>41340</v>
      </c>
      <c r="J2" s="33">
        <f t="shared" si="0"/>
        <v>41341</v>
      </c>
      <c r="K2" s="33">
        <f t="shared" si="0"/>
        <v>41342</v>
      </c>
      <c r="L2" s="33">
        <f t="shared" si="0"/>
        <v>41343</v>
      </c>
      <c r="M2" s="33">
        <f t="shared" si="0"/>
        <v>41344</v>
      </c>
      <c r="N2" s="33">
        <f t="shared" si="0"/>
        <v>41345</v>
      </c>
      <c r="O2" s="33">
        <f t="shared" si="0"/>
        <v>41346</v>
      </c>
      <c r="P2" s="33">
        <f t="shared" si="0"/>
        <v>41347</v>
      </c>
      <c r="Q2" s="33">
        <f t="shared" si="0"/>
        <v>41348</v>
      </c>
      <c r="R2" s="33">
        <f t="shared" si="0"/>
        <v>41349</v>
      </c>
      <c r="S2" s="33">
        <f t="shared" si="0"/>
        <v>41350</v>
      </c>
      <c r="T2" s="33">
        <f t="shared" si="0"/>
        <v>41351</v>
      </c>
      <c r="U2" s="33">
        <f t="shared" si="0"/>
        <v>41352</v>
      </c>
      <c r="V2" s="33">
        <f t="shared" si="0"/>
        <v>41353</v>
      </c>
      <c r="W2" s="33">
        <f t="shared" si="0"/>
        <v>41354</v>
      </c>
      <c r="X2" s="33">
        <f t="shared" si="0"/>
        <v>41355</v>
      </c>
      <c r="Y2" s="33">
        <f t="shared" si="0"/>
        <v>41356</v>
      </c>
      <c r="Z2" s="33">
        <f t="shared" si="0"/>
        <v>41357</v>
      </c>
      <c r="AA2" s="33">
        <f t="shared" si="0"/>
        <v>41358</v>
      </c>
      <c r="AB2" s="33">
        <f t="shared" si="0"/>
        <v>41359</v>
      </c>
      <c r="AC2" s="33">
        <f t="shared" si="0"/>
        <v>41360</v>
      </c>
      <c r="AD2" s="33">
        <f t="shared" si="0"/>
        <v>41361</v>
      </c>
      <c r="AE2" s="33">
        <f>IF(AD2+1&gt;EOMONTH(C1,0),"",AD2+1)</f>
        <v>41362</v>
      </c>
      <c r="AF2" s="33">
        <f>IF(AE2="","",IF(AE2+1&gt;EOMONTH($C$1,0),"",AE2+1))</f>
        <v>41363</v>
      </c>
      <c r="AG2" s="33">
        <f>IF(AF2="","",IF(AF2+1&gt;EOMONTH($C$1,0),"",AF2+1))</f>
        <v>41364</v>
      </c>
      <c r="AH2" s="7" t="s">
        <v>12</v>
      </c>
      <c r="AI2" s="10" t="s">
        <v>13</v>
      </c>
      <c r="AJ2" s="11" t="s">
        <v>14</v>
      </c>
    </row>
    <row r="3" spans="1:41" ht="21" customHeight="1">
      <c r="A3" s="66" t="s">
        <v>56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41" ht="21" customHeight="1">
      <c r="A4" s="66" t="s">
        <v>57</v>
      </c>
      <c r="B4" s="67"/>
      <c r="C4" s="4"/>
      <c r="D4" s="35"/>
      <c r="E4" s="4"/>
      <c r="F4" s="4"/>
      <c r="G4" s="35"/>
      <c r="H4" s="4"/>
      <c r="I4" s="4"/>
      <c r="J4" s="35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35"/>
      <c r="AF4" s="4"/>
      <c r="AG4" s="4"/>
      <c r="AH4" s="38" t="str">
        <f>IF(COUNTIF($C4:$AG4,"A")+(COUNTIF($C4:$AG4,"A/2")/2)=0,"",COUNTIF($C4:$AG4,"A")+(COUNTIF($C4:$AG4,"A/2")/2))</f>
        <v/>
      </c>
      <c r="AI4" s="38" t="str">
        <f>IF(COUNTIF($C4:$AG4,"C")+(COUNTIF($C4:$AG4,"C/2")/2)=0,"",COUNTIF($C4:$AG4,"C")+(COUNTIF($C4:$AG4,"C/2")/2))</f>
        <v/>
      </c>
      <c r="AJ4" s="38" t="str">
        <f>IF(COUNTIF($C4:$AG4,"R")+(COUNTIF($C4:$AG4,"R/2")/2)=0,"",COUNTIF($C4:$AG4,"R")+(COUNTIF($C4:$AG4,"R/2")/2))</f>
        <v/>
      </c>
      <c r="AL4" s="8" t="s">
        <v>16</v>
      </c>
    </row>
    <row r="5" spans="1:41" ht="21" customHeight="1">
      <c r="A5" s="66" t="s">
        <v>58</v>
      </c>
      <c r="B5" s="67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9"/>
      <c r="AI5" s="39"/>
      <c r="AJ5" s="39"/>
      <c r="AL5" s="9" t="s">
        <v>17</v>
      </c>
      <c r="AM5" s="37"/>
    </row>
    <row r="6" spans="1:41" ht="21" customHeight="1">
      <c r="A6" s="66" t="s">
        <v>59</v>
      </c>
      <c r="B6" s="67"/>
      <c r="C6" s="31"/>
      <c r="D6" s="31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1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38" t="str">
        <f t="shared" ref="AH6:AH28" si="1">IF(COUNTIF($C6:$AG6,"A")+(COUNTIF($C6:$AG6,"A/2")/2)=0,"",COUNTIF($C6:$AG6,"A")+(COUNTIF($C6:$AG6,"A/2")/2))</f>
        <v/>
      </c>
      <c r="AI6" s="38" t="str">
        <f t="shared" ref="AI6:AI28" si="2">IF(COUNTIF($C6:$AG6,"C")+(COUNTIF($C6:$AG6,"C/2")/2)=0,"",COUNTIF($C6:$AG6,"C")+(COUNTIF($C6:$AG6,"C/2")/2))</f>
        <v/>
      </c>
      <c r="AJ6" s="38" t="str">
        <f t="shared" ref="AJ6:AJ28" si="3">IF(COUNTIF($C6:$AG6,"R")+(COUNTIF($C6:$AG6,"R/2")/2)=0,"",COUNTIF($C6:$AG6,"R")+(COUNTIF($C6:$AG6,"R/2")/2))</f>
        <v/>
      </c>
    </row>
    <row r="7" spans="1:41" ht="21" customHeight="1">
      <c r="A7" s="66" t="s">
        <v>60</v>
      </c>
      <c r="B7" s="67"/>
      <c r="C7" s="32"/>
      <c r="D7" s="19"/>
      <c r="E7" s="19"/>
      <c r="F7" s="19"/>
      <c r="G7" s="2"/>
      <c r="H7" s="2"/>
      <c r="I7" s="19"/>
      <c r="J7" s="19"/>
      <c r="K7" s="19"/>
      <c r="L7" s="19"/>
      <c r="M7" s="19"/>
      <c r="N7" s="2"/>
      <c r="O7" s="2"/>
      <c r="P7" s="19"/>
      <c r="Q7" s="19"/>
      <c r="R7" s="19"/>
      <c r="S7" s="19"/>
      <c r="T7" s="19"/>
      <c r="U7" s="2"/>
      <c r="V7" s="2"/>
      <c r="W7" s="19"/>
      <c r="X7" s="19"/>
      <c r="Y7" s="19"/>
      <c r="Z7" s="2"/>
      <c r="AA7" s="2"/>
      <c r="AB7" s="2"/>
      <c r="AC7" s="2"/>
      <c r="AD7" s="2"/>
      <c r="AE7" s="31"/>
      <c r="AF7" s="2"/>
      <c r="AG7" s="2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41" ht="21" customHeight="1">
      <c r="A8" s="66" t="s">
        <v>61</v>
      </c>
      <c r="B8" s="67"/>
      <c r="C8" s="19"/>
      <c r="D8" s="19"/>
      <c r="E8" s="19"/>
      <c r="F8" s="19"/>
      <c r="G8" s="2"/>
      <c r="H8" s="2"/>
      <c r="I8" s="19"/>
      <c r="J8" s="19"/>
      <c r="K8" s="19"/>
      <c r="L8" s="19"/>
      <c r="M8" s="19"/>
      <c r="N8" s="2"/>
      <c r="O8" s="2"/>
      <c r="P8" s="19"/>
      <c r="Q8" s="19"/>
      <c r="R8" s="19"/>
      <c r="S8" s="19"/>
      <c r="T8" s="19"/>
      <c r="U8" s="2"/>
      <c r="V8" s="2"/>
      <c r="W8" s="19"/>
      <c r="X8" s="32"/>
      <c r="Y8" s="19"/>
      <c r="Z8" s="2"/>
      <c r="AA8" s="2"/>
      <c r="AB8" s="2"/>
      <c r="AC8" s="2"/>
      <c r="AD8" s="2"/>
      <c r="AE8" s="31"/>
      <c r="AF8" s="2"/>
      <c r="AG8" s="2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41" ht="21" customHeight="1">
      <c r="A9" s="66" t="s">
        <v>62</v>
      </c>
      <c r="B9" s="67"/>
      <c r="C9" s="19"/>
      <c r="D9" s="19"/>
      <c r="E9" s="19"/>
      <c r="F9" s="19"/>
      <c r="G9" s="2"/>
      <c r="H9" s="2"/>
      <c r="I9" s="19"/>
      <c r="J9" s="19"/>
      <c r="K9" s="19"/>
      <c r="L9" s="19"/>
      <c r="M9" s="19"/>
      <c r="N9" s="2"/>
      <c r="O9" s="2"/>
      <c r="P9" s="19"/>
      <c r="Q9" s="19"/>
      <c r="R9" s="32"/>
      <c r="S9" s="19"/>
      <c r="T9" s="19"/>
      <c r="U9" s="2"/>
      <c r="V9" s="2"/>
      <c r="W9" s="19"/>
      <c r="X9" s="19"/>
      <c r="Y9" s="19"/>
      <c r="Z9" s="2"/>
      <c r="AA9" s="2"/>
      <c r="AB9" s="2"/>
      <c r="AC9" s="2"/>
      <c r="AD9" s="2"/>
      <c r="AE9" s="2"/>
      <c r="AF9" s="2"/>
      <c r="AG9" s="2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41" ht="21" customHeight="1">
      <c r="A10" s="66" t="s">
        <v>63</v>
      </c>
      <c r="B10" s="67"/>
      <c r="C10" s="19"/>
      <c r="D10" s="19"/>
      <c r="E10" s="19"/>
      <c r="F10" s="19"/>
      <c r="G10" s="2"/>
      <c r="H10" s="2"/>
      <c r="I10" s="19"/>
      <c r="J10" s="19"/>
      <c r="K10" s="19"/>
      <c r="L10" s="19"/>
      <c r="M10" s="19"/>
      <c r="N10" s="2"/>
      <c r="O10" s="2"/>
      <c r="P10" s="19"/>
      <c r="Q10" s="19"/>
      <c r="R10" s="32"/>
      <c r="S10" s="19"/>
      <c r="T10" s="19"/>
      <c r="U10" s="2"/>
      <c r="V10" s="2"/>
      <c r="W10" s="19"/>
      <c r="X10" s="19"/>
      <c r="Y10" s="32"/>
      <c r="Z10" s="2"/>
      <c r="AA10" s="2"/>
      <c r="AB10" s="2"/>
      <c r="AC10" s="2"/>
      <c r="AD10" s="2"/>
      <c r="AE10" s="2"/>
      <c r="AF10" s="2"/>
      <c r="AG10" s="2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41" ht="21" customHeight="1">
      <c r="A11" s="66" t="s">
        <v>64</v>
      </c>
      <c r="B11" s="67"/>
      <c r="C11" s="19"/>
      <c r="D11" s="19"/>
      <c r="E11" s="19"/>
      <c r="F11" s="19"/>
      <c r="G11" s="2"/>
      <c r="H11" s="2"/>
      <c r="I11" s="19"/>
      <c r="J11" s="19"/>
      <c r="K11" s="19"/>
      <c r="L11" s="19"/>
      <c r="M11" s="19"/>
      <c r="N11" s="2"/>
      <c r="O11" s="2"/>
      <c r="P11" s="19"/>
      <c r="Q11" s="19"/>
      <c r="R11" s="32"/>
      <c r="S11" s="19"/>
      <c r="T11" s="19"/>
      <c r="U11" s="2"/>
      <c r="V11" s="2"/>
      <c r="W11" s="19"/>
      <c r="X11" s="19"/>
      <c r="Y11" s="19"/>
      <c r="Z11" s="2"/>
      <c r="AA11" s="2"/>
      <c r="AB11" s="2"/>
      <c r="AC11" s="2"/>
      <c r="AD11" s="2"/>
      <c r="AE11" s="2"/>
      <c r="AF11" s="2"/>
      <c r="AG11" s="2"/>
      <c r="AH11" s="38" t="str">
        <f t="shared" si="1"/>
        <v/>
      </c>
      <c r="AI11" s="38" t="str">
        <f t="shared" si="2"/>
        <v/>
      </c>
      <c r="AJ11" s="38" t="str">
        <f t="shared" si="3"/>
        <v/>
      </c>
      <c r="AM11" s="37"/>
    </row>
    <row r="12" spans="1:41" ht="21" customHeight="1">
      <c r="A12" s="66" t="s">
        <v>65</v>
      </c>
      <c r="B12" s="67"/>
      <c r="C12" s="19"/>
      <c r="D12" s="19"/>
      <c r="E12" s="19"/>
      <c r="F12" s="19"/>
      <c r="G12" s="2"/>
      <c r="H12" s="2"/>
      <c r="I12" s="19"/>
      <c r="J12" s="19"/>
      <c r="K12" s="19"/>
      <c r="L12" s="19"/>
      <c r="M12" s="19"/>
      <c r="N12" s="2"/>
      <c r="O12" s="2"/>
      <c r="P12" s="19"/>
      <c r="Q12" s="32"/>
      <c r="R12" s="32"/>
      <c r="S12" s="32"/>
      <c r="T12" s="19"/>
      <c r="U12" s="2"/>
      <c r="V12" s="2"/>
      <c r="W12" s="19"/>
      <c r="X12" s="19"/>
      <c r="Y12" s="19"/>
      <c r="Z12" s="2"/>
      <c r="AA12" s="2"/>
      <c r="AB12" s="2"/>
      <c r="AC12" s="2"/>
      <c r="AD12" s="2"/>
      <c r="AE12" s="2"/>
      <c r="AF12" s="2"/>
      <c r="AG12" s="2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41" ht="21" customHeight="1">
      <c r="A13" s="66" t="s">
        <v>56</v>
      </c>
      <c r="B13" s="67"/>
      <c r="C13" s="19"/>
      <c r="D13" s="19"/>
      <c r="E13" s="19"/>
      <c r="F13" s="19"/>
      <c r="G13" s="2"/>
      <c r="H13" s="2"/>
      <c r="I13" s="19"/>
      <c r="J13" s="19"/>
      <c r="K13" s="19"/>
      <c r="L13" s="19"/>
      <c r="M13" s="19"/>
      <c r="N13" s="2"/>
      <c r="O13" s="2"/>
      <c r="P13" s="19"/>
      <c r="Q13" s="32"/>
      <c r="R13" s="19"/>
      <c r="S13" s="19"/>
      <c r="T13" s="19"/>
      <c r="U13" s="2"/>
      <c r="V13" s="2"/>
      <c r="W13" s="19"/>
      <c r="X13" s="19"/>
      <c r="Y13" s="19"/>
      <c r="Z13" s="2"/>
      <c r="AA13" s="2"/>
      <c r="AB13" s="2"/>
      <c r="AC13" s="2"/>
      <c r="AD13" s="2"/>
      <c r="AE13" s="2"/>
      <c r="AF13" s="2"/>
      <c r="AG13" s="2"/>
      <c r="AH13" s="38" t="str">
        <f t="shared" si="1"/>
        <v/>
      </c>
      <c r="AI13" s="38" t="str">
        <f t="shared" si="2"/>
        <v/>
      </c>
      <c r="AJ13" s="38" t="str">
        <f t="shared" si="3"/>
        <v/>
      </c>
      <c r="AM13" s="37"/>
    </row>
    <row r="14" spans="1:41" ht="21" customHeight="1">
      <c r="A14" s="66" t="s">
        <v>66</v>
      </c>
      <c r="B14" s="67"/>
      <c r="C14" s="19"/>
      <c r="D14" s="32"/>
      <c r="E14" s="19"/>
      <c r="F14" s="19"/>
      <c r="G14" s="2"/>
      <c r="H14" s="2"/>
      <c r="I14" s="19"/>
      <c r="J14" s="19"/>
      <c r="K14" s="19"/>
      <c r="L14" s="32"/>
      <c r="M14" s="19"/>
      <c r="N14" s="2"/>
      <c r="O14" s="2"/>
      <c r="P14" s="19"/>
      <c r="Q14" s="32"/>
      <c r="R14" s="19"/>
      <c r="S14" s="19"/>
      <c r="T14" s="19"/>
      <c r="U14" s="2"/>
      <c r="V14" s="2"/>
      <c r="W14" s="19"/>
      <c r="X14" s="19"/>
      <c r="Y14" s="19"/>
      <c r="Z14" s="2"/>
      <c r="AA14" s="2"/>
      <c r="AB14" s="2"/>
      <c r="AC14" s="2"/>
      <c r="AD14" s="2"/>
      <c r="AE14" s="2"/>
      <c r="AF14" s="2"/>
      <c r="AG14" s="2"/>
      <c r="AH14" s="38" t="str">
        <f t="shared" si="1"/>
        <v/>
      </c>
      <c r="AI14" s="38" t="str">
        <f t="shared" si="2"/>
        <v/>
      </c>
      <c r="AJ14" s="38" t="str">
        <f t="shared" si="3"/>
        <v/>
      </c>
      <c r="AO14" s="37"/>
    </row>
    <row r="15" spans="1:41" ht="21" customHeight="1">
      <c r="A15" s="66" t="s">
        <v>67</v>
      </c>
      <c r="B15" s="67"/>
      <c r="C15" s="19"/>
      <c r="D15" s="19"/>
      <c r="E15" s="19"/>
      <c r="F15" s="19"/>
      <c r="G15" s="2"/>
      <c r="H15" s="2"/>
      <c r="I15" s="19"/>
      <c r="J15" s="19"/>
      <c r="K15" s="19"/>
      <c r="L15" s="19"/>
      <c r="M15" s="19"/>
      <c r="N15" s="2"/>
      <c r="O15" s="2"/>
      <c r="P15" s="19"/>
      <c r="Q15" s="19"/>
      <c r="R15" s="19"/>
      <c r="S15" s="19"/>
      <c r="T15" s="19"/>
      <c r="U15" s="2"/>
      <c r="V15" s="2"/>
      <c r="W15" s="19"/>
      <c r="X15" s="19"/>
      <c r="Y15" s="19"/>
      <c r="Z15" s="2"/>
      <c r="AA15" s="2"/>
      <c r="AB15" s="2"/>
      <c r="AC15" s="2"/>
      <c r="AD15" s="2"/>
      <c r="AE15" s="2"/>
      <c r="AF15" s="2"/>
      <c r="AG15" s="2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41" ht="21" customHeight="1">
      <c r="A16" s="66" t="s">
        <v>68</v>
      </c>
      <c r="B16" s="67"/>
      <c r="C16" s="19"/>
      <c r="D16" s="19"/>
      <c r="E16" s="19"/>
      <c r="F16" s="19"/>
      <c r="G16" s="2"/>
      <c r="H16" s="2"/>
      <c r="I16" s="19"/>
      <c r="J16" s="19"/>
      <c r="K16" s="19"/>
      <c r="L16" s="19"/>
      <c r="M16" s="19"/>
      <c r="N16" s="2"/>
      <c r="O16" s="2"/>
      <c r="P16" s="19"/>
      <c r="Q16" s="19"/>
      <c r="R16" s="19"/>
      <c r="S16" s="19"/>
      <c r="T16" s="19"/>
      <c r="U16" s="2"/>
      <c r="V16" s="2"/>
      <c r="W16" s="19"/>
      <c r="X16" s="19"/>
      <c r="Y16" s="19"/>
      <c r="Z16" s="2"/>
      <c r="AA16" s="2"/>
      <c r="AB16" s="2"/>
      <c r="AC16" s="2"/>
      <c r="AD16" s="2"/>
      <c r="AE16" s="2"/>
      <c r="AF16" s="2"/>
      <c r="AG16" s="2"/>
      <c r="AH16" s="38" t="str">
        <f t="shared" si="1"/>
        <v/>
      </c>
      <c r="AI16" s="38" t="str">
        <f t="shared" si="2"/>
        <v/>
      </c>
      <c r="AJ16" s="38" t="str">
        <f t="shared" si="3"/>
        <v/>
      </c>
      <c r="AN16" s="37"/>
    </row>
    <row r="17" spans="1:39" ht="21" customHeight="1">
      <c r="A17" s="66" t="s">
        <v>69</v>
      </c>
      <c r="B17" s="67"/>
      <c r="C17" s="19"/>
      <c r="D17" s="19"/>
      <c r="E17" s="19"/>
      <c r="F17" s="19"/>
      <c r="G17" s="2"/>
      <c r="H17" s="2"/>
      <c r="I17" s="19"/>
      <c r="J17" s="19"/>
      <c r="K17" s="19"/>
      <c r="L17" s="19"/>
      <c r="M17" s="19"/>
      <c r="N17" s="2"/>
      <c r="O17" s="2"/>
      <c r="P17" s="19"/>
      <c r="Q17" s="32"/>
      <c r="R17" s="19"/>
      <c r="S17" s="19"/>
      <c r="T17" s="19"/>
      <c r="U17" s="2"/>
      <c r="V17" s="2"/>
      <c r="W17" s="19"/>
      <c r="X17" s="19"/>
      <c r="Y17" s="19"/>
      <c r="Z17" s="2"/>
      <c r="AA17" s="2"/>
      <c r="AB17" s="2"/>
      <c r="AC17" s="2"/>
      <c r="AD17" s="2"/>
      <c r="AE17" s="2"/>
      <c r="AF17" s="2"/>
      <c r="AG17" s="2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9" ht="15.75">
      <c r="A18" s="66" t="s">
        <v>70</v>
      </c>
      <c r="B18" s="67"/>
      <c r="C18" s="19"/>
      <c r="D18" s="19"/>
      <c r="E18" s="19"/>
      <c r="F18" s="19"/>
      <c r="G18" s="2"/>
      <c r="H18" s="2"/>
      <c r="I18" s="19"/>
      <c r="J18" s="19"/>
      <c r="K18" s="19"/>
      <c r="L18" s="19"/>
      <c r="M18" s="19"/>
      <c r="N18" s="2"/>
      <c r="O18" s="2"/>
      <c r="P18" s="19"/>
      <c r="Q18" s="19"/>
      <c r="R18" s="19"/>
      <c r="S18" s="19"/>
      <c r="T18" s="19"/>
      <c r="U18" s="2"/>
      <c r="V18" s="2"/>
      <c r="W18" s="19"/>
      <c r="X18" s="19"/>
      <c r="Y18" s="19"/>
      <c r="Z18" s="2"/>
      <c r="AA18" s="2"/>
      <c r="AB18" s="2"/>
      <c r="AC18" s="2"/>
      <c r="AD18" s="2"/>
      <c r="AE18" s="2"/>
      <c r="AF18" s="2"/>
      <c r="AG18" s="2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9" ht="15.75">
      <c r="A19" s="66" t="s">
        <v>71</v>
      </c>
      <c r="B19" s="67"/>
      <c r="C19" s="19"/>
      <c r="D19" s="19"/>
      <c r="E19" s="19"/>
      <c r="F19" s="19"/>
      <c r="G19" s="2"/>
      <c r="H19" s="2"/>
      <c r="I19" s="19"/>
      <c r="J19" s="19"/>
      <c r="K19" s="19"/>
      <c r="L19" s="19"/>
      <c r="M19" s="19"/>
      <c r="N19" s="2"/>
      <c r="O19" s="2"/>
      <c r="P19" s="19"/>
      <c r="Q19" s="19"/>
      <c r="R19" s="19"/>
      <c r="S19" s="19"/>
      <c r="T19" s="19"/>
      <c r="U19" s="2"/>
      <c r="V19" s="2"/>
      <c r="W19" s="19"/>
      <c r="X19" s="19"/>
      <c r="Y19" s="19"/>
      <c r="Z19" s="2"/>
      <c r="AA19" s="2"/>
      <c r="AB19" s="2"/>
      <c r="AC19" s="2"/>
      <c r="AD19" s="2"/>
      <c r="AE19" s="2"/>
      <c r="AF19" s="2"/>
      <c r="AG19" s="2"/>
      <c r="AH19" s="38" t="str">
        <f t="shared" si="1"/>
        <v/>
      </c>
      <c r="AI19" s="38" t="str">
        <f t="shared" si="2"/>
        <v/>
      </c>
      <c r="AJ19" s="38" t="str">
        <f t="shared" si="3"/>
        <v/>
      </c>
      <c r="AM19" s="37"/>
    </row>
    <row r="20" spans="1:39" ht="15.75">
      <c r="A20" s="66" t="s">
        <v>72</v>
      </c>
      <c r="B20" s="67"/>
      <c r="C20" s="19"/>
      <c r="D20" s="19"/>
      <c r="E20" s="19"/>
      <c r="F20" s="19"/>
      <c r="G20" s="2"/>
      <c r="H20" s="2"/>
      <c r="I20" s="19"/>
      <c r="J20" s="19"/>
      <c r="K20" s="19"/>
      <c r="L20" s="19"/>
      <c r="M20" s="19"/>
      <c r="N20" s="2"/>
      <c r="O20" s="2"/>
      <c r="P20" s="19"/>
      <c r="Q20" s="19"/>
      <c r="R20" s="19"/>
      <c r="S20" s="19"/>
      <c r="T20" s="19"/>
      <c r="U20" s="2"/>
      <c r="V20" s="2"/>
      <c r="W20" s="19"/>
      <c r="X20" s="19"/>
      <c r="Y20" s="19"/>
      <c r="Z20" s="2"/>
      <c r="AA20" s="2"/>
      <c r="AB20" s="2"/>
      <c r="AC20" s="2"/>
      <c r="AD20" s="2"/>
      <c r="AE20" s="2"/>
      <c r="AF20" s="2"/>
      <c r="AG20" s="2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9" ht="15.75">
      <c r="A21" s="66" t="s">
        <v>73</v>
      </c>
      <c r="B21" s="67"/>
      <c r="C21" s="19"/>
      <c r="D21" s="19"/>
      <c r="E21" s="19"/>
      <c r="F21" s="19"/>
      <c r="G21" s="2"/>
      <c r="H21" s="2"/>
      <c r="I21" s="19"/>
      <c r="J21" s="19"/>
      <c r="K21" s="19"/>
      <c r="L21" s="19"/>
      <c r="M21" s="19"/>
      <c r="N21" s="2"/>
      <c r="O21" s="2"/>
      <c r="P21" s="19"/>
      <c r="Q21" s="19"/>
      <c r="R21" s="19"/>
      <c r="S21" s="19"/>
      <c r="T21" s="19"/>
      <c r="U21" s="2"/>
      <c r="V21" s="2"/>
      <c r="W21" s="19"/>
      <c r="X21" s="19"/>
      <c r="Y21" s="19"/>
      <c r="Z21" s="2"/>
      <c r="AA21" s="2"/>
      <c r="AB21" s="2"/>
      <c r="AC21" s="2"/>
      <c r="AD21" s="2"/>
      <c r="AE21" s="2"/>
      <c r="AF21" s="2"/>
      <c r="AG21" s="2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9" ht="15.75">
      <c r="A22" s="66" t="s">
        <v>74</v>
      </c>
      <c r="B22" s="67"/>
      <c r="C22" s="19"/>
      <c r="D22" s="19"/>
      <c r="E22" s="19"/>
      <c r="F22" s="19"/>
      <c r="G22" s="2"/>
      <c r="H22" s="2"/>
      <c r="I22" s="19"/>
      <c r="J22" s="19"/>
      <c r="K22" s="19"/>
      <c r="L22" s="19"/>
      <c r="M22" s="19"/>
      <c r="N22" s="2"/>
      <c r="O22" s="2"/>
      <c r="P22" s="19"/>
      <c r="Q22" s="19"/>
      <c r="R22" s="19"/>
      <c r="S22" s="19"/>
      <c r="T22" s="19"/>
      <c r="U22" s="2"/>
      <c r="V22" s="2"/>
      <c r="W22" s="19"/>
      <c r="X22" s="19"/>
      <c r="Y22" s="19"/>
      <c r="Z22" s="2"/>
      <c r="AA22" s="2"/>
      <c r="AB22" s="2"/>
      <c r="AC22" s="2"/>
      <c r="AD22" s="2"/>
      <c r="AE22" s="2"/>
      <c r="AF22" s="2"/>
      <c r="AG22" s="2"/>
      <c r="AH22" s="38" t="str">
        <f t="shared" si="1"/>
        <v/>
      </c>
      <c r="AI22" s="38" t="str">
        <f t="shared" si="2"/>
        <v/>
      </c>
      <c r="AJ22" s="38" t="str">
        <f t="shared" si="3"/>
        <v/>
      </c>
    </row>
    <row r="23" spans="1:39" ht="15.75">
      <c r="A23" s="66" t="s">
        <v>75</v>
      </c>
      <c r="B23" s="67"/>
      <c r="C23" s="19"/>
      <c r="D23" s="19"/>
      <c r="E23" s="19"/>
      <c r="F23" s="19"/>
      <c r="G23" s="2"/>
      <c r="H23" s="2"/>
      <c r="I23" s="19"/>
      <c r="J23" s="19"/>
      <c r="K23" s="19"/>
      <c r="L23" s="19"/>
      <c r="M23" s="19"/>
      <c r="N23" s="2"/>
      <c r="O23" s="2"/>
      <c r="P23" s="19"/>
      <c r="Q23" s="19"/>
      <c r="R23" s="19"/>
      <c r="S23" s="19"/>
      <c r="T23" s="19"/>
      <c r="U23" s="2"/>
      <c r="V23" s="2"/>
      <c r="W23" s="19"/>
      <c r="X23" s="19"/>
      <c r="Y23" s="19"/>
      <c r="Z23" s="2"/>
      <c r="AA23" s="2"/>
      <c r="AB23" s="2"/>
      <c r="AC23" s="2"/>
      <c r="AD23" s="2"/>
      <c r="AE23" s="2"/>
      <c r="AF23" s="2"/>
      <c r="AG23" s="2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39" ht="15.75">
      <c r="A24" s="66" t="s">
        <v>76</v>
      </c>
      <c r="B24" s="67"/>
      <c r="C24" s="19"/>
      <c r="D24" s="19"/>
      <c r="E24" s="19"/>
      <c r="F24" s="19"/>
      <c r="G24" s="2"/>
      <c r="H24" s="2"/>
      <c r="I24" s="19"/>
      <c r="J24" s="19"/>
      <c r="K24" s="19"/>
      <c r="L24" s="19"/>
      <c r="M24" s="19"/>
      <c r="N24" s="2"/>
      <c r="O24" s="2"/>
      <c r="P24" s="19"/>
      <c r="Q24" s="19"/>
      <c r="R24" s="19"/>
      <c r="S24" s="19"/>
      <c r="T24" s="19"/>
      <c r="U24" s="2"/>
      <c r="V24" s="2"/>
      <c r="W24" s="19"/>
      <c r="X24" s="19"/>
      <c r="Y24" s="19"/>
      <c r="Z24" s="2"/>
      <c r="AA24" s="2"/>
      <c r="AB24" s="2"/>
      <c r="AC24" s="2"/>
      <c r="AD24" s="2"/>
      <c r="AE24" s="2"/>
      <c r="AF24" s="2"/>
      <c r="AG24" s="2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39" ht="15.75">
      <c r="A25" s="66" t="s">
        <v>77</v>
      </c>
      <c r="B25" s="67"/>
      <c r="C25" s="19"/>
      <c r="D25" s="19"/>
      <c r="E25" s="19"/>
      <c r="F25" s="19"/>
      <c r="G25" s="2"/>
      <c r="H25" s="2"/>
      <c r="I25" s="19"/>
      <c r="J25" s="19"/>
      <c r="K25" s="19"/>
      <c r="L25" s="19"/>
      <c r="M25" s="19"/>
      <c r="N25" s="2"/>
      <c r="O25" s="2"/>
      <c r="P25" s="19"/>
      <c r="Q25" s="19"/>
      <c r="R25" s="19"/>
      <c r="S25" s="19"/>
      <c r="T25" s="19"/>
      <c r="U25" s="2"/>
      <c r="V25" s="2"/>
      <c r="W25" s="19"/>
      <c r="X25" s="19"/>
      <c r="Y25" s="19"/>
      <c r="Z25" s="2"/>
      <c r="AA25" s="2"/>
      <c r="AB25" s="2"/>
      <c r="AC25" s="2"/>
      <c r="AD25" s="2"/>
      <c r="AE25" s="2"/>
      <c r="AF25" s="2"/>
      <c r="AG25" s="2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39" ht="15.75">
      <c r="A26" s="66" t="s">
        <v>78</v>
      </c>
      <c r="B26" s="67"/>
      <c r="C26" s="19"/>
      <c r="D26" s="19"/>
      <c r="E26" s="19"/>
      <c r="F26" s="19"/>
      <c r="G26" s="2"/>
      <c r="H26" s="2"/>
      <c r="I26" s="19"/>
      <c r="J26" s="19"/>
      <c r="K26" s="19"/>
      <c r="L26" s="19"/>
      <c r="M26" s="19"/>
      <c r="N26" s="2"/>
      <c r="O26" s="2"/>
      <c r="P26" s="19"/>
      <c r="Q26" s="19"/>
      <c r="R26" s="19"/>
      <c r="S26" s="19"/>
      <c r="T26" s="19"/>
      <c r="U26" s="2"/>
      <c r="V26" s="2"/>
      <c r="W26" s="19"/>
      <c r="X26" s="19"/>
      <c r="Y26" s="19"/>
      <c r="Z26" s="2"/>
      <c r="AA26" s="2"/>
      <c r="AB26" s="2"/>
      <c r="AC26" s="2"/>
      <c r="AD26" s="2"/>
      <c r="AE26" s="2"/>
      <c r="AF26" s="2"/>
      <c r="AG26" s="2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39" ht="15.75">
      <c r="A27" s="66" t="s">
        <v>80</v>
      </c>
      <c r="B27" s="67"/>
      <c r="C27" s="19"/>
      <c r="D27" s="19"/>
      <c r="E27" s="19"/>
      <c r="F27" s="19"/>
      <c r="G27" s="2"/>
      <c r="H27" s="2"/>
      <c r="I27" s="19"/>
      <c r="J27" s="19"/>
      <c r="K27" s="19"/>
      <c r="L27" s="19"/>
      <c r="M27" s="19"/>
      <c r="N27" s="2"/>
      <c r="O27" s="2"/>
      <c r="P27" s="19"/>
      <c r="Q27" s="19"/>
      <c r="R27" s="19"/>
      <c r="S27" s="19"/>
      <c r="T27" s="19"/>
      <c r="U27" s="2"/>
      <c r="V27" s="2"/>
      <c r="W27" s="19"/>
      <c r="X27" s="19"/>
      <c r="Y27" s="19"/>
      <c r="Z27" s="2"/>
      <c r="AA27" s="2"/>
      <c r="AB27" s="2"/>
      <c r="AC27" s="2"/>
      <c r="AD27" s="2"/>
      <c r="AE27" s="2"/>
      <c r="AF27" s="2"/>
      <c r="AG27" s="2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9" ht="15.75">
      <c r="A28" s="66" t="s">
        <v>79</v>
      </c>
      <c r="B28" s="67"/>
      <c r="C28" s="19"/>
      <c r="D28" s="19"/>
      <c r="E28" s="19"/>
      <c r="F28" s="19"/>
      <c r="G28" s="2"/>
      <c r="H28" s="2"/>
      <c r="I28" s="19"/>
      <c r="J28" s="19"/>
      <c r="K28" s="19"/>
      <c r="L28" s="19"/>
      <c r="M28" s="19"/>
      <c r="N28" s="2"/>
      <c r="O28" s="2"/>
      <c r="P28" s="19"/>
      <c r="Q28" s="19"/>
      <c r="R28" s="19"/>
      <c r="S28" s="19"/>
      <c r="T28" s="19"/>
      <c r="U28" s="2"/>
      <c r="V28" s="2"/>
      <c r="W28" s="19"/>
      <c r="X28" s="19"/>
      <c r="Y28" s="19"/>
      <c r="Z28" s="2"/>
      <c r="AA28" s="2"/>
      <c r="AB28" s="2"/>
      <c r="AC28" s="2"/>
      <c r="AD28" s="2"/>
      <c r="AE28" s="2"/>
      <c r="AF28" s="2"/>
      <c r="AG28" s="2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9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9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9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9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53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</sheetData>
  <protectedRanges>
    <protectedRange sqref="C3:F4 I3:M4 P3:T4 W3:AA4 AD3:AG4 I6:M28 P6:T28 W6:AA28 AD6:AG28 C6:F28" name="Plage1"/>
  </protectedRanges>
  <mergeCells count="35">
    <mergeCell ref="A24:B24"/>
    <mergeCell ref="A25:B25"/>
    <mergeCell ref="A26:B26"/>
    <mergeCell ref="A20:B20"/>
    <mergeCell ref="A34:B34"/>
    <mergeCell ref="A27:B27"/>
    <mergeCell ref="A28:B28"/>
    <mergeCell ref="A29:B29"/>
    <mergeCell ref="A30:B30"/>
    <mergeCell ref="C1:AG1"/>
    <mergeCell ref="A31:B31"/>
    <mergeCell ref="A32:B32"/>
    <mergeCell ref="A33:B33"/>
    <mergeCell ref="A23:B23"/>
    <mergeCell ref="A13:B13"/>
    <mergeCell ref="A14:B14"/>
    <mergeCell ref="A15:B15"/>
    <mergeCell ref="A16:B16"/>
    <mergeCell ref="A21:B21"/>
    <mergeCell ref="A22:B22"/>
    <mergeCell ref="A17:B17"/>
    <mergeCell ref="A18:B18"/>
    <mergeCell ref="A19:B19"/>
    <mergeCell ref="A7:B7"/>
    <mergeCell ref="A8:B8"/>
    <mergeCell ref="A9:B9"/>
    <mergeCell ref="A10:B10"/>
    <mergeCell ref="A11:B11"/>
    <mergeCell ref="A12:B12"/>
    <mergeCell ref="A1:B1"/>
    <mergeCell ref="A2:B2"/>
    <mergeCell ref="A3:B3"/>
    <mergeCell ref="A4:B4"/>
    <mergeCell ref="A5:B5"/>
    <mergeCell ref="A6:B6"/>
  </mergeCells>
  <phoneticPr fontId="3" type="noConversion"/>
  <conditionalFormatting sqref="C2:D2 E2:AG17 C4:D17 C18:AG28">
    <cfRule type="expression" dxfId="25" priority="3" stopIfTrue="1">
      <formula>OR(WEEKDAY(C$2)=1,WEEKDAY(C$2)=7,COUNTIF(C$2,Fériés)&gt;0)</formula>
    </cfRule>
  </conditionalFormatting>
  <conditionalFormatting sqref="C3:D3">
    <cfRule type="expression" dxfId="24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4 C6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L45"/>
  <sheetViews>
    <sheetView showGridLines="0" workbookViewId="0">
      <pane xSplit="2" ySplit="2" topLeftCell="C3" activePane="bottomRight" state="frozen"/>
      <selection activeCell="C2" sqref="C2"/>
      <selection pane="topRight" activeCell="C2" sqref="C2"/>
      <selection pane="bottomLeft" activeCell="C2" sqref="C2"/>
      <selection pane="bottomRight" sqref="A1:B1"/>
    </sheetView>
  </sheetViews>
  <sheetFormatPr baseColWidth="10" defaultRowHeight="12.75"/>
  <cols>
    <col min="1" max="1" width="11.42578125" style="1"/>
    <col min="2" max="2" width="11.5703125" style="1" customWidth="1"/>
    <col min="3" max="3" width="3.42578125" style="1" customWidth="1"/>
    <col min="4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8" ht="21" customHeight="1">
      <c r="A1" s="68">
        <f>An</f>
        <v>2013</v>
      </c>
      <c r="B1" s="69"/>
      <c r="C1" s="63">
        <f>DATE(An,4,1)</f>
        <v>41365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8" ht="21" customHeight="1">
      <c r="A2" s="72"/>
      <c r="B2" s="73"/>
      <c r="C2" s="33">
        <f>C1</f>
        <v>41365</v>
      </c>
      <c r="D2" s="33">
        <f t="shared" ref="D2:AD2" si="0">C2+1</f>
        <v>41366</v>
      </c>
      <c r="E2" s="33">
        <f t="shared" si="0"/>
        <v>41367</v>
      </c>
      <c r="F2" s="33">
        <f t="shared" si="0"/>
        <v>41368</v>
      </c>
      <c r="G2" s="33">
        <f t="shared" si="0"/>
        <v>41369</v>
      </c>
      <c r="H2" s="33">
        <f t="shared" si="0"/>
        <v>41370</v>
      </c>
      <c r="I2" s="33">
        <f t="shared" si="0"/>
        <v>41371</v>
      </c>
      <c r="J2" s="33">
        <f t="shared" si="0"/>
        <v>41372</v>
      </c>
      <c r="K2" s="33">
        <f t="shared" si="0"/>
        <v>41373</v>
      </c>
      <c r="L2" s="33">
        <f t="shared" si="0"/>
        <v>41374</v>
      </c>
      <c r="M2" s="33">
        <f t="shared" si="0"/>
        <v>41375</v>
      </c>
      <c r="N2" s="33">
        <f t="shared" si="0"/>
        <v>41376</v>
      </c>
      <c r="O2" s="33">
        <f t="shared" si="0"/>
        <v>41377</v>
      </c>
      <c r="P2" s="33">
        <f t="shared" si="0"/>
        <v>41378</v>
      </c>
      <c r="Q2" s="33">
        <f t="shared" si="0"/>
        <v>41379</v>
      </c>
      <c r="R2" s="33">
        <f t="shared" si="0"/>
        <v>41380</v>
      </c>
      <c r="S2" s="33">
        <f t="shared" si="0"/>
        <v>41381</v>
      </c>
      <c r="T2" s="33">
        <f t="shared" si="0"/>
        <v>41382</v>
      </c>
      <c r="U2" s="33">
        <f t="shared" si="0"/>
        <v>41383</v>
      </c>
      <c r="V2" s="33">
        <f t="shared" si="0"/>
        <v>41384</v>
      </c>
      <c r="W2" s="33">
        <f t="shared" si="0"/>
        <v>41385</v>
      </c>
      <c r="X2" s="33">
        <f t="shared" si="0"/>
        <v>41386</v>
      </c>
      <c r="Y2" s="33">
        <f t="shared" si="0"/>
        <v>41387</v>
      </c>
      <c r="Z2" s="33">
        <f t="shared" si="0"/>
        <v>41388</v>
      </c>
      <c r="AA2" s="33">
        <f t="shared" si="0"/>
        <v>41389</v>
      </c>
      <c r="AB2" s="33">
        <f t="shared" si="0"/>
        <v>41390</v>
      </c>
      <c r="AC2" s="33">
        <f t="shared" si="0"/>
        <v>41391</v>
      </c>
      <c r="AD2" s="33">
        <f t="shared" si="0"/>
        <v>41392</v>
      </c>
      <c r="AE2" s="33">
        <f>IF(AD2+1&gt;EOMONTH(C1,0),"",AD2+1)</f>
        <v>41393</v>
      </c>
      <c r="AF2" s="33">
        <f>IF(AE2="","",IF(AE2+1&gt;EOMONTH($C$1,0),"",AE2+1))</f>
        <v>41394</v>
      </c>
      <c r="AG2" s="33" t="str">
        <f>IF(AF2="","",IF(AF2+1&gt;EOMONTH($C$1,0),"",AF2+1))</f>
        <v/>
      </c>
      <c r="AH2" s="7" t="s">
        <v>12</v>
      </c>
      <c r="AI2" s="10" t="s">
        <v>13</v>
      </c>
      <c r="AJ2" s="11" t="s">
        <v>14</v>
      </c>
    </row>
    <row r="3" spans="1:38" ht="21" customHeight="1">
      <c r="A3" s="66" t="s">
        <v>56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 t="shared" ref="AI3:AJ18" si="1">IF(COUNTIF($C3:$AG3,"A")+(COUNTIF($C3:$AG3,"A/2")/2)=0,"",COUNTIF($C3:$AG3,"A")+(COUNTIF($C3:$AG3,"A/2")/2))</f>
        <v/>
      </c>
      <c r="AJ3" s="38" t="str">
        <f t="shared" si="1"/>
        <v/>
      </c>
      <c r="AL3" s="12" t="s">
        <v>15</v>
      </c>
    </row>
    <row r="4" spans="1:38" ht="21" customHeight="1">
      <c r="A4" s="66" t="s">
        <v>57</v>
      </c>
      <c r="B4" s="67"/>
      <c r="C4" s="4"/>
      <c r="D4" s="35"/>
      <c r="E4" s="4"/>
      <c r="F4" s="4"/>
      <c r="G4" s="4"/>
      <c r="H4" s="4"/>
      <c r="I4" s="4"/>
      <c r="J4" s="35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35"/>
      <c r="AF4" s="4"/>
      <c r="AG4" s="4"/>
      <c r="AH4" s="38" t="str">
        <f t="shared" ref="AH4:AJ28" si="2">IF(COUNTIF($C4:$AG4,"A")+(COUNTIF($C4:$AG4,"A/2")/2)=0,"",COUNTIF($C4:$AG4,"A")+(COUNTIF($C4:$AG4,"A/2")/2))</f>
        <v/>
      </c>
      <c r="AI4" s="38" t="str">
        <f t="shared" si="1"/>
        <v/>
      </c>
      <c r="AJ4" s="38" t="str">
        <f t="shared" si="1"/>
        <v/>
      </c>
      <c r="AL4" s="8" t="s">
        <v>16</v>
      </c>
    </row>
    <row r="5" spans="1:38" ht="21" customHeight="1">
      <c r="A5" s="66" t="s">
        <v>58</v>
      </c>
      <c r="B5" s="67"/>
      <c r="C5" s="31"/>
      <c r="D5" s="31"/>
      <c r="E5" s="31"/>
      <c r="F5" s="2"/>
      <c r="G5" s="2"/>
      <c r="H5" s="2"/>
      <c r="I5" s="2"/>
      <c r="J5" s="2"/>
      <c r="K5" s="2"/>
      <c r="L5" s="2"/>
      <c r="M5" s="2"/>
      <c r="N5" s="2"/>
      <c r="O5" s="2"/>
      <c r="P5" s="31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38" t="str">
        <f t="shared" si="2"/>
        <v/>
      </c>
      <c r="AI5" s="38" t="str">
        <f t="shared" si="1"/>
        <v/>
      </c>
      <c r="AJ5" s="38" t="str">
        <f t="shared" si="1"/>
        <v/>
      </c>
    </row>
    <row r="6" spans="1:38" ht="21" customHeight="1">
      <c r="A6" s="66" t="s">
        <v>59</v>
      </c>
      <c r="B6" s="67"/>
      <c r="C6" s="32"/>
      <c r="D6" s="19"/>
      <c r="E6" s="19"/>
      <c r="F6" s="19"/>
      <c r="G6" s="2"/>
      <c r="H6" s="2"/>
      <c r="I6" s="19"/>
      <c r="J6" s="19"/>
      <c r="K6" s="19"/>
      <c r="L6" s="19"/>
      <c r="M6" s="19"/>
      <c r="N6" s="2"/>
      <c r="O6" s="2"/>
      <c r="P6" s="19"/>
      <c r="Q6" s="19"/>
      <c r="R6" s="19"/>
      <c r="S6" s="19"/>
      <c r="T6" s="19"/>
      <c r="U6" s="2"/>
      <c r="V6" s="2"/>
      <c r="W6" s="19"/>
      <c r="X6" s="19"/>
      <c r="Y6" s="19"/>
      <c r="Z6" s="2"/>
      <c r="AA6" s="2"/>
      <c r="AB6" s="2"/>
      <c r="AC6" s="2"/>
      <c r="AD6" s="2"/>
      <c r="AE6" s="31"/>
      <c r="AF6" s="2"/>
      <c r="AG6" s="2"/>
      <c r="AH6" s="38" t="str">
        <f t="shared" si="2"/>
        <v/>
      </c>
      <c r="AI6" s="38" t="str">
        <f t="shared" si="1"/>
        <v/>
      </c>
      <c r="AJ6" s="38" t="str">
        <f t="shared" si="1"/>
        <v/>
      </c>
    </row>
    <row r="7" spans="1:38" ht="21" customHeight="1">
      <c r="A7" s="66" t="s">
        <v>60</v>
      </c>
      <c r="B7" s="67"/>
      <c r="C7" s="19"/>
      <c r="D7" s="19"/>
      <c r="E7" s="19"/>
      <c r="F7" s="19"/>
      <c r="G7" s="2"/>
      <c r="H7" s="2"/>
      <c r="I7" s="19"/>
      <c r="J7" s="19"/>
      <c r="K7" s="19"/>
      <c r="L7" s="19"/>
      <c r="M7" s="19"/>
      <c r="N7" s="2"/>
      <c r="O7" s="2"/>
      <c r="P7" s="19"/>
      <c r="Q7" s="19"/>
      <c r="R7" s="19"/>
      <c r="S7" s="19"/>
      <c r="T7" s="19"/>
      <c r="U7" s="2"/>
      <c r="V7" s="2"/>
      <c r="W7" s="19"/>
      <c r="X7" s="32"/>
      <c r="Y7" s="19"/>
      <c r="Z7" s="2"/>
      <c r="AA7" s="2"/>
      <c r="AB7" s="2"/>
      <c r="AC7" s="2"/>
      <c r="AD7" s="2"/>
      <c r="AE7" s="31"/>
      <c r="AF7" s="2"/>
      <c r="AG7" s="2"/>
      <c r="AH7" s="38" t="str">
        <f t="shared" si="2"/>
        <v/>
      </c>
      <c r="AI7" s="38" t="str">
        <f t="shared" si="1"/>
        <v/>
      </c>
      <c r="AJ7" s="38" t="str">
        <f t="shared" si="1"/>
        <v/>
      </c>
    </row>
    <row r="8" spans="1:38" ht="21" customHeight="1">
      <c r="A8" s="66" t="s">
        <v>61</v>
      </c>
      <c r="B8" s="67"/>
      <c r="C8" s="19"/>
      <c r="D8" s="19"/>
      <c r="E8" s="19"/>
      <c r="F8" s="19"/>
      <c r="G8" s="2"/>
      <c r="H8" s="2"/>
      <c r="I8" s="19"/>
      <c r="J8" s="19"/>
      <c r="K8" s="19"/>
      <c r="L8" s="19"/>
      <c r="M8" s="19"/>
      <c r="N8" s="2"/>
      <c r="O8" s="2"/>
      <c r="P8" s="19"/>
      <c r="Q8" s="19"/>
      <c r="R8" s="32"/>
      <c r="S8" s="19"/>
      <c r="T8" s="19"/>
      <c r="U8" s="2"/>
      <c r="V8" s="2"/>
      <c r="W8" s="19"/>
      <c r="X8" s="19"/>
      <c r="Y8" s="19"/>
      <c r="Z8" s="2"/>
      <c r="AA8" s="2"/>
      <c r="AB8" s="2"/>
      <c r="AC8" s="2"/>
      <c r="AD8" s="2"/>
      <c r="AE8" s="2"/>
      <c r="AF8" s="2"/>
      <c r="AG8" s="2"/>
      <c r="AH8" s="38" t="str">
        <f t="shared" si="2"/>
        <v/>
      </c>
      <c r="AI8" s="38" t="str">
        <f t="shared" si="1"/>
        <v/>
      </c>
      <c r="AJ8" s="38" t="str">
        <f t="shared" si="1"/>
        <v/>
      </c>
    </row>
    <row r="9" spans="1:38" ht="21" customHeight="1">
      <c r="A9" s="66" t="s">
        <v>62</v>
      </c>
      <c r="B9" s="67"/>
      <c r="C9" s="19"/>
      <c r="D9" s="19"/>
      <c r="E9" s="19"/>
      <c r="F9" s="19"/>
      <c r="G9" s="2"/>
      <c r="H9" s="2"/>
      <c r="I9" s="19"/>
      <c r="J9" s="19"/>
      <c r="K9" s="19"/>
      <c r="L9" s="19"/>
      <c r="M9" s="19"/>
      <c r="N9" s="2"/>
      <c r="O9" s="2"/>
      <c r="P9" s="19"/>
      <c r="Q9" s="19"/>
      <c r="R9" s="32"/>
      <c r="S9" s="19"/>
      <c r="T9" s="19"/>
      <c r="U9" s="2"/>
      <c r="V9" s="2"/>
      <c r="W9" s="19"/>
      <c r="X9" s="19"/>
      <c r="Y9" s="32"/>
      <c r="Z9" s="2"/>
      <c r="AA9" s="2"/>
      <c r="AB9" s="2"/>
      <c r="AC9" s="2"/>
      <c r="AD9" s="2"/>
      <c r="AE9" s="2"/>
      <c r="AF9" s="2"/>
      <c r="AG9" s="2"/>
      <c r="AH9" s="38" t="str">
        <f t="shared" si="2"/>
        <v/>
      </c>
      <c r="AI9" s="38" t="str">
        <f t="shared" si="1"/>
        <v/>
      </c>
      <c r="AJ9" s="38" t="str">
        <f t="shared" si="1"/>
        <v/>
      </c>
    </row>
    <row r="10" spans="1:38" ht="21" customHeight="1">
      <c r="A10" s="66" t="s">
        <v>63</v>
      </c>
      <c r="B10" s="67"/>
      <c r="C10" s="19"/>
      <c r="D10" s="19"/>
      <c r="E10" s="19"/>
      <c r="F10" s="19"/>
      <c r="G10" s="2"/>
      <c r="H10" s="2"/>
      <c r="I10" s="19"/>
      <c r="J10" s="19"/>
      <c r="K10" s="19"/>
      <c r="L10" s="19"/>
      <c r="M10" s="19"/>
      <c r="N10" s="2"/>
      <c r="O10" s="2"/>
      <c r="P10" s="19"/>
      <c r="Q10" s="19"/>
      <c r="R10" s="32"/>
      <c r="S10" s="19"/>
      <c r="T10" s="19"/>
      <c r="U10" s="2"/>
      <c r="V10" s="2"/>
      <c r="W10" s="19"/>
      <c r="X10" s="19"/>
      <c r="Y10" s="19"/>
      <c r="Z10" s="2"/>
      <c r="AA10" s="2"/>
      <c r="AB10" s="2"/>
      <c r="AC10" s="2"/>
      <c r="AD10" s="2"/>
      <c r="AE10" s="2"/>
      <c r="AF10" s="2"/>
      <c r="AG10" s="2"/>
      <c r="AH10" s="38" t="str">
        <f t="shared" si="2"/>
        <v/>
      </c>
      <c r="AI10" s="38" t="str">
        <f t="shared" si="1"/>
        <v/>
      </c>
      <c r="AJ10" s="38" t="str">
        <f t="shared" si="1"/>
        <v/>
      </c>
    </row>
    <row r="11" spans="1:38" ht="21" customHeight="1">
      <c r="A11" s="66" t="s">
        <v>64</v>
      </c>
      <c r="B11" s="67"/>
      <c r="C11" s="19"/>
      <c r="D11" s="19"/>
      <c r="E11" s="19"/>
      <c r="F11" s="19"/>
      <c r="G11" s="2"/>
      <c r="H11" s="2"/>
      <c r="I11" s="19"/>
      <c r="J11" s="19"/>
      <c r="K11" s="19"/>
      <c r="L11" s="19"/>
      <c r="M11" s="19"/>
      <c r="N11" s="2"/>
      <c r="O11" s="2"/>
      <c r="P11" s="19"/>
      <c r="Q11" s="32"/>
      <c r="R11" s="32"/>
      <c r="S11" s="32"/>
      <c r="T11" s="19"/>
      <c r="U11" s="2"/>
      <c r="V11" s="2"/>
      <c r="W11" s="19"/>
      <c r="X11" s="19"/>
      <c r="Y11" s="19"/>
      <c r="Z11" s="2"/>
      <c r="AA11" s="2"/>
      <c r="AB11" s="2"/>
      <c r="AC11" s="2"/>
      <c r="AD11" s="2"/>
      <c r="AE11" s="2"/>
      <c r="AF11" s="2"/>
      <c r="AG11" s="2"/>
      <c r="AH11" s="38" t="str">
        <f t="shared" si="2"/>
        <v/>
      </c>
      <c r="AI11" s="38" t="str">
        <f t="shared" si="1"/>
        <v/>
      </c>
      <c r="AJ11" s="38" t="str">
        <f t="shared" si="1"/>
        <v/>
      </c>
    </row>
    <row r="12" spans="1:38" ht="21" customHeight="1">
      <c r="A12" s="66" t="s">
        <v>65</v>
      </c>
      <c r="B12" s="67"/>
      <c r="C12" s="19"/>
      <c r="D12" s="19"/>
      <c r="E12" s="19"/>
      <c r="F12" s="19"/>
      <c r="G12" s="2"/>
      <c r="H12" s="2"/>
      <c r="I12" s="19"/>
      <c r="J12" s="19"/>
      <c r="K12" s="19"/>
      <c r="L12" s="19"/>
      <c r="M12" s="19"/>
      <c r="N12" s="2"/>
      <c r="O12" s="2"/>
      <c r="P12" s="19"/>
      <c r="Q12" s="32"/>
      <c r="R12" s="19"/>
      <c r="S12" s="19"/>
      <c r="T12" s="19"/>
      <c r="U12" s="2"/>
      <c r="V12" s="2"/>
      <c r="W12" s="19"/>
      <c r="X12" s="19"/>
      <c r="Y12" s="19"/>
      <c r="Z12" s="2"/>
      <c r="AA12" s="2"/>
      <c r="AB12" s="2"/>
      <c r="AC12" s="2"/>
      <c r="AD12" s="2"/>
      <c r="AE12" s="2"/>
      <c r="AF12" s="2"/>
      <c r="AG12" s="2"/>
      <c r="AH12" s="38" t="str">
        <f t="shared" si="2"/>
        <v/>
      </c>
      <c r="AI12" s="38" t="str">
        <f t="shared" si="1"/>
        <v/>
      </c>
      <c r="AJ12" s="38" t="str">
        <f t="shared" si="1"/>
        <v/>
      </c>
    </row>
    <row r="13" spans="1:38" ht="21" customHeight="1">
      <c r="A13" s="66" t="s">
        <v>56</v>
      </c>
      <c r="B13" s="67"/>
      <c r="C13" s="19"/>
      <c r="D13" s="19"/>
      <c r="E13" s="19"/>
      <c r="F13" s="19"/>
      <c r="G13" s="2"/>
      <c r="H13" s="2"/>
      <c r="I13" s="19"/>
      <c r="J13" s="19"/>
      <c r="K13" s="19"/>
      <c r="L13" s="32"/>
      <c r="M13" s="19"/>
      <c r="N13" s="2"/>
      <c r="O13" s="2"/>
      <c r="P13" s="19"/>
      <c r="Q13" s="32"/>
      <c r="R13" s="19"/>
      <c r="S13" s="19"/>
      <c r="T13" s="19"/>
      <c r="U13" s="2"/>
      <c r="V13" s="2"/>
      <c r="W13" s="19"/>
      <c r="X13" s="19"/>
      <c r="Y13" s="19"/>
      <c r="Z13" s="2"/>
      <c r="AA13" s="2"/>
      <c r="AB13" s="2"/>
      <c r="AC13" s="2"/>
      <c r="AD13" s="2"/>
      <c r="AE13" s="2"/>
      <c r="AF13" s="2"/>
      <c r="AG13" s="2"/>
      <c r="AH13" s="38" t="str">
        <f t="shared" si="2"/>
        <v/>
      </c>
      <c r="AI13" s="38" t="str">
        <f t="shared" si="1"/>
        <v/>
      </c>
      <c r="AJ13" s="38" t="str">
        <f t="shared" si="1"/>
        <v/>
      </c>
    </row>
    <row r="14" spans="1:38" ht="21" customHeight="1">
      <c r="A14" s="66" t="s">
        <v>66</v>
      </c>
      <c r="B14" s="67"/>
      <c r="C14" s="19"/>
      <c r="D14" s="19"/>
      <c r="E14" s="19"/>
      <c r="F14" s="19"/>
      <c r="G14" s="2"/>
      <c r="H14" s="2"/>
      <c r="I14" s="19"/>
      <c r="J14" s="19"/>
      <c r="K14" s="19"/>
      <c r="L14" s="19"/>
      <c r="M14" s="19"/>
      <c r="N14" s="2"/>
      <c r="O14" s="2"/>
      <c r="P14" s="19"/>
      <c r="Q14" s="19"/>
      <c r="R14" s="19"/>
      <c r="S14" s="19"/>
      <c r="T14" s="19"/>
      <c r="U14" s="2"/>
      <c r="V14" s="2"/>
      <c r="W14" s="19"/>
      <c r="X14" s="19"/>
      <c r="Y14" s="19"/>
      <c r="Z14" s="2"/>
      <c r="AA14" s="2"/>
      <c r="AB14" s="2"/>
      <c r="AC14" s="2"/>
      <c r="AD14" s="2"/>
      <c r="AE14" s="2"/>
      <c r="AF14" s="2"/>
      <c r="AG14" s="2"/>
      <c r="AH14" s="38" t="str">
        <f t="shared" si="2"/>
        <v/>
      </c>
      <c r="AI14" s="38" t="str">
        <f t="shared" si="1"/>
        <v/>
      </c>
      <c r="AJ14" s="38" t="str">
        <f t="shared" si="1"/>
        <v/>
      </c>
    </row>
    <row r="15" spans="1:38" ht="21" customHeight="1">
      <c r="A15" s="66" t="s">
        <v>67</v>
      </c>
      <c r="B15" s="67"/>
      <c r="C15" s="19"/>
      <c r="D15" s="19"/>
      <c r="E15" s="19"/>
      <c r="F15" s="19"/>
      <c r="G15" s="2"/>
      <c r="H15" s="2"/>
      <c r="I15" s="19"/>
      <c r="J15" s="19"/>
      <c r="K15" s="19"/>
      <c r="L15" s="19"/>
      <c r="M15" s="19"/>
      <c r="N15" s="2"/>
      <c r="O15" s="2"/>
      <c r="P15" s="19"/>
      <c r="Q15" s="19"/>
      <c r="R15" s="19"/>
      <c r="S15" s="19"/>
      <c r="T15" s="19"/>
      <c r="U15" s="2"/>
      <c r="V15" s="2"/>
      <c r="W15" s="19"/>
      <c r="X15" s="19"/>
      <c r="Y15" s="19"/>
      <c r="Z15" s="2"/>
      <c r="AA15" s="2"/>
      <c r="AB15" s="2"/>
      <c r="AC15" s="2"/>
      <c r="AD15" s="2"/>
      <c r="AE15" s="2"/>
      <c r="AF15" s="2"/>
      <c r="AG15" s="2"/>
      <c r="AH15" s="38" t="str">
        <f t="shared" si="2"/>
        <v/>
      </c>
      <c r="AI15" s="38" t="str">
        <f t="shared" si="1"/>
        <v/>
      </c>
      <c r="AJ15" s="38" t="str">
        <f t="shared" si="1"/>
        <v/>
      </c>
    </row>
    <row r="16" spans="1:38" ht="21" customHeight="1">
      <c r="A16" s="66" t="s">
        <v>68</v>
      </c>
      <c r="B16" s="67"/>
      <c r="C16" s="19"/>
      <c r="D16" s="19"/>
      <c r="E16" s="19"/>
      <c r="F16" s="19"/>
      <c r="G16" s="2"/>
      <c r="H16" s="2"/>
      <c r="I16" s="19"/>
      <c r="J16" s="19"/>
      <c r="K16" s="19"/>
      <c r="L16" s="19"/>
      <c r="M16" s="19"/>
      <c r="N16" s="2"/>
      <c r="O16" s="2"/>
      <c r="P16" s="19"/>
      <c r="Q16" s="19"/>
      <c r="R16" s="19"/>
      <c r="S16" s="19"/>
      <c r="T16" s="19"/>
      <c r="U16" s="2"/>
      <c r="V16" s="2"/>
      <c r="W16" s="19"/>
      <c r="X16" s="19"/>
      <c r="Y16" s="19"/>
      <c r="Z16" s="2"/>
      <c r="AA16" s="2"/>
      <c r="AB16" s="2"/>
      <c r="AC16" s="2"/>
      <c r="AD16" s="2"/>
      <c r="AE16" s="2"/>
      <c r="AF16" s="2"/>
      <c r="AG16" s="2"/>
      <c r="AH16" s="38" t="str">
        <f t="shared" si="2"/>
        <v/>
      </c>
      <c r="AI16" s="38" t="str">
        <f t="shared" si="1"/>
        <v/>
      </c>
      <c r="AJ16" s="38" t="str">
        <f t="shared" si="1"/>
        <v/>
      </c>
    </row>
    <row r="17" spans="1:36" ht="21" customHeight="1">
      <c r="A17" s="66" t="s">
        <v>69</v>
      </c>
      <c r="B17" s="67"/>
      <c r="C17" s="19"/>
      <c r="D17" s="19"/>
      <c r="E17" s="19"/>
      <c r="F17" s="19"/>
      <c r="G17" s="2"/>
      <c r="H17" s="2"/>
      <c r="I17" s="19"/>
      <c r="J17" s="19"/>
      <c r="K17" s="19"/>
      <c r="L17" s="19"/>
      <c r="M17" s="19"/>
      <c r="N17" s="2"/>
      <c r="O17" s="2"/>
      <c r="P17" s="19"/>
      <c r="Q17" s="19"/>
      <c r="R17" s="19"/>
      <c r="S17" s="19"/>
      <c r="T17" s="19"/>
      <c r="U17" s="2"/>
      <c r="V17" s="2"/>
      <c r="W17" s="19"/>
      <c r="X17" s="19"/>
      <c r="Y17" s="19"/>
      <c r="Z17" s="2"/>
      <c r="AA17" s="2"/>
      <c r="AB17" s="2"/>
      <c r="AC17" s="2"/>
      <c r="AD17" s="2"/>
      <c r="AE17" s="2"/>
      <c r="AF17" s="2"/>
      <c r="AG17" s="2"/>
      <c r="AH17" s="38" t="str">
        <f t="shared" si="2"/>
        <v/>
      </c>
      <c r="AI17" s="38" t="str">
        <f t="shared" si="1"/>
        <v/>
      </c>
      <c r="AJ17" s="38" t="str">
        <f t="shared" si="1"/>
        <v/>
      </c>
    </row>
    <row r="18" spans="1:36" ht="15.75">
      <c r="A18" s="66" t="s">
        <v>70</v>
      </c>
      <c r="B18" s="6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31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31"/>
      <c r="AE18" s="2"/>
      <c r="AF18" s="31"/>
      <c r="AG18" s="2"/>
      <c r="AH18" s="38" t="str">
        <f t="shared" si="2"/>
        <v/>
      </c>
      <c r="AI18" s="38" t="str">
        <f t="shared" si="1"/>
        <v/>
      </c>
      <c r="AJ18" s="38" t="str">
        <f t="shared" si="1"/>
        <v/>
      </c>
    </row>
    <row r="19" spans="1:36" ht="15.75">
      <c r="A19" s="66" t="s">
        <v>71</v>
      </c>
      <c r="B19" s="67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31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31"/>
      <c r="AE19" s="2"/>
      <c r="AF19" s="31"/>
      <c r="AG19" s="2"/>
      <c r="AH19" s="38" t="str">
        <f t="shared" si="2"/>
        <v/>
      </c>
      <c r="AI19" s="38" t="str">
        <f t="shared" si="2"/>
        <v/>
      </c>
      <c r="AJ19" s="38" t="str">
        <f t="shared" si="2"/>
        <v/>
      </c>
    </row>
    <row r="20" spans="1:36" ht="15.75">
      <c r="A20" s="66" t="s">
        <v>72</v>
      </c>
      <c r="B20" s="67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31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31"/>
      <c r="AE20" s="2"/>
      <c r="AF20" s="31"/>
      <c r="AG20" s="2"/>
      <c r="AH20" s="38" t="str">
        <f t="shared" si="2"/>
        <v/>
      </c>
      <c r="AI20" s="38" t="str">
        <f t="shared" si="2"/>
        <v/>
      </c>
      <c r="AJ20" s="38" t="str">
        <f t="shared" si="2"/>
        <v/>
      </c>
    </row>
    <row r="21" spans="1:36" ht="15.75">
      <c r="A21" s="66" t="s">
        <v>73</v>
      </c>
      <c r="B21" s="67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31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31"/>
      <c r="AE21" s="2"/>
      <c r="AF21" s="31"/>
      <c r="AG21" s="2"/>
      <c r="AH21" s="38" t="str">
        <f t="shared" si="2"/>
        <v/>
      </c>
      <c r="AI21" s="38" t="str">
        <f t="shared" si="2"/>
        <v/>
      </c>
      <c r="AJ21" s="38" t="str">
        <f t="shared" si="2"/>
        <v/>
      </c>
    </row>
    <row r="22" spans="1:36" ht="15.75">
      <c r="A22" s="66" t="s">
        <v>74</v>
      </c>
      <c r="B22" s="67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31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31"/>
      <c r="AE22" s="2"/>
      <c r="AF22" s="31"/>
      <c r="AG22" s="2"/>
      <c r="AH22" s="38" t="str">
        <f t="shared" si="2"/>
        <v/>
      </c>
      <c r="AI22" s="38" t="str">
        <f t="shared" si="2"/>
        <v/>
      </c>
      <c r="AJ22" s="38" t="str">
        <f t="shared" si="2"/>
        <v/>
      </c>
    </row>
    <row r="23" spans="1:36" ht="15.75">
      <c r="A23" s="66" t="s">
        <v>75</v>
      </c>
      <c r="B23" s="67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31"/>
      <c r="AE23" s="2"/>
      <c r="AF23" s="31"/>
      <c r="AG23" s="2"/>
      <c r="AH23" s="38" t="str">
        <f t="shared" si="2"/>
        <v/>
      </c>
      <c r="AI23" s="38" t="str">
        <f t="shared" si="2"/>
        <v/>
      </c>
      <c r="AJ23" s="38" t="str">
        <f t="shared" si="2"/>
        <v/>
      </c>
    </row>
    <row r="24" spans="1:36" ht="15.75">
      <c r="A24" s="66" t="s">
        <v>76</v>
      </c>
      <c r="B24" s="67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1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31"/>
      <c r="AE24" s="2"/>
      <c r="AF24" s="31"/>
      <c r="AG24" s="2"/>
      <c r="AH24" s="38" t="str">
        <f t="shared" si="2"/>
        <v/>
      </c>
      <c r="AI24" s="38" t="str">
        <f t="shared" si="2"/>
        <v/>
      </c>
      <c r="AJ24" s="38" t="str">
        <f t="shared" si="2"/>
        <v/>
      </c>
    </row>
    <row r="25" spans="1:36" ht="15.75">
      <c r="A25" s="66" t="s">
        <v>77</v>
      </c>
      <c r="B25" s="6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1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31"/>
      <c r="AE25" s="31"/>
      <c r="AF25" s="31"/>
      <c r="AG25" s="2"/>
      <c r="AH25" s="38" t="str">
        <f t="shared" si="2"/>
        <v/>
      </c>
      <c r="AI25" s="38" t="str">
        <f t="shared" si="2"/>
        <v/>
      </c>
      <c r="AJ25" s="38" t="str">
        <f t="shared" si="2"/>
        <v/>
      </c>
    </row>
    <row r="26" spans="1:36" ht="15.75">
      <c r="A26" s="66" t="s">
        <v>78</v>
      </c>
      <c r="B26" s="6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1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31"/>
      <c r="AE26" s="2"/>
      <c r="AF26" s="31"/>
      <c r="AG26" s="2"/>
      <c r="AH26" s="38" t="str">
        <f t="shared" si="2"/>
        <v/>
      </c>
      <c r="AI26" s="38" t="str">
        <f t="shared" si="2"/>
        <v/>
      </c>
      <c r="AJ26" s="38" t="str">
        <f t="shared" si="2"/>
        <v/>
      </c>
    </row>
    <row r="27" spans="1:36" ht="15.75">
      <c r="A27" s="66" t="s">
        <v>80</v>
      </c>
      <c r="B27" s="67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1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31"/>
      <c r="AE27" s="2"/>
      <c r="AF27" s="31"/>
      <c r="AG27" s="2"/>
      <c r="AH27" s="38" t="str">
        <f t="shared" si="2"/>
        <v/>
      </c>
      <c r="AI27" s="38" t="str">
        <f t="shared" si="2"/>
        <v/>
      </c>
      <c r="AJ27" s="38" t="str">
        <f t="shared" si="2"/>
        <v/>
      </c>
    </row>
    <row r="28" spans="1:36" ht="15.75">
      <c r="A28" s="66" t="s">
        <v>79</v>
      </c>
      <c r="B28" s="67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1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31"/>
      <c r="AE28" s="2"/>
      <c r="AF28" s="31"/>
      <c r="AG28" s="2"/>
      <c r="AH28" s="38" t="str">
        <f t="shared" si="2"/>
        <v/>
      </c>
      <c r="AI28" s="38" t="str">
        <f t="shared" si="2"/>
        <v/>
      </c>
      <c r="AJ28" s="38" t="str">
        <f t="shared" si="2"/>
        <v/>
      </c>
    </row>
    <row r="29" spans="1:36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6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6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6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</sheetData>
  <protectedRanges>
    <protectedRange sqref="C3:F28 I3:M28 P3:T28 W3:AA28 AD3:AG28" name="Plage1"/>
  </protectedRanges>
  <mergeCells count="35">
    <mergeCell ref="A8:B8"/>
    <mergeCell ref="A5:B5"/>
    <mergeCell ref="A6:B6"/>
    <mergeCell ref="A7:B7"/>
    <mergeCell ref="A1:B1"/>
    <mergeCell ref="A2:B2"/>
    <mergeCell ref="A3:B3"/>
    <mergeCell ref="A4:B4"/>
    <mergeCell ref="A14:B14"/>
    <mergeCell ref="A15:B15"/>
    <mergeCell ref="A9:B9"/>
    <mergeCell ref="A10:B10"/>
    <mergeCell ref="A11:B11"/>
    <mergeCell ref="A34:B34"/>
    <mergeCell ref="A27:B27"/>
    <mergeCell ref="A28:B28"/>
    <mergeCell ref="A29:B29"/>
    <mergeCell ref="A30:B30"/>
    <mergeCell ref="A33:B33"/>
    <mergeCell ref="A21:B21"/>
    <mergeCell ref="A22:B22"/>
    <mergeCell ref="C1:AG1"/>
    <mergeCell ref="A31:B31"/>
    <mergeCell ref="A32:B32"/>
    <mergeCell ref="A23:B23"/>
    <mergeCell ref="A24:B24"/>
    <mergeCell ref="A25:B25"/>
    <mergeCell ref="A26:B26"/>
    <mergeCell ref="A19:B19"/>
    <mergeCell ref="A20:B20"/>
    <mergeCell ref="A16:B16"/>
    <mergeCell ref="A17:B17"/>
    <mergeCell ref="A18:B18"/>
    <mergeCell ref="A12:B12"/>
    <mergeCell ref="A13:B13"/>
  </mergeCells>
  <phoneticPr fontId="3" type="noConversion"/>
  <conditionalFormatting sqref="C2:D2 E2:AG17 C4:D17 C18:AG28">
    <cfRule type="expression" dxfId="23" priority="3" stopIfTrue="1">
      <formula>OR(WEEKDAY(C$2)=1,WEEKDAY(C$2)=7,COUNTIF(C$2,Fériés)&gt;0)</formula>
    </cfRule>
  </conditionalFormatting>
  <conditionalFormatting sqref="C3:D3">
    <cfRule type="expression" dxfId="22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AL45"/>
  <sheetViews>
    <sheetView showGridLines="0" workbookViewId="0">
      <pane xSplit="2" ySplit="2" topLeftCell="C3" activePane="bottomRight" state="frozen"/>
      <selection activeCell="C1" sqref="C1:AG1"/>
      <selection pane="topRight" activeCell="C1" sqref="C1:AG1"/>
      <selection pane="bottomLeft" activeCell="C1" sqref="C1:AG1"/>
      <selection pane="bottomRight" activeCell="A2" sqref="A2:B2"/>
    </sheetView>
  </sheetViews>
  <sheetFormatPr baseColWidth="10" defaultRowHeight="12.75"/>
  <cols>
    <col min="1" max="1" width="11.42578125" style="1"/>
    <col min="2" max="2" width="11.5703125" style="1" customWidth="1"/>
    <col min="3" max="3" width="3.42578125" style="1" customWidth="1"/>
    <col min="4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8" ht="21" customHeight="1">
      <c r="A1" s="68">
        <f>An</f>
        <v>2013</v>
      </c>
      <c r="B1" s="69"/>
      <c r="C1" s="63">
        <f>DATE(An,5,1)</f>
        <v>41395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8" ht="21" customHeight="1">
      <c r="A2" s="72"/>
      <c r="B2" s="73"/>
      <c r="C2" s="33">
        <f>C1</f>
        <v>41395</v>
      </c>
      <c r="D2" s="33">
        <f t="shared" ref="D2:AD2" si="0">C2+1</f>
        <v>41396</v>
      </c>
      <c r="E2" s="33">
        <f t="shared" si="0"/>
        <v>41397</v>
      </c>
      <c r="F2" s="33">
        <f t="shared" si="0"/>
        <v>41398</v>
      </c>
      <c r="G2" s="33">
        <f t="shared" si="0"/>
        <v>41399</v>
      </c>
      <c r="H2" s="33">
        <f t="shared" si="0"/>
        <v>41400</v>
      </c>
      <c r="I2" s="33">
        <f t="shared" si="0"/>
        <v>41401</v>
      </c>
      <c r="J2" s="33">
        <f t="shared" si="0"/>
        <v>41402</v>
      </c>
      <c r="K2" s="33">
        <f t="shared" si="0"/>
        <v>41403</v>
      </c>
      <c r="L2" s="33">
        <f t="shared" si="0"/>
        <v>41404</v>
      </c>
      <c r="M2" s="33">
        <f t="shared" si="0"/>
        <v>41405</v>
      </c>
      <c r="N2" s="33">
        <f t="shared" si="0"/>
        <v>41406</v>
      </c>
      <c r="O2" s="33">
        <f t="shared" si="0"/>
        <v>41407</v>
      </c>
      <c r="P2" s="33">
        <f t="shared" si="0"/>
        <v>41408</v>
      </c>
      <c r="Q2" s="33">
        <f t="shared" si="0"/>
        <v>41409</v>
      </c>
      <c r="R2" s="33">
        <f t="shared" si="0"/>
        <v>41410</v>
      </c>
      <c r="S2" s="33">
        <f t="shared" si="0"/>
        <v>41411</v>
      </c>
      <c r="T2" s="33">
        <f t="shared" si="0"/>
        <v>41412</v>
      </c>
      <c r="U2" s="33">
        <f t="shared" si="0"/>
        <v>41413</v>
      </c>
      <c r="V2" s="33">
        <f t="shared" si="0"/>
        <v>41414</v>
      </c>
      <c r="W2" s="33">
        <f t="shared" si="0"/>
        <v>41415</v>
      </c>
      <c r="X2" s="33">
        <f t="shared" si="0"/>
        <v>41416</v>
      </c>
      <c r="Y2" s="33">
        <f t="shared" si="0"/>
        <v>41417</v>
      </c>
      <c r="Z2" s="33">
        <f t="shared" si="0"/>
        <v>41418</v>
      </c>
      <c r="AA2" s="33">
        <f t="shared" si="0"/>
        <v>41419</v>
      </c>
      <c r="AB2" s="33">
        <f t="shared" si="0"/>
        <v>41420</v>
      </c>
      <c r="AC2" s="33">
        <f t="shared" si="0"/>
        <v>41421</v>
      </c>
      <c r="AD2" s="33">
        <f t="shared" si="0"/>
        <v>41422</v>
      </c>
      <c r="AE2" s="33">
        <f>IF(AD2+1&gt;EOMONTH(C1,0),"",AD2+1)</f>
        <v>41423</v>
      </c>
      <c r="AF2" s="33">
        <f>IF(AE2="","",IF(AE2+1&gt;EOMONTH($C$1,0),"",AE2+1))</f>
        <v>41424</v>
      </c>
      <c r="AG2" s="33">
        <f>IF(AF2="","",IF(AF2+1&gt;EOMONTH($C$1,0),"",AF2+1))</f>
        <v>41425</v>
      </c>
      <c r="AH2" s="7" t="s">
        <v>12</v>
      </c>
      <c r="AI2" s="10" t="s">
        <v>13</v>
      </c>
      <c r="AJ2" s="11" t="s">
        <v>14</v>
      </c>
    </row>
    <row r="3" spans="1:38" ht="21" customHeight="1">
      <c r="A3" s="66" t="s">
        <v>56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8" ht="21" customHeight="1">
      <c r="A4" s="66" t="s">
        <v>57</v>
      </c>
      <c r="B4" s="67"/>
      <c r="C4" s="4"/>
      <c r="D4" s="35"/>
      <c r="E4" s="4"/>
      <c r="F4" s="4"/>
      <c r="G4" s="4"/>
      <c r="H4" s="4"/>
      <c r="I4" s="4"/>
      <c r="J4" s="35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35"/>
      <c r="AF4" s="4"/>
      <c r="AG4" s="4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8" ht="21" customHeight="1">
      <c r="A5" s="66" t="s">
        <v>58</v>
      </c>
      <c r="B5" s="67"/>
      <c r="C5" s="31"/>
      <c r="D5" s="31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31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38" t="str">
        <f t="shared" si="1"/>
        <v/>
      </c>
      <c r="AI5" s="38" t="str">
        <f t="shared" si="2"/>
        <v/>
      </c>
      <c r="AJ5" s="38" t="str">
        <f t="shared" si="3"/>
        <v/>
      </c>
    </row>
    <row r="6" spans="1:38" ht="21" customHeight="1">
      <c r="A6" s="66" t="s">
        <v>59</v>
      </c>
      <c r="B6" s="67"/>
      <c r="C6" s="32"/>
      <c r="D6" s="19"/>
      <c r="E6" s="19"/>
      <c r="F6" s="19"/>
      <c r="G6" s="2"/>
      <c r="H6" s="2"/>
      <c r="I6" s="19"/>
      <c r="J6" s="19"/>
      <c r="K6" s="19"/>
      <c r="L6" s="19"/>
      <c r="M6" s="19"/>
      <c r="N6" s="2"/>
      <c r="O6" s="2"/>
      <c r="P6" s="19"/>
      <c r="Q6" s="19"/>
      <c r="R6" s="19"/>
      <c r="S6" s="19"/>
      <c r="T6" s="19"/>
      <c r="U6" s="2"/>
      <c r="V6" s="2"/>
      <c r="W6" s="19"/>
      <c r="X6" s="19"/>
      <c r="Y6" s="19"/>
      <c r="Z6" s="2"/>
      <c r="AA6" s="2"/>
      <c r="AB6" s="2"/>
      <c r="AC6" s="2"/>
      <c r="AD6" s="2"/>
      <c r="AE6" s="31"/>
      <c r="AF6" s="2"/>
      <c r="AG6" s="2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38" ht="21" customHeight="1">
      <c r="A7" s="66" t="s">
        <v>60</v>
      </c>
      <c r="B7" s="67"/>
      <c r="C7" s="19"/>
      <c r="D7" s="19"/>
      <c r="E7" s="19"/>
      <c r="F7" s="19"/>
      <c r="G7" s="2"/>
      <c r="H7" s="2"/>
      <c r="I7" s="19"/>
      <c r="J7" s="19"/>
      <c r="K7" s="19"/>
      <c r="L7" s="19"/>
      <c r="M7" s="19"/>
      <c r="N7" s="2"/>
      <c r="O7" s="2"/>
      <c r="P7" s="19"/>
      <c r="Q7" s="19"/>
      <c r="R7" s="19"/>
      <c r="S7" s="19"/>
      <c r="T7" s="19"/>
      <c r="U7" s="2"/>
      <c r="V7" s="2"/>
      <c r="W7" s="19"/>
      <c r="X7" s="32"/>
      <c r="Y7" s="19"/>
      <c r="Z7" s="2"/>
      <c r="AA7" s="2"/>
      <c r="AB7" s="2"/>
      <c r="AC7" s="2"/>
      <c r="AD7" s="2"/>
      <c r="AE7" s="31"/>
      <c r="AF7" s="2"/>
      <c r="AG7" s="2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38" ht="21" customHeight="1">
      <c r="A8" s="66" t="s">
        <v>61</v>
      </c>
      <c r="B8" s="67"/>
      <c r="C8" s="19"/>
      <c r="D8" s="19"/>
      <c r="E8" s="19"/>
      <c r="F8" s="19"/>
      <c r="G8" s="2"/>
      <c r="H8" s="2"/>
      <c r="I8" s="19"/>
      <c r="J8" s="19"/>
      <c r="K8" s="19"/>
      <c r="L8" s="19"/>
      <c r="M8" s="19"/>
      <c r="N8" s="2"/>
      <c r="O8" s="2"/>
      <c r="P8" s="19"/>
      <c r="Q8" s="19"/>
      <c r="R8" s="32"/>
      <c r="S8" s="19"/>
      <c r="T8" s="19"/>
      <c r="U8" s="2"/>
      <c r="V8" s="2"/>
      <c r="W8" s="19"/>
      <c r="X8" s="19"/>
      <c r="Y8" s="19"/>
      <c r="Z8" s="2"/>
      <c r="AA8" s="2"/>
      <c r="AB8" s="2"/>
      <c r="AC8" s="2"/>
      <c r="AD8" s="2"/>
      <c r="AE8" s="2"/>
      <c r="AF8" s="2"/>
      <c r="AG8" s="2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8" ht="21" customHeight="1">
      <c r="A9" s="66" t="s">
        <v>62</v>
      </c>
      <c r="B9" s="67"/>
      <c r="C9" s="19"/>
      <c r="D9" s="19"/>
      <c r="E9" s="19"/>
      <c r="F9" s="19"/>
      <c r="G9" s="2"/>
      <c r="H9" s="2"/>
      <c r="I9" s="19"/>
      <c r="J9" s="19"/>
      <c r="K9" s="19"/>
      <c r="L9" s="19"/>
      <c r="M9" s="19"/>
      <c r="N9" s="2"/>
      <c r="O9" s="2"/>
      <c r="P9" s="19"/>
      <c r="Q9" s="19"/>
      <c r="R9" s="32"/>
      <c r="S9" s="19"/>
      <c r="T9" s="19"/>
      <c r="U9" s="2"/>
      <c r="V9" s="2"/>
      <c r="W9" s="19"/>
      <c r="X9" s="19"/>
      <c r="Y9" s="32"/>
      <c r="Z9" s="2"/>
      <c r="AA9" s="2"/>
      <c r="AB9" s="2"/>
      <c r="AC9" s="2"/>
      <c r="AD9" s="2"/>
      <c r="AE9" s="2"/>
      <c r="AF9" s="2"/>
      <c r="AG9" s="2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38" ht="21" customHeight="1">
      <c r="A10" s="66" t="s">
        <v>63</v>
      </c>
      <c r="B10" s="67"/>
      <c r="C10" s="19"/>
      <c r="D10" s="19"/>
      <c r="E10" s="19"/>
      <c r="F10" s="19"/>
      <c r="G10" s="2"/>
      <c r="H10" s="2"/>
      <c r="I10" s="19"/>
      <c r="J10" s="19"/>
      <c r="K10" s="19"/>
      <c r="L10" s="19"/>
      <c r="M10" s="19"/>
      <c r="N10" s="2"/>
      <c r="O10" s="2"/>
      <c r="P10" s="19"/>
      <c r="Q10" s="19"/>
      <c r="R10" s="32"/>
      <c r="S10" s="19"/>
      <c r="T10" s="19"/>
      <c r="U10" s="2"/>
      <c r="V10" s="2"/>
      <c r="W10" s="19"/>
      <c r="X10" s="19"/>
      <c r="Y10" s="19"/>
      <c r="Z10" s="2"/>
      <c r="AA10" s="2"/>
      <c r="AB10" s="2"/>
      <c r="AC10" s="2"/>
      <c r="AD10" s="2"/>
      <c r="AE10" s="2"/>
      <c r="AF10" s="2"/>
      <c r="AG10" s="2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38" ht="21" customHeight="1">
      <c r="A11" s="66" t="s">
        <v>64</v>
      </c>
      <c r="B11" s="67"/>
      <c r="C11" s="19"/>
      <c r="D11" s="19"/>
      <c r="E11" s="19"/>
      <c r="F11" s="19"/>
      <c r="G11" s="2"/>
      <c r="H11" s="2"/>
      <c r="I11" s="19"/>
      <c r="J11" s="19"/>
      <c r="K11" s="19"/>
      <c r="L11" s="19"/>
      <c r="M11" s="19"/>
      <c r="N11" s="2"/>
      <c r="O11" s="2"/>
      <c r="P11" s="19"/>
      <c r="Q11" s="32"/>
      <c r="R11" s="32"/>
      <c r="S11" s="32"/>
      <c r="T11" s="19"/>
      <c r="U11" s="2"/>
      <c r="V11" s="2"/>
      <c r="W11" s="19"/>
      <c r="X11" s="19"/>
      <c r="Y11" s="19"/>
      <c r="Z11" s="2"/>
      <c r="AA11" s="2"/>
      <c r="AB11" s="2"/>
      <c r="AC11" s="2"/>
      <c r="AD11" s="2"/>
      <c r="AE11" s="2"/>
      <c r="AF11" s="2"/>
      <c r="AG11" s="2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8" ht="21" customHeight="1">
      <c r="A12" s="66" t="s">
        <v>65</v>
      </c>
      <c r="B12" s="67"/>
      <c r="C12" s="19"/>
      <c r="D12" s="19"/>
      <c r="E12" s="19"/>
      <c r="F12" s="19"/>
      <c r="G12" s="2"/>
      <c r="H12" s="2"/>
      <c r="I12" s="19"/>
      <c r="J12" s="19"/>
      <c r="K12" s="19"/>
      <c r="L12" s="19"/>
      <c r="M12" s="19"/>
      <c r="N12" s="2"/>
      <c r="O12" s="2"/>
      <c r="P12" s="19"/>
      <c r="Q12" s="32"/>
      <c r="R12" s="19"/>
      <c r="S12" s="19"/>
      <c r="T12" s="19"/>
      <c r="U12" s="2"/>
      <c r="V12" s="2"/>
      <c r="W12" s="19"/>
      <c r="X12" s="19"/>
      <c r="Y12" s="19"/>
      <c r="Z12" s="2"/>
      <c r="AA12" s="2"/>
      <c r="AB12" s="2"/>
      <c r="AC12" s="2"/>
      <c r="AD12" s="2"/>
      <c r="AE12" s="2"/>
      <c r="AF12" s="2"/>
      <c r="AG12" s="2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38" ht="21" customHeight="1">
      <c r="A13" s="66" t="s">
        <v>56</v>
      </c>
      <c r="B13" s="67"/>
      <c r="C13" s="19"/>
      <c r="D13" s="19"/>
      <c r="E13" s="19"/>
      <c r="F13" s="19"/>
      <c r="G13" s="2"/>
      <c r="H13" s="2"/>
      <c r="I13" s="19"/>
      <c r="J13" s="19"/>
      <c r="K13" s="19"/>
      <c r="L13" s="32"/>
      <c r="M13" s="19"/>
      <c r="N13" s="2"/>
      <c r="O13" s="2"/>
      <c r="P13" s="19"/>
      <c r="Q13" s="32"/>
      <c r="R13" s="19"/>
      <c r="S13" s="19"/>
      <c r="T13" s="19"/>
      <c r="U13" s="2"/>
      <c r="V13" s="2"/>
      <c r="W13" s="19"/>
      <c r="X13" s="19"/>
      <c r="Y13" s="19"/>
      <c r="Z13" s="2"/>
      <c r="AA13" s="2"/>
      <c r="AB13" s="2"/>
      <c r="AC13" s="2"/>
      <c r="AD13" s="2"/>
      <c r="AE13" s="2"/>
      <c r="AF13" s="2"/>
      <c r="AG13" s="2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8" ht="21" customHeight="1">
      <c r="A14" s="66" t="s">
        <v>66</v>
      </c>
      <c r="B14" s="67"/>
      <c r="C14" s="19"/>
      <c r="D14" s="19"/>
      <c r="E14" s="19"/>
      <c r="F14" s="19"/>
      <c r="G14" s="2"/>
      <c r="H14" s="2"/>
      <c r="I14" s="19"/>
      <c r="J14" s="19"/>
      <c r="K14" s="19"/>
      <c r="L14" s="19"/>
      <c r="M14" s="19"/>
      <c r="N14" s="2"/>
      <c r="O14" s="2"/>
      <c r="P14" s="19"/>
      <c r="Q14" s="19"/>
      <c r="R14" s="19"/>
      <c r="S14" s="19"/>
      <c r="T14" s="19"/>
      <c r="U14" s="2"/>
      <c r="V14" s="2"/>
      <c r="W14" s="19"/>
      <c r="X14" s="19"/>
      <c r="Y14" s="19"/>
      <c r="Z14" s="2"/>
      <c r="AA14" s="2"/>
      <c r="AB14" s="2"/>
      <c r="AC14" s="2"/>
      <c r="AD14" s="2"/>
      <c r="AE14" s="2"/>
      <c r="AF14" s="2"/>
      <c r="AG14" s="2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8" ht="21" customHeight="1">
      <c r="A15" s="66" t="s">
        <v>67</v>
      </c>
      <c r="B15" s="67"/>
      <c r="C15" s="19"/>
      <c r="D15" s="19"/>
      <c r="E15" s="19"/>
      <c r="F15" s="19"/>
      <c r="G15" s="2"/>
      <c r="H15" s="2"/>
      <c r="I15" s="19"/>
      <c r="J15" s="19"/>
      <c r="K15" s="19"/>
      <c r="L15" s="19"/>
      <c r="M15" s="19"/>
      <c r="N15" s="2"/>
      <c r="O15" s="2"/>
      <c r="P15" s="19"/>
      <c r="Q15" s="19"/>
      <c r="R15" s="19"/>
      <c r="S15" s="19"/>
      <c r="T15" s="19"/>
      <c r="U15" s="2"/>
      <c r="V15" s="2"/>
      <c r="W15" s="19"/>
      <c r="X15" s="19"/>
      <c r="Y15" s="19"/>
      <c r="Z15" s="2"/>
      <c r="AA15" s="2"/>
      <c r="AB15" s="2"/>
      <c r="AC15" s="2"/>
      <c r="AD15" s="2"/>
      <c r="AE15" s="2"/>
      <c r="AF15" s="2"/>
      <c r="AG15" s="2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8" ht="21" customHeight="1">
      <c r="A16" s="66" t="s">
        <v>68</v>
      </c>
      <c r="B16" s="67"/>
      <c r="C16" s="19"/>
      <c r="D16" s="19"/>
      <c r="E16" s="19"/>
      <c r="F16" s="19"/>
      <c r="G16" s="2"/>
      <c r="H16" s="2"/>
      <c r="I16" s="19"/>
      <c r="J16" s="19"/>
      <c r="K16" s="19"/>
      <c r="L16" s="19"/>
      <c r="M16" s="19"/>
      <c r="N16" s="2"/>
      <c r="O16" s="2"/>
      <c r="P16" s="19"/>
      <c r="Q16" s="19"/>
      <c r="R16" s="19"/>
      <c r="S16" s="19"/>
      <c r="T16" s="19"/>
      <c r="U16" s="2"/>
      <c r="V16" s="2"/>
      <c r="W16" s="19"/>
      <c r="X16" s="19"/>
      <c r="Y16" s="19"/>
      <c r="Z16" s="2"/>
      <c r="AA16" s="2"/>
      <c r="AB16" s="2"/>
      <c r="AC16" s="2"/>
      <c r="AD16" s="2"/>
      <c r="AE16" s="2"/>
      <c r="AF16" s="2"/>
      <c r="AG16" s="2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36" ht="21" customHeight="1">
      <c r="A17" s="66" t="s">
        <v>69</v>
      </c>
      <c r="B17" s="67"/>
      <c r="C17" s="19"/>
      <c r="D17" s="19"/>
      <c r="E17" s="19"/>
      <c r="F17" s="19"/>
      <c r="G17" s="2"/>
      <c r="H17" s="2"/>
      <c r="I17" s="19"/>
      <c r="J17" s="19"/>
      <c r="K17" s="19"/>
      <c r="L17" s="19"/>
      <c r="M17" s="19"/>
      <c r="N17" s="2"/>
      <c r="O17" s="2"/>
      <c r="P17" s="19"/>
      <c r="Q17" s="19"/>
      <c r="R17" s="19"/>
      <c r="S17" s="19"/>
      <c r="T17" s="19"/>
      <c r="U17" s="2"/>
      <c r="V17" s="2"/>
      <c r="W17" s="19"/>
      <c r="X17" s="19"/>
      <c r="Y17" s="19"/>
      <c r="Z17" s="2"/>
      <c r="AA17" s="2"/>
      <c r="AB17" s="2"/>
      <c r="AC17" s="2"/>
      <c r="AD17" s="2"/>
      <c r="AE17" s="2"/>
      <c r="AF17" s="2"/>
      <c r="AG17" s="2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6" ht="15.75">
      <c r="A18" s="66" t="s">
        <v>70</v>
      </c>
      <c r="B18" s="6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31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31"/>
      <c r="AE18" s="2"/>
      <c r="AF18" s="31"/>
      <c r="AG18" s="2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6" ht="15.75">
      <c r="A19" s="66" t="s">
        <v>71</v>
      </c>
      <c r="B19" s="67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31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31"/>
      <c r="AE19" s="2"/>
      <c r="AF19" s="31"/>
      <c r="AG19" s="2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36" ht="15.75">
      <c r="A20" s="66" t="s">
        <v>72</v>
      </c>
      <c r="B20" s="67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31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31"/>
      <c r="AE20" s="2"/>
      <c r="AF20" s="31"/>
      <c r="AG20" s="2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6" ht="15.75">
      <c r="A21" s="66" t="s">
        <v>73</v>
      </c>
      <c r="B21" s="67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31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31"/>
      <c r="AE21" s="2"/>
      <c r="AF21" s="31"/>
      <c r="AG21" s="2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6" ht="15.75">
      <c r="A22" s="66" t="s">
        <v>74</v>
      </c>
      <c r="B22" s="67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31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31"/>
      <c r="AE22" s="2"/>
      <c r="AF22" s="31"/>
      <c r="AG22" s="2"/>
      <c r="AH22" s="38" t="str">
        <f t="shared" si="1"/>
        <v/>
      </c>
      <c r="AI22" s="38" t="str">
        <f t="shared" si="2"/>
        <v/>
      </c>
      <c r="AJ22" s="38" t="str">
        <f t="shared" si="3"/>
        <v/>
      </c>
    </row>
    <row r="23" spans="1:36" ht="15.75">
      <c r="A23" s="66" t="s">
        <v>75</v>
      </c>
      <c r="B23" s="67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31"/>
      <c r="AE23" s="2"/>
      <c r="AF23" s="31"/>
      <c r="AG23" s="2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36" ht="15.75">
      <c r="A24" s="66" t="s">
        <v>76</v>
      </c>
      <c r="B24" s="67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31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31"/>
      <c r="AE24" s="2"/>
      <c r="AF24" s="31"/>
      <c r="AG24" s="2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36" ht="15.75">
      <c r="A25" s="66" t="s">
        <v>77</v>
      </c>
      <c r="B25" s="6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31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31"/>
      <c r="AE25" s="2"/>
      <c r="AF25" s="31"/>
      <c r="AG25" s="2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36" ht="15.75">
      <c r="A26" s="66" t="s">
        <v>78</v>
      </c>
      <c r="B26" s="6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31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31"/>
      <c r="AE26" s="2"/>
      <c r="AF26" s="31"/>
      <c r="AG26" s="2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36" ht="15.75">
      <c r="A27" s="66" t="s">
        <v>80</v>
      </c>
      <c r="B27" s="67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31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31"/>
      <c r="AE27" s="2"/>
      <c r="AF27" s="31"/>
      <c r="AG27" s="2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6" ht="15.75">
      <c r="A28" s="66" t="s">
        <v>79</v>
      </c>
      <c r="B28" s="67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31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31"/>
      <c r="AE28" s="2"/>
      <c r="AF28" s="31"/>
      <c r="AG28" s="2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6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6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6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6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</sheetData>
  <protectedRanges>
    <protectedRange sqref="AD3:AG28 C3:F28 I3:M28 P3:T28 W3:AA28" name="Plage1"/>
  </protectedRanges>
  <mergeCells count="35">
    <mergeCell ref="A24:B24"/>
    <mergeCell ref="A25:B25"/>
    <mergeCell ref="A26:B26"/>
    <mergeCell ref="A19:B19"/>
    <mergeCell ref="A20:B20"/>
    <mergeCell ref="A34:B34"/>
    <mergeCell ref="A27:B27"/>
    <mergeCell ref="A28:B28"/>
    <mergeCell ref="A29:B29"/>
    <mergeCell ref="A30:B30"/>
    <mergeCell ref="C1:AG1"/>
    <mergeCell ref="A31:B31"/>
    <mergeCell ref="A32:B32"/>
    <mergeCell ref="A33:B33"/>
    <mergeCell ref="A23:B23"/>
    <mergeCell ref="A12:B12"/>
    <mergeCell ref="A13:B13"/>
    <mergeCell ref="A14:B14"/>
    <mergeCell ref="A15:B15"/>
    <mergeCell ref="A21:B21"/>
    <mergeCell ref="A22:B22"/>
    <mergeCell ref="A16:B16"/>
    <mergeCell ref="A17:B17"/>
    <mergeCell ref="A18:B18"/>
    <mergeCell ref="A6:B6"/>
    <mergeCell ref="A7:B7"/>
    <mergeCell ref="A8:B8"/>
    <mergeCell ref="A9:B9"/>
    <mergeCell ref="A10:B10"/>
    <mergeCell ref="A11:B11"/>
    <mergeCell ref="A1:B1"/>
    <mergeCell ref="A2:B2"/>
    <mergeCell ref="A3:B3"/>
    <mergeCell ref="A4:B4"/>
    <mergeCell ref="A5:B5"/>
  </mergeCells>
  <phoneticPr fontId="3" type="noConversion"/>
  <conditionalFormatting sqref="C2:D2 E2:AG17 C4:D17 C18:AG28">
    <cfRule type="expression" dxfId="21" priority="3" stopIfTrue="1">
      <formula>OR(WEEKDAY(C$2)=1,WEEKDAY(C$2)=7,COUNTIF(C$2,Fériés)&gt;0)</formula>
    </cfRule>
  </conditionalFormatting>
  <conditionalFormatting sqref="C3:D3">
    <cfRule type="expression" dxfId="20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AN49"/>
  <sheetViews>
    <sheetView showGridLines="0" workbookViewId="0">
      <pane xSplit="2" ySplit="2" topLeftCell="C3" activePane="bottomRight" state="frozen"/>
      <selection activeCell="A19" sqref="A19:AJ28"/>
      <selection pane="topRight" activeCell="A19" sqref="A19:AJ28"/>
      <selection pane="bottomLeft" activeCell="A19" sqref="A19:AJ28"/>
      <selection pane="bottomRight" activeCell="C2" sqref="C2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4" width="11.42578125" style="1" bestFit="1"/>
    <col min="35" max="37" width="11.42578125" style="1"/>
    <col min="38" max="38" width="0" style="1" hidden="1" customWidth="1"/>
    <col min="39" max="16384" width="11.42578125" style="1"/>
  </cols>
  <sheetData>
    <row r="1" spans="1:38" ht="21" customHeight="1">
      <c r="A1" s="68">
        <f>An</f>
        <v>2013</v>
      </c>
      <c r="B1" s="69"/>
      <c r="C1" s="63">
        <f>DATE(An,6,1)</f>
        <v>41426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8" ht="21" customHeight="1">
      <c r="A2" s="72"/>
      <c r="B2" s="73"/>
      <c r="C2" s="33">
        <f>C1</f>
        <v>41426</v>
      </c>
      <c r="D2" s="33">
        <f t="shared" ref="D2:AD2" si="0">C2+1</f>
        <v>41427</v>
      </c>
      <c r="E2" s="33">
        <f t="shared" si="0"/>
        <v>41428</v>
      </c>
      <c r="F2" s="33">
        <f t="shared" si="0"/>
        <v>41429</v>
      </c>
      <c r="G2" s="33">
        <f t="shared" si="0"/>
        <v>41430</v>
      </c>
      <c r="H2" s="33">
        <f t="shared" si="0"/>
        <v>41431</v>
      </c>
      <c r="I2" s="33">
        <f t="shared" si="0"/>
        <v>41432</v>
      </c>
      <c r="J2" s="33">
        <f t="shared" si="0"/>
        <v>41433</v>
      </c>
      <c r="K2" s="33">
        <f t="shared" si="0"/>
        <v>41434</v>
      </c>
      <c r="L2" s="33">
        <f t="shared" si="0"/>
        <v>41435</v>
      </c>
      <c r="M2" s="33">
        <f t="shared" si="0"/>
        <v>41436</v>
      </c>
      <c r="N2" s="33">
        <f t="shared" si="0"/>
        <v>41437</v>
      </c>
      <c r="O2" s="33">
        <f t="shared" si="0"/>
        <v>41438</v>
      </c>
      <c r="P2" s="33">
        <f t="shared" si="0"/>
        <v>41439</v>
      </c>
      <c r="Q2" s="33">
        <f t="shared" si="0"/>
        <v>41440</v>
      </c>
      <c r="R2" s="33">
        <f t="shared" si="0"/>
        <v>41441</v>
      </c>
      <c r="S2" s="33">
        <f t="shared" si="0"/>
        <v>41442</v>
      </c>
      <c r="T2" s="33">
        <f t="shared" si="0"/>
        <v>41443</v>
      </c>
      <c r="U2" s="33">
        <f t="shared" si="0"/>
        <v>41444</v>
      </c>
      <c r="V2" s="33">
        <f t="shared" si="0"/>
        <v>41445</v>
      </c>
      <c r="W2" s="33">
        <f t="shared" si="0"/>
        <v>41446</v>
      </c>
      <c r="X2" s="33">
        <f t="shared" si="0"/>
        <v>41447</v>
      </c>
      <c r="Y2" s="33">
        <f t="shared" si="0"/>
        <v>41448</v>
      </c>
      <c r="Z2" s="33">
        <f t="shared" si="0"/>
        <v>41449</v>
      </c>
      <c r="AA2" s="33">
        <f t="shared" si="0"/>
        <v>41450</v>
      </c>
      <c r="AB2" s="33">
        <f t="shared" si="0"/>
        <v>41451</v>
      </c>
      <c r="AC2" s="33">
        <f t="shared" si="0"/>
        <v>41452</v>
      </c>
      <c r="AD2" s="33">
        <f t="shared" si="0"/>
        <v>41453</v>
      </c>
      <c r="AE2" s="33">
        <f>IF(AD2+1&gt;EOMONTH(C1,0),"",AD2+1)</f>
        <v>41454</v>
      </c>
      <c r="AF2" s="33">
        <f>IF(AE2="","",IF(AE2+1&gt;EOMONTH($C$1,0),"",AE2+1))</f>
        <v>41455</v>
      </c>
      <c r="AG2" s="33" t="str">
        <f>IF(AF2="","",IF(AF2+1&gt;EOMONTH($C$1,0),"",AF2+1))</f>
        <v/>
      </c>
      <c r="AH2" s="7" t="s">
        <v>12</v>
      </c>
      <c r="AI2" s="10" t="s">
        <v>13</v>
      </c>
      <c r="AJ2" s="11" t="s">
        <v>14</v>
      </c>
      <c r="AK2" s="37"/>
    </row>
    <row r="3" spans="1:38" ht="21" customHeight="1">
      <c r="A3" s="66" t="s">
        <v>40</v>
      </c>
      <c r="B3" s="67"/>
      <c r="C3" s="35"/>
      <c r="D3" s="35"/>
      <c r="E3" s="36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8" ht="21" customHeight="1">
      <c r="A4" s="66" t="s">
        <v>30</v>
      </c>
      <c r="B4" s="67"/>
      <c r="C4" s="4"/>
      <c r="D4" s="35"/>
      <c r="E4" s="4"/>
      <c r="F4" s="4"/>
      <c r="G4" s="4"/>
      <c r="H4" s="4"/>
      <c r="I4" s="4"/>
      <c r="J4" s="35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35"/>
      <c r="AF4" s="4"/>
      <c r="AG4" s="4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8" ht="21" customHeight="1">
      <c r="A5" s="66" t="s">
        <v>32</v>
      </c>
      <c r="B5" s="67"/>
      <c r="C5" s="31"/>
      <c r="D5" s="31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31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38" t="str">
        <f t="shared" si="1"/>
        <v/>
      </c>
      <c r="AI5" s="38" t="str">
        <f t="shared" si="2"/>
        <v/>
      </c>
      <c r="AJ5" s="38" t="str">
        <f t="shared" si="3"/>
        <v/>
      </c>
    </row>
    <row r="6" spans="1:38" ht="21" customHeight="1">
      <c r="A6" s="66" t="s">
        <v>33</v>
      </c>
      <c r="B6" s="67"/>
      <c r="C6" s="32"/>
      <c r="D6" s="19"/>
      <c r="E6" s="19"/>
      <c r="F6" s="19"/>
      <c r="G6" s="2"/>
      <c r="H6" s="2"/>
      <c r="I6" s="19"/>
      <c r="J6" s="19"/>
      <c r="K6" s="19"/>
      <c r="L6" s="19"/>
      <c r="M6" s="19"/>
      <c r="N6" s="2"/>
      <c r="O6" s="2"/>
      <c r="P6" s="19"/>
      <c r="Q6" s="19"/>
      <c r="R6" s="19"/>
      <c r="S6" s="19"/>
      <c r="T6" s="19"/>
      <c r="U6" s="2"/>
      <c r="V6" s="2"/>
      <c r="W6" s="19"/>
      <c r="X6" s="19"/>
      <c r="Y6" s="19"/>
      <c r="Z6" s="2"/>
      <c r="AA6" s="2"/>
      <c r="AB6" s="2"/>
      <c r="AC6" s="2"/>
      <c r="AD6" s="2"/>
      <c r="AE6" s="31"/>
      <c r="AF6" s="2"/>
      <c r="AG6" s="2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38" ht="21" customHeight="1">
      <c r="A7" s="66" t="s">
        <v>34</v>
      </c>
      <c r="B7" s="67"/>
      <c r="C7" s="19"/>
      <c r="D7" s="19"/>
      <c r="E7" s="19"/>
      <c r="F7" s="19"/>
      <c r="G7" s="2"/>
      <c r="H7" s="2"/>
      <c r="I7" s="19"/>
      <c r="J7" s="19"/>
      <c r="K7" s="19"/>
      <c r="L7" s="19"/>
      <c r="M7" s="19"/>
      <c r="N7" s="2"/>
      <c r="O7" s="2"/>
      <c r="P7" s="19"/>
      <c r="Q7" s="19"/>
      <c r="R7" s="19"/>
      <c r="S7" s="19"/>
      <c r="T7" s="19"/>
      <c r="U7" s="2"/>
      <c r="V7" s="2"/>
      <c r="W7" s="19"/>
      <c r="X7" s="32"/>
      <c r="Y7" s="19"/>
      <c r="Z7" s="2"/>
      <c r="AA7" s="2"/>
      <c r="AB7" s="2"/>
      <c r="AC7" s="2"/>
      <c r="AD7" s="2"/>
      <c r="AE7" s="31"/>
      <c r="AF7" s="2"/>
      <c r="AG7" s="2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38" ht="21" customHeight="1">
      <c r="A8" s="66" t="s">
        <v>35</v>
      </c>
      <c r="B8" s="67"/>
      <c r="C8" s="19"/>
      <c r="D8" s="19"/>
      <c r="E8" s="19"/>
      <c r="F8" s="19"/>
      <c r="G8" s="2"/>
      <c r="H8" s="2"/>
      <c r="I8" s="19"/>
      <c r="J8" s="19"/>
      <c r="K8" s="19"/>
      <c r="L8" s="19"/>
      <c r="M8" s="19"/>
      <c r="N8" s="2"/>
      <c r="O8" s="2"/>
      <c r="P8" s="19"/>
      <c r="Q8" s="19"/>
      <c r="R8" s="32"/>
      <c r="S8" s="19"/>
      <c r="T8" s="19"/>
      <c r="U8" s="2"/>
      <c r="V8" s="2"/>
      <c r="W8" s="19"/>
      <c r="X8" s="19"/>
      <c r="Y8" s="19"/>
      <c r="Z8" s="2"/>
      <c r="AA8" s="2"/>
      <c r="AB8" s="2"/>
      <c r="AC8" s="2"/>
      <c r="AD8" s="2"/>
      <c r="AE8" s="2"/>
      <c r="AF8" s="2"/>
      <c r="AG8" s="2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8" ht="21" customHeight="1">
      <c r="A9" s="66" t="s">
        <v>36</v>
      </c>
      <c r="B9" s="67"/>
      <c r="C9" s="19"/>
      <c r="D9" s="19"/>
      <c r="E9" s="19"/>
      <c r="F9" s="19"/>
      <c r="G9" s="2"/>
      <c r="H9" s="2"/>
      <c r="I9" s="19"/>
      <c r="J9" s="19"/>
      <c r="K9" s="19"/>
      <c r="L9" s="19"/>
      <c r="M9" s="19"/>
      <c r="N9" s="2"/>
      <c r="O9" s="2"/>
      <c r="P9" s="19"/>
      <c r="Q9" s="19"/>
      <c r="R9" s="32"/>
      <c r="S9" s="19"/>
      <c r="T9" s="19"/>
      <c r="U9" s="2"/>
      <c r="V9" s="2"/>
      <c r="W9" s="19"/>
      <c r="X9" s="19"/>
      <c r="Y9" s="32"/>
      <c r="Z9" s="2"/>
      <c r="AA9" s="2"/>
      <c r="AB9" s="2"/>
      <c r="AC9" s="2"/>
      <c r="AD9" s="2"/>
      <c r="AE9" s="2"/>
      <c r="AF9" s="2"/>
      <c r="AG9" s="2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38" ht="21" customHeight="1">
      <c r="A10" s="66" t="s">
        <v>37</v>
      </c>
      <c r="B10" s="67"/>
      <c r="C10" s="19"/>
      <c r="D10" s="19"/>
      <c r="E10" s="19"/>
      <c r="F10" s="19"/>
      <c r="G10" s="2"/>
      <c r="H10" s="2"/>
      <c r="I10" s="19"/>
      <c r="J10" s="19"/>
      <c r="K10" s="19"/>
      <c r="L10" s="19"/>
      <c r="M10" s="19"/>
      <c r="N10" s="2"/>
      <c r="O10" s="2"/>
      <c r="P10" s="19"/>
      <c r="Q10" s="19"/>
      <c r="R10" s="32"/>
      <c r="S10" s="19"/>
      <c r="T10" s="19"/>
      <c r="U10" s="2"/>
      <c r="V10" s="2"/>
      <c r="W10" s="19"/>
      <c r="X10" s="19"/>
      <c r="Y10" s="19"/>
      <c r="Z10" s="31"/>
      <c r="AA10" s="2"/>
      <c r="AB10" s="2"/>
      <c r="AC10" s="2"/>
      <c r="AD10" s="2"/>
      <c r="AE10" s="2"/>
      <c r="AF10" s="2"/>
      <c r="AG10" s="2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38" ht="21" customHeight="1">
      <c r="A11" s="66" t="s">
        <v>38</v>
      </c>
      <c r="B11" s="67"/>
      <c r="C11" s="19"/>
      <c r="D11" s="19"/>
      <c r="E11" s="19"/>
      <c r="F11" s="19"/>
      <c r="G11" s="2"/>
      <c r="H11" s="2"/>
      <c r="I11" s="19"/>
      <c r="J11" s="19"/>
      <c r="K11" s="19"/>
      <c r="L11" s="19"/>
      <c r="M11" s="19"/>
      <c r="N11" s="2"/>
      <c r="O11" s="2"/>
      <c r="P11" s="19"/>
      <c r="Q11" s="32"/>
      <c r="R11" s="32"/>
      <c r="S11" s="32"/>
      <c r="T11" s="19"/>
      <c r="U11" s="2"/>
      <c r="V11" s="2"/>
      <c r="W11" s="19"/>
      <c r="X11" s="19"/>
      <c r="Y11" s="19"/>
      <c r="Z11" s="2"/>
      <c r="AA11" s="2"/>
      <c r="AB11" s="2"/>
      <c r="AC11" s="2"/>
      <c r="AD11" s="2"/>
      <c r="AE11" s="2"/>
      <c r="AF11" s="2"/>
      <c r="AG11" s="2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8" ht="21" customHeight="1">
      <c r="A12" s="66" t="s">
        <v>39</v>
      </c>
      <c r="B12" s="67"/>
      <c r="C12" s="19"/>
      <c r="D12" s="19"/>
      <c r="E12" s="19"/>
      <c r="F12" s="19"/>
      <c r="G12" s="2"/>
      <c r="H12" s="2"/>
      <c r="I12" s="19"/>
      <c r="J12" s="19"/>
      <c r="K12" s="19"/>
      <c r="L12" s="19"/>
      <c r="M12" s="19"/>
      <c r="N12" s="2"/>
      <c r="O12" s="2"/>
      <c r="P12" s="19"/>
      <c r="Q12" s="32"/>
      <c r="R12" s="19"/>
      <c r="S12" s="19"/>
      <c r="T12" s="19"/>
      <c r="U12" s="2"/>
      <c r="V12" s="2"/>
      <c r="W12" s="19"/>
      <c r="X12" s="19"/>
      <c r="Y12" s="19"/>
      <c r="Z12" s="2"/>
      <c r="AA12" s="2"/>
      <c r="AB12" s="2"/>
      <c r="AC12" s="2"/>
      <c r="AD12" s="2"/>
      <c r="AE12" s="2"/>
      <c r="AF12" s="2"/>
      <c r="AG12" s="2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38" ht="21" customHeight="1">
      <c r="A13" s="66" t="s">
        <v>40</v>
      </c>
      <c r="B13" s="67"/>
      <c r="C13" s="19"/>
      <c r="D13" s="19"/>
      <c r="E13" s="19"/>
      <c r="F13" s="19"/>
      <c r="G13" s="2"/>
      <c r="H13" s="2"/>
      <c r="I13" s="19"/>
      <c r="J13" s="19"/>
      <c r="K13" s="19"/>
      <c r="L13" s="32"/>
      <c r="M13" s="19"/>
      <c r="N13" s="2"/>
      <c r="O13" s="2"/>
      <c r="P13" s="19"/>
      <c r="Q13" s="32"/>
      <c r="R13" s="19"/>
      <c r="S13" s="19"/>
      <c r="T13" s="19"/>
      <c r="U13" s="2"/>
      <c r="V13" s="2"/>
      <c r="W13" s="19"/>
      <c r="X13" s="19"/>
      <c r="Y13" s="19"/>
      <c r="Z13" s="2"/>
      <c r="AA13" s="2"/>
      <c r="AB13" s="2"/>
      <c r="AC13" s="2"/>
      <c r="AD13" s="2"/>
      <c r="AE13" s="2"/>
      <c r="AF13" s="2"/>
      <c r="AG13" s="2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8" ht="21" customHeight="1">
      <c r="A14" s="66" t="s">
        <v>41</v>
      </c>
      <c r="B14" s="67"/>
      <c r="C14" s="19"/>
      <c r="D14" s="19"/>
      <c r="E14" s="19"/>
      <c r="F14" s="19"/>
      <c r="G14" s="2"/>
      <c r="H14" s="2"/>
      <c r="I14" s="19"/>
      <c r="J14" s="19"/>
      <c r="K14" s="19"/>
      <c r="L14" s="19"/>
      <c r="M14" s="19"/>
      <c r="N14" s="2"/>
      <c r="O14" s="2"/>
      <c r="P14" s="19"/>
      <c r="Q14" s="19"/>
      <c r="R14" s="19"/>
      <c r="S14" s="19"/>
      <c r="T14" s="19"/>
      <c r="U14" s="2"/>
      <c r="V14" s="2"/>
      <c r="W14" s="19"/>
      <c r="X14" s="19"/>
      <c r="Y14" s="19"/>
      <c r="Z14" s="2"/>
      <c r="AA14" s="2"/>
      <c r="AB14" s="2"/>
      <c r="AC14" s="2"/>
      <c r="AD14" s="2"/>
      <c r="AE14" s="2"/>
      <c r="AF14" s="2"/>
      <c r="AG14" s="2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8" ht="21" customHeight="1">
      <c r="A15" s="66" t="s">
        <v>42</v>
      </c>
      <c r="B15" s="67"/>
      <c r="C15" s="19"/>
      <c r="D15" s="19"/>
      <c r="E15" s="19"/>
      <c r="F15" s="19"/>
      <c r="G15" s="2"/>
      <c r="H15" s="2"/>
      <c r="I15" s="19"/>
      <c r="J15" s="19"/>
      <c r="K15" s="19"/>
      <c r="L15" s="19"/>
      <c r="M15" s="19"/>
      <c r="N15" s="2"/>
      <c r="O15" s="2"/>
      <c r="P15" s="19"/>
      <c r="Q15" s="19"/>
      <c r="R15" s="19"/>
      <c r="S15" s="19"/>
      <c r="T15" s="19"/>
      <c r="U15" s="2"/>
      <c r="V15" s="2"/>
      <c r="W15" s="19"/>
      <c r="X15" s="19"/>
      <c r="Y15" s="19"/>
      <c r="Z15" s="2"/>
      <c r="AA15" s="2"/>
      <c r="AB15" s="2"/>
      <c r="AC15" s="2"/>
      <c r="AD15" s="2"/>
      <c r="AE15" s="2"/>
      <c r="AF15" s="2"/>
      <c r="AG15" s="2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8" ht="21" customHeight="1">
      <c r="A16" s="66" t="s">
        <v>43</v>
      </c>
      <c r="B16" s="67"/>
      <c r="C16" s="19"/>
      <c r="D16" s="19"/>
      <c r="E16" s="19"/>
      <c r="F16" s="19"/>
      <c r="G16" s="2"/>
      <c r="H16" s="2"/>
      <c r="I16" s="19"/>
      <c r="J16" s="19"/>
      <c r="K16" s="19"/>
      <c r="L16" s="19"/>
      <c r="M16" s="19"/>
      <c r="N16" s="2"/>
      <c r="O16" s="2"/>
      <c r="P16" s="19"/>
      <c r="Q16" s="19"/>
      <c r="R16" s="19"/>
      <c r="S16" s="19"/>
      <c r="T16" s="19"/>
      <c r="U16" s="2"/>
      <c r="V16" s="2"/>
      <c r="W16" s="19"/>
      <c r="X16" s="19"/>
      <c r="Y16" s="19"/>
      <c r="Z16" s="2"/>
      <c r="AA16" s="2"/>
      <c r="AB16" s="31"/>
      <c r="AC16" s="2"/>
      <c r="AD16" s="2"/>
      <c r="AE16" s="2"/>
      <c r="AF16" s="2"/>
      <c r="AG16" s="2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40" ht="21" customHeight="1">
      <c r="A17" s="66" t="s">
        <v>44</v>
      </c>
      <c r="B17" s="67"/>
      <c r="C17" s="19"/>
      <c r="D17" s="19"/>
      <c r="E17" s="19"/>
      <c r="F17" s="19"/>
      <c r="G17" s="2"/>
      <c r="H17" s="2"/>
      <c r="I17" s="19"/>
      <c r="J17" s="19"/>
      <c r="K17" s="19"/>
      <c r="L17" s="19"/>
      <c r="M17" s="19"/>
      <c r="N17" s="2"/>
      <c r="O17" s="2"/>
      <c r="P17" s="19"/>
      <c r="Q17" s="19"/>
      <c r="R17" s="19"/>
      <c r="S17" s="19"/>
      <c r="T17" s="19"/>
      <c r="U17" s="2"/>
      <c r="V17" s="2"/>
      <c r="W17" s="19"/>
      <c r="X17" s="19"/>
      <c r="Y17" s="19"/>
      <c r="Z17" s="2"/>
      <c r="AA17" s="2"/>
      <c r="AB17" s="2"/>
      <c r="AC17" s="2"/>
      <c r="AD17" s="2"/>
      <c r="AE17" s="2"/>
      <c r="AF17" s="2"/>
      <c r="AG17" s="2"/>
      <c r="AH17" s="38" t="str">
        <f t="shared" si="1"/>
        <v/>
      </c>
      <c r="AI17" s="38" t="str">
        <f t="shared" si="2"/>
        <v/>
      </c>
      <c r="AJ17" s="38" t="str">
        <f t="shared" si="3"/>
        <v/>
      </c>
      <c r="AK17" s="37"/>
    </row>
    <row r="18" spans="1:40" ht="21" customHeight="1">
      <c r="A18" s="66" t="s">
        <v>45</v>
      </c>
      <c r="B18" s="67"/>
      <c r="C18" s="32"/>
      <c r="D18" s="19"/>
      <c r="E18" s="19"/>
      <c r="F18" s="19"/>
      <c r="G18" s="2"/>
      <c r="H18" s="2"/>
      <c r="I18" s="19"/>
      <c r="J18" s="19"/>
      <c r="K18" s="19"/>
      <c r="L18" s="19"/>
      <c r="M18" s="19"/>
      <c r="N18" s="2"/>
      <c r="O18" s="2"/>
      <c r="P18" s="19"/>
      <c r="Q18" s="19"/>
      <c r="R18" s="19"/>
      <c r="S18" s="19"/>
      <c r="T18" s="19"/>
      <c r="U18" s="2"/>
      <c r="V18" s="2"/>
      <c r="W18" s="19"/>
      <c r="X18" s="19"/>
      <c r="Y18" s="19"/>
      <c r="Z18" s="2"/>
      <c r="AA18" s="2"/>
      <c r="AB18" s="2"/>
      <c r="AC18" s="2"/>
      <c r="AD18" s="2"/>
      <c r="AE18" s="2"/>
      <c r="AF18" s="2"/>
      <c r="AG18" s="2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40" ht="21" customHeight="1">
      <c r="A19" s="66" t="s">
        <v>46</v>
      </c>
      <c r="B19" s="67"/>
      <c r="C19" s="32"/>
      <c r="D19" s="19"/>
      <c r="E19" s="19"/>
      <c r="F19" s="19"/>
      <c r="G19" s="2"/>
      <c r="H19" s="2"/>
      <c r="I19" s="19"/>
      <c r="J19" s="19"/>
      <c r="K19" s="19"/>
      <c r="L19" s="19"/>
      <c r="M19" s="19"/>
      <c r="N19" s="2"/>
      <c r="O19" s="2"/>
      <c r="P19" s="19"/>
      <c r="Q19" s="19"/>
      <c r="R19" s="19"/>
      <c r="S19" s="19"/>
      <c r="T19" s="19"/>
      <c r="U19" s="2"/>
      <c r="V19" s="2"/>
      <c r="W19" s="19"/>
      <c r="X19" s="19"/>
      <c r="Y19" s="19"/>
      <c r="Z19" s="2"/>
      <c r="AA19" s="2"/>
      <c r="AB19" s="2"/>
      <c r="AC19" s="2"/>
      <c r="AD19" s="2"/>
      <c r="AE19" s="2"/>
      <c r="AF19" s="2"/>
      <c r="AG19" s="2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40" ht="21" customHeight="1">
      <c r="A20" s="66" t="s">
        <v>47</v>
      </c>
      <c r="B20" s="67"/>
      <c r="C20" s="32"/>
      <c r="D20" s="19"/>
      <c r="E20" s="19"/>
      <c r="F20" s="19"/>
      <c r="G20" s="2"/>
      <c r="H20" s="2"/>
      <c r="I20" s="19"/>
      <c r="J20" s="19"/>
      <c r="K20" s="19"/>
      <c r="L20" s="19"/>
      <c r="M20" s="19"/>
      <c r="N20" s="2"/>
      <c r="O20" s="2"/>
      <c r="P20" s="19"/>
      <c r="Q20" s="19"/>
      <c r="R20" s="19"/>
      <c r="S20" s="19"/>
      <c r="T20" s="19"/>
      <c r="U20" s="2"/>
      <c r="V20" s="2"/>
      <c r="W20" s="19"/>
      <c r="X20" s="19"/>
      <c r="Y20" s="19"/>
      <c r="Z20" s="2"/>
      <c r="AA20" s="2"/>
      <c r="AB20" s="2"/>
      <c r="AC20" s="2"/>
      <c r="AD20" s="2"/>
      <c r="AE20" s="2"/>
      <c r="AF20" s="2"/>
      <c r="AG20" s="2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40" ht="21" customHeight="1">
      <c r="A21" s="66" t="s">
        <v>48</v>
      </c>
      <c r="B21" s="67"/>
      <c r="C21" s="32"/>
      <c r="D21" s="19"/>
      <c r="E21" s="19"/>
      <c r="F21" s="19"/>
      <c r="G21" s="2"/>
      <c r="H21" s="2"/>
      <c r="I21" s="19"/>
      <c r="J21" s="19"/>
      <c r="K21" s="19"/>
      <c r="L21" s="19"/>
      <c r="M21" s="19"/>
      <c r="N21" s="2"/>
      <c r="O21" s="2"/>
      <c r="P21" s="19"/>
      <c r="Q21" s="19"/>
      <c r="R21" s="19"/>
      <c r="S21" s="19"/>
      <c r="T21" s="19"/>
      <c r="U21" s="2"/>
      <c r="V21" s="2"/>
      <c r="W21" s="19"/>
      <c r="X21" s="19"/>
      <c r="Y21" s="19"/>
      <c r="Z21" s="2"/>
      <c r="AA21" s="2"/>
      <c r="AB21" s="2"/>
      <c r="AC21" s="2"/>
      <c r="AD21" s="2"/>
      <c r="AE21" s="2"/>
      <c r="AF21" s="2"/>
      <c r="AG21" s="2"/>
      <c r="AH21" s="38" t="str">
        <f t="shared" si="1"/>
        <v/>
      </c>
      <c r="AI21" s="38" t="str">
        <f t="shared" si="2"/>
        <v/>
      </c>
      <c r="AJ21" s="38" t="str">
        <f t="shared" si="3"/>
        <v/>
      </c>
      <c r="AK21" s="37"/>
      <c r="AM21" s="37"/>
    </row>
    <row r="22" spans="1:40" ht="21" customHeight="1">
      <c r="A22" s="66" t="s">
        <v>49</v>
      </c>
      <c r="B22" s="67"/>
      <c r="C22" s="32"/>
      <c r="D22" s="19"/>
      <c r="E22" s="19"/>
      <c r="F22" s="19"/>
      <c r="G22" s="2"/>
      <c r="H22" s="2"/>
      <c r="I22" s="19"/>
      <c r="J22" s="19"/>
      <c r="K22" s="19"/>
      <c r="L22" s="19"/>
      <c r="M22" s="19"/>
      <c r="N22" s="2"/>
      <c r="O22" s="2"/>
      <c r="P22" s="19"/>
      <c r="Q22" s="19"/>
      <c r="R22" s="19"/>
      <c r="S22" s="19"/>
      <c r="T22" s="19"/>
      <c r="U22" s="2"/>
      <c r="V22" s="2"/>
      <c r="W22" s="19"/>
      <c r="X22" s="19"/>
      <c r="Y22" s="19"/>
      <c r="Z22" s="2"/>
      <c r="AA22" s="2"/>
      <c r="AB22" s="2"/>
      <c r="AC22" s="2"/>
      <c r="AD22" s="2"/>
      <c r="AE22" s="2"/>
      <c r="AF22" s="2"/>
      <c r="AG22" s="2"/>
      <c r="AH22" s="38" t="str">
        <f t="shared" si="1"/>
        <v/>
      </c>
      <c r="AI22" s="38" t="str">
        <f t="shared" si="2"/>
        <v/>
      </c>
      <c r="AJ22" s="38" t="str">
        <f t="shared" si="3"/>
        <v/>
      </c>
    </row>
    <row r="23" spans="1:40" ht="15.75">
      <c r="A23" s="66" t="s">
        <v>50</v>
      </c>
      <c r="B23" s="67"/>
      <c r="C23" s="32"/>
      <c r="D23" s="19"/>
      <c r="E23" s="19"/>
      <c r="F23" s="19"/>
      <c r="G23" s="2"/>
      <c r="H23" s="2"/>
      <c r="I23" s="19"/>
      <c r="J23" s="19"/>
      <c r="K23" s="19"/>
      <c r="L23" s="19"/>
      <c r="M23" s="19"/>
      <c r="N23" s="2"/>
      <c r="O23" s="2"/>
      <c r="P23" s="19"/>
      <c r="Q23" s="19"/>
      <c r="R23" s="19"/>
      <c r="S23" s="19"/>
      <c r="T23" s="19"/>
      <c r="U23" s="2"/>
      <c r="V23" s="2"/>
      <c r="W23" s="19"/>
      <c r="X23" s="19"/>
      <c r="Y23" s="19"/>
      <c r="Z23" s="2"/>
      <c r="AA23" s="2"/>
      <c r="AB23" s="2"/>
      <c r="AC23" s="2"/>
      <c r="AD23" s="2"/>
      <c r="AE23" s="2"/>
      <c r="AF23" s="2"/>
      <c r="AG23" s="2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40" ht="15.75">
      <c r="A24" s="66" t="s">
        <v>51</v>
      </c>
      <c r="B24" s="67"/>
      <c r="C24" s="32"/>
      <c r="D24" s="19"/>
      <c r="E24" s="19"/>
      <c r="F24" s="19"/>
      <c r="G24" s="2"/>
      <c r="H24" s="2"/>
      <c r="I24" s="19"/>
      <c r="J24" s="19"/>
      <c r="K24" s="19"/>
      <c r="L24" s="19"/>
      <c r="M24" s="19"/>
      <c r="N24" s="2"/>
      <c r="O24" s="2"/>
      <c r="P24" s="19"/>
      <c r="Q24" s="19"/>
      <c r="R24" s="19"/>
      <c r="S24" s="19"/>
      <c r="T24" s="19"/>
      <c r="U24" s="2"/>
      <c r="V24" s="2"/>
      <c r="W24" s="19"/>
      <c r="X24" s="19"/>
      <c r="Y24" s="19"/>
      <c r="Z24" s="2"/>
      <c r="AA24" s="2"/>
      <c r="AB24" s="2"/>
      <c r="AC24" s="2"/>
      <c r="AD24" s="2"/>
      <c r="AE24" s="2"/>
      <c r="AF24" s="2"/>
      <c r="AG24" s="2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40" ht="15.75">
      <c r="A25" s="66" t="s">
        <v>52</v>
      </c>
      <c r="B25" s="67"/>
      <c r="C25" s="32"/>
      <c r="D25" s="19"/>
      <c r="E25" s="19"/>
      <c r="F25" s="19"/>
      <c r="G25" s="2"/>
      <c r="H25" s="2"/>
      <c r="I25" s="19"/>
      <c r="J25" s="19"/>
      <c r="K25" s="19"/>
      <c r="L25" s="19"/>
      <c r="M25" s="19"/>
      <c r="N25" s="2"/>
      <c r="O25" s="2"/>
      <c r="P25" s="19"/>
      <c r="Q25" s="19"/>
      <c r="R25" s="19"/>
      <c r="S25" s="19"/>
      <c r="T25" s="19"/>
      <c r="U25" s="2"/>
      <c r="V25" s="2"/>
      <c r="W25" s="19"/>
      <c r="X25" s="19"/>
      <c r="Y25" s="19"/>
      <c r="Z25" s="2"/>
      <c r="AA25" s="2"/>
      <c r="AB25" s="2"/>
      <c r="AC25" s="2"/>
      <c r="AD25" s="2"/>
      <c r="AE25" s="2"/>
      <c r="AF25" s="2"/>
      <c r="AG25" s="2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40" ht="15.75">
      <c r="A26" s="66" t="s">
        <v>53</v>
      </c>
      <c r="B26" s="67"/>
      <c r="C26" s="32"/>
      <c r="D26" s="19"/>
      <c r="E26" s="19"/>
      <c r="F26" s="19"/>
      <c r="G26" s="2"/>
      <c r="H26" s="2"/>
      <c r="I26" s="19"/>
      <c r="J26" s="19"/>
      <c r="K26" s="19"/>
      <c r="L26" s="19"/>
      <c r="M26" s="19"/>
      <c r="N26" s="2"/>
      <c r="O26" s="2"/>
      <c r="P26" s="19"/>
      <c r="Q26" s="19"/>
      <c r="R26" s="19"/>
      <c r="S26" s="19"/>
      <c r="T26" s="19"/>
      <c r="U26" s="2"/>
      <c r="V26" s="2"/>
      <c r="W26" s="19"/>
      <c r="X26" s="19"/>
      <c r="Y26" s="19"/>
      <c r="Z26" s="2"/>
      <c r="AA26" s="2"/>
      <c r="AB26" s="2"/>
      <c r="AC26" s="2"/>
      <c r="AD26" s="2"/>
      <c r="AE26" s="2"/>
      <c r="AF26" s="2"/>
      <c r="AG26" s="2"/>
      <c r="AH26" s="38" t="str">
        <f t="shared" si="1"/>
        <v/>
      </c>
      <c r="AI26" s="38" t="str">
        <f t="shared" si="2"/>
        <v/>
      </c>
      <c r="AJ26" s="38" t="str">
        <f t="shared" si="3"/>
        <v/>
      </c>
      <c r="AN26" s="37"/>
    </row>
    <row r="27" spans="1:40" ht="15.75">
      <c r="A27" s="66" t="s">
        <v>54</v>
      </c>
      <c r="B27" s="67"/>
      <c r="C27" s="32"/>
      <c r="D27" s="19"/>
      <c r="E27" s="19"/>
      <c r="F27" s="19"/>
      <c r="G27" s="2"/>
      <c r="H27" s="2"/>
      <c r="I27" s="19"/>
      <c r="J27" s="19"/>
      <c r="K27" s="19"/>
      <c r="L27" s="19"/>
      <c r="M27" s="19"/>
      <c r="N27" s="2"/>
      <c r="O27" s="2"/>
      <c r="P27" s="19"/>
      <c r="Q27" s="19"/>
      <c r="R27" s="19"/>
      <c r="S27" s="19"/>
      <c r="T27" s="19"/>
      <c r="U27" s="2"/>
      <c r="V27" s="2"/>
      <c r="W27" s="19"/>
      <c r="X27" s="19"/>
      <c r="Y27" s="19"/>
      <c r="Z27" s="2"/>
      <c r="AA27" s="2"/>
      <c r="AB27" s="2"/>
      <c r="AC27" s="2"/>
      <c r="AD27" s="2"/>
      <c r="AE27" s="2"/>
      <c r="AF27" s="2"/>
      <c r="AG27" s="2"/>
      <c r="AH27" s="38" t="str">
        <f t="shared" si="1"/>
        <v/>
      </c>
      <c r="AI27" s="38" t="str">
        <f t="shared" si="2"/>
        <v/>
      </c>
      <c r="AJ27" s="38" t="str">
        <f t="shared" si="3"/>
        <v/>
      </c>
      <c r="AK27" s="37"/>
    </row>
    <row r="28" spans="1:40" ht="15.75">
      <c r="A28" s="66" t="s">
        <v>55</v>
      </c>
      <c r="B28" s="67"/>
      <c r="C28" s="32"/>
      <c r="D28" s="19"/>
      <c r="E28" s="19"/>
      <c r="F28" s="19"/>
      <c r="G28" s="2"/>
      <c r="H28" s="2"/>
      <c r="I28" s="19"/>
      <c r="J28" s="19"/>
      <c r="K28" s="19"/>
      <c r="L28" s="19"/>
      <c r="M28" s="19"/>
      <c r="N28" s="2"/>
      <c r="O28" s="2"/>
      <c r="P28" s="19"/>
      <c r="Q28" s="19"/>
      <c r="R28" s="19"/>
      <c r="S28" s="19"/>
      <c r="T28" s="19"/>
      <c r="U28" s="2"/>
      <c r="V28" s="2"/>
      <c r="W28" s="19"/>
      <c r="X28" s="19"/>
      <c r="Y28" s="19"/>
      <c r="Z28" s="2"/>
      <c r="AA28" s="2"/>
      <c r="AB28" s="2"/>
      <c r="AC28" s="2"/>
      <c r="AD28" s="2"/>
      <c r="AE28" s="2"/>
      <c r="AF28" s="2"/>
      <c r="AG28" s="2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40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40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34"/>
      <c r="AF30" s="5"/>
      <c r="AG30" s="5"/>
      <c r="AH30" s="5"/>
      <c r="AI30" s="6"/>
    </row>
    <row r="31" spans="1:40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40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2"/>
      <c r="B35" s="6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6"/>
    </row>
    <row r="36" spans="1:35">
      <c r="A36" s="62"/>
      <c r="B36" s="6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6"/>
    </row>
    <row r="37" spans="1:35">
      <c r="A37" s="62"/>
      <c r="B37" s="6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6"/>
    </row>
    <row r="38" spans="1:35">
      <c r="A38" s="62"/>
      <c r="B38" s="6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</sheetData>
  <protectedRanges>
    <protectedRange sqref="C3:F28 W3:AA28 P3:T28 I3:M28 AD3:AG28" name="Plage1"/>
  </protectedRanges>
  <mergeCells count="39">
    <mergeCell ref="A9:B9"/>
    <mergeCell ref="A10:B10"/>
    <mergeCell ref="A11:B11"/>
    <mergeCell ref="A5:B5"/>
    <mergeCell ref="A6:B6"/>
    <mergeCell ref="A7:B7"/>
    <mergeCell ref="A1:B1"/>
    <mergeCell ref="A2:B2"/>
    <mergeCell ref="A3:B3"/>
    <mergeCell ref="A4:B4"/>
    <mergeCell ref="A8:B8"/>
    <mergeCell ref="A15:B15"/>
    <mergeCell ref="A20:B20"/>
    <mergeCell ref="A21:B21"/>
    <mergeCell ref="A22:B22"/>
    <mergeCell ref="A23:B23"/>
    <mergeCell ref="A16:B16"/>
    <mergeCell ref="A38:B38"/>
    <mergeCell ref="A31:B31"/>
    <mergeCell ref="A32:B32"/>
    <mergeCell ref="A33:B33"/>
    <mergeCell ref="A34:B34"/>
    <mergeCell ref="A37:B37"/>
    <mergeCell ref="A25:B25"/>
    <mergeCell ref="A26:B26"/>
    <mergeCell ref="C1:AG1"/>
    <mergeCell ref="A35:B35"/>
    <mergeCell ref="A36:B36"/>
    <mergeCell ref="A27:B27"/>
    <mergeCell ref="A28:B28"/>
    <mergeCell ref="A29:B29"/>
    <mergeCell ref="A30:B30"/>
    <mergeCell ref="A24:B24"/>
    <mergeCell ref="A17:B17"/>
    <mergeCell ref="A18:B18"/>
    <mergeCell ref="A19:B19"/>
    <mergeCell ref="A12:B12"/>
    <mergeCell ref="A13:B13"/>
    <mergeCell ref="A14:B14"/>
  </mergeCells>
  <phoneticPr fontId="3" type="noConversion"/>
  <conditionalFormatting sqref="C2:D2 E2:AG28 C4:D28">
    <cfRule type="expression" dxfId="19" priority="3" stopIfTrue="1">
      <formula>OR(WEEKDAY(C$2)=1,WEEKDAY(C$2)=7,COUNTIF(C$2,Fériés)&gt;0)</formula>
    </cfRule>
  </conditionalFormatting>
  <conditionalFormatting sqref="C3:D3">
    <cfRule type="expression" dxfId="18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AM47"/>
  <sheetViews>
    <sheetView showGridLines="0" workbookViewId="0">
      <pane xSplit="2" ySplit="2" topLeftCell="C3" activePane="bottomRight" state="frozen"/>
      <selection activeCell="A19" sqref="A19:AJ28"/>
      <selection pane="topRight" activeCell="A19" sqref="A19:AJ28"/>
      <selection pane="bottomLeft" activeCell="A19" sqref="A19:AJ28"/>
      <selection pane="bottomRight" activeCell="A2" sqref="A2:B2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9" ht="21" customHeight="1">
      <c r="A1" s="68">
        <f>An</f>
        <v>2013</v>
      </c>
      <c r="B1" s="69"/>
      <c r="C1" s="63">
        <f>DATE(An,7,1)</f>
        <v>41456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9" ht="21" customHeight="1">
      <c r="A2" s="73"/>
      <c r="B2" s="73"/>
      <c r="C2" s="33">
        <f>C1</f>
        <v>41456</v>
      </c>
      <c r="D2" s="33">
        <f t="shared" ref="D2:AD2" si="0">C2+1</f>
        <v>41457</v>
      </c>
      <c r="E2" s="33">
        <f t="shared" si="0"/>
        <v>41458</v>
      </c>
      <c r="F2" s="33">
        <f t="shared" si="0"/>
        <v>41459</v>
      </c>
      <c r="G2" s="33">
        <f t="shared" si="0"/>
        <v>41460</v>
      </c>
      <c r="H2" s="33">
        <f t="shared" si="0"/>
        <v>41461</v>
      </c>
      <c r="I2" s="33">
        <f t="shared" si="0"/>
        <v>41462</v>
      </c>
      <c r="J2" s="33">
        <f t="shared" si="0"/>
        <v>41463</v>
      </c>
      <c r="K2" s="33">
        <f t="shared" si="0"/>
        <v>41464</v>
      </c>
      <c r="L2" s="33">
        <f t="shared" si="0"/>
        <v>41465</v>
      </c>
      <c r="M2" s="33">
        <f t="shared" si="0"/>
        <v>41466</v>
      </c>
      <c r="N2" s="33">
        <f t="shared" si="0"/>
        <v>41467</v>
      </c>
      <c r="O2" s="33">
        <f t="shared" si="0"/>
        <v>41468</v>
      </c>
      <c r="P2" s="33">
        <f t="shared" si="0"/>
        <v>41469</v>
      </c>
      <c r="Q2" s="33">
        <f t="shared" si="0"/>
        <v>41470</v>
      </c>
      <c r="R2" s="33">
        <f t="shared" si="0"/>
        <v>41471</v>
      </c>
      <c r="S2" s="33">
        <f t="shared" si="0"/>
        <v>41472</v>
      </c>
      <c r="T2" s="33">
        <f t="shared" si="0"/>
        <v>41473</v>
      </c>
      <c r="U2" s="33">
        <f t="shared" si="0"/>
        <v>41474</v>
      </c>
      <c r="V2" s="33">
        <f t="shared" si="0"/>
        <v>41475</v>
      </c>
      <c r="W2" s="33">
        <f t="shared" si="0"/>
        <v>41476</v>
      </c>
      <c r="X2" s="33">
        <f t="shared" si="0"/>
        <v>41477</v>
      </c>
      <c r="Y2" s="33">
        <f t="shared" si="0"/>
        <v>41478</v>
      </c>
      <c r="Z2" s="33">
        <f t="shared" si="0"/>
        <v>41479</v>
      </c>
      <c r="AA2" s="33">
        <f t="shared" si="0"/>
        <v>41480</v>
      </c>
      <c r="AB2" s="33">
        <f t="shared" si="0"/>
        <v>41481</v>
      </c>
      <c r="AC2" s="33">
        <f t="shared" si="0"/>
        <v>41482</v>
      </c>
      <c r="AD2" s="33">
        <f t="shared" si="0"/>
        <v>41483</v>
      </c>
      <c r="AE2" s="33">
        <f>IF(AD2+1&gt;EOMONTH(C1,0),"",AD2+1)</f>
        <v>41484</v>
      </c>
      <c r="AF2" s="33">
        <f>IF(AE2="","",IF(AE2+1&gt;EOMONTH($C$1,0),"",AE2+1))</f>
        <v>41485</v>
      </c>
      <c r="AG2" s="33">
        <f>IF(AF2="","",IF(AF2+1&gt;EOMONTH($C$1,0),"",AF2+1))</f>
        <v>41486</v>
      </c>
      <c r="AH2" s="7" t="s">
        <v>12</v>
      </c>
      <c r="AI2" s="10" t="s">
        <v>13</v>
      </c>
      <c r="AJ2" s="11" t="s">
        <v>14</v>
      </c>
    </row>
    <row r="3" spans="1:39" ht="21" customHeight="1">
      <c r="A3" s="67" t="s">
        <v>19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9" ht="21" customHeight="1">
      <c r="A4" s="66" t="s">
        <v>30</v>
      </c>
      <c r="B4" s="67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9" ht="21" customHeight="1">
      <c r="A5" s="66" t="s">
        <v>32</v>
      </c>
      <c r="B5" s="67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8" t="str">
        <f t="shared" si="1"/>
        <v/>
      </c>
      <c r="AI5" s="38" t="str">
        <f t="shared" si="2"/>
        <v/>
      </c>
      <c r="AJ5" s="38" t="str">
        <f t="shared" si="3"/>
        <v/>
      </c>
      <c r="AL5" s="9" t="s">
        <v>17</v>
      </c>
      <c r="AM5" s="37"/>
    </row>
    <row r="6" spans="1:39" ht="21" customHeight="1">
      <c r="A6" s="66" t="s">
        <v>33</v>
      </c>
      <c r="B6" s="67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39" ht="21" customHeight="1">
      <c r="A7" s="66" t="s">
        <v>34</v>
      </c>
      <c r="B7" s="67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39" ht="21" customHeight="1">
      <c r="A8" s="66" t="s">
        <v>35</v>
      </c>
      <c r="B8" s="67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9" ht="21" customHeight="1">
      <c r="A9" s="66" t="s">
        <v>36</v>
      </c>
      <c r="B9" s="67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8" t="str">
        <f t="shared" si="1"/>
        <v/>
      </c>
      <c r="AI9" s="38" t="str">
        <f t="shared" si="2"/>
        <v/>
      </c>
      <c r="AJ9" s="38" t="str">
        <f t="shared" si="3"/>
        <v/>
      </c>
      <c r="AM9" s="37"/>
    </row>
    <row r="10" spans="1:39" ht="21" customHeight="1">
      <c r="A10" s="66" t="s">
        <v>37</v>
      </c>
      <c r="B10" s="67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8" t="str">
        <f t="shared" si="1"/>
        <v/>
      </c>
      <c r="AI10" s="38" t="str">
        <f t="shared" si="2"/>
        <v/>
      </c>
      <c r="AJ10" s="38" t="str">
        <f t="shared" si="3"/>
        <v/>
      </c>
      <c r="AM10" s="37"/>
    </row>
    <row r="11" spans="1:39" ht="21" customHeight="1">
      <c r="A11" s="66" t="s">
        <v>38</v>
      </c>
      <c r="B11" s="6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9" ht="21" customHeight="1">
      <c r="A12" s="66" t="s">
        <v>39</v>
      </c>
      <c r="B12" s="67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39" ht="21" customHeight="1">
      <c r="A13" s="66" t="s">
        <v>40</v>
      </c>
      <c r="B13" s="67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9" ht="21" customHeight="1">
      <c r="A14" s="66" t="s">
        <v>41</v>
      </c>
      <c r="B14" s="67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9" ht="21" customHeight="1">
      <c r="A15" s="66" t="s">
        <v>42</v>
      </c>
      <c r="B15" s="67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9" ht="21" customHeight="1">
      <c r="A16" s="66" t="s">
        <v>43</v>
      </c>
      <c r="B16" s="67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39" ht="21" customHeight="1">
      <c r="A17" s="66" t="s">
        <v>44</v>
      </c>
      <c r="B17" s="67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9" ht="21" customHeight="1">
      <c r="A18" s="66" t="s">
        <v>45</v>
      </c>
      <c r="B18" s="67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9" ht="21" customHeight="1">
      <c r="A19" s="66" t="s">
        <v>46</v>
      </c>
      <c r="B19" s="67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39" ht="21" customHeight="1">
      <c r="A20" s="66" t="s">
        <v>47</v>
      </c>
      <c r="B20" s="67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9" ht="21" customHeight="1">
      <c r="A21" s="66" t="s">
        <v>48</v>
      </c>
      <c r="B21" s="67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9" ht="15.75">
      <c r="A22" s="66" t="s">
        <v>49</v>
      </c>
      <c r="B22" s="67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8" t="str">
        <f t="shared" si="1"/>
        <v/>
      </c>
      <c r="AI22" s="38" t="str">
        <f t="shared" si="2"/>
        <v/>
      </c>
      <c r="AJ22" s="38" t="str">
        <f t="shared" si="3"/>
        <v/>
      </c>
    </row>
    <row r="23" spans="1:39" ht="15.75">
      <c r="A23" s="66" t="s">
        <v>50</v>
      </c>
      <c r="B23" s="67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8" t="str">
        <f t="shared" si="1"/>
        <v/>
      </c>
      <c r="AI23" s="38" t="str">
        <f t="shared" si="2"/>
        <v/>
      </c>
      <c r="AJ23" s="38" t="str">
        <f t="shared" si="3"/>
        <v/>
      </c>
      <c r="AM23" s="37"/>
    </row>
    <row r="24" spans="1:39" ht="15.75">
      <c r="A24" s="66" t="s">
        <v>51</v>
      </c>
      <c r="B24" s="67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8" t="str">
        <f t="shared" si="1"/>
        <v/>
      </c>
      <c r="AI24" s="38" t="str">
        <f t="shared" si="2"/>
        <v/>
      </c>
      <c r="AJ24" s="38" t="str">
        <f t="shared" si="3"/>
        <v/>
      </c>
      <c r="AK24" s="37"/>
    </row>
    <row r="25" spans="1:39" ht="15.75">
      <c r="A25" s="66" t="s">
        <v>52</v>
      </c>
      <c r="B25" s="67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8" t="str">
        <f t="shared" si="1"/>
        <v/>
      </c>
      <c r="AI25" s="38" t="str">
        <f t="shared" si="2"/>
        <v/>
      </c>
      <c r="AJ25" s="38" t="str">
        <f t="shared" si="3"/>
        <v/>
      </c>
      <c r="AM25" s="37"/>
    </row>
    <row r="26" spans="1:39" ht="15.75">
      <c r="A26" s="66" t="s">
        <v>53</v>
      </c>
      <c r="B26" s="67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39" ht="15.75">
      <c r="A27" s="66" t="s">
        <v>54</v>
      </c>
      <c r="B27" s="67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9" ht="15.75">
      <c r="A28" s="66" t="s">
        <v>55</v>
      </c>
      <c r="B28" s="67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9">
      <c r="A29" s="62"/>
      <c r="B29" s="62"/>
      <c r="C29" s="5"/>
      <c r="D29" s="5"/>
      <c r="E29" s="5"/>
      <c r="F29" s="34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9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9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9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2"/>
      <c r="B35" s="6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6"/>
    </row>
    <row r="36" spans="1:35">
      <c r="A36" s="62"/>
      <c r="B36" s="6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</sheetData>
  <protectedRanges>
    <protectedRange sqref="I3:M28 P3:T28 W3:AA28 AD3:AG28 C3:F28" name="Plage1"/>
  </protectedRanges>
  <mergeCells count="37">
    <mergeCell ref="A9:B9"/>
    <mergeCell ref="A30:B30"/>
    <mergeCell ref="A31:B31"/>
    <mergeCell ref="A19:B19"/>
    <mergeCell ref="A20:B20"/>
    <mergeCell ref="A21:B21"/>
    <mergeCell ref="A23:B23"/>
    <mergeCell ref="A24:B24"/>
    <mergeCell ref="A5:B5"/>
    <mergeCell ref="A6:B6"/>
    <mergeCell ref="A7:B7"/>
    <mergeCell ref="A8:B8"/>
    <mergeCell ref="A1:B1"/>
    <mergeCell ref="A2:B2"/>
    <mergeCell ref="A3:B3"/>
    <mergeCell ref="A4:B4"/>
    <mergeCell ref="A36:B36"/>
    <mergeCell ref="A29:B29"/>
    <mergeCell ref="A33:B33"/>
    <mergeCell ref="A34:B34"/>
    <mergeCell ref="A32:B32"/>
    <mergeCell ref="C1:AG1"/>
    <mergeCell ref="A35:B35"/>
    <mergeCell ref="A25:B25"/>
    <mergeCell ref="A26:B26"/>
    <mergeCell ref="A27:B27"/>
    <mergeCell ref="A28:B28"/>
    <mergeCell ref="A22:B22"/>
    <mergeCell ref="A17:B17"/>
    <mergeCell ref="A18:B18"/>
    <mergeCell ref="A13:B13"/>
    <mergeCell ref="A14:B14"/>
    <mergeCell ref="A15:B15"/>
    <mergeCell ref="A16:B16"/>
    <mergeCell ref="A10:B10"/>
    <mergeCell ref="A11:B11"/>
    <mergeCell ref="A12:B12"/>
  </mergeCells>
  <phoneticPr fontId="3" type="noConversion"/>
  <conditionalFormatting sqref="C2:D2 E2:AG28">
    <cfRule type="expression" dxfId="17" priority="5" stopIfTrue="1">
      <formula>OR(WEEKDAY(C$2)=1,WEEKDAY(C$2)=7,COUNTIF(C$2,Fériés)&gt;0)</formula>
    </cfRule>
  </conditionalFormatting>
  <conditionalFormatting sqref="C3:D28">
    <cfRule type="expression" dxfId="16" priority="6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AM39"/>
  <sheetViews>
    <sheetView showGridLines="0" workbookViewId="0">
      <pane xSplit="2" ySplit="2" topLeftCell="C3" activePane="bottomRight" state="frozen"/>
      <selection activeCell="C1" sqref="C1:AG1"/>
      <selection pane="topRight" activeCell="C1" sqref="C1:AG1"/>
      <selection pane="bottomLeft" activeCell="C1" sqref="C1:AG1"/>
      <selection pane="bottomRight" activeCell="A2" sqref="A2:B2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9" ht="21" customHeight="1">
      <c r="A1" s="68">
        <f>An</f>
        <v>2013</v>
      </c>
      <c r="B1" s="69"/>
      <c r="C1" s="63">
        <f>DATE(An,8,1)</f>
        <v>41487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9" ht="21" customHeight="1">
      <c r="A2" s="72"/>
      <c r="B2" s="73"/>
      <c r="C2" s="33">
        <f>C1</f>
        <v>41487</v>
      </c>
      <c r="D2" s="33">
        <f t="shared" ref="D2:AD2" si="0">C2+1</f>
        <v>41488</v>
      </c>
      <c r="E2" s="33">
        <f t="shared" si="0"/>
        <v>41489</v>
      </c>
      <c r="F2" s="33">
        <f t="shared" si="0"/>
        <v>41490</v>
      </c>
      <c r="G2" s="33">
        <f t="shared" si="0"/>
        <v>41491</v>
      </c>
      <c r="H2" s="33">
        <f t="shared" si="0"/>
        <v>41492</v>
      </c>
      <c r="I2" s="33">
        <f t="shared" si="0"/>
        <v>41493</v>
      </c>
      <c r="J2" s="33">
        <f t="shared" si="0"/>
        <v>41494</v>
      </c>
      <c r="K2" s="33">
        <f t="shared" si="0"/>
        <v>41495</v>
      </c>
      <c r="L2" s="33">
        <f t="shared" si="0"/>
        <v>41496</v>
      </c>
      <c r="M2" s="33">
        <f t="shared" si="0"/>
        <v>41497</v>
      </c>
      <c r="N2" s="33">
        <f t="shared" si="0"/>
        <v>41498</v>
      </c>
      <c r="O2" s="33">
        <f t="shared" si="0"/>
        <v>41499</v>
      </c>
      <c r="P2" s="33">
        <f t="shared" si="0"/>
        <v>41500</v>
      </c>
      <c r="Q2" s="33">
        <f t="shared" si="0"/>
        <v>41501</v>
      </c>
      <c r="R2" s="33">
        <f t="shared" si="0"/>
        <v>41502</v>
      </c>
      <c r="S2" s="33">
        <f t="shared" si="0"/>
        <v>41503</v>
      </c>
      <c r="T2" s="33">
        <f t="shared" si="0"/>
        <v>41504</v>
      </c>
      <c r="U2" s="33">
        <f t="shared" si="0"/>
        <v>41505</v>
      </c>
      <c r="V2" s="33">
        <f t="shared" si="0"/>
        <v>41506</v>
      </c>
      <c r="W2" s="33">
        <f t="shared" si="0"/>
        <v>41507</v>
      </c>
      <c r="X2" s="33">
        <f t="shared" si="0"/>
        <v>41508</v>
      </c>
      <c r="Y2" s="33">
        <f t="shared" si="0"/>
        <v>41509</v>
      </c>
      <c r="Z2" s="33">
        <f t="shared" si="0"/>
        <v>41510</v>
      </c>
      <c r="AA2" s="33">
        <f t="shared" si="0"/>
        <v>41511</v>
      </c>
      <c r="AB2" s="33">
        <f t="shared" si="0"/>
        <v>41512</v>
      </c>
      <c r="AC2" s="33">
        <f t="shared" si="0"/>
        <v>41513</v>
      </c>
      <c r="AD2" s="33">
        <f t="shared" si="0"/>
        <v>41514</v>
      </c>
      <c r="AE2" s="33">
        <f>IF(AD2+1&gt;EOMONTH(C1,0),"",AD2+1)</f>
        <v>41515</v>
      </c>
      <c r="AF2" s="33">
        <f>IF(AE2="","",IF(AE2+1&gt;EOMONTH($C$1,0),"",AE2+1))</f>
        <v>41516</v>
      </c>
      <c r="AG2" s="33">
        <f>IF(AF2="","",IF(AF2+1&gt;EOMONTH($C$1,0),"",AF2+1))</f>
        <v>41517</v>
      </c>
      <c r="AH2" s="7" t="s">
        <v>12</v>
      </c>
      <c r="AI2" s="10" t="s">
        <v>13</v>
      </c>
      <c r="AJ2" s="11" t="s">
        <v>14</v>
      </c>
    </row>
    <row r="3" spans="1:39" ht="21" customHeight="1">
      <c r="A3" s="67" t="s">
        <v>19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9" ht="21" customHeight="1">
      <c r="A4" s="66" t="s">
        <v>30</v>
      </c>
      <c r="B4" s="67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9" ht="21" customHeight="1">
      <c r="A5" s="66" t="s">
        <v>32</v>
      </c>
      <c r="B5" s="67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8" t="str">
        <f t="shared" si="1"/>
        <v/>
      </c>
      <c r="AI5" s="38" t="str">
        <f t="shared" si="2"/>
        <v/>
      </c>
      <c r="AJ5" s="38" t="str">
        <f t="shared" si="3"/>
        <v/>
      </c>
      <c r="AL5" s="9" t="s">
        <v>17</v>
      </c>
      <c r="AM5" s="37"/>
    </row>
    <row r="6" spans="1:39" ht="21" customHeight="1">
      <c r="A6" s="66" t="s">
        <v>33</v>
      </c>
      <c r="B6" s="67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39" ht="21" customHeight="1">
      <c r="A7" s="66" t="s">
        <v>34</v>
      </c>
      <c r="B7" s="67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39" ht="21" customHeight="1">
      <c r="A8" s="66" t="s">
        <v>35</v>
      </c>
      <c r="B8" s="67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9" ht="21" customHeight="1">
      <c r="A9" s="66" t="s">
        <v>36</v>
      </c>
      <c r="B9" s="67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39" ht="21" customHeight="1">
      <c r="A10" s="66" t="s">
        <v>37</v>
      </c>
      <c r="B10" s="67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39" ht="21" customHeight="1">
      <c r="A11" s="66" t="s">
        <v>38</v>
      </c>
      <c r="B11" s="6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9" ht="21" customHeight="1">
      <c r="A12" s="66" t="s">
        <v>39</v>
      </c>
      <c r="B12" s="67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39" ht="21" customHeight="1">
      <c r="A13" s="66" t="s">
        <v>40</v>
      </c>
      <c r="B13" s="67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9" ht="21" customHeight="1">
      <c r="A14" s="66" t="s">
        <v>41</v>
      </c>
      <c r="B14" s="67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9" ht="21" customHeight="1">
      <c r="A15" s="66" t="s">
        <v>42</v>
      </c>
      <c r="B15" s="67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9" ht="21" customHeight="1">
      <c r="A16" s="66" t="s">
        <v>43</v>
      </c>
      <c r="B16" s="67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37" ht="21" customHeight="1">
      <c r="A17" s="66" t="s">
        <v>44</v>
      </c>
      <c r="B17" s="67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7" ht="21" customHeight="1">
      <c r="A18" s="66" t="s">
        <v>45</v>
      </c>
      <c r="B18" s="67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7" ht="21" customHeight="1">
      <c r="A19" s="66" t="s">
        <v>46</v>
      </c>
      <c r="B19" s="67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37" ht="21" customHeight="1">
      <c r="A20" s="66" t="s">
        <v>47</v>
      </c>
      <c r="B20" s="67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7" ht="21" customHeight="1">
      <c r="A21" s="66" t="s">
        <v>48</v>
      </c>
      <c r="B21" s="67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7" ht="15.75">
      <c r="A22" s="66" t="s">
        <v>49</v>
      </c>
      <c r="B22" s="67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8" t="str">
        <f t="shared" si="1"/>
        <v/>
      </c>
      <c r="AI22" s="38" t="str">
        <f t="shared" si="2"/>
        <v/>
      </c>
      <c r="AJ22" s="38" t="str">
        <f t="shared" si="3"/>
        <v/>
      </c>
    </row>
    <row r="23" spans="1:37" ht="15.75">
      <c r="A23" s="66" t="s">
        <v>50</v>
      </c>
      <c r="B23" s="67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37" ht="15.75">
      <c r="A24" s="66" t="s">
        <v>51</v>
      </c>
      <c r="B24" s="67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37" ht="15.75">
      <c r="A25" s="66" t="s">
        <v>52</v>
      </c>
      <c r="B25" s="67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8" t="str">
        <f t="shared" si="1"/>
        <v/>
      </c>
      <c r="AI25" s="38" t="str">
        <f t="shared" si="2"/>
        <v/>
      </c>
      <c r="AJ25" s="38" t="str">
        <f t="shared" si="3"/>
        <v/>
      </c>
      <c r="AK25" s="37"/>
    </row>
    <row r="26" spans="1:37" ht="15.75">
      <c r="A26" s="66" t="s">
        <v>53</v>
      </c>
      <c r="B26" s="67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37" ht="15.75">
      <c r="A27" s="66" t="s">
        <v>54</v>
      </c>
      <c r="B27" s="67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7" ht="15.75">
      <c r="A28" s="66" t="s">
        <v>55</v>
      </c>
      <c r="B28" s="67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7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</row>
    <row r="30" spans="1:37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7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7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>
      <c r="A35" s="6"/>
      <c r="B35" s="6"/>
      <c r="C35" s="6"/>
      <c r="D35" s="53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</sheetData>
  <protectedRanges>
    <protectedRange sqref="C3:F28 I3:T28 W3:AA28 AD3:AG28" name="Plage1"/>
  </protectedRanges>
  <mergeCells count="29">
    <mergeCell ref="A26:B26"/>
    <mergeCell ref="A27:B27"/>
    <mergeCell ref="A28:B28"/>
    <mergeCell ref="A21:B21"/>
    <mergeCell ref="A22:B22"/>
    <mergeCell ref="C1:AG1"/>
    <mergeCell ref="A25:B25"/>
    <mergeCell ref="A13:B13"/>
    <mergeCell ref="A14:B14"/>
    <mergeCell ref="A15:B15"/>
    <mergeCell ref="A16:B16"/>
    <mergeCell ref="A23:B23"/>
    <mergeCell ref="A24:B24"/>
    <mergeCell ref="A17:B17"/>
    <mergeCell ref="A18:B18"/>
    <mergeCell ref="A19:B19"/>
    <mergeCell ref="A20:B20"/>
    <mergeCell ref="A7:B7"/>
    <mergeCell ref="A8:B8"/>
    <mergeCell ref="A9:B9"/>
    <mergeCell ref="A10:B10"/>
    <mergeCell ref="A11:B11"/>
    <mergeCell ref="A12:B12"/>
    <mergeCell ref="A1:B1"/>
    <mergeCell ref="A2:B2"/>
    <mergeCell ref="A3:B3"/>
    <mergeCell ref="A4:B4"/>
    <mergeCell ref="A5:B5"/>
    <mergeCell ref="A6:B6"/>
  </mergeCells>
  <phoneticPr fontId="3" type="noConversion"/>
  <conditionalFormatting sqref="C2:D2 E2:AG28">
    <cfRule type="expression" dxfId="15" priority="3" stopIfTrue="1">
      <formula>OR(WEEKDAY(C$2)=1,WEEKDAY(C$2)=7,COUNTIF(C$2,Fériés)&gt;0)</formula>
    </cfRule>
  </conditionalFormatting>
  <conditionalFormatting sqref="C3:D28">
    <cfRule type="expression" dxfId="14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AM47"/>
  <sheetViews>
    <sheetView showGridLines="0" workbookViewId="0">
      <pane xSplit="2" ySplit="2" topLeftCell="C16" activePane="bottomRight" state="frozen"/>
      <selection activeCell="C1" sqref="C1:AG1"/>
      <selection pane="topRight" activeCell="C1" sqref="C1:AG1"/>
      <selection pane="bottomLeft" activeCell="C1" sqref="C1:AG1"/>
      <selection pane="bottomRight" activeCell="A2" sqref="A2:B2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9" ht="21" customHeight="1">
      <c r="A1" s="68">
        <f>An</f>
        <v>2013</v>
      </c>
      <c r="B1" s="69"/>
      <c r="C1" s="63">
        <f>DATE(An,9,1)</f>
        <v>41518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9" ht="21" customHeight="1">
      <c r="A2" s="72"/>
      <c r="B2" s="73"/>
      <c r="C2" s="33">
        <f>C1</f>
        <v>41518</v>
      </c>
      <c r="D2" s="33">
        <f t="shared" ref="D2:AD2" si="0">C2+1</f>
        <v>41519</v>
      </c>
      <c r="E2" s="33">
        <f t="shared" si="0"/>
        <v>41520</v>
      </c>
      <c r="F2" s="33">
        <f t="shared" si="0"/>
        <v>41521</v>
      </c>
      <c r="G2" s="33">
        <f t="shared" si="0"/>
        <v>41522</v>
      </c>
      <c r="H2" s="33">
        <f t="shared" si="0"/>
        <v>41523</v>
      </c>
      <c r="I2" s="33">
        <f t="shared" si="0"/>
        <v>41524</v>
      </c>
      <c r="J2" s="33">
        <f t="shared" si="0"/>
        <v>41525</v>
      </c>
      <c r="K2" s="33">
        <f t="shared" si="0"/>
        <v>41526</v>
      </c>
      <c r="L2" s="33">
        <f t="shared" si="0"/>
        <v>41527</v>
      </c>
      <c r="M2" s="33">
        <f t="shared" si="0"/>
        <v>41528</v>
      </c>
      <c r="N2" s="33">
        <f t="shared" si="0"/>
        <v>41529</v>
      </c>
      <c r="O2" s="33">
        <f t="shared" si="0"/>
        <v>41530</v>
      </c>
      <c r="P2" s="33">
        <f t="shared" si="0"/>
        <v>41531</v>
      </c>
      <c r="Q2" s="33">
        <f t="shared" si="0"/>
        <v>41532</v>
      </c>
      <c r="R2" s="33">
        <f t="shared" si="0"/>
        <v>41533</v>
      </c>
      <c r="S2" s="33">
        <f t="shared" si="0"/>
        <v>41534</v>
      </c>
      <c r="T2" s="33">
        <f t="shared" si="0"/>
        <v>41535</v>
      </c>
      <c r="U2" s="33">
        <f t="shared" si="0"/>
        <v>41536</v>
      </c>
      <c r="V2" s="33">
        <f t="shared" si="0"/>
        <v>41537</v>
      </c>
      <c r="W2" s="33">
        <f t="shared" si="0"/>
        <v>41538</v>
      </c>
      <c r="X2" s="33">
        <f t="shared" si="0"/>
        <v>41539</v>
      </c>
      <c r="Y2" s="33">
        <f t="shared" si="0"/>
        <v>41540</v>
      </c>
      <c r="Z2" s="33">
        <f t="shared" si="0"/>
        <v>41541</v>
      </c>
      <c r="AA2" s="33">
        <f t="shared" si="0"/>
        <v>41542</v>
      </c>
      <c r="AB2" s="33">
        <f t="shared" si="0"/>
        <v>41543</v>
      </c>
      <c r="AC2" s="33">
        <f t="shared" si="0"/>
        <v>41544</v>
      </c>
      <c r="AD2" s="33">
        <f t="shared" si="0"/>
        <v>41545</v>
      </c>
      <c r="AE2" s="33">
        <f>IF(AD2+1&gt;EOMONTH(C1,0),"",AD2+1)</f>
        <v>41546</v>
      </c>
      <c r="AF2" s="33">
        <f>IF(AE2="","",IF(AE2+1&gt;EOMONTH($C$1,0),"",AE2+1))</f>
        <v>41547</v>
      </c>
      <c r="AG2" s="33" t="str">
        <f>IF(AF2="","",IF(AF2+1&gt;EOMONTH($C$1,0),"",AF2+1))</f>
        <v/>
      </c>
      <c r="AH2" s="7" t="s">
        <v>12</v>
      </c>
      <c r="AI2" s="10" t="s">
        <v>13</v>
      </c>
      <c r="AJ2" s="11" t="s">
        <v>14</v>
      </c>
    </row>
    <row r="3" spans="1:39" ht="21" customHeight="1">
      <c r="A3" s="67" t="s">
        <v>19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9" ht="21" customHeight="1">
      <c r="A4" s="66" t="s">
        <v>30</v>
      </c>
      <c r="B4" s="67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9" ht="21" customHeight="1">
      <c r="A5" s="66" t="s">
        <v>32</v>
      </c>
      <c r="B5" s="67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8" t="str">
        <f t="shared" si="1"/>
        <v/>
      </c>
      <c r="AI5" s="38" t="str">
        <f t="shared" si="2"/>
        <v/>
      </c>
      <c r="AJ5" s="38" t="str">
        <f t="shared" si="3"/>
        <v/>
      </c>
      <c r="AL5" s="9" t="s">
        <v>17</v>
      </c>
      <c r="AM5" s="37"/>
    </row>
    <row r="6" spans="1:39" ht="21" customHeight="1">
      <c r="A6" s="66" t="s">
        <v>33</v>
      </c>
      <c r="B6" s="67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39" ht="21" customHeight="1">
      <c r="A7" s="66" t="s">
        <v>34</v>
      </c>
      <c r="B7" s="67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39" ht="21" customHeight="1">
      <c r="A8" s="66" t="s">
        <v>35</v>
      </c>
      <c r="B8" s="67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9" ht="21" customHeight="1">
      <c r="A9" s="66" t="s">
        <v>36</v>
      </c>
      <c r="B9" s="67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39" ht="21" customHeight="1">
      <c r="A10" s="66" t="s">
        <v>37</v>
      </c>
      <c r="B10" s="67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39" ht="21" customHeight="1">
      <c r="A11" s="66" t="s">
        <v>38</v>
      </c>
      <c r="B11" s="6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9" ht="21" customHeight="1">
      <c r="A12" s="66" t="s">
        <v>39</v>
      </c>
      <c r="B12" s="67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39" ht="21" customHeight="1">
      <c r="A13" s="66" t="s">
        <v>40</v>
      </c>
      <c r="B13" s="67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9" ht="21" customHeight="1">
      <c r="A14" s="66" t="s">
        <v>41</v>
      </c>
      <c r="B14" s="67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9" ht="21" customHeight="1">
      <c r="A15" s="66" t="s">
        <v>42</v>
      </c>
      <c r="B15" s="67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9" ht="21" customHeight="1">
      <c r="A16" s="66" t="s">
        <v>43</v>
      </c>
      <c r="B16" s="67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39" ht="21" customHeight="1">
      <c r="A17" s="66" t="s">
        <v>44</v>
      </c>
      <c r="B17" s="67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9" ht="21" customHeight="1">
      <c r="A18" s="66" t="s">
        <v>45</v>
      </c>
      <c r="B18" s="67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9" ht="21" customHeight="1">
      <c r="A19" s="66" t="s">
        <v>46</v>
      </c>
      <c r="B19" s="67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39" ht="21" customHeight="1">
      <c r="A20" s="66" t="s">
        <v>47</v>
      </c>
      <c r="B20" s="67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9" ht="21" customHeight="1">
      <c r="A21" s="66" t="s">
        <v>48</v>
      </c>
      <c r="B21" s="67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9" ht="15.75">
      <c r="A22" s="66" t="s">
        <v>49</v>
      </c>
      <c r="B22" s="67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8" t="str">
        <f t="shared" si="1"/>
        <v/>
      </c>
      <c r="AI22" s="38" t="str">
        <f t="shared" si="2"/>
        <v/>
      </c>
      <c r="AJ22" s="38" t="str">
        <f t="shared" si="3"/>
        <v/>
      </c>
      <c r="AM22" s="37"/>
    </row>
    <row r="23" spans="1:39" ht="15.75">
      <c r="A23" s="66" t="s">
        <v>50</v>
      </c>
      <c r="B23" s="67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39" ht="15.75">
      <c r="A24" s="66" t="s">
        <v>51</v>
      </c>
      <c r="B24" s="67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39" ht="15.75">
      <c r="A25" s="66" t="s">
        <v>52</v>
      </c>
      <c r="B25" s="67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39" ht="15.75">
      <c r="A26" s="66" t="s">
        <v>53</v>
      </c>
      <c r="B26" s="67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39" ht="15.75">
      <c r="A27" s="66" t="s">
        <v>54</v>
      </c>
      <c r="B27" s="67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9" ht="15.75">
      <c r="A28" s="66" t="s">
        <v>55</v>
      </c>
      <c r="B28" s="67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9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9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9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9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2"/>
      <c r="B35" s="6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6"/>
    </row>
    <row r="36" spans="1:35">
      <c r="A36" s="62"/>
      <c r="B36" s="6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</sheetData>
  <protectedRanges>
    <protectedRange sqref="C3:F28 I3:M28 P3:T28 W3:AA28 AD3:AG28" name="Plage1"/>
  </protectedRanges>
  <mergeCells count="37">
    <mergeCell ref="A26:B26"/>
    <mergeCell ref="A27:B27"/>
    <mergeCell ref="A28:B28"/>
    <mergeCell ref="A21:B21"/>
    <mergeCell ref="A22:B22"/>
    <mergeCell ref="A36:B36"/>
    <mergeCell ref="A29:B29"/>
    <mergeCell ref="A30:B30"/>
    <mergeCell ref="A31:B31"/>
    <mergeCell ref="A32:B32"/>
    <mergeCell ref="C1:AG1"/>
    <mergeCell ref="A33:B33"/>
    <mergeCell ref="A34:B34"/>
    <mergeCell ref="A35:B35"/>
    <mergeCell ref="A25:B25"/>
    <mergeCell ref="A13:B13"/>
    <mergeCell ref="A14:B14"/>
    <mergeCell ref="A15:B15"/>
    <mergeCell ref="A16:B16"/>
    <mergeCell ref="A23:B23"/>
    <mergeCell ref="A24:B24"/>
    <mergeCell ref="A17:B17"/>
    <mergeCell ref="A18:B18"/>
    <mergeCell ref="A19:B19"/>
    <mergeCell ref="A20:B20"/>
    <mergeCell ref="A7:B7"/>
    <mergeCell ref="A8:B8"/>
    <mergeCell ref="A9:B9"/>
    <mergeCell ref="A10:B10"/>
    <mergeCell ref="A11:B11"/>
    <mergeCell ref="A12:B12"/>
    <mergeCell ref="A6:B6"/>
    <mergeCell ref="A1:B1"/>
    <mergeCell ref="A2:B2"/>
    <mergeCell ref="A3:B3"/>
    <mergeCell ref="A4:B4"/>
    <mergeCell ref="A5:B5"/>
  </mergeCells>
  <phoneticPr fontId="3" type="noConversion"/>
  <conditionalFormatting sqref="C2:D2 E2:AG28">
    <cfRule type="expression" dxfId="13" priority="3" stopIfTrue="1">
      <formula>OR(WEEKDAY(C$2)=1,WEEKDAY(C$2)=7,COUNTIF(C$2,Fériés)&gt;0)</formula>
    </cfRule>
  </conditionalFormatting>
  <conditionalFormatting sqref="C3:D28">
    <cfRule type="expression" dxfId="12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AM47"/>
  <sheetViews>
    <sheetView showGridLines="0" workbookViewId="0">
      <pane xSplit="2" ySplit="2" topLeftCell="C10" activePane="bottomRight" state="frozen"/>
      <selection activeCell="C1" sqref="C1:AG1"/>
      <selection pane="topRight" activeCell="C1" sqref="C1:AG1"/>
      <selection pane="bottomLeft" activeCell="C1" sqref="C1:AG1"/>
      <selection pane="bottomRight" activeCell="A2" sqref="A2:B2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39" ht="21" customHeight="1">
      <c r="A1" s="68">
        <f>An</f>
        <v>2013</v>
      </c>
      <c r="B1" s="69"/>
      <c r="C1" s="63">
        <f>DATE(An,10,1)</f>
        <v>41548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9" ht="21" customHeight="1">
      <c r="A2" s="72"/>
      <c r="B2" s="73"/>
      <c r="C2" s="33">
        <f>C1</f>
        <v>41548</v>
      </c>
      <c r="D2" s="33">
        <f t="shared" ref="D2:AD2" si="0">C2+1</f>
        <v>41549</v>
      </c>
      <c r="E2" s="33">
        <f t="shared" si="0"/>
        <v>41550</v>
      </c>
      <c r="F2" s="33">
        <f t="shared" si="0"/>
        <v>41551</v>
      </c>
      <c r="G2" s="33">
        <f t="shared" si="0"/>
        <v>41552</v>
      </c>
      <c r="H2" s="33">
        <f t="shared" si="0"/>
        <v>41553</v>
      </c>
      <c r="I2" s="33">
        <f t="shared" si="0"/>
        <v>41554</v>
      </c>
      <c r="J2" s="33">
        <f t="shared" si="0"/>
        <v>41555</v>
      </c>
      <c r="K2" s="33">
        <f t="shared" si="0"/>
        <v>41556</v>
      </c>
      <c r="L2" s="33">
        <f t="shared" si="0"/>
        <v>41557</v>
      </c>
      <c r="M2" s="33">
        <f t="shared" si="0"/>
        <v>41558</v>
      </c>
      <c r="N2" s="33">
        <f t="shared" si="0"/>
        <v>41559</v>
      </c>
      <c r="O2" s="33">
        <f t="shared" si="0"/>
        <v>41560</v>
      </c>
      <c r="P2" s="33">
        <f t="shared" si="0"/>
        <v>41561</v>
      </c>
      <c r="Q2" s="33">
        <f t="shared" si="0"/>
        <v>41562</v>
      </c>
      <c r="R2" s="33">
        <f t="shared" si="0"/>
        <v>41563</v>
      </c>
      <c r="S2" s="33">
        <f t="shared" si="0"/>
        <v>41564</v>
      </c>
      <c r="T2" s="33">
        <f t="shared" si="0"/>
        <v>41565</v>
      </c>
      <c r="U2" s="33">
        <f t="shared" si="0"/>
        <v>41566</v>
      </c>
      <c r="V2" s="33">
        <f t="shared" si="0"/>
        <v>41567</v>
      </c>
      <c r="W2" s="33">
        <f t="shared" si="0"/>
        <v>41568</v>
      </c>
      <c r="X2" s="33">
        <f t="shared" si="0"/>
        <v>41569</v>
      </c>
      <c r="Y2" s="33">
        <f t="shared" si="0"/>
        <v>41570</v>
      </c>
      <c r="Z2" s="33">
        <f t="shared" si="0"/>
        <v>41571</v>
      </c>
      <c r="AA2" s="33">
        <f t="shared" si="0"/>
        <v>41572</v>
      </c>
      <c r="AB2" s="33">
        <f t="shared" si="0"/>
        <v>41573</v>
      </c>
      <c r="AC2" s="33">
        <f t="shared" si="0"/>
        <v>41574</v>
      </c>
      <c r="AD2" s="33">
        <f t="shared" si="0"/>
        <v>41575</v>
      </c>
      <c r="AE2" s="33">
        <f>IF(AD2+1&gt;EOMONTH(C1,0),"",AD2+1)</f>
        <v>41576</v>
      </c>
      <c r="AF2" s="33">
        <f>IF(AE2="","",IF(AE2+1&gt;EOMONTH($C$1,0),"",AE2+1))</f>
        <v>41577</v>
      </c>
      <c r="AG2" s="33">
        <f>IF(AF2="","",IF(AF2+1&gt;EOMONTH($C$1,0),"",AF2+1))</f>
        <v>41578</v>
      </c>
      <c r="AH2" s="51" t="s">
        <v>12</v>
      </c>
      <c r="AI2" s="10" t="s">
        <v>13</v>
      </c>
      <c r="AJ2" s="11" t="s">
        <v>14</v>
      </c>
    </row>
    <row r="3" spans="1:39" ht="21" customHeight="1">
      <c r="A3" s="67" t="s">
        <v>19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39" ht="21" customHeight="1">
      <c r="A4" s="66" t="s">
        <v>30</v>
      </c>
      <c r="B4" s="67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39" ht="21" customHeight="1">
      <c r="A5" s="66" t="s">
        <v>32</v>
      </c>
      <c r="B5" s="67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8" t="str">
        <f t="shared" si="1"/>
        <v/>
      </c>
      <c r="AI5" s="38" t="str">
        <f t="shared" si="2"/>
        <v/>
      </c>
      <c r="AJ5" s="38" t="str">
        <f t="shared" si="3"/>
        <v/>
      </c>
      <c r="AL5" s="9" t="s">
        <v>17</v>
      </c>
      <c r="AM5" s="37"/>
    </row>
    <row r="6" spans="1:39" ht="21" customHeight="1">
      <c r="A6" s="66" t="s">
        <v>33</v>
      </c>
      <c r="B6" s="67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39" ht="21" customHeight="1">
      <c r="A7" s="66" t="s">
        <v>34</v>
      </c>
      <c r="B7" s="67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39" ht="21" customHeight="1">
      <c r="A8" s="66" t="s">
        <v>35</v>
      </c>
      <c r="B8" s="67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8" t="str">
        <f t="shared" si="1"/>
        <v/>
      </c>
      <c r="AI8" s="38" t="str">
        <f t="shared" si="2"/>
        <v/>
      </c>
      <c r="AJ8" s="38" t="str">
        <f t="shared" si="3"/>
        <v/>
      </c>
    </row>
    <row r="9" spans="1:39" ht="21" customHeight="1">
      <c r="A9" s="66" t="s">
        <v>36</v>
      </c>
      <c r="B9" s="67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39" ht="21" customHeight="1">
      <c r="A10" s="66" t="s">
        <v>37</v>
      </c>
      <c r="B10" s="67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39" ht="21" customHeight="1">
      <c r="A11" s="66" t="s">
        <v>38</v>
      </c>
      <c r="B11" s="6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39" ht="21" customHeight="1">
      <c r="A12" s="66" t="s">
        <v>39</v>
      </c>
      <c r="B12" s="67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8" t="str">
        <f t="shared" si="1"/>
        <v/>
      </c>
      <c r="AI12" s="38" t="str">
        <f t="shared" si="2"/>
        <v/>
      </c>
      <c r="AJ12" s="38" t="str">
        <f t="shared" si="3"/>
        <v/>
      </c>
      <c r="AM12" s="37"/>
    </row>
    <row r="13" spans="1:39" ht="21" customHeight="1">
      <c r="A13" s="66" t="s">
        <v>40</v>
      </c>
      <c r="B13" s="67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39" ht="21" customHeight="1">
      <c r="A14" s="66" t="s">
        <v>41</v>
      </c>
      <c r="B14" s="67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39" ht="21" customHeight="1">
      <c r="A15" s="66" t="s">
        <v>42</v>
      </c>
      <c r="B15" s="67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39" ht="21" customHeight="1">
      <c r="A16" s="66" t="s">
        <v>43</v>
      </c>
      <c r="B16" s="67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8" t="str">
        <f t="shared" si="1"/>
        <v/>
      </c>
      <c r="AI16" s="38" t="str">
        <f t="shared" si="2"/>
        <v/>
      </c>
      <c r="AJ16" s="38" t="str">
        <f t="shared" si="3"/>
        <v/>
      </c>
    </row>
    <row r="17" spans="1:39" ht="21" customHeight="1">
      <c r="A17" s="66" t="s">
        <v>44</v>
      </c>
      <c r="B17" s="67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39" ht="21" customHeight="1">
      <c r="A18" s="66" t="s">
        <v>45</v>
      </c>
      <c r="B18" s="67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39" ht="21" customHeight="1">
      <c r="A19" s="66" t="s">
        <v>46</v>
      </c>
      <c r="B19" s="67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39" ht="21" customHeight="1">
      <c r="A20" s="66" t="s">
        <v>47</v>
      </c>
      <c r="B20" s="67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39" ht="21" customHeight="1">
      <c r="A21" s="66" t="s">
        <v>48</v>
      </c>
      <c r="B21" s="67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39" ht="15.75">
      <c r="A22" s="66" t="s">
        <v>49</v>
      </c>
      <c r="B22" s="67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8" t="str">
        <f t="shared" si="1"/>
        <v/>
      </c>
      <c r="AI22" s="38" t="str">
        <f t="shared" si="2"/>
        <v/>
      </c>
      <c r="AJ22" s="38" t="str">
        <f t="shared" si="3"/>
        <v/>
      </c>
      <c r="AM22" s="37"/>
    </row>
    <row r="23" spans="1:39" ht="15.75">
      <c r="A23" s="66" t="s">
        <v>50</v>
      </c>
      <c r="B23" s="67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39" ht="15.75">
      <c r="A24" s="66" t="s">
        <v>51</v>
      </c>
      <c r="B24" s="67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8" t="str">
        <f t="shared" si="1"/>
        <v/>
      </c>
      <c r="AI24" s="38" t="str">
        <f t="shared" si="2"/>
        <v/>
      </c>
      <c r="AJ24" s="38" t="str">
        <f t="shared" si="3"/>
        <v/>
      </c>
    </row>
    <row r="25" spans="1:39" ht="15.75">
      <c r="A25" s="66" t="s">
        <v>52</v>
      </c>
      <c r="B25" s="67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39" ht="15.75">
      <c r="A26" s="66" t="s">
        <v>53</v>
      </c>
      <c r="B26" s="67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39" ht="15.75">
      <c r="A27" s="66" t="s">
        <v>54</v>
      </c>
      <c r="B27" s="67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39" ht="15.75">
      <c r="A28" s="66" t="s">
        <v>55</v>
      </c>
      <c r="B28" s="67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39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39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39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39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2"/>
      <c r="B35" s="6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6"/>
    </row>
    <row r="36" spans="1:35">
      <c r="A36" s="62"/>
      <c r="B36" s="6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</sheetData>
  <protectedRanges>
    <protectedRange sqref="C3:F28 I3:M28 P3:T28 W3:AA28 AD3:AG28" name="Plage1"/>
  </protectedRanges>
  <mergeCells count="37">
    <mergeCell ref="A9:B9"/>
    <mergeCell ref="A5:B5"/>
    <mergeCell ref="A6:B6"/>
    <mergeCell ref="A7:B7"/>
    <mergeCell ref="A8:B8"/>
    <mergeCell ref="A1:B1"/>
    <mergeCell ref="A2:B2"/>
    <mergeCell ref="A3:B3"/>
    <mergeCell ref="A4:B4"/>
    <mergeCell ref="A14:B14"/>
    <mergeCell ref="A15:B15"/>
    <mergeCell ref="A16:B16"/>
    <mergeCell ref="A10:B10"/>
    <mergeCell ref="A11:B11"/>
    <mergeCell ref="A12:B12"/>
    <mergeCell ref="A36:B36"/>
    <mergeCell ref="A29:B29"/>
    <mergeCell ref="A30:B30"/>
    <mergeCell ref="A31:B31"/>
    <mergeCell ref="A32:B32"/>
    <mergeCell ref="A35:B35"/>
    <mergeCell ref="A23:B23"/>
    <mergeCell ref="A24:B24"/>
    <mergeCell ref="C1:AG1"/>
    <mergeCell ref="A33:B33"/>
    <mergeCell ref="A34:B34"/>
    <mergeCell ref="A25:B25"/>
    <mergeCell ref="A26:B26"/>
    <mergeCell ref="A27:B27"/>
    <mergeCell ref="A28:B28"/>
    <mergeCell ref="A21:B21"/>
    <mergeCell ref="A22:B22"/>
    <mergeCell ref="A17:B17"/>
    <mergeCell ref="A18:B18"/>
    <mergeCell ref="A19:B19"/>
    <mergeCell ref="A20:B20"/>
    <mergeCell ref="A13:B13"/>
  </mergeCells>
  <phoneticPr fontId="3" type="noConversion"/>
  <conditionalFormatting sqref="C2:D2 E2:AG28">
    <cfRule type="expression" dxfId="11" priority="3" stopIfTrue="1">
      <formula>OR(WEEKDAY(C$2)=1,WEEKDAY(C$2)=7,COUNTIF(C$2,Fériés)&gt;0)</formula>
    </cfRule>
  </conditionalFormatting>
  <conditionalFormatting sqref="C3:D28">
    <cfRule type="expression" dxfId="10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AO47"/>
  <sheetViews>
    <sheetView showGridLines="0" tabSelected="1" workbookViewId="0">
      <pane xSplit="2" ySplit="2" topLeftCell="C21" activePane="bottomRight" state="frozen"/>
      <selection activeCell="C1" sqref="C1:AG1"/>
      <selection pane="topRight" activeCell="C1" sqref="C1:AG1"/>
      <selection pane="bottomLeft" activeCell="C1" sqref="C1:AG1"/>
      <selection pane="bottomRight" activeCell="C1" sqref="C1:AG1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41" ht="21" customHeight="1">
      <c r="A1" s="68">
        <f>An</f>
        <v>2013</v>
      </c>
      <c r="B1" s="69"/>
      <c r="C1" s="63">
        <f>DATE(An,11,1)</f>
        <v>41579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41" ht="21" customHeight="1">
      <c r="A2" s="72"/>
      <c r="B2" s="73"/>
      <c r="C2" s="33">
        <f>C1</f>
        <v>41579</v>
      </c>
      <c r="D2" s="33">
        <f t="shared" ref="D2:AD2" si="0">C2+1</f>
        <v>41580</v>
      </c>
      <c r="E2" s="33">
        <f t="shared" si="0"/>
        <v>41581</v>
      </c>
      <c r="F2" s="33">
        <f t="shared" si="0"/>
        <v>41582</v>
      </c>
      <c r="G2" s="33">
        <f t="shared" si="0"/>
        <v>41583</v>
      </c>
      <c r="H2" s="33">
        <f t="shared" si="0"/>
        <v>41584</v>
      </c>
      <c r="I2" s="33">
        <f t="shared" si="0"/>
        <v>41585</v>
      </c>
      <c r="J2" s="33">
        <f t="shared" si="0"/>
        <v>41586</v>
      </c>
      <c r="K2" s="33">
        <f t="shared" si="0"/>
        <v>41587</v>
      </c>
      <c r="L2" s="33">
        <f t="shared" si="0"/>
        <v>41588</v>
      </c>
      <c r="M2" s="33">
        <f t="shared" si="0"/>
        <v>41589</v>
      </c>
      <c r="N2" s="33">
        <f t="shared" si="0"/>
        <v>41590</v>
      </c>
      <c r="O2" s="33">
        <f t="shared" si="0"/>
        <v>41591</v>
      </c>
      <c r="P2" s="33">
        <f t="shared" si="0"/>
        <v>41592</v>
      </c>
      <c r="Q2" s="33">
        <f t="shared" si="0"/>
        <v>41593</v>
      </c>
      <c r="R2" s="33">
        <f t="shared" si="0"/>
        <v>41594</v>
      </c>
      <c r="S2" s="33">
        <f t="shared" si="0"/>
        <v>41595</v>
      </c>
      <c r="T2" s="33">
        <f t="shared" si="0"/>
        <v>41596</v>
      </c>
      <c r="U2" s="33">
        <f t="shared" si="0"/>
        <v>41597</v>
      </c>
      <c r="V2" s="33">
        <f t="shared" si="0"/>
        <v>41598</v>
      </c>
      <c r="W2" s="33">
        <f t="shared" si="0"/>
        <v>41599</v>
      </c>
      <c r="X2" s="33">
        <f t="shared" si="0"/>
        <v>41600</v>
      </c>
      <c r="Y2" s="33">
        <f t="shared" si="0"/>
        <v>41601</v>
      </c>
      <c r="Z2" s="33">
        <f t="shared" si="0"/>
        <v>41602</v>
      </c>
      <c r="AA2" s="33">
        <f t="shared" si="0"/>
        <v>41603</v>
      </c>
      <c r="AB2" s="33">
        <f t="shared" si="0"/>
        <v>41604</v>
      </c>
      <c r="AC2" s="33">
        <f t="shared" si="0"/>
        <v>41605</v>
      </c>
      <c r="AD2" s="33">
        <f t="shared" si="0"/>
        <v>41606</v>
      </c>
      <c r="AE2" s="33">
        <f>IF(AD2+1&gt;EOMONTH(C1,0),"",AD2+1)</f>
        <v>41607</v>
      </c>
      <c r="AF2" s="33">
        <f>IF(AE2="","",IF(AE2+1&gt;EOMONTH($C$1,0),"",AE2+1))</f>
        <v>41608</v>
      </c>
      <c r="AG2" s="33" t="str">
        <f>IF(AF2="","",IF(AF2+1&gt;EOMONTH($C$1,0),"",AF2+1))</f>
        <v/>
      </c>
      <c r="AH2" s="7" t="s">
        <v>12</v>
      </c>
      <c r="AI2" s="10" t="s">
        <v>13</v>
      </c>
      <c r="AJ2" s="11" t="s">
        <v>14</v>
      </c>
    </row>
    <row r="3" spans="1:41" ht="21" customHeight="1">
      <c r="A3" s="67" t="s">
        <v>19</v>
      </c>
      <c r="B3" s="67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8" t="str">
        <f>IF(COUNTIF($C3:$AG3,"A")+(COUNTIF($C3:$AG3,"A/2")/2)=0,"",COUNTIF($C3:$AG3,"A")+(COUNTIF($C3:$AG3,"A/2")/2))</f>
        <v/>
      </c>
      <c r="AI3" s="38" t="str">
        <f>IF(COUNTIF($C3:$AG3,"C")+(COUNTIF($C3:$AG3,"C/2")/2)=0,"",COUNTIF($C3:$AG3,"C")+(COUNTIF($C3:$AG3,"C/2")/2))</f>
        <v/>
      </c>
      <c r="AJ3" s="38" t="str">
        <f>IF(COUNTIF($C3:$AG3,"R")+(COUNTIF($C3:$AG3,"R/2")/2)=0,"",COUNTIF($C3:$AG3,"R")+(COUNTIF($C3:$AG3,"R/2")/2))</f>
        <v/>
      </c>
      <c r="AL3" s="12" t="s">
        <v>15</v>
      </c>
    </row>
    <row r="4" spans="1:41" ht="21" customHeight="1">
      <c r="A4" s="66" t="s">
        <v>30</v>
      </c>
      <c r="B4" s="67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8" t="str">
        <f t="shared" ref="AH4:AH28" si="1">IF(COUNTIF($C4:$AG4,"A")+(COUNTIF($C4:$AG4,"A/2")/2)=0,"",COUNTIF($C4:$AG4,"A")+(COUNTIF($C4:$AG4,"A/2")/2))</f>
        <v/>
      </c>
      <c r="AI4" s="38" t="str">
        <f t="shared" ref="AI4:AI28" si="2">IF(COUNTIF($C4:$AG4,"C")+(COUNTIF($C4:$AG4,"C/2")/2)=0,"",COUNTIF($C4:$AG4,"C")+(COUNTIF($C4:$AG4,"C/2")/2))</f>
        <v/>
      </c>
      <c r="AJ4" s="38" t="str">
        <f t="shared" ref="AJ4:AJ28" si="3">IF(COUNTIF($C4:$AG4,"R")+(COUNTIF($C4:$AG4,"R/2")/2)=0,"",COUNTIF($C4:$AG4,"R")+(COUNTIF($C4:$AG4,"R/2")/2))</f>
        <v/>
      </c>
      <c r="AL4" s="8" t="s">
        <v>16</v>
      </c>
    </row>
    <row r="5" spans="1:41" ht="21" customHeight="1">
      <c r="A5" s="66" t="s">
        <v>32</v>
      </c>
      <c r="B5" s="67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8" t="str">
        <f t="shared" si="1"/>
        <v/>
      </c>
      <c r="AI5" s="38" t="str">
        <f t="shared" si="2"/>
        <v/>
      </c>
      <c r="AJ5" s="38" t="str">
        <f t="shared" si="3"/>
        <v/>
      </c>
      <c r="AL5" s="9" t="s">
        <v>17</v>
      </c>
      <c r="AM5" s="37"/>
    </row>
    <row r="6" spans="1:41" ht="21" customHeight="1">
      <c r="A6" s="66" t="s">
        <v>33</v>
      </c>
      <c r="B6" s="67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8" t="str">
        <f t="shared" si="1"/>
        <v/>
      </c>
      <c r="AI6" s="38" t="str">
        <f t="shared" si="2"/>
        <v/>
      </c>
      <c r="AJ6" s="38" t="str">
        <f t="shared" si="3"/>
        <v/>
      </c>
    </row>
    <row r="7" spans="1:41" ht="21" customHeight="1">
      <c r="A7" s="66" t="s">
        <v>34</v>
      </c>
      <c r="B7" s="67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8" t="str">
        <f t="shared" si="1"/>
        <v/>
      </c>
      <c r="AI7" s="38" t="str">
        <f t="shared" si="2"/>
        <v/>
      </c>
      <c r="AJ7" s="38" t="str">
        <f t="shared" si="3"/>
        <v/>
      </c>
    </row>
    <row r="8" spans="1:41" ht="21" customHeight="1">
      <c r="A8" s="66" t="s">
        <v>35</v>
      </c>
      <c r="B8" s="67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8" t="str">
        <f t="shared" si="1"/>
        <v/>
      </c>
      <c r="AI8" s="38" t="str">
        <f t="shared" si="2"/>
        <v/>
      </c>
      <c r="AJ8" s="38" t="str">
        <f t="shared" si="3"/>
        <v/>
      </c>
      <c r="AM8" s="37"/>
      <c r="AO8" s="37"/>
    </row>
    <row r="9" spans="1:41" ht="21" customHeight="1">
      <c r="A9" s="66" t="s">
        <v>36</v>
      </c>
      <c r="B9" s="67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8" t="str">
        <f t="shared" si="1"/>
        <v/>
      </c>
      <c r="AI9" s="38" t="str">
        <f t="shared" si="2"/>
        <v/>
      </c>
      <c r="AJ9" s="38" t="str">
        <f t="shared" si="3"/>
        <v/>
      </c>
    </row>
    <row r="10" spans="1:41" ht="21" customHeight="1">
      <c r="A10" s="66" t="s">
        <v>37</v>
      </c>
      <c r="B10" s="67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8" t="str">
        <f t="shared" si="1"/>
        <v/>
      </c>
      <c r="AI10" s="38" t="str">
        <f t="shared" si="2"/>
        <v/>
      </c>
      <c r="AJ10" s="38" t="str">
        <f t="shared" si="3"/>
        <v/>
      </c>
    </row>
    <row r="11" spans="1:41" ht="21" customHeight="1">
      <c r="A11" s="66" t="s">
        <v>38</v>
      </c>
      <c r="B11" s="6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8" t="str">
        <f t="shared" si="1"/>
        <v/>
      </c>
      <c r="AI11" s="38" t="str">
        <f t="shared" si="2"/>
        <v/>
      </c>
      <c r="AJ11" s="38" t="str">
        <f t="shared" si="3"/>
        <v/>
      </c>
    </row>
    <row r="12" spans="1:41" ht="21" customHeight="1">
      <c r="A12" s="66" t="s">
        <v>39</v>
      </c>
      <c r="B12" s="67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8" t="str">
        <f t="shared" si="1"/>
        <v/>
      </c>
      <c r="AI12" s="38" t="str">
        <f t="shared" si="2"/>
        <v/>
      </c>
      <c r="AJ12" s="38" t="str">
        <f t="shared" si="3"/>
        <v/>
      </c>
    </row>
    <row r="13" spans="1:41" ht="21" customHeight="1">
      <c r="A13" s="66" t="s">
        <v>40</v>
      </c>
      <c r="B13" s="67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8" t="str">
        <f t="shared" si="1"/>
        <v/>
      </c>
      <c r="AI13" s="38" t="str">
        <f t="shared" si="2"/>
        <v/>
      </c>
      <c r="AJ13" s="38" t="str">
        <f t="shared" si="3"/>
        <v/>
      </c>
    </row>
    <row r="14" spans="1:41" ht="21" customHeight="1">
      <c r="A14" s="66" t="s">
        <v>41</v>
      </c>
      <c r="B14" s="67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8" t="str">
        <f t="shared" si="1"/>
        <v/>
      </c>
      <c r="AI14" s="38" t="str">
        <f t="shared" si="2"/>
        <v/>
      </c>
      <c r="AJ14" s="38" t="str">
        <f t="shared" si="3"/>
        <v/>
      </c>
    </row>
    <row r="15" spans="1:41" ht="21" customHeight="1">
      <c r="A15" s="66" t="s">
        <v>42</v>
      </c>
      <c r="B15" s="67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8" t="str">
        <f t="shared" si="1"/>
        <v/>
      </c>
      <c r="AI15" s="38" t="str">
        <f t="shared" si="2"/>
        <v/>
      </c>
      <c r="AJ15" s="38" t="str">
        <f t="shared" si="3"/>
        <v/>
      </c>
    </row>
    <row r="16" spans="1:41" ht="21" customHeight="1">
      <c r="A16" s="66" t="s">
        <v>43</v>
      </c>
      <c r="B16" s="67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8" t="str">
        <f t="shared" si="1"/>
        <v/>
      </c>
      <c r="AI16" s="38" t="str">
        <f t="shared" si="2"/>
        <v/>
      </c>
      <c r="AJ16" s="38" t="str">
        <f t="shared" si="3"/>
        <v/>
      </c>
      <c r="AM16" s="37"/>
    </row>
    <row r="17" spans="1:41" ht="21" customHeight="1">
      <c r="A17" s="66" t="s">
        <v>44</v>
      </c>
      <c r="B17" s="67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8" t="str">
        <f t="shared" si="1"/>
        <v/>
      </c>
      <c r="AI17" s="38" t="str">
        <f t="shared" si="2"/>
        <v/>
      </c>
      <c r="AJ17" s="38" t="str">
        <f t="shared" si="3"/>
        <v/>
      </c>
    </row>
    <row r="18" spans="1:41" ht="21" customHeight="1">
      <c r="A18" s="66" t="s">
        <v>45</v>
      </c>
      <c r="B18" s="67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8" t="str">
        <f t="shared" si="1"/>
        <v/>
      </c>
      <c r="AI18" s="38" t="str">
        <f t="shared" si="2"/>
        <v/>
      </c>
      <c r="AJ18" s="38" t="str">
        <f t="shared" si="3"/>
        <v/>
      </c>
    </row>
    <row r="19" spans="1:41" ht="21" customHeight="1">
      <c r="A19" s="66" t="s">
        <v>46</v>
      </c>
      <c r="B19" s="67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8" t="str">
        <f t="shared" si="1"/>
        <v/>
      </c>
      <c r="AI19" s="38" t="str">
        <f t="shared" si="2"/>
        <v/>
      </c>
      <c r="AJ19" s="38" t="str">
        <f t="shared" si="3"/>
        <v/>
      </c>
    </row>
    <row r="20" spans="1:41" ht="21" customHeight="1">
      <c r="A20" s="66" t="s">
        <v>47</v>
      </c>
      <c r="B20" s="67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8" t="str">
        <f t="shared" si="1"/>
        <v/>
      </c>
      <c r="AI20" s="38" t="str">
        <f t="shared" si="2"/>
        <v/>
      </c>
      <c r="AJ20" s="38" t="str">
        <f t="shared" si="3"/>
        <v/>
      </c>
    </row>
    <row r="21" spans="1:41" ht="21" customHeight="1">
      <c r="A21" s="66" t="s">
        <v>48</v>
      </c>
      <c r="B21" s="67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8" t="str">
        <f t="shared" si="1"/>
        <v/>
      </c>
      <c r="AI21" s="38" t="str">
        <f t="shared" si="2"/>
        <v/>
      </c>
      <c r="AJ21" s="38" t="str">
        <f t="shared" si="3"/>
        <v/>
      </c>
    </row>
    <row r="22" spans="1:41" ht="15.75">
      <c r="A22" s="66" t="s">
        <v>49</v>
      </c>
      <c r="B22" s="67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8" t="str">
        <f t="shared" si="1"/>
        <v/>
      </c>
      <c r="AI22" s="38" t="str">
        <f t="shared" si="2"/>
        <v/>
      </c>
      <c r="AJ22" s="38" t="str">
        <f t="shared" si="3"/>
        <v/>
      </c>
      <c r="AN22" s="37"/>
    </row>
    <row r="23" spans="1:41" ht="15.75">
      <c r="A23" s="66" t="s">
        <v>50</v>
      </c>
      <c r="B23" s="67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8" t="str">
        <f t="shared" si="1"/>
        <v/>
      </c>
      <c r="AI23" s="38" t="str">
        <f t="shared" si="2"/>
        <v/>
      </c>
      <c r="AJ23" s="38" t="str">
        <f t="shared" si="3"/>
        <v/>
      </c>
    </row>
    <row r="24" spans="1:41" ht="15.75">
      <c r="A24" s="66" t="s">
        <v>51</v>
      </c>
      <c r="B24" s="67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8" t="str">
        <f t="shared" si="1"/>
        <v/>
      </c>
      <c r="AI24" s="38" t="str">
        <f t="shared" si="2"/>
        <v/>
      </c>
      <c r="AJ24" s="38" t="str">
        <f t="shared" si="3"/>
        <v/>
      </c>
      <c r="AO24" s="37"/>
    </row>
    <row r="25" spans="1:41" ht="15.75">
      <c r="A25" s="66" t="s">
        <v>52</v>
      </c>
      <c r="B25" s="67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8" t="str">
        <f t="shared" si="1"/>
        <v/>
      </c>
      <c r="AI25" s="38" t="str">
        <f t="shared" si="2"/>
        <v/>
      </c>
      <c r="AJ25" s="38" t="str">
        <f t="shared" si="3"/>
        <v/>
      </c>
    </row>
    <row r="26" spans="1:41" ht="15.75">
      <c r="A26" s="66" t="s">
        <v>53</v>
      </c>
      <c r="B26" s="67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8" t="str">
        <f t="shared" si="1"/>
        <v/>
      </c>
      <c r="AI26" s="38" t="str">
        <f t="shared" si="2"/>
        <v/>
      </c>
      <c r="AJ26" s="38" t="str">
        <f t="shared" si="3"/>
        <v/>
      </c>
    </row>
    <row r="27" spans="1:41" ht="15.75">
      <c r="A27" s="66" t="s">
        <v>54</v>
      </c>
      <c r="B27" s="67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8" t="str">
        <f t="shared" si="1"/>
        <v/>
      </c>
      <c r="AI27" s="38" t="str">
        <f t="shared" si="2"/>
        <v/>
      </c>
      <c r="AJ27" s="38" t="str">
        <f t="shared" si="3"/>
        <v/>
      </c>
    </row>
    <row r="28" spans="1:41" ht="15.75">
      <c r="A28" s="66" t="s">
        <v>55</v>
      </c>
      <c r="B28" s="67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8" t="str">
        <f t="shared" si="1"/>
        <v/>
      </c>
      <c r="AI28" s="38" t="str">
        <f t="shared" si="2"/>
        <v/>
      </c>
      <c r="AJ28" s="38" t="str">
        <f t="shared" si="3"/>
        <v/>
      </c>
    </row>
    <row r="29" spans="1:41">
      <c r="A29" s="62"/>
      <c r="B29" s="6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6"/>
    </row>
    <row r="30" spans="1:41">
      <c r="A30" s="62"/>
      <c r="B30" s="6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6"/>
    </row>
    <row r="31" spans="1:41">
      <c r="A31" s="62"/>
      <c r="B31" s="6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6"/>
    </row>
    <row r="32" spans="1:41">
      <c r="A32" s="62"/>
      <c r="B32" s="6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6"/>
    </row>
    <row r="33" spans="1:35">
      <c r="A33" s="62"/>
      <c r="B33" s="6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6"/>
    </row>
    <row r="34" spans="1:35">
      <c r="A34" s="62"/>
      <c r="B34" s="6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6"/>
    </row>
    <row r="35" spans="1:35">
      <c r="A35" s="62"/>
      <c r="B35" s="6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6"/>
    </row>
    <row r="36" spans="1:35">
      <c r="A36" s="62"/>
      <c r="B36" s="6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</sheetData>
  <protectedRanges>
    <protectedRange sqref="C3:F28 I3:M28 P3:T28 W3:AA28 AD3:AG28" name="Plage1"/>
  </protectedRanges>
  <mergeCells count="37">
    <mergeCell ref="A9:B9"/>
    <mergeCell ref="A5:B5"/>
    <mergeCell ref="A6:B6"/>
    <mergeCell ref="A7:B7"/>
    <mergeCell ref="A8:B8"/>
    <mergeCell ref="A1:B1"/>
    <mergeCell ref="A2:B2"/>
    <mergeCell ref="A3:B3"/>
    <mergeCell ref="A4:B4"/>
    <mergeCell ref="A14:B14"/>
    <mergeCell ref="A15:B15"/>
    <mergeCell ref="A16:B16"/>
    <mergeCell ref="A10:B10"/>
    <mergeCell ref="A11:B11"/>
    <mergeCell ref="A12:B12"/>
    <mergeCell ref="A36:B36"/>
    <mergeCell ref="A29:B29"/>
    <mergeCell ref="A30:B30"/>
    <mergeCell ref="A31:B31"/>
    <mergeCell ref="A32:B32"/>
    <mergeCell ref="A35:B35"/>
    <mergeCell ref="A23:B23"/>
    <mergeCell ref="A24:B24"/>
    <mergeCell ref="C1:AG1"/>
    <mergeCell ref="A33:B33"/>
    <mergeCell ref="A34:B34"/>
    <mergeCell ref="A25:B25"/>
    <mergeCell ref="A26:B26"/>
    <mergeCell ref="A27:B27"/>
    <mergeCell ref="A28:B28"/>
    <mergeCell ref="A21:B21"/>
    <mergeCell ref="A22:B22"/>
    <mergeCell ref="A17:B17"/>
    <mergeCell ref="A18:B18"/>
    <mergeCell ref="A19:B19"/>
    <mergeCell ref="A20:B20"/>
    <mergeCell ref="A13:B13"/>
  </mergeCells>
  <phoneticPr fontId="3" type="noConversion"/>
  <conditionalFormatting sqref="C2:D2 E2:AG28">
    <cfRule type="expression" dxfId="9" priority="3" stopIfTrue="1">
      <formula>OR(WEEKDAY(C$2)=1,WEEKDAY(C$2)=7,COUNTIF(C$2,Fériés)&gt;0)</formula>
    </cfRule>
  </conditionalFormatting>
  <conditionalFormatting sqref="C3:D28">
    <cfRule type="expression" dxfId="8" priority="4" stopIfTrue="1">
      <formula>OR(WEEKDAY(C$2)=1,WEEKDAY(C$2)=7,COUNTIF(C$2,Fériés)&gt;0)</formula>
    </cfRule>
  </conditionalFormatting>
  <dataValidations count="1">
    <dataValidation type="list" allowBlank="1" showInputMessage="1" showErrorMessage="1" sqref="C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AN39"/>
  <sheetViews>
    <sheetView showGridLines="0" workbookViewId="0">
      <pane xSplit="2" ySplit="2" topLeftCell="C9" activePane="bottomRight" state="frozen"/>
      <selection activeCell="C1" sqref="C1:AG1"/>
      <selection pane="topRight" activeCell="C1" sqref="C1:AG1"/>
      <selection pane="bottomLeft" activeCell="C1" sqref="C1:AG1"/>
      <selection pane="bottomRight" activeCell="R13" sqref="R13"/>
    </sheetView>
  </sheetViews>
  <sheetFormatPr baseColWidth="10" defaultRowHeight="12.75"/>
  <cols>
    <col min="1" max="2" width="11.42578125" style="1"/>
    <col min="3" max="21" width="3.85546875" style="1" customWidth="1"/>
    <col min="22" max="22" width="3.7109375" style="1" customWidth="1"/>
    <col min="23" max="33" width="3.85546875" style="1" customWidth="1"/>
    <col min="34" max="37" width="11.42578125" style="1"/>
    <col min="38" max="38" width="0" style="1" hidden="1" customWidth="1"/>
    <col min="39" max="16384" width="11.42578125" style="1"/>
  </cols>
  <sheetData>
    <row r="1" spans="1:40" ht="21" customHeight="1">
      <c r="A1" s="68">
        <f>An</f>
        <v>2013</v>
      </c>
      <c r="B1" s="69"/>
      <c r="C1" s="63">
        <f>DATE(An,12,1)</f>
        <v>41609</v>
      </c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40" ht="21" customHeight="1">
      <c r="A2" s="73"/>
      <c r="B2" s="73"/>
      <c r="C2" s="33">
        <f>C1</f>
        <v>41609</v>
      </c>
      <c r="D2" s="33">
        <f t="shared" ref="D2:AD2" si="0">C2+1</f>
        <v>41610</v>
      </c>
      <c r="E2" s="33">
        <f t="shared" si="0"/>
        <v>41611</v>
      </c>
      <c r="F2" s="33">
        <f t="shared" si="0"/>
        <v>41612</v>
      </c>
      <c r="G2" s="33">
        <f t="shared" si="0"/>
        <v>41613</v>
      </c>
      <c r="H2" s="33">
        <f t="shared" si="0"/>
        <v>41614</v>
      </c>
      <c r="I2" s="33">
        <f t="shared" si="0"/>
        <v>41615</v>
      </c>
      <c r="J2" s="33">
        <f t="shared" si="0"/>
        <v>41616</v>
      </c>
      <c r="K2" s="33">
        <f t="shared" si="0"/>
        <v>41617</v>
      </c>
      <c r="L2" s="33">
        <f t="shared" si="0"/>
        <v>41618</v>
      </c>
      <c r="M2" s="33">
        <f t="shared" si="0"/>
        <v>41619</v>
      </c>
      <c r="N2" s="33">
        <f t="shared" si="0"/>
        <v>41620</v>
      </c>
      <c r="O2" s="33">
        <f t="shared" si="0"/>
        <v>41621</v>
      </c>
      <c r="P2" s="33">
        <f t="shared" si="0"/>
        <v>41622</v>
      </c>
      <c r="Q2" s="33">
        <f t="shared" si="0"/>
        <v>41623</v>
      </c>
      <c r="R2" s="33">
        <f t="shared" si="0"/>
        <v>41624</v>
      </c>
      <c r="S2" s="33">
        <f t="shared" si="0"/>
        <v>41625</v>
      </c>
      <c r="T2" s="33">
        <f t="shared" si="0"/>
        <v>41626</v>
      </c>
      <c r="U2" s="33">
        <f t="shared" si="0"/>
        <v>41627</v>
      </c>
      <c r="V2" s="33">
        <f t="shared" si="0"/>
        <v>41628</v>
      </c>
      <c r="W2" s="33">
        <f t="shared" si="0"/>
        <v>41629</v>
      </c>
      <c r="X2" s="33">
        <f t="shared" si="0"/>
        <v>41630</v>
      </c>
      <c r="Y2" s="33">
        <f t="shared" si="0"/>
        <v>41631</v>
      </c>
      <c r="Z2" s="33">
        <f t="shared" si="0"/>
        <v>41632</v>
      </c>
      <c r="AA2" s="33">
        <f t="shared" si="0"/>
        <v>41633</v>
      </c>
      <c r="AB2" s="33">
        <f t="shared" si="0"/>
        <v>41634</v>
      </c>
      <c r="AC2" s="33">
        <f t="shared" si="0"/>
        <v>41635</v>
      </c>
      <c r="AD2" s="33">
        <f t="shared" si="0"/>
        <v>41636</v>
      </c>
      <c r="AE2" s="33">
        <f>IF(AD2+1&gt;EOMONTH(C1,0),"",AD2+1)</f>
        <v>41637</v>
      </c>
      <c r="AF2" s="33">
        <f>IF(AE2="","",IF(AE2+1&gt;EOMONTH($C$1,0),"",AE2+1))</f>
        <v>41638</v>
      </c>
      <c r="AG2" s="33">
        <f>IF(AF2="","",IF(AF2+1&gt;EOMONTH($C$1,0),"",AF2+1))</f>
        <v>41639</v>
      </c>
      <c r="AH2" s="7" t="s">
        <v>12</v>
      </c>
      <c r="AI2" s="10" t="s">
        <v>13</v>
      </c>
      <c r="AJ2" s="11" t="s">
        <v>14</v>
      </c>
    </row>
    <row r="3" spans="1:40" ht="21" customHeight="1">
      <c r="A3" s="67" t="s">
        <v>19</v>
      </c>
      <c r="B3" s="67"/>
      <c r="C3" s="35"/>
      <c r="D3" s="35"/>
      <c r="E3" s="35"/>
      <c r="F3" s="35"/>
      <c r="G3" s="35"/>
      <c r="H3" s="35"/>
      <c r="I3" s="4"/>
      <c r="J3" s="35"/>
      <c r="K3" s="4"/>
      <c r="L3" s="4"/>
      <c r="M3" s="4"/>
      <c r="N3" s="35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35"/>
      <c r="AD3" s="35"/>
      <c r="AE3" s="35"/>
      <c r="AF3" s="4"/>
      <c r="AG3" s="35"/>
      <c r="AH3" s="38" t="str">
        <f>IF(COUNTIF($C3:$AG3,"A")+(COUNTIF($C3:$AG3,"A/2")/2)=0,"",COUNTIF($C3:$AG3,"A")+(COUNTIF($C3:$AG3,"A/2")/2))</f>
        <v/>
      </c>
      <c r="AI3" s="38" t="str">
        <f t="shared" ref="AI3:AI18" si="1">IF(COUNTIF($C3:$AG3,"A")+(COUNTIF($C3:$AG3,"A/2")/2)=0,"",COUNTIF($C3:$AG3,"A")+(COUNTIF($C3:$AG3,"A/2")/2))</f>
        <v/>
      </c>
      <c r="AJ3" s="38"/>
      <c r="AL3" s="12" t="s">
        <v>15</v>
      </c>
    </row>
    <row r="4" spans="1:40" ht="21" customHeight="1">
      <c r="A4" s="66" t="s">
        <v>30</v>
      </c>
      <c r="B4" s="67"/>
      <c r="C4" s="35"/>
      <c r="D4" s="35"/>
      <c r="E4" s="35"/>
      <c r="F4" s="35"/>
      <c r="G4" s="35"/>
      <c r="H4" s="35"/>
      <c r="I4" s="4"/>
      <c r="J4" s="35"/>
      <c r="K4" s="4"/>
      <c r="L4" s="4"/>
      <c r="M4" s="4"/>
      <c r="N4" s="35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35"/>
      <c r="AD4" s="35"/>
      <c r="AE4" s="35"/>
      <c r="AF4" s="4"/>
      <c r="AG4" s="35"/>
      <c r="AH4" s="38" t="str">
        <f t="shared" ref="AH4:AI28" si="2">IF(COUNTIF($C4:$AG4,"A")+(COUNTIF($C4:$AG4,"A/2")/2)=0,"",COUNTIF($C4:$AG4,"A")+(COUNTIF($C4:$AG4,"A/2")/2))</f>
        <v/>
      </c>
      <c r="AI4" s="38" t="str">
        <f t="shared" si="1"/>
        <v/>
      </c>
      <c r="AJ4" s="38"/>
      <c r="AL4" s="8" t="s">
        <v>16</v>
      </c>
    </row>
    <row r="5" spans="1:40" ht="21" customHeight="1">
      <c r="A5" s="66" t="s">
        <v>32</v>
      </c>
      <c r="B5" s="67"/>
      <c r="C5" s="35"/>
      <c r="D5" s="35"/>
      <c r="E5" s="35"/>
      <c r="F5" s="35"/>
      <c r="G5" s="35"/>
      <c r="H5" s="35"/>
      <c r="I5" s="4"/>
      <c r="J5" s="35"/>
      <c r="K5" s="4"/>
      <c r="L5" s="4"/>
      <c r="M5" s="4"/>
      <c r="N5" s="35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35"/>
      <c r="AD5" s="35"/>
      <c r="AE5" s="35"/>
      <c r="AF5" s="4"/>
      <c r="AG5" s="35"/>
      <c r="AH5" s="38" t="str">
        <f t="shared" si="2"/>
        <v/>
      </c>
      <c r="AI5" s="38" t="str">
        <f t="shared" si="1"/>
        <v/>
      </c>
      <c r="AJ5" s="38"/>
      <c r="AL5" s="9" t="s">
        <v>17</v>
      </c>
      <c r="AM5" s="37"/>
    </row>
    <row r="6" spans="1:40" ht="21" customHeight="1">
      <c r="A6" s="66" t="s">
        <v>33</v>
      </c>
      <c r="B6" s="67"/>
      <c r="C6" s="35"/>
      <c r="D6" s="35"/>
      <c r="E6" s="35"/>
      <c r="F6" s="35"/>
      <c r="G6" s="35"/>
      <c r="H6" s="35"/>
      <c r="I6" s="4"/>
      <c r="J6" s="35"/>
      <c r="K6" s="4"/>
      <c r="L6" s="4"/>
      <c r="M6" s="4"/>
      <c r="N6" s="35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35"/>
      <c r="AD6" s="35"/>
      <c r="AE6" s="35"/>
      <c r="AF6" s="4"/>
      <c r="AG6" s="35"/>
      <c r="AH6" s="38" t="str">
        <f t="shared" si="2"/>
        <v/>
      </c>
      <c r="AI6" s="38" t="str">
        <f t="shared" si="1"/>
        <v/>
      </c>
      <c r="AJ6" s="38"/>
    </row>
    <row r="7" spans="1:40" ht="21" customHeight="1">
      <c r="A7" s="66" t="s">
        <v>34</v>
      </c>
      <c r="B7" s="67"/>
      <c r="C7" s="35"/>
      <c r="D7" s="35"/>
      <c r="E7" s="35"/>
      <c r="F7" s="35"/>
      <c r="G7" s="35"/>
      <c r="H7" s="35"/>
      <c r="I7" s="4"/>
      <c r="J7" s="35"/>
      <c r="K7" s="4"/>
      <c r="L7" s="4"/>
      <c r="M7" s="4"/>
      <c r="N7" s="35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35"/>
      <c r="AD7" s="35"/>
      <c r="AE7" s="35"/>
      <c r="AF7" s="4"/>
      <c r="AG7" s="35"/>
      <c r="AH7" s="38" t="str">
        <f t="shared" si="2"/>
        <v/>
      </c>
      <c r="AI7" s="38" t="str">
        <f t="shared" si="1"/>
        <v/>
      </c>
      <c r="AJ7" s="38"/>
      <c r="AN7" s="37"/>
    </row>
    <row r="8" spans="1:40" ht="21" customHeight="1">
      <c r="A8" s="66" t="s">
        <v>35</v>
      </c>
      <c r="B8" s="67"/>
      <c r="C8" s="35"/>
      <c r="D8" s="35"/>
      <c r="E8" s="35"/>
      <c r="F8" s="35"/>
      <c r="G8" s="35"/>
      <c r="H8" s="35"/>
      <c r="I8" s="4"/>
      <c r="J8" s="35"/>
      <c r="K8" s="4"/>
      <c r="L8" s="4"/>
      <c r="M8" s="4"/>
      <c r="N8" s="35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35"/>
      <c r="AD8" s="35"/>
      <c r="AE8" s="35"/>
      <c r="AF8" s="4"/>
      <c r="AG8" s="35"/>
      <c r="AH8" s="38" t="str">
        <f t="shared" si="2"/>
        <v/>
      </c>
      <c r="AI8" s="38" t="str">
        <f t="shared" si="1"/>
        <v/>
      </c>
      <c r="AJ8" s="38"/>
    </row>
    <row r="9" spans="1:40" ht="21" customHeight="1">
      <c r="A9" s="66" t="s">
        <v>36</v>
      </c>
      <c r="B9" s="67"/>
      <c r="C9" s="35"/>
      <c r="D9" s="35"/>
      <c r="E9" s="35"/>
      <c r="F9" s="35"/>
      <c r="G9" s="35"/>
      <c r="H9" s="35"/>
      <c r="I9" s="4"/>
      <c r="J9" s="35"/>
      <c r="K9" s="4"/>
      <c r="L9" s="4"/>
      <c r="M9" s="4"/>
      <c r="N9" s="35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35"/>
      <c r="AD9" s="35"/>
      <c r="AE9" s="35"/>
      <c r="AF9" s="4"/>
      <c r="AG9" s="35"/>
      <c r="AH9" s="38" t="str">
        <f t="shared" si="2"/>
        <v/>
      </c>
      <c r="AI9" s="38" t="str">
        <f t="shared" si="1"/>
        <v/>
      </c>
      <c r="AJ9" s="38"/>
    </row>
    <row r="10" spans="1:40" ht="21" customHeight="1">
      <c r="A10" s="66" t="s">
        <v>37</v>
      </c>
      <c r="B10" s="67"/>
      <c r="C10" s="35"/>
      <c r="D10" s="35"/>
      <c r="E10" s="35"/>
      <c r="F10" s="35"/>
      <c r="G10" s="35"/>
      <c r="H10" s="35"/>
      <c r="I10" s="4"/>
      <c r="J10" s="35"/>
      <c r="K10" s="4"/>
      <c r="L10" s="4"/>
      <c r="M10" s="4"/>
      <c r="N10" s="35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35"/>
      <c r="AD10" s="35"/>
      <c r="AE10" s="35"/>
      <c r="AF10" s="4"/>
      <c r="AG10" s="35"/>
      <c r="AH10" s="38" t="str">
        <f t="shared" si="2"/>
        <v/>
      </c>
      <c r="AI10" s="38" t="str">
        <f t="shared" si="1"/>
        <v/>
      </c>
      <c r="AJ10" s="38"/>
    </row>
    <row r="11" spans="1:40" ht="21" customHeight="1">
      <c r="A11" s="66" t="s">
        <v>38</v>
      </c>
      <c r="B11" s="67"/>
      <c r="C11" s="35"/>
      <c r="D11" s="35"/>
      <c r="E11" s="35"/>
      <c r="F11" s="35"/>
      <c r="G11" s="35"/>
      <c r="H11" s="35"/>
      <c r="I11" s="4"/>
      <c r="J11" s="35"/>
      <c r="K11" s="4"/>
      <c r="L11" s="4"/>
      <c r="M11" s="4"/>
      <c r="N11" s="35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35"/>
      <c r="AD11" s="35"/>
      <c r="AE11" s="35"/>
      <c r="AF11" s="4"/>
      <c r="AG11" s="35"/>
      <c r="AH11" s="38" t="str">
        <f t="shared" si="2"/>
        <v/>
      </c>
      <c r="AI11" s="38" t="str">
        <f t="shared" si="1"/>
        <v/>
      </c>
      <c r="AJ11" s="38"/>
    </row>
    <row r="12" spans="1:40" ht="21" customHeight="1">
      <c r="A12" s="66" t="s">
        <v>39</v>
      </c>
      <c r="B12" s="67"/>
      <c r="C12" s="35"/>
      <c r="D12" s="35"/>
      <c r="E12" s="35"/>
      <c r="F12" s="35"/>
      <c r="G12" s="35"/>
      <c r="H12" s="35"/>
      <c r="I12" s="4"/>
      <c r="J12" s="35"/>
      <c r="K12" s="4"/>
      <c r="L12" s="4"/>
      <c r="M12" s="4"/>
      <c r="N12" s="35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35"/>
      <c r="AD12" s="35"/>
      <c r="AE12" s="35"/>
      <c r="AF12" s="4"/>
      <c r="AG12" s="35"/>
      <c r="AH12" s="38" t="str">
        <f t="shared" si="2"/>
        <v/>
      </c>
      <c r="AI12" s="38" t="str">
        <f t="shared" si="1"/>
        <v/>
      </c>
      <c r="AJ12" s="38"/>
    </row>
    <row r="13" spans="1:40" ht="21" customHeight="1">
      <c r="A13" s="66" t="s">
        <v>40</v>
      </c>
      <c r="B13" s="67"/>
      <c r="C13" s="35"/>
      <c r="D13" s="35"/>
      <c r="E13" s="35"/>
      <c r="F13" s="35"/>
      <c r="G13" s="35"/>
      <c r="H13" s="35"/>
      <c r="I13" s="4"/>
      <c r="J13" s="35"/>
      <c r="K13" s="4"/>
      <c r="L13" s="4"/>
      <c r="M13" s="4"/>
      <c r="N13" s="35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5"/>
      <c r="AD13" s="35"/>
      <c r="AE13" s="35"/>
      <c r="AF13" s="4"/>
      <c r="AG13" s="35"/>
      <c r="AH13" s="38" t="str">
        <f t="shared" si="2"/>
        <v/>
      </c>
      <c r="AI13" s="38" t="str">
        <f t="shared" si="1"/>
        <v/>
      </c>
      <c r="AJ13" s="38"/>
      <c r="AN13" s="37"/>
    </row>
    <row r="14" spans="1:40" ht="21" customHeight="1">
      <c r="A14" s="66" t="s">
        <v>41</v>
      </c>
      <c r="B14" s="67"/>
      <c r="C14" s="35"/>
      <c r="D14" s="35"/>
      <c r="E14" s="35"/>
      <c r="F14" s="35"/>
      <c r="G14" s="35"/>
      <c r="H14" s="35"/>
      <c r="I14" s="4"/>
      <c r="J14" s="35"/>
      <c r="K14" s="4"/>
      <c r="L14" s="4"/>
      <c r="M14" s="4"/>
      <c r="N14" s="35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35"/>
      <c r="AD14" s="35"/>
      <c r="AE14" s="35"/>
      <c r="AF14" s="4"/>
      <c r="AG14" s="35"/>
      <c r="AH14" s="38" t="str">
        <f t="shared" si="2"/>
        <v/>
      </c>
      <c r="AI14" s="38" t="str">
        <f t="shared" si="1"/>
        <v/>
      </c>
      <c r="AJ14" s="38"/>
    </row>
    <row r="15" spans="1:40" ht="21" customHeight="1">
      <c r="A15" s="66" t="s">
        <v>42</v>
      </c>
      <c r="B15" s="67"/>
      <c r="C15" s="35"/>
      <c r="D15" s="35"/>
      <c r="E15" s="35"/>
      <c r="F15" s="35"/>
      <c r="G15" s="35"/>
      <c r="H15" s="35"/>
      <c r="I15" s="4"/>
      <c r="J15" s="35"/>
      <c r="K15" s="4"/>
      <c r="L15" s="4"/>
      <c r="M15" s="4"/>
      <c r="N15" s="35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35"/>
      <c r="AD15" s="35"/>
      <c r="AE15" s="35"/>
      <c r="AF15" s="4"/>
      <c r="AG15" s="35"/>
      <c r="AH15" s="38" t="str">
        <f t="shared" si="2"/>
        <v/>
      </c>
      <c r="AI15" s="38" t="str">
        <f t="shared" si="1"/>
        <v/>
      </c>
      <c r="AJ15" s="38"/>
      <c r="AK15" s="37"/>
    </row>
    <row r="16" spans="1:40" ht="21" customHeight="1">
      <c r="A16" s="66" t="s">
        <v>43</v>
      </c>
      <c r="B16" s="67"/>
      <c r="C16" s="35"/>
      <c r="D16" s="35"/>
      <c r="E16" s="35"/>
      <c r="F16" s="35"/>
      <c r="G16" s="35"/>
      <c r="H16" s="35"/>
      <c r="I16" s="4"/>
      <c r="J16" s="35"/>
      <c r="K16" s="4"/>
      <c r="L16" s="4"/>
      <c r="M16" s="4"/>
      <c r="N16" s="35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35"/>
      <c r="AD16" s="35"/>
      <c r="AE16" s="35"/>
      <c r="AF16" s="4"/>
      <c r="AG16" s="35"/>
      <c r="AH16" s="38" t="str">
        <f t="shared" si="2"/>
        <v/>
      </c>
      <c r="AI16" s="38" t="str">
        <f t="shared" si="1"/>
        <v/>
      </c>
      <c r="AJ16" s="38"/>
    </row>
    <row r="17" spans="1:39" ht="21" customHeight="1">
      <c r="A17" s="66" t="s">
        <v>44</v>
      </c>
      <c r="B17" s="67"/>
      <c r="C17" s="35"/>
      <c r="D17" s="35"/>
      <c r="E17" s="35"/>
      <c r="F17" s="35"/>
      <c r="G17" s="35"/>
      <c r="H17" s="35"/>
      <c r="I17" s="4"/>
      <c r="J17" s="35"/>
      <c r="K17" s="4"/>
      <c r="L17" s="4"/>
      <c r="M17" s="4"/>
      <c r="N17" s="35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35"/>
      <c r="AD17" s="35"/>
      <c r="AE17" s="35"/>
      <c r="AF17" s="4"/>
      <c r="AG17" s="35"/>
      <c r="AH17" s="38" t="str">
        <f t="shared" si="2"/>
        <v/>
      </c>
      <c r="AI17" s="38" t="str">
        <f t="shared" si="1"/>
        <v/>
      </c>
      <c r="AJ17" s="38"/>
      <c r="AK17" s="37"/>
      <c r="AM17" s="37"/>
    </row>
    <row r="18" spans="1:39" ht="21" customHeight="1">
      <c r="A18" s="66" t="s">
        <v>45</v>
      </c>
      <c r="B18" s="67"/>
      <c r="C18" s="35"/>
      <c r="D18" s="35"/>
      <c r="E18" s="35"/>
      <c r="F18" s="35"/>
      <c r="G18" s="35"/>
      <c r="H18" s="35"/>
      <c r="I18" s="4"/>
      <c r="J18" s="35"/>
      <c r="K18" s="4"/>
      <c r="L18" s="4"/>
      <c r="M18" s="4"/>
      <c r="N18" s="35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35"/>
      <c r="AD18" s="35"/>
      <c r="AE18" s="35"/>
      <c r="AF18" s="4"/>
      <c r="AG18" s="35"/>
      <c r="AH18" s="38" t="str">
        <f t="shared" si="2"/>
        <v/>
      </c>
      <c r="AI18" s="38" t="str">
        <f t="shared" si="1"/>
        <v/>
      </c>
      <c r="AJ18" s="38"/>
    </row>
    <row r="19" spans="1:39" ht="21" customHeight="1">
      <c r="A19" s="66" t="s">
        <v>46</v>
      </c>
      <c r="B19" s="67"/>
      <c r="C19" s="35"/>
      <c r="D19" s="35"/>
      <c r="E19" s="35"/>
      <c r="F19" s="35"/>
      <c r="G19" s="35"/>
      <c r="H19" s="35"/>
      <c r="I19" s="4"/>
      <c r="J19" s="35"/>
      <c r="K19" s="4"/>
      <c r="L19" s="4"/>
      <c r="M19" s="4"/>
      <c r="N19" s="35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35"/>
      <c r="AD19" s="35"/>
      <c r="AE19" s="35"/>
      <c r="AF19" s="4"/>
      <c r="AG19" s="35"/>
      <c r="AH19" s="38" t="str">
        <f t="shared" si="2"/>
        <v/>
      </c>
      <c r="AI19" s="38" t="str">
        <f t="shared" si="2"/>
        <v/>
      </c>
      <c r="AJ19" s="38"/>
    </row>
    <row r="20" spans="1:39" ht="15.75">
      <c r="A20" s="66" t="s">
        <v>47</v>
      </c>
      <c r="B20" s="67"/>
      <c r="C20" s="35"/>
      <c r="D20" s="35"/>
      <c r="E20" s="35"/>
      <c r="F20" s="35"/>
      <c r="G20" s="35"/>
      <c r="H20" s="35"/>
      <c r="I20" s="4"/>
      <c r="J20" s="35"/>
      <c r="K20" s="4"/>
      <c r="L20" s="4"/>
      <c r="M20" s="4"/>
      <c r="N20" s="35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35"/>
      <c r="AC20" s="35"/>
      <c r="AD20" s="35"/>
      <c r="AE20" s="35"/>
      <c r="AF20" s="35"/>
      <c r="AG20" s="35"/>
      <c r="AH20" s="38" t="str">
        <f t="shared" si="2"/>
        <v/>
      </c>
      <c r="AI20" s="38" t="str">
        <f t="shared" si="2"/>
        <v/>
      </c>
      <c r="AJ20" s="38"/>
    </row>
    <row r="21" spans="1:39" ht="15.75">
      <c r="A21" s="66" t="s">
        <v>48</v>
      </c>
      <c r="B21" s="67"/>
      <c r="C21" s="35"/>
      <c r="D21" s="35"/>
      <c r="E21" s="35"/>
      <c r="F21" s="35"/>
      <c r="G21" s="35"/>
      <c r="H21" s="35"/>
      <c r="I21" s="4"/>
      <c r="J21" s="35"/>
      <c r="K21" s="4"/>
      <c r="L21" s="4"/>
      <c r="M21" s="4"/>
      <c r="N21" s="35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35"/>
      <c r="AD21" s="35"/>
      <c r="AE21" s="35"/>
      <c r="AF21" s="4"/>
      <c r="AG21" s="35"/>
      <c r="AH21" s="38" t="str">
        <f t="shared" si="2"/>
        <v/>
      </c>
      <c r="AI21" s="38" t="str">
        <f t="shared" si="2"/>
        <v/>
      </c>
      <c r="AJ21" s="38"/>
    </row>
    <row r="22" spans="1:39" ht="15.75">
      <c r="A22" s="66" t="s">
        <v>49</v>
      </c>
      <c r="B22" s="67"/>
      <c r="C22" s="35"/>
      <c r="D22" s="35"/>
      <c r="E22" s="35"/>
      <c r="F22" s="35"/>
      <c r="G22" s="35"/>
      <c r="H22" s="35"/>
      <c r="I22" s="4"/>
      <c r="J22" s="35"/>
      <c r="K22" s="4"/>
      <c r="L22" s="4"/>
      <c r="M22" s="4"/>
      <c r="N22" s="35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35"/>
      <c r="AD22" s="35"/>
      <c r="AE22" s="35"/>
      <c r="AF22" s="4"/>
      <c r="AG22" s="35"/>
      <c r="AH22" s="38" t="str">
        <f t="shared" si="2"/>
        <v/>
      </c>
      <c r="AI22" s="38" t="str">
        <f t="shared" si="2"/>
        <v/>
      </c>
      <c r="AJ22" s="38"/>
    </row>
    <row r="23" spans="1:39" ht="15.75">
      <c r="A23" s="66" t="s">
        <v>50</v>
      </c>
      <c r="B23" s="67"/>
      <c r="C23" s="35"/>
      <c r="D23" s="35"/>
      <c r="E23" s="35"/>
      <c r="F23" s="35"/>
      <c r="G23" s="35"/>
      <c r="H23" s="35"/>
      <c r="I23" s="4"/>
      <c r="J23" s="35"/>
      <c r="K23" s="4"/>
      <c r="L23" s="4"/>
      <c r="M23" s="4"/>
      <c r="N23" s="35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35"/>
      <c r="AD23" s="35"/>
      <c r="AE23" s="35"/>
      <c r="AF23" s="4"/>
      <c r="AG23" s="35"/>
      <c r="AH23" s="38" t="str">
        <f t="shared" si="2"/>
        <v/>
      </c>
      <c r="AI23" s="38" t="str">
        <f t="shared" si="2"/>
        <v/>
      </c>
      <c r="AJ23" s="38"/>
      <c r="AM23" s="37"/>
    </row>
    <row r="24" spans="1:39" ht="15.75">
      <c r="A24" s="66" t="s">
        <v>51</v>
      </c>
      <c r="B24" s="67"/>
      <c r="C24" s="35"/>
      <c r="D24" s="35"/>
      <c r="E24" s="35"/>
      <c r="F24" s="35"/>
      <c r="G24" s="35"/>
      <c r="H24" s="35"/>
      <c r="I24" s="4"/>
      <c r="J24" s="35"/>
      <c r="K24" s="4"/>
      <c r="L24" s="4"/>
      <c r="M24" s="4"/>
      <c r="N24" s="35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35"/>
      <c r="AD24" s="35"/>
      <c r="AE24" s="35"/>
      <c r="AF24" s="4"/>
      <c r="AG24" s="35"/>
      <c r="AH24" s="38" t="str">
        <f t="shared" si="2"/>
        <v/>
      </c>
      <c r="AI24" s="38" t="str">
        <f t="shared" si="2"/>
        <v/>
      </c>
      <c r="AJ24" s="38"/>
    </row>
    <row r="25" spans="1:39" ht="15.75">
      <c r="A25" s="66" t="s">
        <v>52</v>
      </c>
      <c r="B25" s="67"/>
      <c r="C25" s="35"/>
      <c r="D25" s="35"/>
      <c r="E25" s="35"/>
      <c r="F25" s="35"/>
      <c r="G25" s="35"/>
      <c r="H25" s="35"/>
      <c r="I25" s="4"/>
      <c r="J25" s="35"/>
      <c r="K25" s="4"/>
      <c r="L25" s="4"/>
      <c r="M25" s="4"/>
      <c r="N25" s="35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35"/>
      <c r="AD25" s="35"/>
      <c r="AE25" s="35"/>
      <c r="AF25" s="4"/>
      <c r="AG25" s="35"/>
      <c r="AH25" s="38" t="str">
        <f t="shared" si="2"/>
        <v/>
      </c>
      <c r="AI25" s="38" t="str">
        <f t="shared" si="2"/>
        <v/>
      </c>
      <c r="AJ25" s="38"/>
    </row>
    <row r="26" spans="1:39" ht="15.75">
      <c r="A26" s="66" t="s">
        <v>53</v>
      </c>
      <c r="B26" s="67"/>
      <c r="C26" s="35"/>
      <c r="D26" s="35"/>
      <c r="E26" s="35"/>
      <c r="F26" s="35"/>
      <c r="G26" s="35"/>
      <c r="H26" s="35"/>
      <c r="I26" s="4"/>
      <c r="J26" s="35"/>
      <c r="K26" s="4"/>
      <c r="L26" s="4"/>
      <c r="M26" s="4"/>
      <c r="N26" s="35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35"/>
      <c r="AD26" s="35"/>
      <c r="AE26" s="35"/>
      <c r="AF26" s="4"/>
      <c r="AG26" s="35"/>
      <c r="AH26" s="38" t="str">
        <f t="shared" si="2"/>
        <v/>
      </c>
      <c r="AI26" s="38" t="str">
        <f t="shared" si="2"/>
        <v/>
      </c>
      <c r="AJ26" s="38"/>
    </row>
    <row r="27" spans="1:39" ht="15.75">
      <c r="A27" s="66" t="s">
        <v>54</v>
      </c>
      <c r="B27" s="67"/>
      <c r="C27" s="35"/>
      <c r="D27" s="35"/>
      <c r="E27" s="35"/>
      <c r="F27" s="35"/>
      <c r="G27" s="35"/>
      <c r="H27" s="35"/>
      <c r="I27" s="4"/>
      <c r="J27" s="35"/>
      <c r="K27" s="4"/>
      <c r="L27" s="4"/>
      <c r="M27" s="4"/>
      <c r="N27" s="35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35"/>
      <c r="AD27" s="35"/>
      <c r="AE27" s="35"/>
      <c r="AF27" s="4"/>
      <c r="AG27" s="35"/>
      <c r="AH27" s="38" t="str">
        <f t="shared" si="2"/>
        <v/>
      </c>
      <c r="AI27" s="38" t="str">
        <f t="shared" si="2"/>
        <v/>
      </c>
      <c r="AJ27" s="38"/>
    </row>
    <row r="28" spans="1:39" ht="15.75">
      <c r="A28" s="66" t="s">
        <v>55</v>
      </c>
      <c r="B28" s="67"/>
      <c r="C28" s="35"/>
      <c r="D28" s="35"/>
      <c r="E28" s="35"/>
      <c r="F28" s="35"/>
      <c r="G28" s="35"/>
      <c r="H28" s="35"/>
      <c r="I28" s="4"/>
      <c r="J28" s="35"/>
      <c r="K28" s="4"/>
      <c r="L28" s="4"/>
      <c r="M28" s="4"/>
      <c r="N28" s="35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35"/>
      <c r="AD28" s="35"/>
      <c r="AE28" s="35"/>
      <c r="AF28" s="4"/>
      <c r="AG28" s="35"/>
      <c r="AH28" s="38" t="str">
        <f t="shared" si="2"/>
        <v/>
      </c>
      <c r="AI28" s="38" t="str">
        <f t="shared" si="2"/>
        <v/>
      </c>
      <c r="AJ28" s="38"/>
    </row>
    <row r="29" spans="1:39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</row>
    <row r="30" spans="1:39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9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9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</sheetData>
  <protectedRanges>
    <protectedRange sqref="C3:F28 I3:M28 P3:T28 W3:AA28 AC3:AC28 AE3:AG28" name="Plage1"/>
  </protectedRanges>
  <mergeCells count="29">
    <mergeCell ref="A20:B20"/>
    <mergeCell ref="A28:B28"/>
    <mergeCell ref="A21:B21"/>
    <mergeCell ref="A22:B22"/>
    <mergeCell ref="A23:B23"/>
    <mergeCell ref="A24:B24"/>
    <mergeCell ref="C1:AG1"/>
    <mergeCell ref="A25:B25"/>
    <mergeCell ref="A26:B26"/>
    <mergeCell ref="A27:B27"/>
    <mergeCell ref="A13:B13"/>
    <mergeCell ref="A14:B14"/>
    <mergeCell ref="A15:B15"/>
    <mergeCell ref="A16:B16"/>
    <mergeCell ref="A17:B17"/>
    <mergeCell ref="A18:B18"/>
    <mergeCell ref="A19:B19"/>
    <mergeCell ref="A7:B7"/>
    <mergeCell ref="A8:B8"/>
    <mergeCell ref="A9:B9"/>
    <mergeCell ref="A10:B10"/>
    <mergeCell ref="A11:B11"/>
    <mergeCell ref="A12:B12"/>
    <mergeCell ref="A1:B1"/>
    <mergeCell ref="A2:B2"/>
    <mergeCell ref="A3:B3"/>
    <mergeCell ref="A4:B4"/>
    <mergeCell ref="A5:B5"/>
    <mergeCell ref="A6:B6"/>
  </mergeCells>
  <phoneticPr fontId="3" type="noConversion"/>
  <conditionalFormatting sqref="C2:AG28">
    <cfRule type="expression" dxfId="1" priority="1" stopIfTrue="1">
      <formula>OR(WEEKDAY(C$2)=1,WEEKDAY(C$2)=7,COUNTIF(C$2,Fériés)&gt;0)</formula>
    </cfRule>
  </conditionalFormatting>
  <dataValidations count="1">
    <dataValidation type="list" allowBlank="1" showInputMessage="1" showErrorMessage="1" sqref="C3:AC28 AE3:AG28">
      <formula1>Code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/>
  <dimension ref="A1:F28"/>
  <sheetViews>
    <sheetView zoomScale="70" zoomScaleNormal="70" workbookViewId="0"/>
  </sheetViews>
  <sheetFormatPr baseColWidth="10" defaultRowHeight="12.75"/>
  <cols>
    <col min="1" max="1" width="11.42578125" style="13"/>
    <col min="2" max="2" width="14.140625" style="13" customWidth="1"/>
    <col min="3" max="16384" width="11.42578125" style="13"/>
  </cols>
  <sheetData>
    <row r="1" spans="1:6">
      <c r="A1" s="61">
        <v>2013</v>
      </c>
      <c r="C1" s="74" t="s">
        <v>29</v>
      </c>
      <c r="D1" s="74"/>
      <c r="E1" s="74"/>
    </row>
    <row r="2" spans="1:6" ht="15">
      <c r="A2" s="73"/>
      <c r="B2" s="73"/>
      <c r="C2" s="14" t="s">
        <v>12</v>
      </c>
      <c r="D2" s="15" t="s">
        <v>13</v>
      </c>
      <c r="E2" s="16" t="s">
        <v>14</v>
      </c>
      <c r="F2" s="18" t="s">
        <v>18</v>
      </c>
    </row>
    <row r="3" spans="1:6" ht="18">
      <c r="A3" s="66" t="s">
        <v>56</v>
      </c>
      <c r="B3" s="67"/>
      <c r="C3" s="17">
        <f>SUM('Janvier :Décembre'!AH3)</f>
        <v>0</v>
      </c>
      <c r="D3" s="17">
        <f>SUM('Janvier :Décembre'!AI3)</f>
        <v>0</v>
      </c>
      <c r="E3" s="17">
        <f>SUM('Janvier :Décembre'!AJ3)</f>
        <v>0</v>
      </c>
      <c r="F3" s="20" t="str">
        <f>IF(C3&gt;14,"L","J")</f>
        <v>J</v>
      </c>
    </row>
    <row r="4" spans="1:6" ht="18">
      <c r="A4" s="66" t="s">
        <v>57</v>
      </c>
      <c r="B4" s="67"/>
      <c r="C4" s="17">
        <f>SUM('Janvier :Décembre'!AH4)</f>
        <v>0</v>
      </c>
      <c r="D4" s="17">
        <f>SUM('Janvier :Décembre'!AI4)</f>
        <v>0</v>
      </c>
      <c r="E4" s="17">
        <f>SUM('Janvier :Décembre'!AJ4)</f>
        <v>0</v>
      </c>
      <c r="F4" s="20" t="str">
        <f t="shared" ref="F4:F28" si="0">IF(C4&gt;14,"L","J")</f>
        <v>J</v>
      </c>
    </row>
    <row r="5" spans="1:6" ht="18">
      <c r="A5" s="66" t="s">
        <v>58</v>
      </c>
      <c r="B5" s="67"/>
      <c r="C5" s="17">
        <f>SUM('Janvier :Décembre'!AH5)</f>
        <v>0</v>
      </c>
      <c r="D5" s="17">
        <f>SUM('Janvier :Décembre'!AI5)</f>
        <v>0</v>
      </c>
      <c r="E5" s="17">
        <f>SUM('Janvier :Décembre'!AJ5)</f>
        <v>0</v>
      </c>
      <c r="F5" s="20" t="str">
        <f t="shared" si="0"/>
        <v>J</v>
      </c>
    </row>
    <row r="6" spans="1:6" ht="18">
      <c r="A6" s="66" t="s">
        <v>59</v>
      </c>
      <c r="B6" s="67"/>
      <c r="C6" s="17">
        <f>SUM('Janvier :Décembre'!AH6)</f>
        <v>0</v>
      </c>
      <c r="D6" s="17">
        <f>SUM('Janvier :Décembre'!AI6)</f>
        <v>0</v>
      </c>
      <c r="E6" s="17">
        <f>SUM('Janvier :Décembre'!AJ6)</f>
        <v>0</v>
      </c>
      <c r="F6" s="20" t="str">
        <f t="shared" si="0"/>
        <v>J</v>
      </c>
    </row>
    <row r="7" spans="1:6" ht="18">
      <c r="A7" s="66" t="s">
        <v>60</v>
      </c>
      <c r="B7" s="67"/>
      <c r="C7" s="17">
        <f>SUM('Janvier :Décembre'!AH7)</f>
        <v>0</v>
      </c>
      <c r="D7" s="17">
        <f>SUM('Janvier :Décembre'!AI7)</f>
        <v>0</v>
      </c>
      <c r="E7" s="17">
        <f>SUM('Janvier :Décembre'!AJ7)</f>
        <v>0</v>
      </c>
      <c r="F7" s="20" t="str">
        <f t="shared" si="0"/>
        <v>J</v>
      </c>
    </row>
    <row r="8" spans="1:6" ht="18">
      <c r="A8" s="66" t="s">
        <v>61</v>
      </c>
      <c r="B8" s="67"/>
      <c r="C8" s="17">
        <f>SUM('Janvier :Décembre'!AH8)</f>
        <v>0</v>
      </c>
      <c r="D8" s="17">
        <f>SUM('Janvier :Décembre'!AI8)</f>
        <v>0</v>
      </c>
      <c r="E8" s="17">
        <f>SUM('Janvier :Décembre'!AJ8)</f>
        <v>0</v>
      </c>
      <c r="F8" s="20" t="str">
        <f t="shared" si="0"/>
        <v>J</v>
      </c>
    </row>
    <row r="9" spans="1:6" ht="18">
      <c r="A9" s="66" t="s">
        <v>62</v>
      </c>
      <c r="B9" s="67"/>
      <c r="C9" s="17">
        <f>SUM('Janvier :Décembre'!AH9)</f>
        <v>0</v>
      </c>
      <c r="D9" s="17">
        <f>SUM('Janvier :Décembre'!AI9)</f>
        <v>0</v>
      </c>
      <c r="E9" s="17">
        <f>SUM('Janvier :Décembre'!AJ9)</f>
        <v>0</v>
      </c>
      <c r="F9" s="20" t="str">
        <f t="shared" si="0"/>
        <v>J</v>
      </c>
    </row>
    <row r="10" spans="1:6" ht="18">
      <c r="A10" s="66" t="s">
        <v>63</v>
      </c>
      <c r="B10" s="67"/>
      <c r="C10" s="17">
        <f>SUM('Janvier :Décembre'!AH10)</f>
        <v>0</v>
      </c>
      <c r="D10" s="17">
        <f>SUM('Janvier :Décembre'!AI10)</f>
        <v>0</v>
      </c>
      <c r="E10" s="17">
        <f>SUM('Janvier :Décembre'!AJ10)</f>
        <v>0</v>
      </c>
      <c r="F10" s="20" t="str">
        <f t="shared" si="0"/>
        <v>J</v>
      </c>
    </row>
    <row r="11" spans="1:6" ht="18">
      <c r="A11" s="66" t="s">
        <v>64</v>
      </c>
      <c r="B11" s="67"/>
      <c r="C11" s="17">
        <f>SUM('Janvier :Décembre'!AH11)</f>
        <v>0</v>
      </c>
      <c r="D11" s="17">
        <f>SUM('Janvier :Décembre'!AI11)</f>
        <v>0</v>
      </c>
      <c r="E11" s="17">
        <f>SUM('Janvier :Décembre'!AJ11)</f>
        <v>0</v>
      </c>
      <c r="F11" s="20" t="str">
        <f t="shared" si="0"/>
        <v>J</v>
      </c>
    </row>
    <row r="12" spans="1:6" ht="18">
      <c r="A12" s="66" t="s">
        <v>65</v>
      </c>
      <c r="B12" s="67"/>
      <c r="C12" s="17">
        <f>SUM('Janvier :Décembre'!AH12)</f>
        <v>0</v>
      </c>
      <c r="D12" s="17">
        <f>SUM('Janvier :Décembre'!AI12)</f>
        <v>0</v>
      </c>
      <c r="E12" s="17">
        <f>SUM('Janvier :Décembre'!AJ12)</f>
        <v>0</v>
      </c>
      <c r="F12" s="20" t="str">
        <f t="shared" si="0"/>
        <v>J</v>
      </c>
    </row>
    <row r="13" spans="1:6" ht="18">
      <c r="A13" s="66" t="s">
        <v>56</v>
      </c>
      <c r="B13" s="67"/>
      <c r="C13" s="17">
        <f>SUM('Janvier :Décembre'!AH13)</f>
        <v>0</v>
      </c>
      <c r="D13" s="17">
        <f>SUM('Janvier :Décembre'!AI13)</f>
        <v>0</v>
      </c>
      <c r="E13" s="17">
        <f>SUM('Janvier :Décembre'!AJ13)</f>
        <v>0</v>
      </c>
      <c r="F13" s="20" t="str">
        <f t="shared" si="0"/>
        <v>J</v>
      </c>
    </row>
    <row r="14" spans="1:6" ht="18">
      <c r="A14" s="66" t="s">
        <v>66</v>
      </c>
      <c r="B14" s="67"/>
      <c r="C14" s="17">
        <f>SUM('Janvier :Décembre'!AH14)</f>
        <v>0</v>
      </c>
      <c r="D14" s="17">
        <f>SUM('Janvier :Décembre'!AI14)</f>
        <v>0</v>
      </c>
      <c r="E14" s="17">
        <f>SUM('Janvier :Décembre'!AJ14)</f>
        <v>0</v>
      </c>
      <c r="F14" s="20" t="str">
        <f t="shared" si="0"/>
        <v>J</v>
      </c>
    </row>
    <row r="15" spans="1:6" ht="18">
      <c r="A15" s="66" t="s">
        <v>67</v>
      </c>
      <c r="B15" s="67"/>
      <c r="C15" s="17">
        <f>SUM('Janvier :Décembre'!AH15)</f>
        <v>0</v>
      </c>
      <c r="D15" s="17">
        <f>SUM('Janvier :Décembre'!AI15)</f>
        <v>0</v>
      </c>
      <c r="E15" s="17">
        <f>SUM('Janvier :Décembre'!AJ15)</f>
        <v>0</v>
      </c>
      <c r="F15" s="20" t="str">
        <f t="shared" si="0"/>
        <v>J</v>
      </c>
    </row>
    <row r="16" spans="1:6" ht="18">
      <c r="A16" s="66" t="s">
        <v>68</v>
      </c>
      <c r="B16" s="67"/>
      <c r="C16" s="17">
        <f>SUM('Janvier :Décembre'!AH16)</f>
        <v>0</v>
      </c>
      <c r="D16" s="17">
        <f>SUM('Janvier :Décembre'!AI16)</f>
        <v>0</v>
      </c>
      <c r="E16" s="17">
        <f>SUM('Janvier :Décembre'!AJ16)</f>
        <v>0</v>
      </c>
      <c r="F16" s="20" t="str">
        <f t="shared" si="0"/>
        <v>J</v>
      </c>
    </row>
    <row r="17" spans="1:6" ht="18">
      <c r="A17" s="66" t="s">
        <v>69</v>
      </c>
      <c r="B17" s="67"/>
      <c r="C17" s="17">
        <f>SUM('Janvier :Décembre'!AH17)</f>
        <v>0</v>
      </c>
      <c r="D17" s="17">
        <f>SUM('Janvier :Décembre'!AI17)</f>
        <v>0</v>
      </c>
      <c r="E17" s="17">
        <f>SUM('Janvier :Décembre'!AJ17)</f>
        <v>0</v>
      </c>
      <c r="F17" s="20" t="str">
        <f t="shared" si="0"/>
        <v>J</v>
      </c>
    </row>
    <row r="18" spans="1:6" ht="18">
      <c r="A18" s="66" t="s">
        <v>70</v>
      </c>
      <c r="B18" s="67"/>
      <c r="C18" s="17">
        <f>SUM('Janvier :Décembre'!AH18)</f>
        <v>0</v>
      </c>
      <c r="D18" s="17">
        <f>SUM('Janvier :Décembre'!AI18)</f>
        <v>0</v>
      </c>
      <c r="E18" s="17">
        <f>SUM('Janvier :Décembre'!AJ18)</f>
        <v>0</v>
      </c>
      <c r="F18" s="20" t="str">
        <f t="shared" si="0"/>
        <v>J</v>
      </c>
    </row>
    <row r="19" spans="1:6" ht="18">
      <c r="A19" s="66" t="s">
        <v>71</v>
      </c>
      <c r="B19" s="67"/>
      <c r="C19" s="17">
        <f>SUM('Janvier :Décembre'!AH19)</f>
        <v>0</v>
      </c>
      <c r="D19" s="17">
        <f>SUM('Janvier :Décembre'!AI19)</f>
        <v>0</v>
      </c>
      <c r="E19" s="17">
        <f>SUM('Janvier :Décembre'!AJ19)</f>
        <v>0</v>
      </c>
      <c r="F19" s="20" t="str">
        <f t="shared" si="0"/>
        <v>J</v>
      </c>
    </row>
    <row r="20" spans="1:6" ht="18">
      <c r="A20" s="66" t="s">
        <v>72</v>
      </c>
      <c r="B20" s="67"/>
      <c r="C20" s="17">
        <f>SUM('Janvier :Décembre'!AH20)</f>
        <v>0</v>
      </c>
      <c r="D20" s="17">
        <f>SUM('Janvier :Décembre'!AI20)</f>
        <v>0</v>
      </c>
      <c r="E20" s="17">
        <f>SUM('Janvier :Décembre'!AJ20)</f>
        <v>0</v>
      </c>
      <c r="F20" s="20" t="str">
        <f t="shared" si="0"/>
        <v>J</v>
      </c>
    </row>
    <row r="21" spans="1:6" ht="18">
      <c r="A21" s="66" t="s">
        <v>73</v>
      </c>
      <c r="B21" s="67"/>
      <c r="C21" s="17">
        <f>SUM('Janvier :Décembre'!AH21)</f>
        <v>0</v>
      </c>
      <c r="D21" s="17">
        <f>SUM('Janvier :Décembre'!AI21)</f>
        <v>0</v>
      </c>
      <c r="E21" s="17">
        <f>SUM('Janvier :Décembre'!AJ21)</f>
        <v>0</v>
      </c>
      <c r="F21" s="20" t="str">
        <f t="shared" si="0"/>
        <v>J</v>
      </c>
    </row>
    <row r="22" spans="1:6" ht="18">
      <c r="A22" s="66" t="s">
        <v>74</v>
      </c>
      <c r="B22" s="67"/>
      <c r="C22" s="17">
        <f>SUM('Janvier :Décembre'!AH22)</f>
        <v>0</v>
      </c>
      <c r="D22" s="17">
        <f>SUM('Janvier :Décembre'!AI22)</f>
        <v>0</v>
      </c>
      <c r="E22" s="17">
        <f>SUM('Janvier :Décembre'!AJ22)</f>
        <v>0</v>
      </c>
      <c r="F22" s="20" t="str">
        <f t="shared" si="0"/>
        <v>J</v>
      </c>
    </row>
    <row r="23" spans="1:6" ht="18">
      <c r="A23" s="66" t="s">
        <v>75</v>
      </c>
      <c r="B23" s="67"/>
      <c r="C23" s="17">
        <f>SUM('Janvier :Décembre'!AH23)</f>
        <v>0</v>
      </c>
      <c r="D23" s="17">
        <f>SUM('Janvier :Décembre'!AI23)</f>
        <v>0</v>
      </c>
      <c r="E23" s="17">
        <f>SUM('Janvier :Décembre'!AJ23)</f>
        <v>0</v>
      </c>
      <c r="F23" s="20" t="str">
        <f t="shared" si="0"/>
        <v>J</v>
      </c>
    </row>
    <row r="24" spans="1:6" ht="18">
      <c r="A24" s="66" t="s">
        <v>76</v>
      </c>
      <c r="B24" s="67"/>
      <c r="C24" s="17">
        <f>SUM('Janvier :Décembre'!AH24)</f>
        <v>0</v>
      </c>
      <c r="D24" s="17">
        <f>SUM('Janvier :Décembre'!AI24)</f>
        <v>0</v>
      </c>
      <c r="E24" s="17">
        <f>SUM('Janvier :Décembre'!AJ24)</f>
        <v>0</v>
      </c>
      <c r="F24" s="20" t="str">
        <f t="shared" si="0"/>
        <v>J</v>
      </c>
    </row>
    <row r="25" spans="1:6" ht="18">
      <c r="A25" s="66" t="s">
        <v>77</v>
      </c>
      <c r="B25" s="67"/>
      <c r="C25" s="17">
        <f>SUM('Janvier :Décembre'!AH25)</f>
        <v>0</v>
      </c>
      <c r="D25" s="17">
        <f>SUM('Janvier :Décembre'!AI25)</f>
        <v>0</v>
      </c>
      <c r="E25" s="17">
        <f>SUM('Janvier :Décembre'!AJ25)</f>
        <v>0</v>
      </c>
      <c r="F25" s="20" t="str">
        <f t="shared" si="0"/>
        <v>J</v>
      </c>
    </row>
    <row r="26" spans="1:6" ht="18">
      <c r="A26" s="66" t="s">
        <v>78</v>
      </c>
      <c r="B26" s="67"/>
      <c r="C26" s="17">
        <f>SUM('Janvier :Décembre'!AH26)</f>
        <v>0</v>
      </c>
      <c r="D26" s="17">
        <f>SUM('Janvier :Décembre'!AI26)</f>
        <v>0</v>
      </c>
      <c r="E26" s="17">
        <f>SUM('Janvier :Décembre'!AJ26)</f>
        <v>0</v>
      </c>
      <c r="F26" s="20" t="str">
        <f t="shared" si="0"/>
        <v>J</v>
      </c>
    </row>
    <row r="27" spans="1:6" ht="18">
      <c r="A27" s="66" t="s">
        <v>80</v>
      </c>
      <c r="B27" s="67"/>
      <c r="C27" s="17">
        <f>SUM('Janvier :Décembre'!AH27)</f>
        <v>0</v>
      </c>
      <c r="D27" s="17">
        <f>SUM('Janvier :Décembre'!AI27)</f>
        <v>0</v>
      </c>
      <c r="E27" s="17">
        <f>SUM('Janvier :Décembre'!AJ27)</f>
        <v>0</v>
      </c>
      <c r="F27" s="20" t="str">
        <f t="shared" si="0"/>
        <v>J</v>
      </c>
    </row>
    <row r="28" spans="1:6" ht="18">
      <c r="A28" s="66" t="s">
        <v>79</v>
      </c>
      <c r="B28" s="67"/>
      <c r="C28" s="17">
        <f>SUM('Janvier :Décembre'!AH28)</f>
        <v>0</v>
      </c>
      <c r="D28" s="17">
        <f>SUM('Janvier :Décembre'!AI28)</f>
        <v>0</v>
      </c>
      <c r="E28" s="17">
        <f>SUM('Janvier :Décembre'!AJ28)</f>
        <v>0</v>
      </c>
      <c r="F28" s="20" t="str">
        <f t="shared" si="0"/>
        <v>J</v>
      </c>
    </row>
  </sheetData>
  <mergeCells count="28">
    <mergeCell ref="A26:B26"/>
    <mergeCell ref="A27:B27"/>
    <mergeCell ref="A28:B28"/>
    <mergeCell ref="A20:B20"/>
    <mergeCell ref="A13:B13"/>
    <mergeCell ref="A14:B14"/>
    <mergeCell ref="A15:B15"/>
    <mergeCell ref="A16:B16"/>
    <mergeCell ref="A21:B21"/>
    <mergeCell ref="A22:B22"/>
    <mergeCell ref="A23:B23"/>
    <mergeCell ref="A24:B24"/>
    <mergeCell ref="A25:B25"/>
    <mergeCell ref="C1:E1"/>
    <mergeCell ref="A17:B17"/>
    <mergeCell ref="A18:B18"/>
    <mergeCell ref="A19:B19"/>
    <mergeCell ref="A9:B9"/>
    <mergeCell ref="A7:B7"/>
    <mergeCell ref="A8:B8"/>
    <mergeCell ref="A2:B2"/>
    <mergeCell ref="A3:B3"/>
    <mergeCell ref="A4:B4"/>
    <mergeCell ref="A10:B10"/>
    <mergeCell ref="A11:B11"/>
    <mergeCell ref="A12:B12"/>
    <mergeCell ref="A5:B5"/>
    <mergeCell ref="A6:B6"/>
  </mergeCells>
  <phoneticPr fontId="3" type="noConversion"/>
  <dataValidations count="1">
    <dataValidation type="list" allowBlank="1" showInputMessage="1" showErrorMessage="1" sqref="A1">
      <formula1>"2008,2009,2010,2011,2012,2013,2014,2015,2016,2017,2018,2019,2020,2021,2022,2023,2024,2025"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E28"/>
  <sheetViews>
    <sheetView workbookViewId="0">
      <selection activeCell="D28" sqref="D28"/>
    </sheetView>
  </sheetViews>
  <sheetFormatPr baseColWidth="10" defaultRowHeight="12.75"/>
  <cols>
    <col min="3" max="3" width="11.7109375" customWidth="1"/>
    <col min="4" max="4" width="44.7109375" customWidth="1"/>
  </cols>
  <sheetData>
    <row r="1" spans="1:5">
      <c r="A1" t="s">
        <v>0</v>
      </c>
      <c r="B1">
        <v>1</v>
      </c>
    </row>
    <row r="2" spans="1:5">
      <c r="A2" t="s">
        <v>1</v>
      </c>
      <c r="B2">
        <v>2</v>
      </c>
    </row>
    <row r="3" spans="1:5">
      <c r="A3" t="s">
        <v>2</v>
      </c>
      <c r="B3">
        <v>3</v>
      </c>
    </row>
    <row r="4" spans="1:5">
      <c r="A4" t="s">
        <v>3</v>
      </c>
      <c r="B4">
        <v>4</v>
      </c>
    </row>
    <row r="5" spans="1:5">
      <c r="A5" t="s">
        <v>4</v>
      </c>
      <c r="B5">
        <v>5</v>
      </c>
    </row>
    <row r="6" spans="1:5">
      <c r="A6" t="s">
        <v>5</v>
      </c>
      <c r="B6">
        <v>6</v>
      </c>
    </row>
    <row r="7" spans="1:5">
      <c r="A7" t="s">
        <v>6</v>
      </c>
      <c r="B7">
        <v>7</v>
      </c>
    </row>
    <row r="8" spans="1:5">
      <c r="A8" t="s">
        <v>7</v>
      </c>
      <c r="B8">
        <v>8</v>
      </c>
    </row>
    <row r="9" spans="1:5">
      <c r="A9" t="s">
        <v>8</v>
      </c>
      <c r="B9">
        <v>9</v>
      </c>
    </row>
    <row r="10" spans="1:5">
      <c r="A10" t="s">
        <v>9</v>
      </c>
      <c r="B10">
        <v>10</v>
      </c>
    </row>
    <row r="11" spans="1:5">
      <c r="A11" t="s">
        <v>10</v>
      </c>
      <c r="B11">
        <v>11</v>
      </c>
    </row>
    <row r="12" spans="1:5">
      <c r="A12" t="s">
        <v>11</v>
      </c>
      <c r="B12">
        <v>12</v>
      </c>
    </row>
    <row r="14" spans="1:5" ht="13.5" thickBot="1"/>
    <row r="15" spans="1:5" ht="13.5" thickBot="1">
      <c r="A15" s="40" t="s">
        <v>20</v>
      </c>
      <c r="B15" s="41" t="s">
        <v>21</v>
      </c>
      <c r="D15" s="22" t="s">
        <v>22</v>
      </c>
      <c r="E15" s="23"/>
    </row>
    <row r="16" spans="1:5">
      <c r="A16" s="42" t="s">
        <v>23</v>
      </c>
      <c r="B16" s="43"/>
      <c r="D16" s="24">
        <f>DATE(An,1,1)</f>
        <v>41275</v>
      </c>
      <c r="E16" s="25"/>
    </row>
    <row r="17" spans="1:5">
      <c r="A17" s="42" t="s">
        <v>24</v>
      </c>
      <c r="B17" s="44"/>
      <c r="D17" s="26">
        <f>D18-2</f>
        <v>41362</v>
      </c>
      <c r="E17" s="27"/>
    </row>
    <row r="18" spans="1:5">
      <c r="A18" s="42" t="s">
        <v>25</v>
      </c>
      <c r="B18" s="45"/>
      <c r="D18" s="28">
        <f>FLOOR(DAY(MINUTE(An/38)/2+56)&amp;"/5/"&amp;An,7)-34</f>
        <v>41364</v>
      </c>
      <c r="E18" s="27"/>
    </row>
    <row r="19" spans="1:5">
      <c r="A19" s="42" t="s">
        <v>26</v>
      </c>
      <c r="B19" s="46"/>
      <c r="D19" s="26">
        <f>D18+1</f>
        <v>41365</v>
      </c>
      <c r="E19" s="27"/>
    </row>
    <row r="20" spans="1:5">
      <c r="A20" s="42" t="s">
        <v>27</v>
      </c>
      <c r="B20" s="47"/>
      <c r="D20" s="26">
        <f>D18+39</f>
        <v>41403</v>
      </c>
      <c r="E20" s="27"/>
    </row>
    <row r="21" spans="1:5">
      <c r="A21" s="42" t="s">
        <v>28</v>
      </c>
      <c r="B21" s="48"/>
      <c r="D21" s="26">
        <f>DATE(An,5,8)</f>
        <v>41402</v>
      </c>
      <c r="E21" s="27"/>
    </row>
    <row r="22" spans="1:5">
      <c r="A22" s="59" t="s">
        <v>31</v>
      </c>
      <c r="B22" s="52"/>
      <c r="D22" s="26">
        <f>D18+49</f>
        <v>41413</v>
      </c>
      <c r="E22" s="27"/>
    </row>
    <row r="23" spans="1:5">
      <c r="A23" s="59" t="s">
        <v>81</v>
      </c>
      <c r="B23" s="58"/>
      <c r="D23" s="26">
        <f>D18+50</f>
        <v>41414</v>
      </c>
      <c r="E23" s="27"/>
    </row>
    <row r="24" spans="1:5">
      <c r="A24" s="49"/>
      <c r="B24" s="21"/>
      <c r="D24" s="26">
        <f>DATE(An,7,14)</f>
        <v>41469</v>
      </c>
      <c r="E24" s="27"/>
    </row>
    <row r="25" spans="1:5">
      <c r="D25" s="26">
        <f>DATE(An,8,15)</f>
        <v>41501</v>
      </c>
      <c r="E25" s="27"/>
    </row>
    <row r="26" spans="1:5">
      <c r="D26" s="26">
        <f>DATE(An,11,1)</f>
        <v>41579</v>
      </c>
      <c r="E26" s="27"/>
    </row>
    <row r="27" spans="1:5">
      <c r="D27" s="26">
        <f>DATE(An,11,11)</f>
        <v>41589</v>
      </c>
      <c r="E27" s="27"/>
    </row>
    <row r="28" spans="1:5" ht="13.5" thickBot="1">
      <c r="D28" s="29">
        <f>DATE(An,12,25)</f>
        <v>41633</v>
      </c>
      <c r="E28" s="30"/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30</vt:i4>
      </vt:variant>
    </vt:vector>
  </HeadingPairs>
  <TitlesOfParts>
    <vt:vector size="44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Récap annuel</vt:lpstr>
      <vt:lpstr>Données</vt:lpstr>
      <vt:lpstr>An</vt:lpstr>
      <vt:lpstr>Code</vt:lpstr>
      <vt:lpstr>Couleur</vt:lpstr>
      <vt:lpstr>Fériés</vt:lpstr>
      <vt:lpstr>Août!Impression_des_titres</vt:lpstr>
      <vt:lpstr>Avril!Impression_des_titres</vt:lpstr>
      <vt:lpstr>Décembre!Impression_des_titres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Nontrouvé</vt:lpstr>
      <vt:lpstr>Août!Zone_d_impression</vt:lpstr>
      <vt:lpstr>Avril!Zone_d_impression</vt:lpstr>
      <vt:lpstr>Décembre!Zone_d_impression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s</dc:creator>
  <cp:lastModifiedBy>Séraphin</cp:lastModifiedBy>
  <cp:lastPrinted>2014-07-24T10:50:00Z</cp:lastPrinted>
  <dcterms:created xsi:type="dcterms:W3CDTF">2006-09-30T17:57:16Z</dcterms:created>
  <dcterms:modified xsi:type="dcterms:W3CDTF">2014-07-24T22:44:01Z</dcterms:modified>
</cp:coreProperties>
</file>