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4780" windowHeight="11130"/>
  </bookViews>
  <sheets>
    <sheet name="Sheet7" sheetId="1" r:id="rId1"/>
  </sheets>
  <externalReferences>
    <externalReference r:id="rId2"/>
    <externalReference r:id="rId3"/>
  </externalReferences>
  <definedNames>
    <definedName name="_xlnm._FilterDatabase" localSheetId="0" hidden="1">Sheet7!$A$2:$F$49</definedName>
    <definedName name="AllTerangaTE">'[1]TE DATA'!$A$3:$A$63</definedName>
    <definedName name="CODE">Sheet7!$C$3:$C$49</definedName>
    <definedName name="FDs_NAMES">[2]LISTS!$B$2:$B$26</definedName>
    <definedName name="HC_CHART_LOCATION_Chart1" localSheetId="0">Sheet7!HC_GRID_CELL1</definedName>
    <definedName name="HC_GRID_CELL1" localSheetId="0">Sheet7!#REF!</definedName>
    <definedName name="HP_RNG_Address_ChartRange">#REF!</definedName>
    <definedName name="mastercell">'[1]DATA SUM UP'!$A$28</definedName>
    <definedName name="MONTH_LIST_FY">[2]LISTS!$D$2:$D$13</definedName>
    <definedName name="name">Sheet7!#REF!</definedName>
    <definedName name="sector">Sheet7!#REF!</definedName>
    <definedName name="SECTOR_NAME">[1]LIST!#REF!</definedName>
    <definedName name="SECTORS_CODE">[2]LISTS!$C$2:$C$7</definedName>
    <definedName name="TERANGA_CODE">[2]LISTS!$A$2:$A$62</definedName>
  </definedNames>
  <calcPr calcId="125725"/>
</workbook>
</file>

<file path=xl/calcChain.xml><?xml version="1.0" encoding="utf-8"?>
<calcChain xmlns="http://schemas.openxmlformats.org/spreadsheetml/2006/main">
  <c r="P12" i="1"/>
  <c r="P11"/>
  <c r="P14"/>
  <c r="Q4"/>
  <c r="Q5" l="1"/>
  <c r="Q3"/>
  <c r="Q2"/>
</calcChain>
</file>

<file path=xl/sharedStrings.xml><?xml version="1.0" encoding="utf-8"?>
<sst xmlns="http://schemas.openxmlformats.org/spreadsheetml/2006/main" count="314" uniqueCount="45">
  <si>
    <t>janvier</t>
  </si>
  <si>
    <t>fevrier</t>
  </si>
  <si>
    <t>mars</t>
  </si>
  <si>
    <t>avril</t>
  </si>
  <si>
    <t>mai</t>
  </si>
  <si>
    <t xml:space="preserve">RECHERCHE </t>
  </si>
  <si>
    <t>RESULTATS</t>
  </si>
  <si>
    <t xml:space="preserve">sector </t>
  </si>
  <si>
    <t>fd</t>
  </si>
  <si>
    <t>code</t>
  </si>
  <si>
    <t>depenseS</t>
  </si>
  <si>
    <t xml:space="preserve">MOIS </t>
  </si>
  <si>
    <t>A</t>
  </si>
  <si>
    <t>PIERRE</t>
  </si>
  <si>
    <t xml:space="preserve">SECTEUR </t>
  </si>
  <si>
    <t>B</t>
  </si>
  <si>
    <t xml:space="preserve">PAUL </t>
  </si>
  <si>
    <t xml:space="preserve">NOM </t>
  </si>
  <si>
    <t>PAULINE</t>
  </si>
  <si>
    <t xml:space="preserve">HENRI </t>
  </si>
  <si>
    <t>CODE</t>
  </si>
  <si>
    <t>MARIE</t>
  </si>
  <si>
    <t>C</t>
  </si>
  <si>
    <t xml:space="preserve">MARTIN </t>
  </si>
  <si>
    <t>TOM</t>
  </si>
  <si>
    <t>JOHN</t>
  </si>
  <si>
    <t>PAULA</t>
  </si>
  <si>
    <t>RITA</t>
  </si>
  <si>
    <t xml:space="preserve">DANIEL </t>
  </si>
  <si>
    <t>PETER</t>
  </si>
  <si>
    <t>MAURICE</t>
  </si>
  <si>
    <t>YOUSSEF</t>
  </si>
  <si>
    <t xml:space="preserve">FELIX </t>
  </si>
  <si>
    <t>ARTHUR</t>
  </si>
  <si>
    <t>JIHENE</t>
  </si>
  <si>
    <t>MARIA</t>
  </si>
  <si>
    <t>MOMO</t>
  </si>
  <si>
    <t>JENA</t>
  </si>
  <si>
    <t>JARED</t>
  </si>
  <si>
    <t xml:space="preserve">RAOUL </t>
  </si>
  <si>
    <t>LUKE</t>
  </si>
  <si>
    <t>ANAKIN</t>
  </si>
  <si>
    <t>ICI INTEGRER LA FONCTION OFFSET (DECALAGE) APRES SUMPRODUCT</t>
  </si>
  <si>
    <t>X</t>
  </si>
  <si>
    <t>47 dans les formules (hauteur de la matrice) peut être remplacé par nbval(A:A)-1 éventuellement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</si>
</sst>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8"/>
      <color rgb="FF0070C0"/>
      <name val="Arial"/>
      <family val="2"/>
    </font>
    <font>
      <sz val="10"/>
      <name val="Arial"/>
      <family val="2"/>
    </font>
    <font>
      <sz val="9"/>
      <color rgb="FF111111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C7ECF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CF5A5"/>
        <bgColor rgb="FF000000"/>
      </patternFill>
    </fill>
    <fill>
      <patternFill patternType="lightUp">
        <fgColor rgb="FF0070C0"/>
        <bgColor rgb="FFFFFFFF"/>
      </patternFill>
    </fill>
    <fill>
      <patternFill patternType="solid">
        <fgColor theme="0" tint="-0.14996795556505021"/>
        <bgColor rgb="FF000000"/>
      </patternFill>
    </fill>
    <fill>
      <patternFill patternType="solid">
        <fgColor rgb="FFECD2F2"/>
        <bgColor rgb="FF000000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" fillId="3" borderId="11" applyNumberFormat="0" applyAlignment="0" applyProtection="0"/>
    <xf numFmtId="0" fontId="1" fillId="4" borderId="0" applyNumberFormat="0" applyBorder="0" applyAlignment="0"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5" borderId="0" applyNumberFormat="0" applyBorder="0" applyAlignment="0" applyProtection="0"/>
    <xf numFmtId="9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0" borderId="0"/>
    <xf numFmtId="0" fontId="3" fillId="0" borderId="0"/>
    <xf numFmtId="0" fontId="3" fillId="0" borderId="0"/>
    <xf numFmtId="0" fontId="1" fillId="0" borderId="0" applyNumberFormat="0" applyBorder="0" applyProtection="0"/>
    <xf numFmtId="9" fontId="3" fillId="0" borderId="0" applyFont="0" applyFill="0" applyBorder="0" applyAlignment="0" applyProtection="0"/>
    <xf numFmtId="0" fontId="1" fillId="8" borderId="0" applyNumberFormat="0" applyBorder="0" applyProtection="0">
      <alignment horizontal="right"/>
    </xf>
    <xf numFmtId="0" fontId="1" fillId="9" borderId="0" applyNumberFormat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right"/>
    </xf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0" xfId="0" applyAlignment="1">
      <alignment horizontal="left"/>
    </xf>
    <xf numFmtId="0" fontId="0" fillId="2" borderId="8" xfId="0" applyFill="1" applyBorder="1"/>
    <xf numFmtId="0" fontId="0" fillId="2" borderId="9" xfId="0" applyFill="1" applyBorder="1"/>
    <xf numFmtId="0" fontId="0" fillId="0" borderId="10" xfId="0" applyBorder="1"/>
    <xf numFmtId="0" fontId="0" fillId="0" borderId="1" xfId="0" applyBorder="1" applyAlignment="1">
      <alignment horizontal="left"/>
    </xf>
    <xf numFmtId="0" fontId="0" fillId="2" borderId="1" xfId="0" applyFill="1" applyBorder="1" applyAlignment="1"/>
    <xf numFmtId="0" fontId="0" fillId="0" borderId="2" xfId="0" applyBorder="1"/>
    <xf numFmtId="0" fontId="0" fillId="0" borderId="3" xfId="0" applyBorder="1"/>
    <xf numFmtId="0" fontId="0" fillId="2" borderId="3" xfId="0" applyFill="1" applyBorder="1" applyAlignment="1"/>
    <xf numFmtId="0" fontId="0" fillId="2" borderId="4" xfId="0" applyFill="1" applyBorder="1" applyAlignment="1"/>
    <xf numFmtId="0" fontId="0" fillId="0" borderId="6" xfId="0" applyBorder="1"/>
    <xf numFmtId="0" fontId="0" fillId="2" borderId="12" xfId="0" applyFill="1" applyBorder="1"/>
    <xf numFmtId="0" fontId="0" fillId="0" borderId="12" xfId="0" applyBorder="1"/>
    <xf numFmtId="0" fontId="0" fillId="2" borderId="12" xfId="0" applyFill="1" applyBorder="1" applyAlignment="1"/>
    <xf numFmtId="0" fontId="0" fillId="0" borderId="9" xfId="0" applyBorder="1"/>
    <xf numFmtId="0" fontId="0" fillId="2" borderId="13" xfId="0" applyFill="1" applyBorder="1"/>
    <xf numFmtId="0" fontId="0" fillId="2" borderId="14" xfId="0" applyFill="1" applyBorder="1"/>
    <xf numFmtId="0" fontId="0" fillId="0" borderId="14" xfId="0" applyBorder="1"/>
    <xf numFmtId="0" fontId="0" fillId="2" borderId="14" xfId="0" applyFill="1" applyBorder="1" applyAlignment="1"/>
    <xf numFmtId="0" fontId="0" fillId="0" borderId="15" xfId="0" applyBorder="1"/>
    <xf numFmtId="0" fontId="0" fillId="2" borderId="16" xfId="0" applyFill="1" applyBorder="1" applyAlignment="1"/>
    <xf numFmtId="0" fontId="0" fillId="2" borderId="10" xfId="0" applyFill="1" applyBorder="1"/>
    <xf numFmtId="0" fontId="0" fillId="0" borderId="17" xfId="0" applyBorder="1"/>
    <xf numFmtId="0" fontId="0" fillId="0" borderId="4" xfId="0" applyFill="1" applyBorder="1"/>
    <xf numFmtId="0" fontId="0" fillId="2" borderId="15" xfId="0" applyFill="1" applyBorder="1"/>
    <xf numFmtId="0" fontId="0" fillId="10" borderId="0" xfId="0" applyFill="1"/>
    <xf numFmtId="0" fontId="0" fillId="10" borderId="1" xfId="0" applyFill="1" applyBorder="1" applyAlignment="1">
      <alignment horizontal="right"/>
    </xf>
    <xf numFmtId="0" fontId="4" fillId="0" borderId="0" xfId="0" applyFont="1"/>
  </cellXfs>
  <cellStyles count="15">
    <cellStyle name="Calculated value" xfId="1"/>
    <cellStyle name="Chart area" xfId="2"/>
    <cellStyle name="Datainsert" xfId="3"/>
    <cellStyle name="Hyperlink 2" xfId="4"/>
    <cellStyle name="Labelling" xfId="5"/>
    <cellStyle name="Linked" xfId="6"/>
    <cellStyle name="Locked" xfId="7"/>
    <cellStyle name="Normal" xfId="0" builtinId="0"/>
    <cellStyle name="Normal 2" xfId="8"/>
    <cellStyle name="Normal 2 2" xfId="9"/>
    <cellStyle name="Normal 5" xfId="10"/>
    <cellStyle name="Objectname" xfId="11"/>
    <cellStyle name="Percent 3" xfId="12"/>
    <cellStyle name="Property" xfId="13"/>
    <cellStyle name="Seriesname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ttle%20Boy/Downloads/GFSS%20DSHBD/DASHBOARD%20YEAR%2020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ttle%20Boy/Downloads/GFSS%20DSHBD/Copy%20(2)%20of%20DASHBOARD%20YEAR%20201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AP DASHBOARD"/>
      <sheetName val="AR DASHBOARD"/>
      <sheetName val="GL DASHBOARD (2)"/>
      <sheetName val="GL DASHBOARD"/>
      <sheetName val="TE DASHBOARD"/>
      <sheetName val="MASTER DATA"/>
      <sheetName val="GLOSSARY"/>
      <sheetName val="AP DATA"/>
      <sheetName val="AR DATA"/>
      <sheetName val="MANUAL ENTRIES"/>
      <sheetName val="GL DATA"/>
      <sheetName val="TE DATA"/>
      <sheetName val="AP CALCULATION"/>
      <sheetName val="AR CALCULATION"/>
      <sheetName val="GL CALCULATION"/>
      <sheetName val="TE CALCULATION"/>
      <sheetName val="LIST"/>
      <sheetName val="Sheet1"/>
      <sheetName val="Sheet1 (2)"/>
      <sheetName val="DATA SUM UP"/>
      <sheetName val="Sheet3"/>
      <sheetName val="Sheet3 (2)"/>
      <sheetName val="Year Budget Volume"/>
      <sheetName val="AP budget"/>
      <sheetName val="AR budget"/>
      <sheetName val="TE budget"/>
      <sheetName val="Sheet5"/>
      <sheetName val="Sheet2"/>
      <sheetName val="Sheet4"/>
      <sheetName val="Sheet2 (2)"/>
      <sheetName val="Sheet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A3">
            <v>1104</v>
          </cell>
        </row>
        <row r="4">
          <cell r="A4">
            <v>3484</v>
          </cell>
        </row>
        <row r="5">
          <cell r="A5">
            <v>3488</v>
          </cell>
        </row>
        <row r="6">
          <cell r="A6">
            <v>3489</v>
          </cell>
        </row>
        <row r="7">
          <cell r="A7">
            <v>3491</v>
          </cell>
        </row>
        <row r="8">
          <cell r="A8">
            <v>3492</v>
          </cell>
        </row>
        <row r="9">
          <cell r="A9">
            <v>3826</v>
          </cell>
        </row>
        <row r="10">
          <cell r="A10">
            <v>3836</v>
          </cell>
        </row>
        <row r="11">
          <cell r="A11">
            <v>3862</v>
          </cell>
        </row>
        <row r="12">
          <cell r="A12">
            <v>3881</v>
          </cell>
        </row>
        <row r="13">
          <cell r="A13">
            <v>3890</v>
          </cell>
        </row>
        <row r="14">
          <cell r="A14">
            <v>3913</v>
          </cell>
        </row>
        <row r="15">
          <cell r="A15">
            <v>3924</v>
          </cell>
        </row>
        <row r="16">
          <cell r="A16">
            <v>3925</v>
          </cell>
        </row>
        <row r="17">
          <cell r="A17">
            <v>3926</v>
          </cell>
        </row>
        <row r="18">
          <cell r="A18">
            <v>4070</v>
          </cell>
        </row>
        <row r="19">
          <cell r="A19">
            <v>4071</v>
          </cell>
        </row>
        <row r="20">
          <cell r="A20">
            <v>4072</v>
          </cell>
        </row>
        <row r="21">
          <cell r="A21">
            <v>4209</v>
          </cell>
        </row>
        <row r="22">
          <cell r="A22">
            <v>4359</v>
          </cell>
        </row>
        <row r="23">
          <cell r="A23">
            <v>4392</v>
          </cell>
        </row>
        <row r="24">
          <cell r="A24">
            <v>4701</v>
          </cell>
        </row>
        <row r="25">
          <cell r="A25">
            <v>5172</v>
          </cell>
        </row>
        <row r="26">
          <cell r="A26">
            <v>5330</v>
          </cell>
        </row>
        <row r="27">
          <cell r="A27">
            <v>5369</v>
          </cell>
        </row>
        <row r="28">
          <cell r="A28">
            <v>5370</v>
          </cell>
        </row>
        <row r="29">
          <cell r="A29">
            <v>5371</v>
          </cell>
        </row>
        <row r="30">
          <cell r="A30">
            <v>5423</v>
          </cell>
        </row>
        <row r="31">
          <cell r="A31">
            <v>5437</v>
          </cell>
        </row>
        <row r="32">
          <cell r="A32">
            <v>5438</v>
          </cell>
        </row>
        <row r="33">
          <cell r="A33">
            <v>5521</v>
          </cell>
        </row>
        <row r="34">
          <cell r="A34">
            <v>5537</v>
          </cell>
        </row>
        <row r="35">
          <cell r="A35">
            <v>5572</v>
          </cell>
        </row>
        <row r="36">
          <cell r="A36">
            <v>5581</v>
          </cell>
        </row>
        <row r="37">
          <cell r="A37">
            <v>5609</v>
          </cell>
        </row>
        <row r="38">
          <cell r="A38">
            <v>5628</v>
          </cell>
        </row>
        <row r="39">
          <cell r="A39">
            <v>5650</v>
          </cell>
        </row>
        <row r="40">
          <cell r="A40">
            <v>5658</v>
          </cell>
        </row>
        <row r="41">
          <cell r="A41">
            <v>5668</v>
          </cell>
        </row>
        <row r="42">
          <cell r="A42">
            <v>5669</v>
          </cell>
        </row>
        <row r="43">
          <cell r="A43">
            <v>5677</v>
          </cell>
        </row>
        <row r="44">
          <cell r="A44">
            <v>5700</v>
          </cell>
        </row>
        <row r="45">
          <cell r="A45">
            <v>5704</v>
          </cell>
        </row>
        <row r="46">
          <cell r="A46">
            <v>5711</v>
          </cell>
        </row>
        <row r="47">
          <cell r="A47">
            <v>5719</v>
          </cell>
        </row>
        <row r="48">
          <cell r="A48">
            <v>5734</v>
          </cell>
        </row>
        <row r="49">
          <cell r="A49">
            <v>5777</v>
          </cell>
        </row>
        <row r="50">
          <cell r="A50">
            <v>5795</v>
          </cell>
        </row>
        <row r="51">
          <cell r="A51">
            <v>5815</v>
          </cell>
        </row>
        <row r="52">
          <cell r="A52">
            <v>5816</v>
          </cell>
        </row>
        <row r="53">
          <cell r="A53">
            <v>5819</v>
          </cell>
        </row>
        <row r="54">
          <cell r="A54">
            <v>5878</v>
          </cell>
        </row>
        <row r="55">
          <cell r="A55">
            <v>5890</v>
          </cell>
        </row>
        <row r="56">
          <cell r="A56">
            <v>5915</v>
          </cell>
        </row>
        <row r="57">
          <cell r="A57">
            <v>6172</v>
          </cell>
        </row>
        <row r="58">
          <cell r="A58">
            <v>6175</v>
          </cell>
        </row>
        <row r="59">
          <cell r="A59">
            <v>6177</v>
          </cell>
        </row>
        <row r="60">
          <cell r="A60">
            <v>6296</v>
          </cell>
        </row>
        <row r="61">
          <cell r="A61">
            <v>6308</v>
          </cell>
        </row>
        <row r="62">
          <cell r="A62">
            <v>9999</v>
          </cell>
        </row>
        <row r="63">
          <cell r="A63" t="str">
            <v>ALL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>
        <row r="28">
          <cell r="A28">
            <v>18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AP DASHBOARD"/>
      <sheetName val="AR DASHBOARD"/>
      <sheetName val="GL DASHBOARD (2)"/>
      <sheetName val="GL DASHBOARD"/>
      <sheetName val="TE DASHBOARD"/>
      <sheetName val="MASTER DATA"/>
      <sheetName val="GLOSSARY"/>
      <sheetName val="AP DATA"/>
      <sheetName val="AR DATA"/>
      <sheetName val="MANUAL ENTRIES"/>
      <sheetName val="GL DATA"/>
      <sheetName val="TE DATA"/>
      <sheetName val="AP CALCULATION"/>
      <sheetName val="AR CALCULATION"/>
      <sheetName val="GL CALCULATION"/>
      <sheetName val="TE CALCULATION"/>
      <sheetName val="LISTS"/>
      <sheetName val="Sheet1"/>
      <sheetName val="Sheet1 (2)"/>
      <sheetName val="DATA SUM UP (2)"/>
      <sheetName val="DATA SUM UP"/>
      <sheetName val="Sheet3"/>
      <sheetName val="Sheet3 (2)"/>
      <sheetName val="Year Budget Volume"/>
      <sheetName val="AP budget"/>
      <sheetName val="AR budget"/>
      <sheetName val="TE budget"/>
      <sheetName val="Sheet5"/>
      <sheetName val="Sheet2"/>
      <sheetName val="Sheet4"/>
      <sheetName val="Sheet2 (2)"/>
      <sheetName val="Sheet7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>
            <v>1104</v>
          </cell>
          <cell r="B2" t="str">
            <v>MATZKIN</v>
          </cell>
          <cell r="C2" t="str">
            <v>CORPORATE &amp; OTHERS</v>
          </cell>
          <cell r="D2" t="str">
            <v>APRIL-P1</v>
          </cell>
        </row>
        <row r="3">
          <cell r="A3">
            <v>3484</v>
          </cell>
          <cell r="B3" t="str">
            <v>RIVERA</v>
          </cell>
          <cell r="C3" t="str">
            <v>TRANSPORT</v>
          </cell>
          <cell r="D3" t="str">
            <v>MAY-P2</v>
          </cell>
        </row>
        <row r="4">
          <cell r="A4">
            <v>3488</v>
          </cell>
          <cell r="B4" t="str">
            <v>DIALS</v>
          </cell>
          <cell r="C4" t="str">
            <v>THERMAL POWER</v>
          </cell>
          <cell r="D4" t="str">
            <v>JUNE-P3</v>
          </cell>
        </row>
        <row r="5">
          <cell r="A5">
            <v>3489</v>
          </cell>
          <cell r="B5" t="str">
            <v>COSTELLO</v>
          </cell>
          <cell r="C5" t="str">
            <v>RENEWABLE POWER</v>
          </cell>
          <cell r="D5" t="str">
            <v>JULY-P4</v>
          </cell>
        </row>
        <row r="6">
          <cell r="A6">
            <v>3491</v>
          </cell>
          <cell r="B6" t="str">
            <v>HULSE</v>
          </cell>
          <cell r="C6" t="str">
            <v>GRID</v>
          </cell>
          <cell r="D6" t="str">
            <v>AUGUST-P5</v>
          </cell>
        </row>
        <row r="7">
          <cell r="A7">
            <v>3492</v>
          </cell>
          <cell r="B7" t="str">
            <v>VARNEY</v>
          </cell>
          <cell r="C7" t="str">
            <v>ALL</v>
          </cell>
          <cell r="D7" t="str">
            <v>SEPTEMBER-P6</v>
          </cell>
        </row>
        <row r="8">
          <cell r="A8">
            <v>3826</v>
          </cell>
          <cell r="B8" t="str">
            <v>KEOUGH</v>
          </cell>
          <cell r="D8" t="str">
            <v>OCTOBER-P7</v>
          </cell>
        </row>
        <row r="9">
          <cell r="A9">
            <v>3836</v>
          </cell>
          <cell r="B9" t="str">
            <v>WHITE</v>
          </cell>
          <cell r="D9" t="str">
            <v>NOVEMBER-P8</v>
          </cell>
        </row>
        <row r="10">
          <cell r="A10">
            <v>3862</v>
          </cell>
          <cell r="B10" t="str">
            <v>GREEN</v>
          </cell>
          <cell r="D10" t="str">
            <v>DECEMBER-P9</v>
          </cell>
        </row>
        <row r="11">
          <cell r="A11">
            <v>3881</v>
          </cell>
          <cell r="B11" t="str">
            <v>PRINSLOO</v>
          </cell>
          <cell r="D11" t="str">
            <v>JANUARY-P10</v>
          </cell>
        </row>
        <row r="12">
          <cell r="A12">
            <v>3890</v>
          </cell>
          <cell r="B12" t="str">
            <v>PESARINI</v>
          </cell>
          <cell r="D12" t="str">
            <v>FEBRUARY-P11</v>
          </cell>
        </row>
        <row r="13">
          <cell r="A13">
            <v>3913</v>
          </cell>
          <cell r="B13" t="str">
            <v xml:space="preserve">DANENBERGS </v>
          </cell>
          <cell r="D13" t="str">
            <v>MARCH-P12</v>
          </cell>
        </row>
        <row r="14">
          <cell r="A14">
            <v>3924</v>
          </cell>
          <cell r="B14" t="str">
            <v>TOLPA</v>
          </cell>
        </row>
        <row r="15">
          <cell r="A15">
            <v>3925</v>
          </cell>
          <cell r="B15" t="str">
            <v>WRAY</v>
          </cell>
        </row>
        <row r="16">
          <cell r="A16">
            <v>3926</v>
          </cell>
          <cell r="B16" t="str">
            <v>DE-BESNOIST</v>
          </cell>
        </row>
        <row r="17">
          <cell r="A17">
            <v>4070</v>
          </cell>
          <cell r="B17" t="str">
            <v>VANDEHEI</v>
          </cell>
        </row>
        <row r="18">
          <cell r="A18">
            <v>4071</v>
          </cell>
          <cell r="B18" t="str">
            <v>JUTZ</v>
          </cell>
        </row>
        <row r="19">
          <cell r="A19">
            <v>4072</v>
          </cell>
          <cell r="B19" t="str">
            <v>BROWN</v>
          </cell>
        </row>
        <row r="20">
          <cell r="A20">
            <v>4209</v>
          </cell>
          <cell r="B20" t="str">
            <v>MOLLNOW</v>
          </cell>
        </row>
        <row r="21">
          <cell r="A21">
            <v>4359</v>
          </cell>
          <cell r="B21" t="str">
            <v>MOOSA</v>
          </cell>
        </row>
        <row r="22">
          <cell r="A22">
            <v>4392</v>
          </cell>
          <cell r="B22" t="str">
            <v>RONCALLI</v>
          </cell>
        </row>
        <row r="23">
          <cell r="A23">
            <v>4701</v>
          </cell>
          <cell r="B23" t="str">
            <v>HACKENYOS</v>
          </cell>
        </row>
        <row r="24">
          <cell r="A24">
            <v>5172</v>
          </cell>
          <cell r="B24" t="str">
            <v>SAMSON</v>
          </cell>
        </row>
        <row r="25">
          <cell r="A25">
            <v>5330</v>
          </cell>
          <cell r="B25" t="str">
            <v>FRANKEL</v>
          </cell>
        </row>
        <row r="26">
          <cell r="A26">
            <v>5369</v>
          </cell>
          <cell r="B26" t="str">
            <v>ALL</v>
          </cell>
        </row>
        <row r="27">
          <cell r="A27">
            <v>5370</v>
          </cell>
        </row>
        <row r="28">
          <cell r="A28">
            <v>5371</v>
          </cell>
        </row>
        <row r="29">
          <cell r="A29">
            <v>5423</v>
          </cell>
        </row>
        <row r="30">
          <cell r="A30">
            <v>5437</v>
          </cell>
        </row>
        <row r="31">
          <cell r="A31">
            <v>5438</v>
          </cell>
        </row>
        <row r="32">
          <cell r="A32">
            <v>5521</v>
          </cell>
        </row>
        <row r="33">
          <cell r="A33">
            <v>5537</v>
          </cell>
        </row>
        <row r="34">
          <cell r="A34">
            <v>5572</v>
          </cell>
        </row>
        <row r="35">
          <cell r="A35">
            <v>5581</v>
          </cell>
        </row>
        <row r="36">
          <cell r="A36">
            <v>5609</v>
          </cell>
        </row>
        <row r="37">
          <cell r="A37">
            <v>5628</v>
          </cell>
        </row>
        <row r="38">
          <cell r="A38">
            <v>5650</v>
          </cell>
        </row>
        <row r="39">
          <cell r="A39">
            <v>5658</v>
          </cell>
        </row>
        <row r="40">
          <cell r="A40">
            <v>5668</v>
          </cell>
        </row>
        <row r="41">
          <cell r="A41">
            <v>5669</v>
          </cell>
        </row>
        <row r="42">
          <cell r="A42">
            <v>5677</v>
          </cell>
        </row>
        <row r="43">
          <cell r="A43">
            <v>5700</v>
          </cell>
        </row>
        <row r="44">
          <cell r="A44">
            <v>5704</v>
          </cell>
        </row>
        <row r="45">
          <cell r="A45">
            <v>5711</v>
          </cell>
        </row>
        <row r="46">
          <cell r="A46">
            <v>5719</v>
          </cell>
        </row>
        <row r="47">
          <cell r="A47">
            <v>5734</v>
          </cell>
        </row>
        <row r="48">
          <cell r="A48">
            <v>5777</v>
          </cell>
        </row>
        <row r="49">
          <cell r="A49">
            <v>5795</v>
          </cell>
        </row>
        <row r="50">
          <cell r="A50">
            <v>5815</v>
          </cell>
        </row>
        <row r="51">
          <cell r="A51">
            <v>5816</v>
          </cell>
        </row>
        <row r="52">
          <cell r="A52">
            <v>5819</v>
          </cell>
        </row>
        <row r="53">
          <cell r="A53">
            <v>5878</v>
          </cell>
        </row>
        <row r="54">
          <cell r="A54">
            <v>5890</v>
          </cell>
        </row>
        <row r="55">
          <cell r="A55">
            <v>5915</v>
          </cell>
        </row>
        <row r="56">
          <cell r="A56">
            <v>6172</v>
          </cell>
        </row>
        <row r="57">
          <cell r="A57">
            <v>6175</v>
          </cell>
        </row>
        <row r="58">
          <cell r="A58">
            <v>6177</v>
          </cell>
        </row>
        <row r="59">
          <cell r="A59">
            <v>6296</v>
          </cell>
        </row>
        <row r="60">
          <cell r="A60">
            <v>6308</v>
          </cell>
        </row>
        <row r="61">
          <cell r="A61">
            <v>9999</v>
          </cell>
        </row>
        <row r="62">
          <cell r="A62" t="str">
            <v>ALL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9"/>
  <sheetViews>
    <sheetView showGridLines="0" tabSelected="1" zoomScale="90" zoomScaleNormal="90" workbookViewId="0">
      <selection activeCell="P18" sqref="P18"/>
    </sheetView>
  </sheetViews>
  <sheetFormatPr baseColWidth="10" defaultColWidth="9.140625" defaultRowHeight="15"/>
  <cols>
    <col min="4" max="5" width="14.42578125" customWidth="1"/>
    <col min="6" max="12" width="13.42578125" customWidth="1"/>
    <col min="13" max="13" width="6" customWidth="1"/>
    <col min="14" max="14" width="5.85546875" customWidth="1"/>
    <col min="15" max="15" width="12.140625" customWidth="1"/>
    <col min="16" max="16" width="16.140625" customWidth="1"/>
    <col min="17" max="17" width="55" customWidth="1"/>
    <col min="18" max="18" width="10.42578125" customWidth="1"/>
  </cols>
  <sheetData>
    <row r="1" spans="1:18">
      <c r="A1" s="14"/>
      <c r="B1" s="15"/>
      <c r="C1" s="31"/>
      <c r="D1" s="28" t="s">
        <v>0</v>
      </c>
      <c r="E1" s="16" t="s">
        <v>43</v>
      </c>
      <c r="F1" s="16" t="s">
        <v>1</v>
      </c>
      <c r="G1" s="16" t="s">
        <v>43</v>
      </c>
      <c r="H1" s="16" t="s">
        <v>2</v>
      </c>
      <c r="I1" s="16" t="s">
        <v>43</v>
      </c>
      <c r="J1" s="16" t="s">
        <v>3</v>
      </c>
      <c r="K1" s="16" t="s">
        <v>43</v>
      </c>
      <c r="L1" s="17" t="s">
        <v>4</v>
      </c>
      <c r="O1" s="1"/>
      <c r="P1" s="2" t="s">
        <v>5</v>
      </c>
      <c r="Q1" s="3" t="s">
        <v>6</v>
      </c>
    </row>
    <row r="2" spans="1:18" ht="15.75" thickBot="1">
      <c r="A2" s="9" t="s">
        <v>7</v>
      </c>
      <c r="B2" s="19" t="s">
        <v>8</v>
      </c>
      <c r="C2" s="10" t="s">
        <v>9</v>
      </c>
      <c r="D2" s="29" t="s">
        <v>10</v>
      </c>
      <c r="E2" s="21" t="s">
        <v>43</v>
      </c>
      <c r="F2" s="19" t="s">
        <v>10</v>
      </c>
      <c r="G2" s="21" t="s">
        <v>43</v>
      </c>
      <c r="H2" s="19" t="s">
        <v>10</v>
      </c>
      <c r="I2" s="21" t="s">
        <v>43</v>
      </c>
      <c r="J2" s="19" t="s">
        <v>10</v>
      </c>
      <c r="K2" s="21" t="s">
        <v>43</v>
      </c>
      <c r="L2" s="10" t="s">
        <v>10</v>
      </c>
      <c r="O2" s="3" t="s">
        <v>11</v>
      </c>
      <c r="P2" s="8" t="s">
        <v>1</v>
      </c>
      <c r="Q2" s="4" t="str">
        <f>P2</f>
        <v>fevrier</v>
      </c>
    </row>
    <row r="3" spans="1:18">
      <c r="A3" s="23" t="s">
        <v>12</v>
      </c>
      <c r="B3" s="24" t="s">
        <v>13</v>
      </c>
      <c r="C3" s="32">
        <v>3836</v>
      </c>
      <c r="D3" s="30">
        <v>34435.54</v>
      </c>
      <c r="E3" s="26" t="s">
        <v>43</v>
      </c>
      <c r="F3" s="25">
        <v>41947.53</v>
      </c>
      <c r="G3" s="26" t="s">
        <v>43</v>
      </c>
      <c r="H3" s="25">
        <v>49459.519999999997</v>
      </c>
      <c r="I3" s="26" t="s">
        <v>43</v>
      </c>
      <c r="J3" s="25">
        <v>56971.51</v>
      </c>
      <c r="K3" s="26" t="s">
        <v>43</v>
      </c>
      <c r="L3" s="27">
        <v>64483.5</v>
      </c>
      <c r="O3" s="3" t="s">
        <v>14</v>
      </c>
      <c r="P3" s="12" t="s">
        <v>22</v>
      </c>
      <c r="Q3" s="4">
        <f>IF($P$2="Janvier",SUMPRODUCT((A3:A49=P3)*D3:D49), SUMPRODUCT((A3:A49=P3)*F3:F49))</f>
        <v>613452.78</v>
      </c>
    </row>
    <row r="4" spans="1:18">
      <c r="A4" s="5" t="s">
        <v>12</v>
      </c>
      <c r="B4" s="3" t="s">
        <v>16</v>
      </c>
      <c r="C4" s="6">
        <v>3862</v>
      </c>
      <c r="D4" s="7">
        <v>6213.65</v>
      </c>
      <c r="E4" s="13" t="s">
        <v>43</v>
      </c>
      <c r="F4" s="1">
        <v>3735.8699999999994</v>
      </c>
      <c r="G4" s="13" t="s">
        <v>43</v>
      </c>
      <c r="H4" s="1">
        <v>1258.0899999999999</v>
      </c>
      <c r="I4" s="13" t="s">
        <v>43</v>
      </c>
      <c r="J4" s="1">
        <v>-1219.69</v>
      </c>
      <c r="K4" s="13" t="s">
        <v>43</v>
      </c>
      <c r="L4" s="18">
        <v>-3697.47</v>
      </c>
      <c r="O4" s="3" t="s">
        <v>17</v>
      </c>
      <c r="P4" s="12" t="s">
        <v>28</v>
      </c>
      <c r="Q4" s="34">
        <f ca="1">SUMPRODUCT((B3:B49=P4)*OFFSET(C3,0,MATCH($P$2,D1:L1,0),47,1))</f>
        <v>324771.22000000009</v>
      </c>
      <c r="R4" t="s">
        <v>42</v>
      </c>
    </row>
    <row r="5" spans="1:18">
      <c r="A5" s="5" t="s">
        <v>12</v>
      </c>
      <c r="B5" s="3" t="s">
        <v>19</v>
      </c>
      <c r="C5" s="6">
        <v>3881</v>
      </c>
      <c r="D5" s="7">
        <v>80809.130000000019</v>
      </c>
      <c r="E5" s="13" t="s">
        <v>43</v>
      </c>
      <c r="F5" s="1">
        <v>83216.619999999966</v>
      </c>
      <c r="G5" s="13" t="s">
        <v>43</v>
      </c>
      <c r="H5" s="1">
        <v>85624.109999999899</v>
      </c>
      <c r="I5" s="13" t="s">
        <v>43</v>
      </c>
      <c r="J5" s="1">
        <v>88031.599999999904</v>
      </c>
      <c r="K5" s="13" t="s">
        <v>43</v>
      </c>
      <c r="L5" s="18">
        <v>90439.089999999793</v>
      </c>
      <c r="O5" s="3" t="s">
        <v>20</v>
      </c>
      <c r="P5" s="12">
        <v>5819</v>
      </c>
      <c r="Q5" s="4">
        <f>(INDEX(D3:L49,MATCH(P5,C3:C49,0),MATCH(P2,D1:L1,0)))</f>
        <v>23940.450000000004</v>
      </c>
    </row>
    <row r="6" spans="1:18">
      <c r="A6" s="5" t="s">
        <v>15</v>
      </c>
      <c r="B6" s="3" t="s">
        <v>21</v>
      </c>
      <c r="C6" s="6">
        <v>3890</v>
      </c>
      <c r="D6" s="7">
        <v>81000.870000000039</v>
      </c>
      <c r="E6" s="13" t="s">
        <v>43</v>
      </c>
      <c r="F6" s="1">
        <v>50157.65</v>
      </c>
      <c r="G6" s="13" t="s">
        <v>43</v>
      </c>
      <c r="H6" s="1">
        <v>19314.429999999898</v>
      </c>
      <c r="I6" s="13" t="s">
        <v>43</v>
      </c>
      <c r="J6" s="1">
        <v>-11528.790000000099</v>
      </c>
      <c r="K6" s="13" t="s">
        <v>43</v>
      </c>
      <c r="L6" s="18">
        <v>-42372.01</v>
      </c>
    </row>
    <row r="7" spans="1:18">
      <c r="A7" s="5" t="s">
        <v>22</v>
      </c>
      <c r="B7" s="3" t="s">
        <v>23</v>
      </c>
      <c r="C7" s="6">
        <v>3913</v>
      </c>
      <c r="D7" s="7">
        <v>69496.210000000006</v>
      </c>
      <c r="E7" s="13" t="s">
        <v>43</v>
      </c>
      <c r="F7" s="1">
        <v>28386.06</v>
      </c>
      <c r="G7" s="13" t="s">
        <v>43</v>
      </c>
      <c r="H7" s="1">
        <v>-12724.09</v>
      </c>
      <c r="I7" s="13" t="s">
        <v>43</v>
      </c>
      <c r="J7" s="1">
        <v>-53834.239999999998</v>
      </c>
      <c r="K7" s="13" t="s">
        <v>43</v>
      </c>
      <c r="L7" s="18">
        <v>-94944.39</v>
      </c>
    </row>
    <row r="8" spans="1:18">
      <c r="A8" s="5" t="s">
        <v>12</v>
      </c>
      <c r="B8" s="3" t="s">
        <v>24</v>
      </c>
      <c r="C8" s="6">
        <v>3924</v>
      </c>
      <c r="D8" s="7">
        <v>159908.75999999995</v>
      </c>
      <c r="E8" s="13" t="s">
        <v>43</v>
      </c>
      <c r="F8" s="1">
        <v>94512.379999999961</v>
      </c>
      <c r="G8" s="13" t="s">
        <v>43</v>
      </c>
      <c r="H8" s="1">
        <v>29116</v>
      </c>
      <c r="I8" s="13" t="s">
        <v>43</v>
      </c>
      <c r="J8" s="1">
        <v>-36280.380000000099</v>
      </c>
      <c r="K8" s="13" t="s">
        <v>43</v>
      </c>
      <c r="L8" s="18">
        <v>-101676.76</v>
      </c>
    </row>
    <row r="9" spans="1:18">
      <c r="A9" s="5" t="s">
        <v>12</v>
      </c>
      <c r="B9" s="3" t="s">
        <v>25</v>
      </c>
      <c r="C9" s="6">
        <v>3925</v>
      </c>
      <c r="D9" s="7">
        <v>4449.17</v>
      </c>
      <c r="E9" s="13" t="s">
        <v>43</v>
      </c>
      <c r="F9" s="1">
        <v>8647.2099999999991</v>
      </c>
      <c r="G9" s="13" t="s">
        <v>43</v>
      </c>
      <c r="H9" s="1">
        <v>12845.25</v>
      </c>
      <c r="I9" s="13" t="s">
        <v>43</v>
      </c>
      <c r="J9" s="1">
        <v>17043.29</v>
      </c>
      <c r="K9" s="13" t="s">
        <v>43</v>
      </c>
      <c r="L9" s="18">
        <v>21241.33</v>
      </c>
    </row>
    <row r="10" spans="1:18">
      <c r="A10" s="5" t="s">
        <v>15</v>
      </c>
      <c r="B10" s="3" t="s">
        <v>26</v>
      </c>
      <c r="C10" s="6">
        <v>3926</v>
      </c>
      <c r="D10" s="7">
        <v>21781.640000000003</v>
      </c>
      <c r="E10" s="13" t="s">
        <v>43</v>
      </c>
      <c r="F10" s="1">
        <v>25887.730000000003</v>
      </c>
      <c r="G10" s="13" t="s">
        <v>43</v>
      </c>
      <c r="H10" s="1">
        <v>29993.82</v>
      </c>
      <c r="I10" s="13" t="s">
        <v>43</v>
      </c>
      <c r="J10" s="1">
        <v>34099.910000000003</v>
      </c>
      <c r="K10" s="13" t="s">
        <v>43</v>
      </c>
      <c r="L10" s="18">
        <v>38206</v>
      </c>
    </row>
    <row r="11" spans="1:18">
      <c r="A11" s="5" t="s">
        <v>22</v>
      </c>
      <c r="B11" s="3" t="s">
        <v>27</v>
      </c>
      <c r="C11" s="6">
        <v>4070</v>
      </c>
      <c r="D11" s="7">
        <v>23834.720000000001</v>
      </c>
      <c r="E11" s="13" t="s">
        <v>43</v>
      </c>
      <c r="F11" s="1">
        <v>20431.66</v>
      </c>
      <c r="G11" s="13" t="s">
        <v>43</v>
      </c>
      <c r="H11" s="1">
        <v>17028.599999999999</v>
      </c>
      <c r="I11" s="13" t="s">
        <v>43</v>
      </c>
      <c r="J11" s="1">
        <v>13625.54</v>
      </c>
      <c r="K11" s="13" t="s">
        <v>43</v>
      </c>
      <c r="L11" s="18">
        <v>10222.48</v>
      </c>
      <c r="P11" s="33">
        <f ca="1">SUMIF($B$3:$B$49,$P$4,OFFSET($C$3,0,MATCH($P$2,D1:L1,0),47,1))</f>
        <v>324771.22000000009</v>
      </c>
    </row>
    <row r="12" spans="1:18">
      <c r="A12" s="5" t="s">
        <v>22</v>
      </c>
      <c r="B12" s="3" t="s">
        <v>28</v>
      </c>
      <c r="C12" s="6">
        <v>4071</v>
      </c>
      <c r="D12" s="7">
        <v>290069.37000000029</v>
      </c>
      <c r="E12" s="13" t="s">
        <v>43</v>
      </c>
      <c r="F12" s="1">
        <v>261339.84000000003</v>
      </c>
      <c r="G12" s="13" t="s">
        <v>43</v>
      </c>
      <c r="H12" s="1">
        <v>232610.31</v>
      </c>
      <c r="I12" s="13" t="s">
        <v>43</v>
      </c>
      <c r="J12" s="1">
        <v>203880.78</v>
      </c>
      <c r="K12" s="13" t="s">
        <v>43</v>
      </c>
      <c r="L12" s="18">
        <v>175151.24999999901</v>
      </c>
      <c r="P12" s="33">
        <f>SUMIF($B$3:$B$49,$P$4,F3:F49)</f>
        <v>324771.22000000009</v>
      </c>
    </row>
    <row r="13" spans="1:18">
      <c r="A13" s="5" t="s">
        <v>22</v>
      </c>
      <c r="B13" s="3" t="s">
        <v>29</v>
      </c>
      <c r="C13" s="6">
        <v>4072</v>
      </c>
      <c r="D13" s="7">
        <v>100270.11000000006</v>
      </c>
      <c r="E13" s="13" t="s">
        <v>43</v>
      </c>
      <c r="F13" s="1">
        <v>135224.26999999996</v>
      </c>
      <c r="G13" s="13" t="s">
        <v>43</v>
      </c>
      <c r="H13" s="1">
        <v>170178.43</v>
      </c>
      <c r="I13" s="13" t="s">
        <v>43</v>
      </c>
      <c r="J13" s="1">
        <v>205132.59</v>
      </c>
      <c r="K13" s="13" t="s">
        <v>43</v>
      </c>
      <c r="L13" s="18">
        <v>240086.75</v>
      </c>
      <c r="P13" s="8" t="s">
        <v>44</v>
      </c>
    </row>
    <row r="14" spans="1:18">
      <c r="A14" s="5" t="s">
        <v>22</v>
      </c>
      <c r="B14" s="3" t="s">
        <v>30</v>
      </c>
      <c r="C14" s="6">
        <v>4209</v>
      </c>
      <c r="D14" s="7">
        <v>56145.9</v>
      </c>
      <c r="E14" s="13" t="s">
        <v>43</v>
      </c>
      <c r="F14" s="1">
        <v>36953.97</v>
      </c>
      <c r="G14" s="13" t="s">
        <v>43</v>
      </c>
      <c r="H14" s="1">
        <v>17762.04</v>
      </c>
      <c r="I14" s="13" t="s">
        <v>43</v>
      </c>
      <c r="J14" s="1">
        <v>-1429.89</v>
      </c>
      <c r="K14" s="13" t="s">
        <v>43</v>
      </c>
      <c r="L14" s="18">
        <v>-20621.82</v>
      </c>
      <c r="P14">
        <f>COUNTA(A:A)-1</f>
        <v>47</v>
      </c>
    </row>
    <row r="15" spans="1:18">
      <c r="A15" s="5" t="s">
        <v>15</v>
      </c>
      <c r="B15" s="3" t="s">
        <v>31</v>
      </c>
      <c r="C15" s="6">
        <v>4359</v>
      </c>
      <c r="D15" s="7">
        <v>247809.10000000021</v>
      </c>
      <c r="E15" s="13" t="s">
        <v>43</v>
      </c>
      <c r="F15" s="1">
        <v>145716.56</v>
      </c>
      <c r="G15" s="13" t="s">
        <v>43</v>
      </c>
      <c r="H15" s="1">
        <v>43624.020000000201</v>
      </c>
      <c r="I15" s="13" t="s">
        <v>43</v>
      </c>
      <c r="J15" s="1">
        <v>-58468.520000000797</v>
      </c>
      <c r="K15" s="13" t="s">
        <v>43</v>
      </c>
      <c r="L15" s="18">
        <v>-160561.06000000099</v>
      </c>
    </row>
    <row r="16" spans="1:18">
      <c r="A16" s="5" t="s">
        <v>15</v>
      </c>
      <c r="B16" s="3" t="s">
        <v>32</v>
      </c>
      <c r="C16" s="6">
        <v>4392</v>
      </c>
      <c r="D16" s="7"/>
      <c r="E16" s="13" t="s">
        <v>43</v>
      </c>
      <c r="F16" s="1">
        <v>2363.65</v>
      </c>
      <c r="G16" s="13" t="s">
        <v>43</v>
      </c>
      <c r="H16" s="1"/>
      <c r="I16" s="13" t="s">
        <v>43</v>
      </c>
      <c r="J16" s="1">
        <v>2363.65</v>
      </c>
      <c r="K16" s="13" t="s">
        <v>43</v>
      </c>
      <c r="L16" s="18"/>
    </row>
    <row r="17" spans="1:16">
      <c r="A17" s="5" t="s">
        <v>12</v>
      </c>
      <c r="B17" s="3" t="s">
        <v>33</v>
      </c>
      <c r="C17" s="6">
        <v>4701</v>
      </c>
      <c r="D17" s="7">
        <v>776.12</v>
      </c>
      <c r="E17" s="13" t="s">
        <v>43</v>
      </c>
      <c r="F17" s="1"/>
      <c r="G17" s="13" t="s">
        <v>43</v>
      </c>
      <c r="H17" s="1">
        <v>776.12</v>
      </c>
      <c r="I17" s="13" t="s">
        <v>43</v>
      </c>
      <c r="J17" s="1"/>
      <c r="K17" s="13" t="s">
        <v>43</v>
      </c>
      <c r="L17" s="18">
        <v>776.12</v>
      </c>
    </row>
    <row r="18" spans="1:16">
      <c r="A18" s="5" t="s">
        <v>15</v>
      </c>
      <c r="B18" s="3" t="s">
        <v>18</v>
      </c>
      <c r="C18" s="6">
        <v>5172</v>
      </c>
      <c r="D18" s="7"/>
      <c r="E18" s="13" t="s">
        <v>43</v>
      </c>
      <c r="F18" s="1"/>
      <c r="G18" s="13" t="s">
        <v>43</v>
      </c>
      <c r="H18" s="1"/>
      <c r="I18" s="13" t="s">
        <v>43</v>
      </c>
      <c r="J18" s="1"/>
      <c r="K18" s="13" t="s">
        <v>43</v>
      </c>
      <c r="L18" s="18"/>
      <c r="P18" s="35"/>
    </row>
    <row r="19" spans="1:16">
      <c r="A19" s="5" t="s">
        <v>15</v>
      </c>
      <c r="B19" s="3" t="s">
        <v>34</v>
      </c>
      <c r="C19" s="6">
        <v>5330</v>
      </c>
      <c r="D19" s="7"/>
      <c r="E19" s="13" t="s">
        <v>43</v>
      </c>
      <c r="F19" s="1"/>
      <c r="G19" s="13" t="s">
        <v>43</v>
      </c>
      <c r="H19" s="1"/>
      <c r="I19" s="13" t="s">
        <v>43</v>
      </c>
      <c r="J19" s="1"/>
      <c r="K19" s="13" t="s">
        <v>43</v>
      </c>
      <c r="L19" s="18"/>
    </row>
    <row r="20" spans="1:16">
      <c r="A20" s="5" t="s">
        <v>15</v>
      </c>
      <c r="B20" s="3" t="s">
        <v>35</v>
      </c>
      <c r="C20" s="6">
        <v>5369</v>
      </c>
      <c r="D20" s="7">
        <v>12172.52</v>
      </c>
      <c r="E20" s="13" t="s">
        <v>43</v>
      </c>
      <c r="F20" s="1">
        <v>9747.3499999999985</v>
      </c>
      <c r="G20" s="13" t="s">
        <v>43</v>
      </c>
      <c r="H20" s="1">
        <v>7322.18</v>
      </c>
      <c r="I20" s="13" t="s">
        <v>43</v>
      </c>
      <c r="J20" s="1">
        <v>4897.0099999999902</v>
      </c>
      <c r="K20" s="13" t="s">
        <v>43</v>
      </c>
      <c r="L20" s="18">
        <v>2471.8399999999901</v>
      </c>
    </row>
    <row r="21" spans="1:16">
      <c r="A21" s="5" t="s">
        <v>15</v>
      </c>
      <c r="B21" s="3" t="s">
        <v>36</v>
      </c>
      <c r="C21" s="6">
        <v>5370</v>
      </c>
      <c r="D21" s="7"/>
      <c r="E21" s="13" t="s">
        <v>43</v>
      </c>
      <c r="F21" s="1"/>
      <c r="G21" s="13" t="s">
        <v>43</v>
      </c>
      <c r="H21" s="1"/>
      <c r="I21" s="13" t="s">
        <v>43</v>
      </c>
      <c r="J21" s="1"/>
      <c r="K21" s="13" t="s">
        <v>43</v>
      </c>
      <c r="L21" s="18"/>
    </row>
    <row r="22" spans="1:16">
      <c r="A22" s="5" t="s">
        <v>15</v>
      </c>
      <c r="B22" s="3" t="s">
        <v>37</v>
      </c>
      <c r="C22" s="6">
        <v>5371</v>
      </c>
      <c r="D22" s="7">
        <v>36412.939999999995</v>
      </c>
      <c r="E22" s="13" t="s">
        <v>43</v>
      </c>
      <c r="F22" s="1">
        <v>61514.140000000007</v>
      </c>
      <c r="G22" s="13" t="s">
        <v>43</v>
      </c>
      <c r="H22" s="1">
        <v>86615.34</v>
      </c>
      <c r="I22" s="13" t="s">
        <v>43</v>
      </c>
      <c r="J22" s="1">
        <v>111716.54</v>
      </c>
      <c r="K22" s="13" t="s">
        <v>43</v>
      </c>
      <c r="L22" s="18">
        <v>136817.74</v>
      </c>
    </row>
    <row r="23" spans="1:16">
      <c r="A23" s="5" t="s">
        <v>15</v>
      </c>
      <c r="B23" s="3" t="s">
        <v>38</v>
      </c>
      <c r="C23" s="6">
        <v>5423</v>
      </c>
      <c r="D23" s="7"/>
      <c r="E23" s="13" t="s">
        <v>43</v>
      </c>
      <c r="F23" s="1"/>
      <c r="G23" s="13" t="s">
        <v>43</v>
      </c>
      <c r="H23" s="1"/>
      <c r="I23" s="13" t="s">
        <v>43</v>
      </c>
      <c r="J23" s="1"/>
      <c r="K23" s="13" t="s">
        <v>43</v>
      </c>
      <c r="L23" s="18"/>
    </row>
    <row r="24" spans="1:16">
      <c r="A24" s="5" t="s">
        <v>15</v>
      </c>
      <c r="B24" s="3" t="s">
        <v>39</v>
      </c>
      <c r="C24" s="6">
        <v>5437</v>
      </c>
      <c r="D24" s="7">
        <v>78378.34</v>
      </c>
      <c r="E24" s="13" t="s">
        <v>43</v>
      </c>
      <c r="F24" s="1">
        <v>51651.990000000013</v>
      </c>
      <c r="G24" s="13" t="s">
        <v>43</v>
      </c>
      <c r="H24" s="1">
        <v>24925.64</v>
      </c>
      <c r="I24" s="13" t="s">
        <v>43</v>
      </c>
      <c r="J24" s="1">
        <v>-1800.71000000001</v>
      </c>
      <c r="K24" s="13" t="s">
        <v>43</v>
      </c>
      <c r="L24" s="18">
        <v>-28527.06</v>
      </c>
    </row>
    <row r="25" spans="1:16">
      <c r="A25" s="5" t="s">
        <v>15</v>
      </c>
      <c r="B25" s="3" t="s">
        <v>40</v>
      </c>
      <c r="C25" s="6">
        <v>5438</v>
      </c>
      <c r="D25" s="7">
        <v>375</v>
      </c>
      <c r="E25" s="13" t="s">
        <v>43</v>
      </c>
      <c r="F25" s="1">
        <v>1917.9</v>
      </c>
      <c r="G25" s="13" t="s">
        <v>43</v>
      </c>
      <c r="H25" s="1">
        <v>3460.8</v>
      </c>
      <c r="I25" s="13" t="s">
        <v>43</v>
      </c>
      <c r="J25" s="1">
        <v>5003.7</v>
      </c>
      <c r="K25" s="13" t="s">
        <v>43</v>
      </c>
      <c r="L25" s="18">
        <v>6546.6</v>
      </c>
    </row>
    <row r="26" spans="1:16">
      <c r="A26" s="5" t="s">
        <v>15</v>
      </c>
      <c r="B26" s="3" t="s">
        <v>41</v>
      </c>
      <c r="C26" s="6">
        <v>5521</v>
      </c>
      <c r="D26" s="7">
        <v>13111.22</v>
      </c>
      <c r="E26" s="13" t="s">
        <v>43</v>
      </c>
      <c r="F26" s="1">
        <v>6382.9199999999992</v>
      </c>
      <c r="G26" s="13" t="s">
        <v>43</v>
      </c>
      <c r="H26" s="1">
        <v>-345.38000000000102</v>
      </c>
      <c r="I26" s="13" t="s">
        <v>43</v>
      </c>
      <c r="J26" s="1">
        <v>-7073.68</v>
      </c>
      <c r="K26" s="13" t="s">
        <v>43</v>
      </c>
      <c r="L26" s="18">
        <v>-13801.98</v>
      </c>
    </row>
    <row r="27" spans="1:16">
      <c r="A27" s="5" t="s">
        <v>15</v>
      </c>
      <c r="B27" s="3" t="s">
        <v>18</v>
      </c>
      <c r="C27" s="6">
        <v>5537</v>
      </c>
      <c r="D27" s="7"/>
      <c r="E27" s="13" t="s">
        <v>43</v>
      </c>
      <c r="F27" s="1"/>
      <c r="G27" s="13" t="s">
        <v>43</v>
      </c>
      <c r="H27" s="1"/>
      <c r="I27" s="13" t="s">
        <v>43</v>
      </c>
      <c r="J27" s="1"/>
      <c r="K27" s="13" t="s">
        <v>43</v>
      </c>
      <c r="L27" s="18"/>
    </row>
    <row r="28" spans="1:16">
      <c r="A28" s="5" t="s">
        <v>22</v>
      </c>
      <c r="B28" s="3" t="s">
        <v>27</v>
      </c>
      <c r="C28" s="6">
        <v>5572</v>
      </c>
      <c r="D28" s="7">
        <v>15294.46</v>
      </c>
      <c r="E28" s="13" t="s">
        <v>43</v>
      </c>
      <c r="F28" s="1">
        <v>9466.77</v>
      </c>
      <c r="G28" s="13" t="s">
        <v>43</v>
      </c>
      <c r="H28" s="1">
        <v>3639.08</v>
      </c>
      <c r="I28" s="13" t="s">
        <v>43</v>
      </c>
      <c r="J28" s="1">
        <v>-2188.61</v>
      </c>
      <c r="K28" s="13" t="s">
        <v>43</v>
      </c>
      <c r="L28" s="18">
        <v>-8016.3</v>
      </c>
    </row>
    <row r="29" spans="1:16">
      <c r="A29" s="5" t="s">
        <v>22</v>
      </c>
      <c r="B29" s="3" t="s">
        <v>28</v>
      </c>
      <c r="C29" s="6">
        <v>5581</v>
      </c>
      <c r="D29" s="7">
        <v>480.66</v>
      </c>
      <c r="E29" s="13" t="s">
        <v>43</v>
      </c>
      <c r="F29" s="1">
        <v>1524.6999999999998</v>
      </c>
      <c r="G29" s="13" t="s">
        <v>43</v>
      </c>
      <c r="H29" s="1">
        <v>2568.7399999999998</v>
      </c>
      <c r="I29" s="13" t="s">
        <v>43</v>
      </c>
      <c r="J29" s="1">
        <v>3612.78</v>
      </c>
      <c r="K29" s="13" t="s">
        <v>43</v>
      </c>
      <c r="L29" s="18">
        <v>4656.82</v>
      </c>
    </row>
    <row r="30" spans="1:16">
      <c r="A30" s="5" t="s">
        <v>22</v>
      </c>
      <c r="B30" s="3" t="s">
        <v>29</v>
      </c>
      <c r="C30" s="6">
        <v>5609</v>
      </c>
      <c r="D30" s="7"/>
      <c r="E30" s="13" t="s">
        <v>43</v>
      </c>
      <c r="F30" s="1"/>
      <c r="G30" s="13" t="s">
        <v>43</v>
      </c>
      <c r="H30" s="1"/>
      <c r="I30" s="13" t="s">
        <v>43</v>
      </c>
      <c r="J30" s="1"/>
      <c r="K30" s="13" t="s">
        <v>43</v>
      </c>
      <c r="L30" s="18"/>
    </row>
    <row r="31" spans="1:16">
      <c r="A31" s="5" t="s">
        <v>12</v>
      </c>
      <c r="B31" s="3" t="s">
        <v>13</v>
      </c>
      <c r="C31" s="6">
        <v>5628</v>
      </c>
      <c r="D31" s="7">
        <v>26126.77</v>
      </c>
      <c r="E31" s="13" t="s">
        <v>43</v>
      </c>
      <c r="F31" s="1">
        <v>6853.47</v>
      </c>
      <c r="G31" s="13" t="s">
        <v>43</v>
      </c>
      <c r="H31" s="1">
        <v>-12419.83</v>
      </c>
      <c r="I31" s="13" t="s">
        <v>43</v>
      </c>
      <c r="J31" s="1">
        <v>-31693.13</v>
      </c>
      <c r="K31" s="13" t="s">
        <v>43</v>
      </c>
      <c r="L31" s="18">
        <v>-50966.43</v>
      </c>
    </row>
    <row r="32" spans="1:16">
      <c r="A32" s="5" t="s">
        <v>12</v>
      </c>
      <c r="B32" s="3" t="s">
        <v>16</v>
      </c>
      <c r="C32" s="6">
        <v>5650</v>
      </c>
      <c r="D32" s="7">
        <v>28638.659999999996</v>
      </c>
      <c r="E32" s="13" t="s">
        <v>43</v>
      </c>
      <c r="F32" s="1">
        <v>42661.149999999987</v>
      </c>
      <c r="G32" s="13" t="s">
        <v>43</v>
      </c>
      <c r="H32" s="1">
        <v>56683.64</v>
      </c>
      <c r="I32" s="13" t="s">
        <v>43</v>
      </c>
      <c r="J32" s="1">
        <v>70706.13</v>
      </c>
      <c r="K32" s="13" t="s">
        <v>43</v>
      </c>
      <c r="L32" s="18">
        <v>84728.62</v>
      </c>
    </row>
    <row r="33" spans="1:12">
      <c r="A33" s="5" t="s">
        <v>12</v>
      </c>
      <c r="B33" s="3" t="s">
        <v>19</v>
      </c>
      <c r="C33" s="6">
        <v>5658</v>
      </c>
      <c r="D33" s="7">
        <v>8520.49</v>
      </c>
      <c r="E33" s="13" t="s">
        <v>43</v>
      </c>
      <c r="F33" s="1">
        <v>6139.15</v>
      </c>
      <c r="G33" s="13" t="s">
        <v>43</v>
      </c>
      <c r="H33" s="1">
        <v>3757.81</v>
      </c>
      <c r="I33" s="13" t="s">
        <v>43</v>
      </c>
      <c r="J33" s="1">
        <v>1376.47</v>
      </c>
      <c r="K33" s="13" t="s">
        <v>43</v>
      </c>
      <c r="L33" s="18">
        <v>-1004.87</v>
      </c>
    </row>
    <row r="34" spans="1:12">
      <c r="A34" s="5" t="s">
        <v>15</v>
      </c>
      <c r="B34" s="3" t="s">
        <v>18</v>
      </c>
      <c r="C34" s="6">
        <v>5668</v>
      </c>
      <c r="D34" s="7">
        <v>8960.369999999999</v>
      </c>
      <c r="E34" s="13" t="s">
        <v>43</v>
      </c>
      <c r="F34" s="1">
        <v>14451.880000000003</v>
      </c>
      <c r="G34" s="13" t="s">
        <v>43</v>
      </c>
      <c r="H34" s="1">
        <v>19943.39</v>
      </c>
      <c r="I34" s="13" t="s">
        <v>43</v>
      </c>
      <c r="J34" s="1">
        <v>25434.9</v>
      </c>
      <c r="K34" s="13" t="s">
        <v>43</v>
      </c>
      <c r="L34" s="18">
        <v>30926.41</v>
      </c>
    </row>
    <row r="35" spans="1:12">
      <c r="A35" s="5" t="s">
        <v>22</v>
      </c>
      <c r="B35" s="3" t="s">
        <v>28</v>
      </c>
      <c r="C35" s="6">
        <v>5669</v>
      </c>
      <c r="D35" s="7">
        <v>70368.87999999999</v>
      </c>
      <c r="E35" s="13" t="s">
        <v>43</v>
      </c>
      <c r="F35" s="1">
        <v>59113.840000000004</v>
      </c>
      <c r="G35" s="13" t="s">
        <v>43</v>
      </c>
      <c r="H35" s="1">
        <v>47858.8</v>
      </c>
      <c r="I35" s="13" t="s">
        <v>43</v>
      </c>
      <c r="J35" s="1">
        <v>36603.760000000002</v>
      </c>
      <c r="K35" s="13" t="s">
        <v>43</v>
      </c>
      <c r="L35" s="18">
        <v>25348.720000000099</v>
      </c>
    </row>
    <row r="36" spans="1:12">
      <c r="A36" s="5" t="s">
        <v>22</v>
      </c>
      <c r="B36" s="3" t="s">
        <v>29</v>
      </c>
      <c r="C36" s="6">
        <v>5677</v>
      </c>
      <c r="D36" s="7">
        <v>22256.86</v>
      </c>
      <c r="E36" s="13" t="s">
        <v>43</v>
      </c>
      <c r="F36" s="1">
        <v>38107.599999999999</v>
      </c>
      <c r="G36" s="13" t="s">
        <v>43</v>
      </c>
      <c r="H36" s="1">
        <v>53958.34</v>
      </c>
      <c r="I36" s="13" t="s">
        <v>43</v>
      </c>
      <c r="J36" s="1">
        <v>69809.08</v>
      </c>
      <c r="K36" s="13" t="s">
        <v>43</v>
      </c>
      <c r="L36" s="18">
        <v>85659.82</v>
      </c>
    </row>
    <row r="37" spans="1:12">
      <c r="A37" s="5" t="s">
        <v>15</v>
      </c>
      <c r="B37" s="3" t="s">
        <v>39</v>
      </c>
      <c r="C37" s="6">
        <v>5700</v>
      </c>
      <c r="D37" s="7">
        <v>451.06</v>
      </c>
      <c r="E37" s="13" t="s">
        <v>43</v>
      </c>
      <c r="F37" s="1">
        <v>187.29000000000002</v>
      </c>
      <c r="G37" s="13" t="s">
        <v>43</v>
      </c>
      <c r="H37" s="1">
        <v>-76.48</v>
      </c>
      <c r="I37" s="13" t="s">
        <v>43</v>
      </c>
      <c r="J37" s="1">
        <v>-340.25</v>
      </c>
      <c r="K37" s="13" t="s">
        <v>43</v>
      </c>
      <c r="L37" s="18">
        <v>-604.02</v>
      </c>
    </row>
    <row r="38" spans="1:12">
      <c r="A38" s="5" t="s">
        <v>15</v>
      </c>
      <c r="B38" s="3" t="s">
        <v>40</v>
      </c>
      <c r="C38" s="6">
        <v>5704</v>
      </c>
      <c r="D38" s="7">
        <v>17257.390000000003</v>
      </c>
      <c r="E38" s="13" t="s">
        <v>43</v>
      </c>
      <c r="F38" s="1">
        <v>16528.45</v>
      </c>
      <c r="G38" s="13" t="s">
        <v>43</v>
      </c>
      <c r="H38" s="1">
        <v>15799.51</v>
      </c>
      <c r="I38" s="13" t="s">
        <v>43</v>
      </c>
      <c r="J38" s="1">
        <v>15070.57</v>
      </c>
      <c r="K38" s="13" t="s">
        <v>43</v>
      </c>
      <c r="L38" s="18">
        <v>14341.63</v>
      </c>
    </row>
    <row r="39" spans="1:12">
      <c r="A39" s="5" t="s">
        <v>15</v>
      </c>
      <c r="B39" s="3" t="s">
        <v>41</v>
      </c>
      <c r="C39" s="6">
        <v>5711</v>
      </c>
      <c r="D39" s="7"/>
      <c r="E39" s="13" t="s">
        <v>43</v>
      </c>
      <c r="F39" s="1"/>
      <c r="G39" s="13" t="s">
        <v>43</v>
      </c>
      <c r="H39" s="1"/>
      <c r="I39" s="13" t="s">
        <v>43</v>
      </c>
      <c r="J39" s="1"/>
      <c r="K39" s="13" t="s">
        <v>43</v>
      </c>
      <c r="L39" s="18"/>
    </row>
    <row r="40" spans="1:12">
      <c r="A40" s="5" t="s">
        <v>22</v>
      </c>
      <c r="B40" s="3" t="s">
        <v>30</v>
      </c>
      <c r="C40" s="6">
        <v>5719</v>
      </c>
      <c r="D40" s="7">
        <v>10338.44</v>
      </c>
      <c r="E40" s="13" t="s">
        <v>43</v>
      </c>
      <c r="F40" s="1"/>
      <c r="G40" s="13" t="s">
        <v>43</v>
      </c>
      <c r="H40" s="1">
        <v>10338.44</v>
      </c>
      <c r="I40" s="13" t="s">
        <v>43</v>
      </c>
      <c r="J40" s="1"/>
      <c r="K40" s="13" t="s">
        <v>43</v>
      </c>
      <c r="L40" s="18">
        <v>10338.44</v>
      </c>
    </row>
    <row r="41" spans="1:12">
      <c r="A41" s="5" t="s">
        <v>12</v>
      </c>
      <c r="B41" s="3" t="s">
        <v>16</v>
      </c>
      <c r="C41" s="6">
        <v>5734</v>
      </c>
      <c r="D41" s="7"/>
      <c r="E41" s="13" t="s">
        <v>43</v>
      </c>
      <c r="F41" s="1"/>
      <c r="G41" s="13" t="s">
        <v>43</v>
      </c>
      <c r="H41" s="1"/>
      <c r="I41" s="13" t="s">
        <v>43</v>
      </c>
      <c r="J41" s="1"/>
      <c r="K41" s="13" t="s">
        <v>43</v>
      </c>
      <c r="L41" s="18"/>
    </row>
    <row r="42" spans="1:12">
      <c r="A42" s="5" t="s">
        <v>15</v>
      </c>
      <c r="B42" s="3" t="s">
        <v>18</v>
      </c>
      <c r="C42" s="6">
        <v>5777</v>
      </c>
      <c r="D42" s="7">
        <v>12127.190000000002</v>
      </c>
      <c r="E42" s="13" t="s">
        <v>43</v>
      </c>
      <c r="F42" s="1"/>
      <c r="G42" s="13" t="s">
        <v>43</v>
      </c>
      <c r="H42" s="1">
        <v>12127.190000000002</v>
      </c>
      <c r="I42" s="13" t="s">
        <v>43</v>
      </c>
      <c r="J42" s="1"/>
      <c r="K42" s="13" t="s">
        <v>43</v>
      </c>
      <c r="L42" s="18">
        <v>12127.190000000002</v>
      </c>
    </row>
    <row r="43" spans="1:12">
      <c r="A43" s="5" t="s">
        <v>15</v>
      </c>
      <c r="B43" s="3" t="s">
        <v>34</v>
      </c>
      <c r="C43" s="6">
        <v>5795</v>
      </c>
      <c r="D43" s="7"/>
      <c r="E43" s="13" t="s">
        <v>43</v>
      </c>
      <c r="F43" s="1"/>
      <c r="G43" s="13" t="s">
        <v>43</v>
      </c>
      <c r="H43" s="1"/>
      <c r="I43" s="13" t="s">
        <v>43</v>
      </c>
      <c r="J43" s="1"/>
      <c r="K43" s="13" t="s">
        <v>43</v>
      </c>
      <c r="L43" s="18"/>
    </row>
    <row r="44" spans="1:12">
      <c r="A44" s="5" t="s">
        <v>15</v>
      </c>
      <c r="B44" s="3" t="s">
        <v>35</v>
      </c>
      <c r="C44" s="6">
        <v>5815</v>
      </c>
      <c r="D44" s="7">
        <v>10875.470000000001</v>
      </c>
      <c r="E44" s="13" t="s">
        <v>43</v>
      </c>
      <c r="F44" s="1">
        <v>11485.57</v>
      </c>
      <c r="G44" s="13" t="s">
        <v>43</v>
      </c>
      <c r="H44" s="1">
        <v>12095.67</v>
      </c>
      <c r="I44" s="13" t="s">
        <v>43</v>
      </c>
      <c r="J44" s="1">
        <v>12705.77</v>
      </c>
      <c r="K44" s="13" t="s">
        <v>43</v>
      </c>
      <c r="L44" s="18">
        <v>13315.87</v>
      </c>
    </row>
    <row r="45" spans="1:12">
      <c r="A45" s="5" t="s">
        <v>15</v>
      </c>
      <c r="B45" s="3" t="s">
        <v>36</v>
      </c>
      <c r="C45" s="6">
        <v>5816</v>
      </c>
      <c r="D45" s="7"/>
      <c r="E45" s="13" t="s">
        <v>43</v>
      </c>
      <c r="F45" s="1"/>
      <c r="G45" s="13" t="s">
        <v>43</v>
      </c>
      <c r="H45" s="1"/>
      <c r="I45" s="13" t="s">
        <v>43</v>
      </c>
      <c r="J45" s="1"/>
      <c r="K45" s="13" t="s">
        <v>43</v>
      </c>
      <c r="L45" s="18"/>
    </row>
    <row r="46" spans="1:12">
      <c r="A46" s="5" t="s">
        <v>15</v>
      </c>
      <c r="B46" s="3" t="s">
        <v>37</v>
      </c>
      <c r="C46" s="6">
        <v>5819</v>
      </c>
      <c r="D46" s="7">
        <v>16932.11</v>
      </c>
      <c r="E46" s="13" t="s">
        <v>43</v>
      </c>
      <c r="F46" s="1">
        <v>23940.450000000004</v>
      </c>
      <c r="G46" s="13" t="s">
        <v>43</v>
      </c>
      <c r="H46" s="1">
        <v>30948.79</v>
      </c>
      <c r="I46" s="13" t="s">
        <v>43</v>
      </c>
      <c r="J46" s="1">
        <v>37957.129999999997</v>
      </c>
      <c r="K46" s="13" t="s">
        <v>43</v>
      </c>
      <c r="L46" s="18">
        <v>44965.47</v>
      </c>
    </row>
    <row r="47" spans="1:12">
      <c r="A47" s="5" t="s">
        <v>15</v>
      </c>
      <c r="B47" s="3" t="s">
        <v>38</v>
      </c>
      <c r="C47" s="6">
        <v>5878</v>
      </c>
      <c r="D47" s="7">
        <v>15180.230000000003</v>
      </c>
      <c r="E47" s="13" t="s">
        <v>43</v>
      </c>
      <c r="F47" s="1">
        <v>4310.9399999999996</v>
      </c>
      <c r="G47" s="13" t="s">
        <v>43</v>
      </c>
      <c r="H47" s="1">
        <v>-6558.35</v>
      </c>
      <c r="I47" s="13" t="s">
        <v>43</v>
      </c>
      <c r="J47" s="1">
        <v>-17427.64</v>
      </c>
      <c r="K47" s="13" t="s">
        <v>43</v>
      </c>
      <c r="L47" s="18">
        <v>-28296.93</v>
      </c>
    </row>
    <row r="48" spans="1:12">
      <c r="A48" s="5" t="s">
        <v>22</v>
      </c>
      <c r="B48" s="3" t="s">
        <v>28</v>
      </c>
      <c r="C48" s="6">
        <v>5890</v>
      </c>
      <c r="D48" s="7">
        <v>13671.489999999998</v>
      </c>
      <c r="E48" s="13" t="s">
        <v>43</v>
      </c>
      <c r="F48" s="1">
        <v>2792.8399999999997</v>
      </c>
      <c r="G48" s="13" t="s">
        <v>43</v>
      </c>
      <c r="H48" s="1">
        <v>-8085.81</v>
      </c>
      <c r="I48" s="13" t="s">
        <v>43</v>
      </c>
      <c r="J48" s="1">
        <v>-18964.46</v>
      </c>
      <c r="K48" s="13" t="s">
        <v>43</v>
      </c>
      <c r="L48" s="18">
        <v>-29843.11</v>
      </c>
    </row>
    <row r="49" spans="1:12" ht="15.75" thickBot="1">
      <c r="A49" s="9" t="s">
        <v>22</v>
      </c>
      <c r="B49" s="19" t="s">
        <v>29</v>
      </c>
      <c r="C49" s="10">
        <v>5915</v>
      </c>
      <c r="D49" s="11">
        <v>17057.23</v>
      </c>
      <c r="E49" s="21" t="s">
        <v>43</v>
      </c>
      <c r="F49" s="20">
        <v>20111.230000000007</v>
      </c>
      <c r="G49" s="21" t="s">
        <v>43</v>
      </c>
      <c r="H49" s="20">
        <v>23165.23</v>
      </c>
      <c r="I49" s="21" t="s">
        <v>43</v>
      </c>
      <c r="J49" s="20">
        <v>26219.23</v>
      </c>
      <c r="K49" s="21" t="s">
        <v>43</v>
      </c>
      <c r="L49" s="22">
        <v>29273.23</v>
      </c>
    </row>
  </sheetData>
  <autoFilter ref="A2:F49"/>
  <dataValidations count="4">
    <dataValidation type="list" allowBlank="1" showInputMessage="1" showErrorMessage="1" sqref="P3">
      <formula1>"A,B,C"</formula1>
    </dataValidation>
    <dataValidation type="list" errorStyle="warning" allowBlank="1" showInputMessage="1" showErrorMessage="1" sqref="P4">
      <formula1>$B$3:$B$49</formula1>
    </dataValidation>
    <dataValidation type="list" allowBlank="1" showInputMessage="1" showErrorMessage="1" sqref="P2">
      <formula1>$D$1:$L$1</formula1>
    </dataValidation>
    <dataValidation type="list" allowBlank="1" showInputMessage="1" showErrorMessage="1" sqref="P5">
      <formula1>CODE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Sheet7</vt:lpstr>
      <vt:lpstr>CODE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Little Boy</cp:lastModifiedBy>
  <dcterms:created xsi:type="dcterms:W3CDTF">2014-04-11T13:17:03Z</dcterms:created>
  <dcterms:modified xsi:type="dcterms:W3CDTF">2014-04-11T17:18:57Z</dcterms:modified>
</cp:coreProperties>
</file>