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orbin\Downloads\"/>
    </mc:Choice>
  </mc:AlternateContent>
  <xr:revisionPtr revIDLastSave="0" documentId="13_ncr:1_{B33EDD3A-F8B0-495C-A95B-BCDE6E8011F9}" xr6:coauthVersionLast="47" xr6:coauthVersionMax="47" xr10:uidLastSave="{00000000-0000-0000-0000-000000000000}"/>
  <bookViews>
    <workbookView xWindow="28680" yWindow="-120" windowWidth="29040" windowHeight="15720" firstSheet="10" activeTab="10" xr2:uid="{00000000-000D-0000-FFFF-FFFF00000000}"/>
  </bookViews>
  <sheets>
    <sheet name="Formateur 2" sheetId="18" state="hidden" r:id="rId1"/>
    <sheet name="donnée formateur2" sheetId="17" state="hidden" r:id="rId2"/>
    <sheet name="Formateur 1" sheetId="11" state="hidden" r:id="rId3"/>
    <sheet name="donnée formateur1" sheetId="12" state="hidden" r:id="rId4"/>
    <sheet name="SCENARIOS" sheetId="2" state="hidden" r:id="rId5"/>
    <sheet name="SYNTHESE" sheetId="10" state="hidden" r:id="rId6"/>
    <sheet name="Responsable pédagogique" sheetId="1" state="hidden" r:id="rId7"/>
    <sheet name="Feuil1" sheetId="13" state="hidden" r:id="rId8"/>
    <sheet name="SYNTHESE globale" sheetId="16" state="hidden" r:id="rId9"/>
    <sheet name="compétence" sheetId="15" state="hidden" r:id="rId10"/>
    <sheet name="ACCUEIL" sheetId="14" r:id="rId11"/>
    <sheet name="Donnée globale" sheetId="19" state="hidden" r:id="rId12"/>
  </sheets>
  <functionGroups builtInGroupCount="19"/>
  <definedNames>
    <definedName name="_xleta.INDEX" hidden="1" xlm="1">#NAME?</definedName>
    <definedName name="_xleta.VLOOKUP" hidden="1" xlm="1">#NAME?</definedName>
    <definedName name="_xlnm.Print_Area" localSheetId="2">'Formateur 1'!$A$1:$E$52</definedName>
    <definedName name="_xlnm.Print_Area" localSheetId="0">'Formateur 2'!$A$1:$E$52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5" i="10" l="1"/>
  <c r="C7" i="10"/>
  <c r="B6" i="18"/>
  <c r="A2" i="19" l="1" a="1"/>
  <c r="D2" i="18"/>
  <c r="D2" i="11"/>
  <c r="B5" i="18"/>
  <c r="B4" i="18"/>
  <c r="L1" i="1"/>
  <c r="J4" i="16"/>
  <c r="G4" i="16"/>
  <c r="D4" i="16"/>
  <c r="I9" i="10"/>
  <c r="I8" i="10"/>
  <c r="C9" i="10"/>
  <c r="C8" i="10"/>
  <c r="J4" i="10"/>
  <c r="G4" i="10"/>
  <c r="D4" i="10"/>
  <c r="C6" i="10"/>
  <c r="B6" i="11"/>
  <c r="B5" i="11"/>
  <c r="B4" i="11"/>
  <c r="A2" i="19" l="1"/>
  <c r="A3" i="15" a="1"/>
  <c r="A3" i="15" s="1"/>
  <c r="B3" i="15" s="1"/>
  <c r="F2" i="18"/>
  <c r="F2" i="11" l="1"/>
  <c r="K33" i="10" l="1"/>
  <c r="J33" i="10"/>
  <c r="I33" i="10"/>
  <c r="H33" i="10"/>
  <c r="G33" i="10"/>
  <c r="F33" i="10"/>
  <c r="E33" i="10"/>
  <c r="P33" i="10" s="1"/>
  <c r="K31" i="10"/>
  <c r="J31" i="10"/>
  <c r="I31" i="10"/>
  <c r="H31" i="10"/>
  <c r="G31" i="10"/>
  <c r="F31" i="10"/>
  <c r="E31" i="10"/>
  <c r="Q31" i="10" s="1"/>
  <c r="K29" i="10"/>
  <c r="J29" i="10"/>
  <c r="I29" i="10"/>
  <c r="H29" i="10"/>
  <c r="G29" i="10"/>
  <c r="F29" i="10"/>
  <c r="E29" i="10"/>
  <c r="K27" i="10"/>
  <c r="J27" i="10"/>
  <c r="I27" i="10"/>
  <c r="H27" i="10"/>
  <c r="G27" i="10"/>
  <c r="F27" i="10"/>
  <c r="E27" i="10"/>
  <c r="K24" i="10"/>
  <c r="J24" i="10"/>
  <c r="I24" i="10"/>
  <c r="H24" i="10"/>
  <c r="G24" i="10"/>
  <c r="F24" i="10"/>
  <c r="E24" i="10"/>
  <c r="P24" i="10" s="1"/>
  <c r="K23" i="10"/>
  <c r="J23" i="10"/>
  <c r="I23" i="10"/>
  <c r="H23" i="10"/>
  <c r="G23" i="10"/>
  <c r="F23" i="10"/>
  <c r="E23" i="10"/>
  <c r="P23" i="10" s="1"/>
  <c r="K22" i="10"/>
  <c r="J22" i="10"/>
  <c r="I22" i="10"/>
  <c r="H22" i="10"/>
  <c r="G22" i="10"/>
  <c r="F22" i="10"/>
  <c r="E22" i="10"/>
  <c r="K21" i="10"/>
  <c r="J21" i="10"/>
  <c r="I21" i="10"/>
  <c r="H21" i="10"/>
  <c r="G21" i="10"/>
  <c r="F21" i="10"/>
  <c r="E21" i="10"/>
  <c r="P21" i="10" s="1"/>
  <c r="K20" i="10"/>
  <c r="J20" i="10"/>
  <c r="I20" i="10"/>
  <c r="H20" i="10"/>
  <c r="G20" i="10"/>
  <c r="F20" i="10"/>
  <c r="E20" i="10"/>
  <c r="K19" i="10"/>
  <c r="J19" i="10"/>
  <c r="I19" i="10"/>
  <c r="H19" i="10"/>
  <c r="G19" i="10"/>
  <c r="F19" i="10"/>
  <c r="E19" i="10"/>
  <c r="P19" i="10" s="1"/>
  <c r="K18" i="10"/>
  <c r="J18" i="10"/>
  <c r="I18" i="10"/>
  <c r="H18" i="10"/>
  <c r="G18" i="10"/>
  <c r="F18" i="10"/>
  <c r="E18" i="10"/>
  <c r="K17" i="10"/>
  <c r="J17" i="10"/>
  <c r="I17" i="10"/>
  <c r="H17" i="10"/>
  <c r="G17" i="10"/>
  <c r="E17" i="10"/>
  <c r="Q17" i="10" s="1"/>
  <c r="K16" i="10"/>
  <c r="J16" i="10"/>
  <c r="I16" i="10"/>
  <c r="H16" i="10"/>
  <c r="G16" i="10"/>
  <c r="F16" i="10"/>
  <c r="E16" i="10"/>
  <c r="K15" i="10"/>
  <c r="J15" i="10"/>
  <c r="I15" i="10"/>
  <c r="H15" i="10"/>
  <c r="G15" i="10"/>
  <c r="F15" i="10"/>
  <c r="E15" i="10"/>
  <c r="P15" i="10" s="1"/>
  <c r="B8" i="18"/>
  <c r="B9" i="18" l="1"/>
  <c r="D9" i="18"/>
  <c r="D10" i="18"/>
  <c r="B10" i="18"/>
  <c r="P16" i="10"/>
  <c r="P18" i="10"/>
  <c r="Q20" i="10"/>
  <c r="P22" i="10"/>
  <c r="Q24" i="10"/>
  <c r="Q29" i="10"/>
  <c r="Q33" i="10"/>
  <c r="B9" i="11"/>
  <c r="B10" i="11"/>
  <c r="B8" i="11"/>
  <c r="D9" i="11"/>
  <c r="D10" i="11"/>
  <c r="P27" i="10"/>
  <c r="Q16" i="10"/>
  <c r="Q18" i="10"/>
  <c r="P20" i="10"/>
  <c r="Q22" i="10"/>
  <c r="P29" i="10"/>
  <c r="O15" i="10"/>
  <c r="P17" i="10"/>
  <c r="O19" i="10"/>
  <c r="L19" i="10" s="1"/>
  <c r="Q19" i="10"/>
  <c r="O20" i="10"/>
  <c r="L20" i="10" s="1"/>
  <c r="O21" i="10"/>
  <c r="Q21" i="10"/>
  <c r="O23" i="10"/>
  <c r="Q23" i="10"/>
  <c r="O24" i="10"/>
  <c r="L24" i="10" s="1"/>
  <c r="R24" i="10" s="1"/>
  <c r="M24" i="10" s="1"/>
  <c r="O27" i="10"/>
  <c r="Q27" i="10"/>
  <c r="O29" i="10"/>
  <c r="L29" i="10" s="1"/>
  <c r="R29" i="10" s="1"/>
  <c r="M29" i="10" s="1"/>
  <c r="P31" i="10"/>
  <c r="O33" i="10"/>
  <c r="L33" i="10" s="1"/>
  <c r="R33" i="10" s="1"/>
  <c r="M33" i="10" s="1"/>
  <c r="Q15" i="10"/>
  <c r="O16" i="10"/>
  <c r="L16" i="10" s="1"/>
  <c r="O17" i="10"/>
  <c r="O18" i="10"/>
  <c r="O22" i="10"/>
  <c r="L22" i="10" s="1"/>
  <c r="O31" i="10"/>
  <c r="L31" i="10" l="1"/>
  <c r="R31" i="10" s="1"/>
  <c r="M31" i="10" s="1"/>
  <c r="L17" i="10"/>
  <c r="L27" i="10"/>
  <c r="R27" i="10" s="1"/>
  <c r="M27" i="10" s="1"/>
  <c r="L18" i="10"/>
  <c r="R17" i="10"/>
  <c r="M17" i="10" s="1"/>
  <c r="L23" i="10"/>
  <c r="L21" i="10"/>
  <c r="S27" i="10"/>
  <c r="N27" i="10" s="1"/>
  <c r="R20" i="10"/>
  <c r="M20" i="10" s="1"/>
  <c r="R15" i="10"/>
  <c r="M15" i="10" s="1"/>
  <c r="S15" i="10" l="1"/>
  <c r="N15" i="10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<sst xmlns="http://schemas.openxmlformats.org/spreadsheetml/2006/main" count="467" uniqueCount="194">
  <si>
    <t>NOM</t>
  </si>
  <si>
    <t>PRENOM</t>
  </si>
  <si>
    <t>Thème</t>
  </si>
  <si>
    <t>SCENARIO</t>
  </si>
  <si>
    <t>VICTIME</t>
  </si>
  <si>
    <t>MATERIELS</t>
  </si>
  <si>
    <t>TEMOIN</t>
  </si>
  <si>
    <t>OBJECTIF</t>
  </si>
  <si>
    <t>CHEF D'AGRÈS 1 ÉQUIPE SSUAP</t>
  </si>
  <si>
    <t xml:space="preserve">ÉVALUATION FORMATIVE </t>
  </si>
  <si>
    <t>MSP 1</t>
  </si>
  <si>
    <t>Date :</t>
  </si>
  <si>
    <t>STAGIAIRE :</t>
  </si>
  <si>
    <t>Nom :</t>
  </si>
  <si>
    <t>Prénom :</t>
  </si>
  <si>
    <t>Centre :</t>
  </si>
  <si>
    <t>Formateur :</t>
  </si>
  <si>
    <t>Thème :</t>
  </si>
  <si>
    <t>Sénario :</t>
  </si>
  <si>
    <t>Victime :</t>
  </si>
  <si>
    <t>Matériels :</t>
  </si>
  <si>
    <t>Témoin :</t>
  </si>
  <si>
    <t>Objectifs :</t>
  </si>
  <si>
    <t>AUTOÉVALUATION ACCOMPAGNÉE</t>
  </si>
  <si>
    <t>Observations</t>
  </si>
  <si>
    <t>CONNAISSANCES</t>
  </si>
  <si>
    <t xml:space="preserve">Connaissance suffisante ?
Connaissances opérationnelles et réglementaires       </t>
  </si>
  <si>
    <t>HABILETES</t>
  </si>
  <si>
    <t>Gestes et techniques maîtrisés ?
Respect des procédures, mise en œuvre adaptée des matériels, règles de sécurité</t>
  </si>
  <si>
    <t>ATTITUDES</t>
  </si>
  <si>
    <t>Autonomie, comportement et travail en groupe ?
Autonomie, initiative, empathie, gestion de groupe, communication, rendre compte</t>
  </si>
  <si>
    <t>SAVOIR AGIR</t>
  </si>
  <si>
    <t>S’adapter à la situation ?
Qualité, analyse-réflexion-prise de décision, adaptation</t>
  </si>
  <si>
    <t>COMPÉTENCES ÉVALUÉES</t>
  </si>
  <si>
    <t>COMPÉTENCES DU DOMAINE D'ACTIVITÉ SUAP</t>
  </si>
  <si>
    <t>CRITÈRES OBSERVABLES</t>
  </si>
  <si>
    <t>NA</t>
  </si>
  <si>
    <t>ECA</t>
  </si>
  <si>
    <t>A</t>
  </si>
  <si>
    <r>
      <rPr>
        <b/>
        <sz val="10"/>
        <color rgb="FF0C5ADB"/>
        <rFont val="Arial"/>
      </rPr>
      <t>A -</t>
    </r>
    <r>
      <rPr>
        <sz val="10"/>
        <color theme="1"/>
        <rFont val="Arial"/>
      </rPr>
      <t xml:space="preserve"> Sécuriser le site (feuille de départ, itinéraire, emplacement engin, protection du site…)</t>
    </r>
  </si>
  <si>
    <r>
      <rPr>
        <b/>
        <sz val="10"/>
        <color rgb="FF0C5ADB"/>
        <rFont val="Arial"/>
      </rPr>
      <t xml:space="preserve">B </t>
    </r>
    <r>
      <rPr>
        <b/>
        <sz val="10"/>
        <color theme="1"/>
        <rFont val="Arial"/>
      </rPr>
      <t>-</t>
    </r>
    <r>
      <rPr>
        <sz val="10"/>
        <color theme="1"/>
        <rFont val="Arial"/>
      </rPr>
      <t xml:space="preserve"> Rassurer et encadrer la victime</t>
    </r>
  </si>
  <si>
    <r>
      <rPr>
        <b/>
        <sz val="10"/>
        <color rgb="FF0C5ADB"/>
        <rFont val="Arial"/>
      </rPr>
      <t xml:space="preserve">C </t>
    </r>
    <r>
      <rPr>
        <b/>
        <sz val="10"/>
        <color theme="1"/>
        <rFont val="Arial"/>
      </rPr>
      <t>-</t>
    </r>
    <r>
      <rPr>
        <sz val="10"/>
        <color theme="1"/>
        <rFont val="Arial"/>
      </rPr>
      <t xml:space="preserve"> Demander des renforts</t>
    </r>
  </si>
  <si>
    <r>
      <rPr>
        <b/>
        <sz val="10"/>
        <color rgb="FF0C5ADB"/>
        <rFont val="Arial"/>
      </rPr>
      <t xml:space="preserve">D - </t>
    </r>
    <r>
      <rPr>
        <sz val="10"/>
        <color theme="1"/>
        <rFont val="Arial"/>
      </rPr>
      <t>Organiser le bilan et rendre compte</t>
    </r>
  </si>
  <si>
    <r>
      <rPr>
        <b/>
        <sz val="10"/>
        <color rgb="FF0C5ADB"/>
        <rFont val="Arial"/>
      </rPr>
      <t>E -</t>
    </r>
    <r>
      <rPr>
        <sz val="10"/>
        <color theme="1"/>
        <rFont val="Arial"/>
      </rPr>
      <t xml:space="preserve"> Commander les actions de secours</t>
    </r>
  </si>
  <si>
    <r>
      <rPr>
        <b/>
        <sz val="10"/>
        <color rgb="FF0C5ADB"/>
        <rFont val="Arial"/>
      </rPr>
      <t>F -</t>
    </r>
    <r>
      <rPr>
        <sz val="10"/>
        <color theme="1"/>
        <rFont val="Arial"/>
      </rPr>
      <t xml:space="preserve"> Choisir et organiser la prise en charge adaptée</t>
    </r>
  </si>
  <si>
    <r>
      <rPr>
        <b/>
        <sz val="10"/>
        <color rgb="FF0C5ADB"/>
        <rFont val="Arial"/>
      </rPr>
      <t>G -</t>
    </r>
    <r>
      <rPr>
        <sz val="10"/>
        <color theme="1"/>
        <rFont val="Arial"/>
      </rPr>
      <t xml:space="preserve"> Commander l'équipe VSAV</t>
    </r>
  </si>
  <si>
    <r>
      <rPr>
        <b/>
        <sz val="10"/>
        <color rgb="FF0C5ADB"/>
        <rFont val="Arial"/>
      </rPr>
      <t>H -</t>
    </r>
    <r>
      <rPr>
        <sz val="10"/>
        <color theme="1"/>
        <rFont val="Arial"/>
      </rPr>
      <t xml:space="preserve"> Agir en interaction et coordination avec le personnel médical ou paramédical</t>
    </r>
  </si>
  <si>
    <r>
      <rPr>
        <b/>
        <sz val="10"/>
        <color rgb="FF0C5ADB"/>
        <rFont val="Arial"/>
      </rPr>
      <t>I -</t>
    </r>
    <r>
      <rPr>
        <sz val="10"/>
        <color theme="1"/>
        <rFont val="Arial"/>
      </rPr>
      <t xml:space="preserve"> Coopérer avec les forces de l'ordre</t>
    </r>
  </si>
  <si>
    <r>
      <rPr>
        <b/>
        <sz val="10"/>
        <color rgb="FF0C5ADB"/>
        <rFont val="Arial"/>
      </rPr>
      <t>J -</t>
    </r>
    <r>
      <rPr>
        <sz val="10"/>
        <color theme="1"/>
        <rFont val="Arial"/>
      </rPr>
      <t xml:space="preserve"> Travailler en respectant les règles d'hygiènes et d'asepsie</t>
    </r>
  </si>
  <si>
    <r>
      <rPr>
        <b/>
        <sz val="10"/>
        <color rgb="FF0C5ADB"/>
        <rFont val="Arial"/>
      </rPr>
      <t xml:space="preserve">K - </t>
    </r>
    <r>
      <rPr>
        <sz val="10"/>
        <color theme="1"/>
        <rFont val="Arial"/>
      </rPr>
      <t>Faire contrôler et reconditionner les matériels</t>
    </r>
  </si>
  <si>
    <t>CRITÈRES NON-OBSERVABLES</t>
  </si>
  <si>
    <r>
      <rPr>
        <b/>
        <sz val="10"/>
        <color rgb="FF0C5ADB"/>
        <rFont val="Arial"/>
      </rPr>
      <t>L -</t>
    </r>
    <r>
      <rPr>
        <sz val="10"/>
        <color theme="1"/>
        <rFont val="Arial"/>
      </rPr>
      <t xml:space="preserve"> Agir selon les règles relatives à la santé, sécurité, et la qualité de vie en service</t>
    </r>
  </si>
  <si>
    <r>
      <rPr>
        <b/>
        <sz val="10"/>
        <color rgb="FF0C5ADB"/>
        <rFont val="Arial"/>
      </rPr>
      <t>M -</t>
    </r>
    <r>
      <rPr>
        <sz val="10"/>
        <color theme="1"/>
        <rFont val="Arial"/>
      </rPr>
      <t xml:space="preserve"> S'impliquer dans son activité (Adapter son comportement aux circonstances, anticiper les évolutions, identifier les axes d'amélioration…)</t>
    </r>
  </si>
  <si>
    <r>
      <rPr>
        <b/>
        <sz val="10"/>
        <color rgb="FF0C5ADB"/>
        <rFont val="Arial"/>
      </rPr>
      <t>N -</t>
    </r>
    <r>
      <rPr>
        <sz val="10"/>
        <color theme="1"/>
        <rFont val="Arial"/>
      </rPr>
      <t xml:space="preserve"> Agir au sein d'un collectif (Echanger et partager les informations, participer au développement de l'esprit collectif, favoriser la bienveillance…)</t>
    </r>
  </si>
  <si>
    <t>Points positifs :</t>
  </si>
  <si>
    <t>Axes d’amélioration :</t>
  </si>
  <si>
    <t>Observations :</t>
  </si>
  <si>
    <t>ÉMARGEMENTS</t>
  </si>
  <si>
    <t>L’APPRENANT :</t>
  </si>
  <si>
    <t>L’ÉVALUATEUR :</t>
  </si>
  <si>
    <t>MSP 2</t>
  </si>
  <si>
    <t>MSP 3</t>
  </si>
  <si>
    <t>MSP 4</t>
  </si>
  <si>
    <t>MSP 5</t>
  </si>
  <si>
    <t>MSP 6</t>
  </si>
  <si>
    <t>MSP 7</t>
  </si>
  <si>
    <t>SECOURS ET SOINS D'URGENCE AUX PERSONNES</t>
  </si>
  <si>
    <t>Du :</t>
  </si>
  <si>
    <t>Au :</t>
  </si>
  <si>
    <t>Lieu :</t>
  </si>
  <si>
    <t>Apprenant :</t>
  </si>
  <si>
    <t>Formateur 
accompagnateur :</t>
  </si>
  <si>
    <t>Signature</t>
  </si>
  <si>
    <t>MISE EN SITUATION</t>
  </si>
  <si>
    <t>Validation des savoirs agirs</t>
  </si>
  <si>
    <t>Validation Compétences</t>
  </si>
  <si>
    <t>Validation Blocs</t>
  </si>
  <si>
    <t>ACTIVITÉS / Blocs de compétences</t>
  </si>
  <si>
    <t>COMPETENCES ASSOCIEES</t>
  </si>
  <si>
    <t>Critères</t>
  </si>
  <si>
    <t>4. Commander un véhicule de secours et d'assistance aux victimes</t>
  </si>
  <si>
    <r>
      <rPr>
        <b/>
        <sz val="10"/>
        <color rgb="FF000000"/>
        <rFont val="Arial"/>
      </rPr>
      <t>C1-</t>
    </r>
    <r>
      <rPr>
        <sz val="10"/>
        <color rgb="FF000000"/>
        <rFont val="Arial"/>
      </rPr>
      <t xml:space="preserve"> Assurer la sécurité immédiate, adaptée et permanente des intervenants, de la victime et des autres personnes</t>
    </r>
  </si>
  <si>
    <t>B</t>
  </si>
  <si>
    <r>
      <rPr>
        <b/>
        <sz val="10"/>
        <color rgb="FF000000"/>
        <rFont val="Arial"/>
      </rPr>
      <t>C2-</t>
    </r>
    <r>
      <rPr>
        <sz val="10"/>
        <color rgb="FF000000"/>
        <rFont val="Arial"/>
      </rPr>
      <t xml:space="preserve"> Faire réaliser ou participer au bilan et à la prise en charge</t>
    </r>
  </si>
  <si>
    <t>C</t>
  </si>
  <si>
    <t>D</t>
  </si>
  <si>
    <t>E</t>
  </si>
  <si>
    <r>
      <rPr>
        <b/>
        <sz val="10"/>
        <color rgb="FF000000"/>
        <rFont val="Arial"/>
      </rPr>
      <t>C3-</t>
    </r>
    <r>
      <rPr>
        <sz val="10"/>
        <color rgb="FF000000"/>
        <rFont val="Arial"/>
      </rPr>
      <t xml:space="preserve"> Diriger l'immobilisation, le relevage et le transport d'une victime</t>
    </r>
  </si>
  <si>
    <t>F</t>
  </si>
  <si>
    <t>G</t>
  </si>
  <si>
    <t>H</t>
  </si>
  <si>
    <t>I</t>
  </si>
  <si>
    <r>
      <rPr>
        <b/>
        <sz val="10"/>
        <color rgb="FF000000"/>
        <rFont val="Arial"/>
      </rPr>
      <t>C4-</t>
    </r>
    <r>
      <rPr>
        <sz val="10"/>
        <color rgb="FF000000"/>
        <rFont val="Arial"/>
      </rPr>
      <t xml:space="preserve"> Veiller en permanence au respect des règles d'hygiène et d'asepsie</t>
    </r>
  </si>
  <si>
    <t>J</t>
  </si>
  <si>
    <r>
      <rPr>
        <b/>
        <sz val="10"/>
        <color rgb="FF000000"/>
        <rFont val="Arial"/>
      </rPr>
      <t>TA.</t>
    </r>
    <r>
      <rPr>
        <sz val="10"/>
        <color rgb="FF000000"/>
        <rFont val="Arial"/>
      </rPr>
      <t xml:space="preserve"> Agir selon les règles relatives à la santé, sécurité, et la qualité de vie en service</t>
    </r>
  </si>
  <si>
    <t>L</t>
  </si>
  <si>
    <r>
      <rPr>
        <b/>
        <sz val="10"/>
        <color rgb="FF000000"/>
        <rFont val="Arial"/>
      </rPr>
      <t>TB.</t>
    </r>
    <r>
      <rPr>
        <sz val="10"/>
        <color rgb="FF000000"/>
        <rFont val="Arial"/>
      </rPr>
      <t xml:space="preserve"> S'impliquer dans son activité (adapter son comportement aux circonstances, anticiper les évolutions, identifier les axes d'amélioration…)</t>
    </r>
  </si>
  <si>
    <t>M</t>
  </si>
  <si>
    <r>
      <rPr>
        <b/>
        <sz val="10"/>
        <color rgb="FF000000"/>
        <rFont val="Arial"/>
      </rPr>
      <t>TC.</t>
    </r>
    <r>
      <rPr>
        <sz val="10"/>
        <color rgb="FF000000"/>
        <rFont val="Arial"/>
      </rPr>
      <t xml:space="preserve"> Agir au sein d'un collectif (Echanger et partager les informations, participer au développement de l'esprit collectif, favoriser la bienveillance…)</t>
    </r>
  </si>
  <si>
    <t>N</t>
  </si>
  <si>
    <r>
      <rPr>
        <b/>
        <sz val="10"/>
        <color rgb="FF000000"/>
        <rFont val="Arial"/>
      </rPr>
      <t>TD.</t>
    </r>
    <r>
      <rPr>
        <sz val="10"/>
        <color rgb="FF000000"/>
        <rFont val="Arial"/>
      </rPr>
      <t xml:space="preserve"> Maintenir la capacité opérationnelle des équipements, véhicules et matériels</t>
    </r>
  </si>
  <si>
    <t>K</t>
  </si>
  <si>
    <t>Observations et/ou axes de progression :</t>
  </si>
  <si>
    <t xml:space="preserve">Plan de Développement Continu des Compétences : </t>
  </si>
  <si>
    <t xml:space="preserve">NON </t>
  </si>
  <si>
    <t>OUI</t>
  </si>
  <si>
    <t>DÉLIBÉRATION DE LA COMMISSION D'ÉVALUATION DES COMPÉTENCES FORMATION DE CHEF D'AGRÈS À UNE ÉQUIPE DOMAINE D'ACTIVITE DE SECOURS D'URGENCE AUX PERSONNES</t>
  </si>
  <si>
    <t>Validé</t>
  </si>
  <si>
    <t>Non Validé</t>
  </si>
  <si>
    <t xml:space="preserve">SIGNATURES DES MEMBRES DE LA COMMISSION
</t>
  </si>
  <si>
    <t>i</t>
  </si>
  <si>
    <t>Angers</t>
  </si>
  <si>
    <t>Numéro de session</t>
  </si>
  <si>
    <t xml:space="preserve">Lieu de session </t>
  </si>
  <si>
    <t>Non évalué</t>
  </si>
  <si>
    <t>ae</t>
  </si>
  <si>
    <t>DATE</t>
  </si>
  <si>
    <t>Noms du stagiaire</t>
  </si>
  <si>
    <t>Prénom du stagiaire</t>
  </si>
  <si>
    <t>centre de secours du stagiaire</t>
  </si>
  <si>
    <t>Noms du formateur</t>
  </si>
  <si>
    <t>Prénom du formateur</t>
  </si>
  <si>
    <t>theme</t>
  </si>
  <si>
    <t>Autoévaluation CONNAISSANCES</t>
  </si>
  <si>
    <t>Autoévaluation HABILETES</t>
  </si>
  <si>
    <t>Autoévaluation ATTITUDES</t>
  </si>
  <si>
    <t>Autoévaluation SAVOIR AGIR</t>
  </si>
  <si>
    <t>Observation CONNAISSANCES</t>
  </si>
  <si>
    <t>Observation HABILETES</t>
  </si>
  <si>
    <t>Observation ATTITUDES</t>
  </si>
  <si>
    <t>Observation SAVOIR AGIR</t>
  </si>
  <si>
    <t>Robert</t>
  </si>
  <si>
    <t>Albert</t>
  </si>
  <si>
    <t>Fred</t>
  </si>
  <si>
    <t>Manque fin de stage, génératin de toute les fiches pour commition et création d'un nouveau fichier vierge</t>
  </si>
  <si>
    <t>supprimer l'ouverture du pdf</t>
  </si>
  <si>
    <t>création d'un récap avec courbe stagaire et jour</t>
  </si>
  <si>
    <t>NOM FORAC</t>
  </si>
  <si>
    <t>PRENOM Forac</t>
  </si>
  <si>
    <t>Date de début</t>
  </si>
  <si>
    <t>Date de fin</t>
  </si>
  <si>
    <t>,</t>
  </si>
  <si>
    <t>Formateur 1</t>
  </si>
  <si>
    <t>Responsable pédagogique</t>
  </si>
  <si>
    <t>Synthèse</t>
  </si>
  <si>
    <t>Récap stagiaire</t>
  </si>
  <si>
    <t>Noms des stagiaires des stagiaire</t>
  </si>
  <si>
    <t>Nb de cas</t>
  </si>
  <si>
    <t>Formateur 2</t>
  </si>
  <si>
    <t>Très bien</t>
  </si>
  <si>
    <t>Acquis</t>
  </si>
  <si>
    <t>En cours d'acquisition</t>
  </si>
  <si>
    <t>NOM FORMATEUR</t>
  </si>
  <si>
    <t>PRENOM FORMATEUR</t>
  </si>
  <si>
    <t>Non acquis</t>
  </si>
  <si>
    <t>Nom : ae</t>
  </si>
  <si>
    <t>Nom : Fred</t>
  </si>
  <si>
    <t>Très insuffisant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</si>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</sst>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44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rgb="FF000000"/>
      <name val="Arial"/>
    </font>
    <font>
      <b/>
      <sz val="10"/>
      <color rgb="FFFFFFFF"/>
      <name val="Arial"/>
    </font>
    <font>
      <sz val="10"/>
      <color theme="1"/>
      <name val="Arial"/>
      <scheme val="minor"/>
    </font>
    <font>
      <sz val="10"/>
      <color theme="1"/>
      <name val="Arial"/>
    </font>
    <font>
      <sz val="10"/>
      <name val="Arial"/>
    </font>
    <font>
      <b/>
      <sz val="9"/>
      <color rgb="FFFFFFFF"/>
      <name val="Calibri"/>
    </font>
    <font>
      <sz val="10"/>
      <color theme="1"/>
      <name val="Arial"/>
    </font>
    <font>
      <b/>
      <sz val="17"/>
      <color theme="1"/>
      <name val="Arial"/>
    </font>
    <font>
      <b/>
      <sz val="11"/>
      <color rgb="FFFFFFFF"/>
      <name val="Arial"/>
    </font>
    <font>
      <b/>
      <sz val="10"/>
      <color theme="0"/>
      <name val="Arial"/>
    </font>
    <font>
      <b/>
      <sz val="10"/>
      <color theme="1"/>
      <name val="Arial"/>
    </font>
    <font>
      <b/>
      <sz val="10"/>
      <color rgb="FFFFFF00"/>
      <name val="Arial"/>
    </font>
    <font>
      <b/>
      <u/>
      <sz val="10"/>
      <color rgb="FFC22114"/>
      <name val="Arial"/>
    </font>
    <font>
      <i/>
      <sz val="10"/>
      <color theme="1"/>
      <name val="Arial"/>
    </font>
    <font>
      <sz val="9"/>
      <color theme="1"/>
      <name val="Arial"/>
    </font>
    <font>
      <b/>
      <sz val="12"/>
      <color rgb="FF0C5ADB"/>
      <name val="Arial"/>
    </font>
    <font>
      <b/>
      <u/>
      <sz val="10"/>
      <color theme="1"/>
      <name val="Arial"/>
    </font>
    <font>
      <b/>
      <i/>
      <sz val="8"/>
      <color theme="1"/>
      <name val="Arial"/>
    </font>
    <font>
      <b/>
      <sz val="10"/>
      <color rgb="FFC00000"/>
      <name val="Arial"/>
    </font>
    <font>
      <b/>
      <sz val="14"/>
      <color theme="1"/>
      <name val="Arial"/>
    </font>
    <font>
      <b/>
      <sz val="14"/>
      <color rgb="FF000000"/>
      <name val="Arial"/>
    </font>
    <font>
      <b/>
      <sz val="10"/>
      <color rgb="FF000000"/>
      <name val="Arial"/>
    </font>
    <font>
      <b/>
      <u/>
      <sz val="10"/>
      <color rgb="FF000000"/>
      <name val="Arial"/>
    </font>
    <font>
      <b/>
      <sz val="10"/>
      <color rgb="FF0C5ADB"/>
      <name val="Arial"/>
    </font>
    <font>
      <sz val="8"/>
      <name val="Arial"/>
      <scheme val="minor"/>
    </font>
    <font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11"/>
      <color rgb="FF000000"/>
      <name val="Arial"/>
      <family val="2"/>
    </font>
    <font>
      <sz val="9"/>
      <color theme="1"/>
      <name val="Arial"/>
      <family val="2"/>
    </font>
    <font>
      <sz val="10"/>
      <color rgb="FF000000"/>
      <name val="Arial"/>
      <scheme val="minor"/>
    </font>
    <font>
      <sz val="11"/>
      <color theme="0"/>
      <name val="Arial"/>
      <family val="2"/>
      <scheme val="minor"/>
    </font>
    <font>
      <sz val="11"/>
      <color rgb="FF000000"/>
      <name val="Aptos Narrow"/>
      <family val="2"/>
    </font>
    <font>
      <b/>
      <sz val="10"/>
      <color rgb="FFFFFFFF"/>
      <name val="Arial"/>
      <family val="2"/>
    </font>
    <font>
      <sz val="10"/>
      <color rgb="FF000000"/>
      <name val="&quot;Google Sans Mono&quot;"/>
    </font>
    <font>
      <b/>
      <sz val="9"/>
      <color rgb="FFFFFFFF"/>
      <name val="Calibri"/>
      <family val="2"/>
    </font>
    <font>
      <sz val="9"/>
      <name val="Calibri"/>
      <family val="2"/>
    </font>
    <font>
      <sz val="10"/>
      <color rgb="FF000000"/>
      <name val="Arial"/>
      <family val="2"/>
    </font>
    <font>
      <sz val="8"/>
      <name val="Arial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434343"/>
        <bgColor rgb="FF434343"/>
      </patternFill>
    </fill>
    <fill>
      <patternFill patternType="solid">
        <fgColor rgb="FF666666"/>
        <bgColor rgb="FF666666"/>
      </patternFill>
    </fill>
    <fill>
      <patternFill patternType="solid">
        <fgColor rgb="FF595959"/>
        <bgColor rgb="FF595959"/>
      </patternFill>
    </fill>
    <fill>
      <patternFill patternType="solid">
        <fgColor rgb="FFBFBFBF"/>
        <bgColor rgb="FFBFBFBF"/>
      </patternFill>
    </fill>
    <fill>
      <patternFill patternType="solid">
        <fgColor rgb="FF81BB59"/>
        <bgColor rgb="FF81BB59"/>
      </patternFill>
    </fill>
    <fill>
      <patternFill patternType="solid">
        <fgColor rgb="FFFF8181"/>
        <bgColor rgb="FFFF8181"/>
      </patternFill>
    </fill>
    <fill>
      <patternFill patternType="solid">
        <fgColor rgb="FF8DB5F8"/>
        <bgColor rgb="FF8DB5F8"/>
      </patternFill>
    </fill>
    <fill>
      <patternFill patternType="solid">
        <fgColor rgb="FFD8D8D8"/>
        <bgColor rgb="FFD8D8D8"/>
      </patternFill>
    </fill>
    <fill>
      <patternFill patternType="solid">
        <fgColor rgb="FFF6B3AE"/>
        <bgColor rgb="FFF6B3AE"/>
      </patternFill>
    </fill>
    <fill>
      <patternFill patternType="solid">
        <fgColor rgb="FFD3D3D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00"/>
        <bgColor indexed="64"/>
      </patternFill>
    </fill>
  </fills>
  <borders count="1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rgb="FF0070C0"/>
      </left>
      <right style="medium">
        <color indexed="64"/>
      </right>
      <top style="double">
        <color rgb="FF0070C0"/>
      </top>
      <bottom style="thick">
        <color rgb="FF0070C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rgb="FFC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double">
        <color rgb="FF0070C0"/>
      </left>
      <right style="medium">
        <color indexed="64"/>
      </right>
      <top style="double">
        <color rgb="FF0070C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" fillId="0" borderId="31"/>
    <xf numFmtId="0" fontId="35" fillId="0" borderId="31"/>
  </cellStyleXfs>
  <cellXfs count="286">
    <xf numFmtId="0" fontId="0" fillId="0" borderId="0" xfId="0"/>
    <xf numFmtId="49" fontId="8" fillId="3" borderId="4" xfId="0" applyNumberFormat="1" applyFont="1" applyFill="1" applyBorder="1" applyAlignment="1">
      <alignment wrapText="1"/>
    </xf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49" fontId="9" fillId="0" borderId="0" xfId="0" applyNumberFormat="1" applyFont="1"/>
    <xf numFmtId="0" fontId="9" fillId="0" borderId="0" xfId="0" applyFont="1"/>
    <xf numFmtId="0" fontId="6" fillId="0" borderId="0" xfId="0" applyFont="1" applyAlignment="1">
      <alignment vertical="center"/>
    </xf>
    <xf numFmtId="0" fontId="6" fillId="0" borderId="10" xfId="0" applyFont="1" applyBorder="1" applyAlignment="1">
      <alignment vertical="center"/>
    </xf>
    <xf numFmtId="0" fontId="3" fillId="0" borderId="0" xfId="0" applyFont="1"/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6" fillId="0" borderId="20" xfId="0" applyFont="1" applyBorder="1" applyAlignment="1">
      <alignment vertical="center"/>
    </xf>
    <xf numFmtId="0" fontId="6" fillId="0" borderId="24" xfId="0" applyFont="1" applyBorder="1" applyAlignment="1">
      <alignment vertical="center"/>
    </xf>
    <xf numFmtId="0" fontId="12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vertical="center" wrapText="1"/>
    </xf>
    <xf numFmtId="0" fontId="12" fillId="4" borderId="38" xfId="0" applyFont="1" applyFill="1" applyBorder="1" applyAlignment="1">
      <alignment vertical="center" wrapText="1"/>
    </xf>
    <xf numFmtId="0" fontId="12" fillId="7" borderId="38" xfId="0" applyFont="1" applyFill="1" applyBorder="1" applyAlignment="1">
      <alignment vertical="center" wrapText="1"/>
    </xf>
    <xf numFmtId="0" fontId="12" fillId="7" borderId="38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24" fillId="0" borderId="41" xfId="0" applyFont="1" applyBorder="1" applyAlignment="1">
      <alignment horizontal="center" vertical="center"/>
    </xf>
    <xf numFmtId="0" fontId="3" fillId="0" borderId="42" xfId="0" applyFont="1" applyBorder="1" applyAlignment="1">
      <alignment vertical="center"/>
    </xf>
    <xf numFmtId="0" fontId="24" fillId="0" borderId="45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0" borderId="48" xfId="0" applyFont="1" applyBorder="1" applyAlignment="1">
      <alignment horizontal="center" vertical="center"/>
    </xf>
    <xf numFmtId="0" fontId="3" fillId="0" borderId="49" xfId="0" applyFont="1" applyBorder="1" applyAlignment="1">
      <alignment vertical="center"/>
    </xf>
    <xf numFmtId="0" fontId="12" fillId="4" borderId="38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24" fillId="9" borderId="54" xfId="0" applyFont="1" applyFill="1" applyBorder="1" applyAlignment="1">
      <alignment vertical="center"/>
    </xf>
    <xf numFmtId="0" fontId="24" fillId="10" borderId="55" xfId="0" applyFont="1" applyFill="1" applyBorder="1" applyAlignment="1">
      <alignment vertical="center"/>
    </xf>
    <xf numFmtId="0" fontId="24" fillId="10" borderId="56" xfId="0" applyFont="1" applyFill="1" applyBorder="1" applyAlignment="1">
      <alignment vertical="center"/>
    </xf>
    <xf numFmtId="0" fontId="24" fillId="0" borderId="0" xfId="0" applyFont="1" applyAlignment="1">
      <alignment vertical="center"/>
    </xf>
    <xf numFmtId="0" fontId="24" fillId="0" borderId="2" xfId="0" applyFont="1" applyBorder="1" applyAlignment="1">
      <alignment vertical="center"/>
    </xf>
    <xf numFmtId="0" fontId="5" fillId="0" borderId="54" xfId="0" applyFont="1" applyBorder="1"/>
    <xf numFmtId="0" fontId="28" fillId="0" borderId="38" xfId="0" applyFont="1" applyBorder="1"/>
    <xf numFmtId="0" fontId="5" fillId="0" borderId="38" xfId="0" applyFont="1" applyBorder="1"/>
    <xf numFmtId="0" fontId="2" fillId="0" borderId="31" xfId="1"/>
    <xf numFmtId="0" fontId="6" fillId="0" borderId="31" xfId="1" applyFont="1" applyAlignment="1">
      <alignment vertical="center"/>
    </xf>
    <xf numFmtId="0" fontId="21" fillId="0" borderId="58" xfId="1" applyFont="1" applyBorder="1" applyAlignment="1">
      <alignment horizontal="center" vertical="center"/>
    </xf>
    <xf numFmtId="0" fontId="30" fillId="11" borderId="62" xfId="1" applyFont="1" applyFill="1" applyBorder="1" applyAlignment="1">
      <alignment horizontal="center"/>
    </xf>
    <xf numFmtId="0" fontId="6" fillId="0" borderId="63" xfId="1" applyFont="1" applyBorder="1" applyAlignment="1">
      <alignment vertical="center"/>
    </xf>
    <xf numFmtId="0" fontId="6" fillId="0" borderId="64" xfId="1" applyFont="1" applyBorder="1" applyAlignment="1">
      <alignment vertical="center"/>
    </xf>
    <xf numFmtId="0" fontId="19" fillId="0" borderId="63" xfId="1" applyFont="1" applyBorder="1" applyAlignment="1">
      <alignment vertical="center"/>
    </xf>
    <xf numFmtId="0" fontId="2" fillId="0" borderId="64" xfId="1" applyBorder="1"/>
    <xf numFmtId="0" fontId="2" fillId="0" borderId="65" xfId="1" applyBorder="1"/>
    <xf numFmtId="0" fontId="7" fillId="0" borderId="66" xfId="1" applyFont="1" applyBorder="1"/>
    <xf numFmtId="0" fontId="18" fillId="0" borderId="67" xfId="1" applyFont="1" applyBorder="1" applyAlignment="1">
      <alignment vertical="center"/>
    </xf>
    <xf numFmtId="0" fontId="2" fillId="0" borderId="59" xfId="1" applyBorder="1"/>
    <xf numFmtId="0" fontId="13" fillId="0" borderId="69" xfId="1" applyFont="1" applyBorder="1" applyAlignment="1">
      <alignment horizontal="center" vertical="center"/>
    </xf>
    <xf numFmtId="0" fontId="17" fillId="0" borderId="54" xfId="1" applyFont="1" applyBorder="1" applyAlignment="1">
      <alignment vertical="center" wrapText="1"/>
    </xf>
    <xf numFmtId="0" fontId="13" fillId="0" borderId="70" xfId="1" applyFont="1" applyBorder="1" applyAlignment="1">
      <alignment horizontal="center" vertical="center"/>
    </xf>
    <xf numFmtId="0" fontId="13" fillId="0" borderId="57" xfId="1" applyFont="1" applyBorder="1" applyAlignment="1">
      <alignment vertical="center"/>
    </xf>
    <xf numFmtId="0" fontId="7" fillId="0" borderId="71" xfId="1" applyFont="1" applyBorder="1" applyAlignment="1">
      <alignment horizontal="centerContinuous"/>
    </xf>
    <xf numFmtId="0" fontId="7" fillId="0" borderId="66" xfId="1" applyFont="1" applyBorder="1" applyAlignment="1">
      <alignment horizontal="centerContinuous"/>
    </xf>
    <xf numFmtId="0" fontId="16" fillId="0" borderId="67" xfId="1" applyFont="1" applyBorder="1" applyAlignment="1">
      <alignment horizontal="centerContinuous" vertical="center" wrapText="1"/>
    </xf>
    <xf numFmtId="0" fontId="6" fillId="0" borderId="17" xfId="1" applyFont="1" applyBorder="1" applyAlignment="1">
      <alignment vertical="center"/>
    </xf>
    <xf numFmtId="0" fontId="7" fillId="0" borderId="72" xfId="1" applyFont="1" applyBorder="1" applyAlignment="1">
      <alignment horizontal="centerContinuous"/>
    </xf>
    <xf numFmtId="0" fontId="7" fillId="0" borderId="73" xfId="1" applyFont="1" applyBorder="1" applyAlignment="1">
      <alignment horizontal="centerContinuous"/>
    </xf>
    <xf numFmtId="0" fontId="15" fillId="0" borderId="74" xfId="1" applyFont="1" applyBorder="1" applyAlignment="1">
      <alignment horizontal="centerContinuous" vertical="center"/>
    </xf>
    <xf numFmtId="49" fontId="6" fillId="0" borderId="75" xfId="1" applyNumberFormat="1" applyFont="1" applyBorder="1" applyAlignment="1">
      <alignment vertical="center" wrapText="1"/>
    </xf>
    <xf numFmtId="0" fontId="4" fillId="4" borderId="76" xfId="1" applyFont="1" applyFill="1" applyBorder="1" applyAlignment="1">
      <alignment horizontal="center" vertical="center" wrapText="1"/>
    </xf>
    <xf numFmtId="49" fontId="6" fillId="0" borderId="68" xfId="1" applyNumberFormat="1" applyFont="1" applyBorder="1" applyAlignment="1">
      <alignment horizontal="left" vertical="center" wrapText="1"/>
    </xf>
    <xf numFmtId="0" fontId="4" fillId="4" borderId="69" xfId="1" applyFont="1" applyFill="1" applyBorder="1" applyAlignment="1">
      <alignment horizontal="center" vertical="center" wrapText="1"/>
    </xf>
    <xf numFmtId="49" fontId="6" fillId="0" borderId="77" xfId="1" applyNumberFormat="1" applyFont="1" applyBorder="1" applyAlignment="1">
      <alignment vertical="center" wrapText="1"/>
    </xf>
    <xf numFmtId="0" fontId="4" fillId="4" borderId="1" xfId="1" applyFont="1" applyFill="1" applyBorder="1" applyAlignment="1">
      <alignment horizontal="center" vertical="center" wrapText="1"/>
    </xf>
    <xf numFmtId="49" fontId="6" fillId="0" borderId="54" xfId="1" applyNumberFormat="1" applyFont="1" applyBorder="1" applyAlignment="1">
      <alignment horizontal="left" vertical="center" wrapText="1"/>
    </xf>
    <xf numFmtId="0" fontId="4" fillId="4" borderId="70" xfId="1" applyFont="1" applyFill="1" applyBorder="1" applyAlignment="1">
      <alignment horizontal="center" vertical="center" wrapText="1"/>
    </xf>
    <xf numFmtId="0" fontId="4" fillId="4" borderId="70" xfId="1" applyFont="1" applyFill="1" applyBorder="1" applyAlignment="1">
      <alignment horizontal="center" vertical="center"/>
    </xf>
    <xf numFmtId="0" fontId="12" fillId="4" borderId="79" xfId="1" applyFont="1" applyFill="1" applyBorder="1" applyAlignment="1">
      <alignment horizontal="center" vertical="center"/>
    </xf>
    <xf numFmtId="0" fontId="12" fillId="4" borderId="61" xfId="1" applyFont="1" applyFill="1" applyBorder="1" applyAlignment="1">
      <alignment horizontal="center" vertical="center"/>
    </xf>
    <xf numFmtId="0" fontId="7" fillId="0" borderId="8" xfId="1" applyFont="1" applyBorder="1"/>
    <xf numFmtId="0" fontId="6" fillId="0" borderId="5" xfId="1" applyFont="1" applyBorder="1" applyAlignment="1">
      <alignment vertical="center"/>
    </xf>
    <xf numFmtId="0" fontId="6" fillId="0" borderId="83" xfId="1" applyFont="1" applyBorder="1" applyAlignment="1">
      <alignment vertical="center"/>
    </xf>
    <xf numFmtId="164" fontId="11" fillId="3" borderId="8" xfId="1" applyNumberFormat="1" applyFont="1" applyFill="1" applyBorder="1" applyAlignment="1" applyProtection="1">
      <alignment horizontal="centerContinuous" vertical="center"/>
      <protection locked="0"/>
    </xf>
    <xf numFmtId="0" fontId="11" fillId="3" borderId="5" xfId="1" applyFont="1" applyFill="1" applyBorder="1" applyAlignment="1">
      <alignment vertical="center"/>
    </xf>
    <xf numFmtId="0" fontId="2" fillId="0" borderId="31" xfId="1" applyAlignment="1">
      <alignment horizontal="centerContinuous"/>
    </xf>
    <xf numFmtId="0" fontId="10" fillId="0" borderId="31" xfId="1" applyFont="1" applyAlignment="1">
      <alignment horizontal="centerContinuous" vertical="center"/>
    </xf>
    <xf numFmtId="0" fontId="4" fillId="2" borderId="52" xfId="0" applyFont="1" applyFill="1" applyBorder="1" applyAlignment="1">
      <alignment horizontal="center" vertical="center"/>
    </xf>
    <xf numFmtId="0" fontId="2" fillId="0" borderId="31" xfId="1" quotePrefix="1"/>
    <xf numFmtId="0" fontId="28" fillId="0" borderId="56" xfId="0" applyFont="1" applyBorder="1"/>
    <xf numFmtId="0" fontId="4" fillId="2" borderId="22" xfId="0" applyFont="1" applyFill="1" applyBorder="1" applyAlignment="1">
      <alignment horizontal="center"/>
    </xf>
    <xf numFmtId="0" fontId="4" fillId="2" borderId="35" xfId="0" applyFont="1" applyFill="1" applyBorder="1" applyAlignment="1">
      <alignment horizontal="center"/>
    </xf>
    <xf numFmtId="0" fontId="0" fillId="0" borderId="0" xfId="0" applyAlignment="1">
      <alignment textRotation="90"/>
    </xf>
    <xf numFmtId="0" fontId="29" fillId="0" borderId="0" xfId="0" applyFont="1" applyAlignment="1">
      <alignment horizontal="left" textRotation="90"/>
    </xf>
    <xf numFmtId="0" fontId="29" fillId="0" borderId="67" xfId="0" applyFont="1" applyBorder="1"/>
    <xf numFmtId="0" fontId="0" fillId="0" borderId="65" xfId="0" applyBorder="1"/>
    <xf numFmtId="0" fontId="29" fillId="0" borderId="63" xfId="0" applyFont="1" applyBorder="1"/>
    <xf numFmtId="0" fontId="0" fillId="0" borderId="59" xfId="0" applyBorder="1"/>
    <xf numFmtId="0" fontId="13" fillId="0" borderId="86" xfId="1" applyFont="1" applyBorder="1" applyAlignment="1">
      <alignment vertical="center"/>
    </xf>
    <xf numFmtId="0" fontId="13" fillId="0" borderId="87" xfId="1" applyFont="1" applyBorder="1" applyAlignment="1">
      <alignment vertical="center"/>
    </xf>
    <xf numFmtId="0" fontId="13" fillId="0" borderId="88" xfId="1" applyFont="1" applyBorder="1" applyAlignment="1">
      <alignment horizontal="center" vertical="center"/>
    </xf>
    <xf numFmtId="0" fontId="6" fillId="0" borderId="92" xfId="1" applyFont="1" applyBorder="1" applyAlignment="1">
      <alignment horizontal="centerContinuous" vertical="center" wrapText="1"/>
    </xf>
    <xf numFmtId="0" fontId="7" fillId="0" borderId="93" xfId="1" applyFont="1" applyBorder="1" applyAlignment="1">
      <alignment horizontal="centerContinuous"/>
    </xf>
    <xf numFmtId="0" fontId="7" fillId="0" borderId="94" xfId="1" applyFont="1" applyBorder="1" applyAlignment="1">
      <alignment horizontal="centerContinuous"/>
    </xf>
    <xf numFmtId="0" fontId="6" fillId="0" borderId="89" xfId="1" applyFont="1" applyBorder="1" applyAlignment="1">
      <alignment horizontal="centerContinuous" vertical="center" wrapText="1"/>
    </xf>
    <xf numFmtId="0" fontId="7" fillId="0" borderId="90" xfId="1" applyFont="1" applyBorder="1" applyAlignment="1">
      <alignment horizontal="centerContinuous"/>
    </xf>
    <xf numFmtId="0" fontId="7" fillId="0" borderId="91" xfId="1" applyFont="1" applyBorder="1" applyAlignment="1">
      <alignment horizontal="centerContinuous"/>
    </xf>
    <xf numFmtId="0" fontId="19" fillId="5" borderId="95" xfId="1" applyFont="1" applyFill="1" applyBorder="1" applyAlignment="1">
      <alignment horizontal="center" vertical="center"/>
    </xf>
    <xf numFmtId="0" fontId="3" fillId="0" borderId="96" xfId="1" applyFont="1" applyBorder="1" applyAlignment="1">
      <alignment horizontal="center"/>
    </xf>
    <xf numFmtId="0" fontId="19" fillId="5" borderId="97" xfId="1" applyFont="1" applyFill="1" applyBorder="1" applyAlignment="1">
      <alignment horizontal="center" vertical="center"/>
    </xf>
    <xf numFmtId="0" fontId="6" fillId="0" borderId="98" xfId="1" applyFont="1" applyBorder="1" applyAlignment="1">
      <alignment vertical="center"/>
    </xf>
    <xf numFmtId="0" fontId="0" fillId="0" borderId="63" xfId="0" applyBorder="1"/>
    <xf numFmtId="0" fontId="0" fillId="0" borderId="61" xfId="0" applyBorder="1"/>
    <xf numFmtId="0" fontId="29" fillId="0" borderId="0" xfId="0" applyFont="1"/>
    <xf numFmtId="0" fontId="34" fillId="0" borderId="54" xfId="1" applyFont="1" applyBorder="1" applyAlignment="1">
      <alignment vertical="center" wrapText="1"/>
    </xf>
    <xf numFmtId="0" fontId="0" fillId="0" borderId="99" xfId="0" applyBorder="1"/>
    <xf numFmtId="0" fontId="0" fillId="0" borderId="99" xfId="0" applyBorder="1" applyAlignment="1">
      <alignment horizontal="center" vertical="center"/>
    </xf>
    <xf numFmtId="0" fontId="19" fillId="12" borderId="74" xfId="1" applyFont="1" applyFill="1" applyBorder="1" applyAlignment="1">
      <alignment vertical="center" textRotation="90"/>
    </xf>
    <xf numFmtId="0" fontId="6" fillId="0" borderId="74" xfId="1" applyFont="1" applyBorder="1" applyAlignment="1">
      <alignment horizontal="left" textRotation="90"/>
    </xf>
    <xf numFmtId="0" fontId="6" fillId="0" borderId="99" xfId="1" applyFont="1" applyBorder="1" applyAlignment="1">
      <alignment horizontal="left" textRotation="90"/>
    </xf>
    <xf numFmtId="0" fontId="0" fillId="0" borderId="73" xfId="0" applyBorder="1" applyAlignment="1">
      <alignment textRotation="90"/>
    </xf>
    <xf numFmtId="0" fontId="0" fillId="0" borderId="74" xfId="0" applyBorder="1" applyAlignment="1">
      <alignment textRotation="90"/>
    </xf>
    <xf numFmtId="0" fontId="35" fillId="0" borderId="31" xfId="2"/>
    <xf numFmtId="0" fontId="3" fillId="0" borderId="31" xfId="2" applyFont="1" applyAlignment="1">
      <alignment vertical="center"/>
    </xf>
    <xf numFmtId="0" fontId="5" fillId="0" borderId="100" xfId="2" applyFont="1" applyBorder="1"/>
    <xf numFmtId="0" fontId="5" fillId="0" borderId="101" xfId="2" applyFont="1" applyBorder="1"/>
    <xf numFmtId="0" fontId="24" fillId="0" borderId="101" xfId="2" applyFont="1" applyBorder="1" applyAlignment="1">
      <alignment horizontal="center" vertical="center"/>
    </xf>
    <xf numFmtId="0" fontId="5" fillId="0" borderId="31" xfId="2" applyFont="1"/>
    <xf numFmtId="0" fontId="24" fillId="0" borderId="31" xfId="2" applyFont="1" applyAlignment="1">
      <alignment horizontal="center"/>
    </xf>
    <xf numFmtId="0" fontId="24" fillId="0" borderId="31" xfId="2" applyFont="1" applyAlignment="1">
      <alignment horizontal="center" vertical="center"/>
    </xf>
    <xf numFmtId="0" fontId="5" fillId="0" borderId="104" xfId="2" applyFont="1" applyBorder="1"/>
    <xf numFmtId="0" fontId="5" fillId="0" borderId="105" xfId="2" applyFont="1" applyBorder="1"/>
    <xf numFmtId="0" fontId="24" fillId="0" borderId="105" xfId="2" applyFont="1" applyBorder="1" applyAlignment="1">
      <alignment horizontal="center" vertical="center"/>
    </xf>
    <xf numFmtId="0" fontId="5" fillId="0" borderId="107" xfId="2" applyFont="1" applyBorder="1"/>
    <xf numFmtId="0" fontId="5" fillId="0" borderId="1" xfId="2" applyFont="1" applyBorder="1"/>
    <xf numFmtId="0" fontId="24" fillId="0" borderId="1" xfId="2" applyFont="1" applyBorder="1" applyAlignment="1">
      <alignment horizontal="center" vertical="center"/>
    </xf>
    <xf numFmtId="0" fontId="5" fillId="0" borderId="108" xfId="2" applyFont="1" applyBorder="1"/>
    <xf numFmtId="0" fontId="5" fillId="0" borderId="109" xfId="2" applyFont="1" applyBorder="1"/>
    <xf numFmtId="0" fontId="24" fillId="0" borderId="109" xfId="2" applyFont="1" applyBorder="1" applyAlignment="1">
      <alignment horizontal="center" vertical="center"/>
    </xf>
    <xf numFmtId="0" fontId="3" fillId="0" borderId="31" xfId="2" applyFont="1" applyAlignment="1">
      <alignment wrapText="1"/>
    </xf>
    <xf numFmtId="0" fontId="12" fillId="4" borderId="104" xfId="2" applyFont="1" applyFill="1" applyBorder="1" applyAlignment="1">
      <alignment vertical="center" wrapText="1"/>
    </xf>
    <xf numFmtId="0" fontId="12" fillId="4" borderId="105" xfId="2" applyFont="1" applyFill="1" applyBorder="1" applyAlignment="1">
      <alignment vertical="center" wrapText="1"/>
    </xf>
    <xf numFmtId="0" fontId="12" fillId="4" borderId="108" xfId="2" applyFont="1" applyFill="1" applyBorder="1" applyAlignment="1">
      <alignment vertical="center" wrapText="1"/>
    </xf>
    <xf numFmtId="0" fontId="12" fillId="4" borderId="109" xfId="2" applyFont="1" applyFill="1" applyBorder="1" applyAlignment="1">
      <alignment vertical="center" wrapText="1"/>
    </xf>
    <xf numFmtId="0" fontId="3" fillId="0" borderId="31" xfId="2" applyFont="1"/>
    <xf numFmtId="0" fontId="25" fillId="0" borderId="31" xfId="2" applyFont="1" applyAlignment="1">
      <alignment horizontal="right" vertical="center"/>
    </xf>
    <xf numFmtId="164" fontId="3" fillId="0" borderId="31" xfId="2" applyNumberFormat="1" applyFont="1" applyAlignment="1">
      <alignment horizontal="left" vertical="center"/>
    </xf>
    <xf numFmtId="0" fontId="23" fillId="0" borderId="31" xfId="2" applyFont="1" applyAlignment="1">
      <alignment horizontal="center" vertical="center"/>
    </xf>
    <xf numFmtId="0" fontId="29" fillId="0" borderId="99" xfId="0" applyFont="1" applyBorder="1" applyAlignment="1">
      <alignment horizontal="center" vertical="center"/>
    </xf>
    <xf numFmtId="0" fontId="0" fillId="0" borderId="99" xfId="0" applyBorder="1" applyAlignment="1">
      <alignment vertical="center"/>
    </xf>
    <xf numFmtId="0" fontId="34" fillId="0" borderId="68" xfId="1" applyFont="1" applyBorder="1" applyAlignment="1">
      <alignment vertical="center" wrapText="1"/>
    </xf>
    <xf numFmtId="0" fontId="29" fillId="0" borderId="64" xfId="0" applyFont="1" applyBorder="1"/>
    <xf numFmtId="0" fontId="35" fillId="0" borderId="31" xfId="2" applyAlignment="1">
      <alignment vertical="center"/>
    </xf>
    <xf numFmtId="0" fontId="35" fillId="0" borderId="31" xfId="2" applyAlignment="1">
      <alignment horizontal="centerContinuous" vertical="center"/>
    </xf>
    <xf numFmtId="164" fontId="39" fillId="13" borderId="31" xfId="2" applyNumberFormat="1" applyFont="1" applyFill="1" applyAlignment="1">
      <alignment horizontal="center" vertical="center"/>
    </xf>
    <xf numFmtId="164" fontId="39" fillId="13" borderId="31" xfId="2" applyNumberFormat="1" applyFont="1" applyFill="1" applyAlignment="1">
      <alignment vertical="center"/>
    </xf>
    <xf numFmtId="0" fontId="39" fillId="13" borderId="31" xfId="2" applyFont="1" applyFill="1" applyAlignment="1">
      <alignment horizontal="centerContinuous" vertical="center"/>
    </xf>
    <xf numFmtId="0" fontId="30" fillId="11" borderId="85" xfId="1" applyFont="1" applyFill="1" applyBorder="1" applyAlignment="1">
      <alignment horizontal="center"/>
    </xf>
    <xf numFmtId="0" fontId="7" fillId="0" borderId="8" xfId="1" applyFont="1" applyBorder="1" applyAlignment="1">
      <alignment horizontal="right"/>
    </xf>
    <xf numFmtId="0" fontId="31" fillId="0" borderId="80" xfId="1" applyFont="1" applyBorder="1" applyAlignment="1">
      <alignment vertical="center"/>
    </xf>
    <xf numFmtId="0" fontId="7" fillId="0" borderId="81" xfId="1" applyFont="1" applyBorder="1"/>
    <xf numFmtId="0" fontId="13" fillId="0" borderId="80" xfId="1" applyFont="1" applyBorder="1" applyAlignment="1">
      <alignment vertical="center"/>
    </xf>
    <xf numFmtId="0" fontId="38" fillId="2" borderId="22" xfId="0" applyFont="1" applyFill="1" applyBorder="1" applyAlignment="1">
      <alignment horizontal="center"/>
    </xf>
    <xf numFmtId="0" fontId="38" fillId="2" borderId="35" xfId="0" applyFont="1" applyFill="1" applyBorder="1" applyAlignment="1">
      <alignment horizontal="center"/>
    </xf>
    <xf numFmtId="0" fontId="36" fillId="0" borderId="31" xfId="1" applyFont="1"/>
    <xf numFmtId="14" fontId="0" fillId="0" borderId="64" xfId="0" applyNumberFormat="1" applyBorder="1"/>
    <xf numFmtId="0" fontId="1" fillId="0" borderId="31" xfId="1" quotePrefix="1" applyFont="1"/>
    <xf numFmtId="14" fontId="29" fillId="0" borderId="0" xfId="0" applyNumberFormat="1" applyFont="1" applyAlignment="1">
      <alignment horizontal="left" textRotation="90"/>
    </xf>
    <xf numFmtId="0" fontId="30" fillId="17" borderId="62" xfId="1" applyFont="1" applyFill="1" applyBorder="1" applyAlignment="1">
      <alignment horizontal="center"/>
    </xf>
    <xf numFmtId="14" fontId="0" fillId="0" borderId="0" xfId="0" applyNumberFormat="1"/>
    <xf numFmtId="0" fontId="29" fillId="0" borderId="0" xfId="0" quotePrefix="1" applyFont="1"/>
    <xf numFmtId="49" fontId="41" fillId="0" borderId="22" xfId="0" applyNumberFormat="1" applyFont="1" applyBorder="1" applyAlignment="1">
      <alignment vertical="center" wrapText="1"/>
    </xf>
    <xf numFmtId="0" fontId="41" fillId="0" borderId="52" xfId="0" applyFont="1" applyBorder="1" applyAlignment="1">
      <alignment vertical="center" wrapText="1"/>
    </xf>
    <xf numFmtId="0" fontId="41" fillId="0" borderId="35" xfId="0" applyFont="1" applyBorder="1" applyAlignment="1">
      <alignment vertical="center" wrapText="1"/>
    </xf>
    <xf numFmtId="49" fontId="41" fillId="0" borderId="56" xfId="0" applyNumberFormat="1" applyFont="1" applyBorder="1" applyAlignment="1">
      <alignment vertical="center" wrapText="1"/>
    </xf>
    <xf numFmtId="49" fontId="41" fillId="0" borderId="1" xfId="0" applyNumberFormat="1" applyFont="1" applyBorder="1" applyAlignment="1">
      <alignment vertical="center" wrapText="1"/>
    </xf>
    <xf numFmtId="49" fontId="41" fillId="0" borderId="54" xfId="0" applyNumberFormat="1" applyFont="1" applyBorder="1" applyAlignment="1">
      <alignment vertical="center" wrapText="1"/>
    </xf>
    <xf numFmtId="49" fontId="41" fillId="0" borderId="37" xfId="0" applyNumberFormat="1" applyFont="1" applyBorder="1" applyAlignment="1">
      <alignment vertical="center" wrapText="1"/>
    </xf>
    <xf numFmtId="49" fontId="41" fillId="0" borderId="38" xfId="0" applyNumberFormat="1" applyFont="1" applyBorder="1" applyAlignment="1">
      <alignment vertical="center" wrapText="1"/>
    </xf>
    <xf numFmtId="49" fontId="41" fillId="0" borderId="36" xfId="0" applyNumberFormat="1" applyFont="1" applyBorder="1" applyAlignment="1">
      <alignment vertical="center" wrapText="1"/>
    </xf>
    <xf numFmtId="49" fontId="40" fillId="3" borderId="4" xfId="0" applyNumberFormat="1" applyFont="1" applyFill="1" applyBorder="1" applyAlignment="1">
      <alignment wrapText="1"/>
    </xf>
    <xf numFmtId="0" fontId="38" fillId="2" borderId="52" xfId="0" applyFont="1" applyFill="1" applyBorder="1" applyAlignment="1">
      <alignment horizontal="center" vertical="center"/>
    </xf>
    <xf numFmtId="0" fontId="29" fillId="0" borderId="31" xfId="2" applyFont="1"/>
    <xf numFmtId="0" fontId="42" fillId="0" borderId="31" xfId="2" applyFont="1" applyAlignment="1">
      <alignment wrapText="1"/>
    </xf>
    <xf numFmtId="14" fontId="2" fillId="0" borderId="31" xfId="1" applyNumberFormat="1"/>
    <xf numFmtId="22" fontId="29" fillId="0" borderId="0" xfId="0" applyNumberFormat="1" applyFont="1" applyAlignment="1">
      <alignment horizontal="left" textRotation="90"/>
    </xf>
    <xf numFmtId="0" fontId="6" fillId="0" borderId="31" xfId="1" applyFont="1" applyAlignment="1">
      <alignment horizontal="center" vertical="center" wrapText="1"/>
    </xf>
    <xf numFmtId="0" fontId="7" fillId="0" borderId="31" xfId="1" applyFont="1"/>
    <xf numFmtId="0" fontId="12" fillId="4" borderId="84" xfId="1" applyFont="1" applyFill="1" applyBorder="1" applyAlignment="1">
      <alignment horizontal="center" vertical="center"/>
    </xf>
    <xf numFmtId="0" fontId="7" fillId="0" borderId="82" xfId="1" applyFont="1" applyBorder="1" applyAlignment="1">
      <alignment horizontal="center" vertical="center"/>
    </xf>
    <xf numFmtId="0" fontId="14" fillId="4" borderId="35" xfId="1" applyFont="1" applyFill="1" applyBorder="1" applyAlignment="1">
      <alignment horizontal="center" vertical="center"/>
    </xf>
    <xf numFmtId="0" fontId="14" fillId="4" borderId="21" xfId="1" applyFont="1" applyFill="1" applyBorder="1" applyAlignment="1">
      <alignment horizontal="center" vertical="center"/>
    </xf>
    <xf numFmtId="49" fontId="6" fillId="0" borderId="54" xfId="1" applyNumberFormat="1" applyFont="1" applyBorder="1" applyAlignment="1">
      <alignment horizontal="center" vertical="center" wrapText="1"/>
    </xf>
    <xf numFmtId="49" fontId="6" fillId="0" borderId="55" xfId="1" applyNumberFormat="1" applyFont="1" applyBorder="1" applyAlignment="1">
      <alignment horizontal="center" vertical="center" wrapText="1"/>
    </xf>
    <xf numFmtId="49" fontId="6" fillId="0" borderId="78" xfId="1" applyNumberFormat="1" applyFont="1" applyBorder="1" applyAlignment="1">
      <alignment horizontal="center" vertical="center" wrapText="1"/>
    </xf>
    <xf numFmtId="0" fontId="32" fillId="0" borderId="25" xfId="1" applyFont="1" applyBorder="1" applyAlignment="1">
      <alignment horizontal="center" vertical="center"/>
    </xf>
    <xf numFmtId="0" fontId="7" fillId="0" borderId="26" xfId="1" applyFont="1" applyBorder="1"/>
    <xf numFmtId="0" fontId="15" fillId="0" borderId="67" xfId="1" applyFont="1" applyBorder="1" applyAlignment="1">
      <alignment horizontal="center" vertical="center"/>
    </xf>
    <xf numFmtId="0" fontId="7" fillId="0" borderId="66" xfId="1" applyFont="1" applyBorder="1"/>
    <xf numFmtId="0" fontId="7" fillId="0" borderId="65" xfId="1" applyFont="1" applyBorder="1"/>
    <xf numFmtId="0" fontId="20" fillId="0" borderId="61" xfId="1" applyFont="1" applyBorder="1" applyAlignment="1">
      <alignment horizontal="center" vertical="center"/>
    </xf>
    <xf numFmtId="0" fontId="7" fillId="0" borderId="60" xfId="1" applyFont="1" applyBorder="1"/>
    <xf numFmtId="0" fontId="7" fillId="0" borderId="59" xfId="1" applyFont="1" applyBorder="1"/>
    <xf numFmtId="0" fontId="12" fillId="4" borderId="36" xfId="0" applyFont="1" applyFill="1" applyBorder="1" applyAlignment="1">
      <alignment horizontal="center" vertical="center" wrapText="1"/>
    </xf>
    <xf numFmtId="0" fontId="7" fillId="0" borderId="37" xfId="0" applyFont="1" applyBorder="1"/>
    <xf numFmtId="0" fontId="3" fillId="0" borderId="10" xfId="0" applyFont="1" applyBorder="1" applyAlignment="1">
      <alignment horizontal="center" vertical="center" wrapText="1"/>
    </xf>
    <xf numFmtId="0" fontId="7" fillId="0" borderId="40" xfId="0" applyFont="1" applyBorder="1"/>
    <xf numFmtId="0" fontId="7" fillId="0" borderId="43" xfId="0" applyFont="1" applyBorder="1"/>
    <xf numFmtId="0" fontId="7" fillId="0" borderId="44" xfId="0" applyFont="1" applyBorder="1"/>
    <xf numFmtId="0" fontId="7" fillId="0" borderId="14" xfId="0" applyFont="1" applyBorder="1"/>
    <xf numFmtId="0" fontId="7" fillId="0" borderId="28" xfId="0" applyFont="1" applyBorder="1"/>
    <xf numFmtId="0" fontId="3" fillId="0" borderId="5" xfId="0" applyFont="1" applyBorder="1" applyAlignment="1">
      <alignment horizontal="center" vertical="center" wrapText="1"/>
    </xf>
    <xf numFmtId="0" fontId="7" fillId="0" borderId="7" xfId="0" applyFont="1" applyBorder="1"/>
    <xf numFmtId="0" fontId="24" fillId="0" borderId="20" xfId="0" applyFont="1" applyBorder="1" applyAlignment="1">
      <alignment horizontal="center" vertical="center" wrapText="1"/>
    </xf>
    <xf numFmtId="0" fontId="7" fillId="0" borderId="24" xfId="0" applyFont="1" applyBorder="1"/>
    <xf numFmtId="0" fontId="7" fillId="0" borderId="23" xfId="0" applyFont="1" applyBorder="1"/>
    <xf numFmtId="0" fontId="10" fillId="0" borderId="0" xfId="0" applyFont="1" applyAlignment="1">
      <alignment horizontal="center" vertical="center"/>
    </xf>
    <xf numFmtId="0" fontId="0" fillId="0" borderId="0" xfId="0"/>
    <xf numFmtId="0" fontId="22" fillId="6" borderId="29" xfId="0" applyFont="1" applyFill="1" applyBorder="1" applyAlignment="1">
      <alignment horizontal="center"/>
    </xf>
    <xf numFmtId="0" fontId="7" fillId="0" borderId="30" xfId="0" applyFont="1" applyBorder="1"/>
    <xf numFmtId="0" fontId="7" fillId="0" borderId="31" xfId="0" applyFont="1" applyBorder="1"/>
    <xf numFmtId="164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6" fillId="0" borderId="11" xfId="0" applyFont="1" applyBorder="1" applyAlignment="1">
      <alignment vertical="center"/>
    </xf>
    <xf numFmtId="0" fontId="7" fillId="0" borderId="11" xfId="0" applyFont="1" applyBorder="1"/>
    <xf numFmtId="0" fontId="7" fillId="0" borderId="12" xfId="0" applyFont="1" applyBorder="1"/>
    <xf numFmtId="0" fontId="6" fillId="0" borderId="11" xfId="0" applyFont="1" applyBorder="1" applyAlignment="1">
      <alignment horizontal="left" vertical="center"/>
    </xf>
    <xf numFmtId="0" fontId="6" fillId="0" borderId="18" xfId="0" applyFont="1" applyBorder="1" applyAlignment="1">
      <alignment horizontal="center" vertical="center"/>
    </xf>
    <xf numFmtId="0" fontId="7" fillId="0" borderId="18" xfId="0" applyFont="1" applyBorder="1"/>
    <xf numFmtId="0" fontId="7" fillId="0" borderId="19" xfId="0" applyFont="1" applyBorder="1"/>
    <xf numFmtId="0" fontId="6" fillId="0" borderId="90" xfId="0" applyFont="1" applyBorder="1" applyAlignment="1">
      <alignment horizontal="center" vertical="center"/>
    </xf>
    <xf numFmtId="0" fontId="7" fillId="0" borderId="90" xfId="0" applyFont="1" applyBorder="1"/>
    <xf numFmtId="0" fontId="7" fillId="0" borderId="91" xfId="0" applyFont="1" applyBorder="1"/>
    <xf numFmtId="0" fontId="6" fillId="0" borderId="31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/>
    </xf>
    <xf numFmtId="0" fontId="7" fillId="0" borderId="21" xfId="0" applyFont="1" applyBorder="1"/>
    <xf numFmtId="0" fontId="7" fillId="0" borderId="22" xfId="0" applyFont="1" applyBorder="1"/>
    <xf numFmtId="0" fontId="12" fillId="4" borderId="2" xfId="0" applyFont="1" applyFill="1" applyBorder="1" applyAlignment="1">
      <alignment horizontal="center" vertical="center" wrapText="1"/>
    </xf>
    <xf numFmtId="0" fontId="7" fillId="0" borderId="16" xfId="0" applyFont="1" applyBorder="1"/>
    <xf numFmtId="0" fontId="7" fillId="0" borderId="3" xfId="0" applyFont="1" applyBorder="1"/>
    <xf numFmtId="0" fontId="3" fillId="0" borderId="9" xfId="0" applyFont="1" applyBorder="1" applyAlignment="1">
      <alignment horizontal="center" vertical="center"/>
    </xf>
    <xf numFmtId="0" fontId="7" fillId="0" borderId="46" xfId="0" applyFont="1" applyBorder="1"/>
    <xf numFmtId="0" fontId="6" fillId="0" borderId="10" xfId="0" applyFont="1" applyBorder="1" applyAlignment="1">
      <alignment vertical="center"/>
    </xf>
    <xf numFmtId="0" fontId="12" fillId="4" borderId="9" xfId="0" applyFont="1" applyFill="1" applyBorder="1" applyAlignment="1">
      <alignment horizontal="right" vertical="center"/>
    </xf>
    <xf numFmtId="0" fontId="7" fillId="0" borderId="13" xfId="0" applyFont="1" applyBorder="1"/>
    <xf numFmtId="0" fontId="12" fillId="4" borderId="32" xfId="0" applyFont="1" applyFill="1" applyBorder="1" applyAlignment="1">
      <alignment horizontal="center" vertical="center" wrapText="1"/>
    </xf>
    <xf numFmtId="0" fontId="7" fillId="0" borderId="33" xfId="0" applyFont="1" applyBorder="1"/>
    <xf numFmtId="0" fontId="12" fillId="4" borderId="34" xfId="0" applyFont="1" applyFill="1" applyBorder="1" applyAlignment="1">
      <alignment horizontal="center" vertical="center" wrapText="1"/>
    </xf>
    <xf numFmtId="0" fontId="7" fillId="0" borderId="35" xfId="0" applyFont="1" applyBorder="1"/>
    <xf numFmtId="0" fontId="24" fillId="0" borderId="2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/>
    </xf>
    <xf numFmtId="0" fontId="7" fillId="0" borderId="6" xfId="0" applyFont="1" applyBorder="1"/>
    <xf numFmtId="0" fontId="24" fillId="9" borderId="27" xfId="0" applyFont="1" applyFill="1" applyBorder="1" applyAlignment="1">
      <alignment horizontal="center" vertical="center" wrapText="1"/>
    </xf>
    <xf numFmtId="0" fontId="7" fillId="0" borderId="52" xfId="0" applyFont="1" applyBorder="1"/>
    <xf numFmtId="0" fontId="24" fillId="9" borderId="36" xfId="0" applyFont="1" applyFill="1" applyBorder="1" applyAlignment="1">
      <alignment horizontal="left" vertical="center"/>
    </xf>
    <xf numFmtId="0" fontId="7" fillId="0" borderId="51" xfId="0" applyFont="1" applyBorder="1"/>
    <xf numFmtId="0" fontId="24" fillId="9" borderId="2" xfId="0" applyFont="1" applyFill="1" applyBorder="1" applyAlignment="1">
      <alignment horizontal="center" vertical="center"/>
    </xf>
    <xf numFmtId="0" fontId="7" fillId="0" borderId="53" xfId="0" applyFont="1" applyBorder="1"/>
    <xf numFmtId="0" fontId="24" fillId="0" borderId="2" xfId="0" applyFont="1" applyBorder="1" applyAlignment="1">
      <alignment horizontal="center" vertical="center" wrapText="1"/>
    </xf>
    <xf numFmtId="0" fontId="7" fillId="0" borderId="47" xfId="0" applyFont="1" applyBorder="1"/>
    <xf numFmtId="0" fontId="3" fillId="0" borderId="0" xfId="0" applyFont="1" applyAlignment="1">
      <alignment horizontal="center" vertical="center"/>
    </xf>
    <xf numFmtId="0" fontId="12" fillId="4" borderId="36" xfId="0" applyFont="1" applyFill="1" applyBorder="1" applyAlignment="1">
      <alignment horizontal="center" vertical="center"/>
    </xf>
    <xf numFmtId="0" fontId="12" fillId="7" borderId="27" xfId="0" applyFont="1" applyFill="1" applyBorder="1" applyAlignment="1">
      <alignment horizontal="center" vertical="center" wrapText="1"/>
    </xf>
    <xf numFmtId="0" fontId="7" fillId="0" borderId="39" xfId="0" applyFont="1" applyBorder="1"/>
    <xf numFmtId="0" fontId="12" fillId="5" borderId="27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7" fillId="0" borderId="15" xfId="0" applyFont="1" applyBorder="1"/>
    <xf numFmtId="0" fontId="7" fillId="0" borderId="50" xfId="0" applyFont="1" applyBorder="1"/>
    <xf numFmtId="0" fontId="12" fillId="8" borderId="27" xfId="0" applyFont="1" applyFill="1" applyBorder="1" applyAlignment="1">
      <alignment horizontal="center" vertical="center" wrapText="1"/>
    </xf>
    <xf numFmtId="0" fontId="3" fillId="0" borderId="103" xfId="2" applyFont="1" applyBorder="1" applyAlignment="1">
      <alignment horizontal="center" vertical="center" wrapText="1"/>
    </xf>
    <xf numFmtId="0" fontId="7" fillId="0" borderId="102" xfId="2" applyFont="1" applyBorder="1"/>
    <xf numFmtId="0" fontId="10" fillId="0" borderId="31" xfId="2" applyFont="1" applyAlignment="1">
      <alignment horizontal="center" vertical="center"/>
    </xf>
    <xf numFmtId="0" fontId="35" fillId="0" borderId="31" xfId="2"/>
    <xf numFmtId="0" fontId="22" fillId="6" borderId="31" xfId="2" applyFont="1" applyFill="1" applyAlignment="1">
      <alignment horizontal="center"/>
    </xf>
    <xf numFmtId="0" fontId="7" fillId="0" borderId="31" xfId="2" applyFont="1"/>
    <xf numFmtId="0" fontId="12" fillId="4" borderId="115" xfId="2" applyFont="1" applyFill="1" applyBorder="1" applyAlignment="1">
      <alignment horizontal="center" vertical="center" wrapText="1"/>
    </xf>
    <xf numFmtId="0" fontId="7" fillId="0" borderId="114" xfId="2" applyFont="1" applyBorder="1"/>
    <xf numFmtId="0" fontId="7" fillId="0" borderId="4" xfId="2" applyFont="1" applyBorder="1"/>
    <xf numFmtId="0" fontId="12" fillId="4" borderId="113" xfId="2" applyFont="1" applyFill="1" applyBorder="1" applyAlignment="1">
      <alignment horizontal="center" vertical="center" wrapText="1"/>
    </xf>
    <xf numFmtId="0" fontId="7" fillId="0" borderId="112" xfId="2" applyFont="1" applyBorder="1"/>
    <xf numFmtId="0" fontId="3" fillId="0" borderId="111" xfId="2" applyFont="1" applyBorder="1" applyAlignment="1">
      <alignment horizontal="center" vertical="center" wrapText="1"/>
    </xf>
    <xf numFmtId="0" fontId="7" fillId="0" borderId="110" xfId="2" applyFont="1" applyBorder="1"/>
    <xf numFmtId="0" fontId="7" fillId="0" borderId="25" xfId="2" applyFont="1" applyBorder="1"/>
    <xf numFmtId="0" fontId="7" fillId="0" borderId="106" xfId="2" applyFont="1" applyBorder="1"/>
    <xf numFmtId="0" fontId="7" fillId="0" borderId="17" xfId="2" applyFont="1" applyBorder="1"/>
    <xf numFmtId="0" fontId="7" fillId="0" borderId="28" xfId="2" applyFont="1" applyBorder="1"/>
    <xf numFmtId="0" fontId="12" fillId="4" borderId="36" xfId="2" applyFont="1" applyFill="1" applyBorder="1" applyAlignment="1">
      <alignment horizontal="center" vertical="center"/>
    </xf>
    <xf numFmtId="0" fontId="7" fillId="0" borderId="51" xfId="2" applyFont="1" applyBorder="1"/>
    <xf numFmtId="0" fontId="29" fillId="14" borderId="60" xfId="0" applyFont="1" applyFill="1" applyBorder="1" applyAlignment="1">
      <alignment horizontal="center"/>
    </xf>
    <xf numFmtId="0" fontId="0" fillId="14" borderId="60" xfId="0" applyFill="1" applyBorder="1" applyAlignment="1">
      <alignment horizontal="center"/>
    </xf>
    <xf numFmtId="0" fontId="29" fillId="15" borderId="60" xfId="0" applyFont="1" applyFill="1" applyBorder="1" applyAlignment="1">
      <alignment horizontal="center"/>
    </xf>
    <xf numFmtId="0" fontId="0" fillId="15" borderId="60" xfId="0" applyFill="1" applyBorder="1" applyAlignment="1">
      <alignment horizontal="center"/>
    </xf>
    <xf numFmtId="0" fontId="29" fillId="16" borderId="60" xfId="0" applyFont="1" applyFill="1" applyBorder="1" applyAlignment="1">
      <alignment horizontal="center"/>
    </xf>
    <xf numFmtId="0" fontId="0" fillId="16" borderId="60" xfId="0" applyFill="1" applyBorder="1" applyAlignment="1">
      <alignment horizontal="center"/>
    </xf>
  </cellXfs>
  <cellStyles count="3">
    <cellStyle name="Normal" xfId="0" builtinId="0"/>
    <cellStyle name="Normal 2" xfId="1" xr:uid="{80317FDB-2E72-4FC8-84CE-02EE43D7D7D1}"/>
    <cellStyle name="Normal 3" xfId="2" xr:uid="{55BB6334-CF40-4843-988B-901715D43790}"/>
  </cellStyles>
  <dxfs count="45">
    <dxf>
      <fill>
        <patternFill patternType="solid">
          <fgColor rgb="FFEA9999"/>
          <bgColor rgb="FFEA9999"/>
        </patternFill>
      </fill>
    </dxf>
    <dxf>
      <fill>
        <patternFill patternType="solid">
          <fgColor rgb="FF00FF00"/>
          <bgColor rgb="FF00FF00"/>
        </patternFill>
      </fill>
    </dxf>
    <dxf>
      <fill>
        <patternFill patternType="solid">
          <fgColor rgb="FFFF9900"/>
          <bgColor rgb="FFFF99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rial"/>
        <scheme val="none"/>
      </font>
      <fill>
        <patternFill patternType="solid">
          <fgColor rgb="FF434343"/>
          <bgColor rgb="FF43434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rial"/>
        <scheme val="none"/>
      </font>
      <fill>
        <patternFill patternType="solid">
          <fgColor rgb="FF434343"/>
          <bgColor rgb="FF43434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minor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rial"/>
        <scheme val="none"/>
      </font>
      <fill>
        <patternFill patternType="solid">
          <fgColor rgb="FF434343"/>
          <bgColor rgb="FF4343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28E85"/>
          <bgColor rgb="FFF28E85"/>
        </patternFill>
      </fill>
    </dxf>
    <dxf>
      <fill>
        <patternFill patternType="solid">
          <fgColor rgb="FFFCD668"/>
          <bgColor rgb="FFFCD668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E598"/>
          <bgColor rgb="FFFFE598"/>
        </patternFill>
      </fill>
    </dxf>
    <dxf>
      <fill>
        <patternFill patternType="solid">
          <fgColor rgb="FFFF8181"/>
          <bgColor rgb="FFFF8181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C5E0B3"/>
          <bgColor rgb="FFC5E0B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minor"/>
      </font>
      <alignment horizontal="left" vertical="bottom" textRotation="90" wrapText="0" indent="0" justifyLastLine="0" shrinkToFit="0" readingOrder="0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minor"/>
      </font>
      <alignment horizontal="left" vertical="bottom" textRotation="9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31750</xdr:colOff>
          <xdr:row>48</xdr:row>
          <xdr:rowOff>146050</xdr:rowOff>
        </xdr:from>
        <xdr:to>
          <xdr:col>4</xdr:col>
          <xdr:colOff>12700</xdr:colOff>
          <xdr:row>51</xdr:row>
          <xdr:rowOff>95250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Validation de l'évaluation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31750</xdr:colOff>
          <xdr:row>48</xdr:row>
          <xdr:rowOff>146050</xdr:rowOff>
        </xdr:from>
        <xdr:to>
          <xdr:col>4</xdr:col>
          <xdr:colOff>12700</xdr:colOff>
          <xdr:row>51</xdr:row>
          <xdr:rowOff>95250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Validation de l'évaluation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50800</xdr:colOff>
          <xdr:row>2</xdr:row>
          <xdr:rowOff>76200</xdr:rowOff>
        </xdr:from>
        <xdr:to>
          <xdr:col>1</xdr:col>
          <xdr:colOff>2133600</xdr:colOff>
          <xdr:row>2</xdr:row>
          <xdr:rowOff>476250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A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Formateur1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2</xdr:row>
          <xdr:rowOff>69850</xdr:rowOff>
        </xdr:from>
        <xdr:to>
          <xdr:col>3</xdr:col>
          <xdr:colOff>2120900</xdr:colOff>
          <xdr:row>2</xdr:row>
          <xdr:rowOff>469900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A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Responsable pédagogique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44450</xdr:colOff>
          <xdr:row>2</xdr:row>
          <xdr:rowOff>69850</xdr:rowOff>
        </xdr:from>
        <xdr:to>
          <xdr:col>2</xdr:col>
          <xdr:colOff>2127250</xdr:colOff>
          <xdr:row>2</xdr:row>
          <xdr:rowOff>469900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A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Formateur2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2</xdr:row>
          <xdr:rowOff>63500</xdr:rowOff>
        </xdr:from>
        <xdr:to>
          <xdr:col>4</xdr:col>
          <xdr:colOff>2120900</xdr:colOff>
          <xdr:row>2</xdr:row>
          <xdr:rowOff>463550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A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Synthèse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2</xdr:row>
          <xdr:rowOff>63500</xdr:rowOff>
        </xdr:from>
        <xdr:to>
          <xdr:col>5</xdr:col>
          <xdr:colOff>2120900</xdr:colOff>
          <xdr:row>2</xdr:row>
          <xdr:rowOff>463550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A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Vue stagiaire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05A5741-E693-4711-B426-0A49C6D43E0F}" name="Tab_Bilan_formateur2" displayName="Tab_Bilan_formateur2" ref="A1:AF2" insertRow="1" totalsRowShown="0" headerRowDxfId="44">
  <autoFilter ref="A1:AF2" xr:uid="{D4DCFF15-A037-4A62-B534-21778214B601}"/>
  <tableColumns count="32">
    <tableColumn id="1" xr3:uid="{E0524BD1-4A37-4061-8F82-85E6292ECA7A}" name="DATE" dataDxfId="43"/>
    <tableColumn id="2" xr3:uid="{1BDFACA4-7DE0-4B15-ACDF-0AE17F53C9B7}" name="Noms du stagiaire"/>
    <tableColumn id="3" xr3:uid="{EB8DA90D-256D-48CA-BF62-A3CDB17343A0}" name="Prénom du stagiaire"/>
    <tableColumn id="4" xr3:uid="{BC1B1861-CF03-48F4-B3B5-703562063B79}" name="centre de secours du stagiaire"/>
    <tableColumn id="5" xr3:uid="{D2FF3FB9-5CDE-45BB-A6BD-C58D9D8EDFA8}" name="Noms du formateur"/>
    <tableColumn id="6" xr3:uid="{ACF7B7DB-C1B6-43FE-9817-2405F2003758}" name="Prénom du formateur"/>
    <tableColumn id="7" xr3:uid="{3733EEAB-B8A5-4640-8C69-FD7F1BA2A875}" name="theme"/>
    <tableColumn id="8" xr3:uid="{12291C7B-2A1F-4B17-9A6B-37EC9F4698AE}" name="Autoévaluation CONNAISSANCES"/>
    <tableColumn id="9" xr3:uid="{B3CBCE4C-75F0-495D-A2D7-6831E5A027B5}" name="Observation CONNAISSANCES"/>
    <tableColumn id="10" xr3:uid="{5D5A0670-5521-44C9-9A1E-D4D2CA55150B}" name="Autoévaluation HABILETES"/>
    <tableColumn id="11" xr3:uid="{34021E20-6491-4556-B4F1-2ED98E700A02}" name="Observation HABILETES"/>
    <tableColumn id="12" xr3:uid="{CA55D786-9B55-4CE7-B3D2-EC2B1D118788}" name="Autoévaluation ATTITUDES"/>
    <tableColumn id="13" xr3:uid="{E8F91FD7-D6E0-4A95-AFFA-53CE2A98B60D}" name="Observation ATTITUDES"/>
    <tableColumn id="14" xr3:uid="{89570984-6EA8-4688-9F87-F11D1C3B6904}" name="Autoévaluation SAVOIR AGIR"/>
    <tableColumn id="15" xr3:uid="{3E77A743-0FDA-4A4B-9E5C-91BEF4A53769}" name="Observation SAVOIR AGIR"/>
    <tableColumn id="16" xr3:uid="{0ABD008B-6475-4596-924C-189E85F04181}" name="A - Sécuriser le site (feuille de départ, itinéraire, emplacement engin, protection du site…)"/>
    <tableColumn id="17" xr3:uid="{2EDD2C96-F58F-4FD2-8D81-03A7D5AEBA4E}" name="B - Rassurer et encadrer la victime"/>
    <tableColumn id="18" xr3:uid="{20CFDFD2-535D-494E-9682-F054D1AB623C}" name="C - Demander des renforts"/>
    <tableColumn id="19" xr3:uid="{F075D0E6-7F22-4F1A-AF04-A15CDF6048B3}" name="D - Organiser le bilan et rendre compte"/>
    <tableColumn id="20" xr3:uid="{52C0E226-710F-4F84-80D4-8835BA6D485E}" name="E - Commander les actions de secours"/>
    <tableColumn id="21" xr3:uid="{27C2DD2D-8E4B-4A02-9B45-790D373B9FE6}" name="F - Choisir et organiser la prise en charge adaptée"/>
    <tableColumn id="22" xr3:uid="{BC3820B5-C2DD-4B4D-8521-609D364BD963}" name="G - Commander l'équipe VSAV"/>
    <tableColumn id="23" xr3:uid="{15E9505F-F9CC-473E-8730-C8FF296CBE7A}" name="H - Agir en interaction et coordination avec le personnel médical ou paramédical"/>
    <tableColumn id="24" xr3:uid="{FA1E57B9-7FB6-4962-82BC-B98C5904EF3A}" name="I - Coopérer avec les forces de l'ordre"/>
    <tableColumn id="25" xr3:uid="{211C8878-9374-47F6-A543-22A5200F7A2D}" name="J - Travailler en respectant les règles d'hygiènes et d'asepsie"/>
    <tableColumn id="26" xr3:uid="{B5D4E26F-CE86-4A0B-B2EE-D2A88C6ED78D}" name="K - Faire contrôler et reconditionner les matériels"/>
    <tableColumn id="27" xr3:uid="{7895507A-FC5D-496D-86E4-879797AD2CF5}" name="L - Agir selon les règles relatives à la santé, sécurité, et la qualité de vie en service"/>
    <tableColumn id="28" xr3:uid="{E047601E-4FFF-4044-B913-FB7A3CF31457}" name="M - S'impliquer dans son activité (Adapter son comportement aux circonstances, anticiper les évolutions, identifier les axes d'amélioration…)"/>
    <tableColumn id="29" xr3:uid="{F81FB0DF-7F18-4987-BD4A-141804D22FDD}" name="N - Agir au sein d'un collectif (Echanger et partager les informations, participer au développement de l'esprit collectif, favoriser la bienveillance…)"/>
    <tableColumn id="30" xr3:uid="{092F5633-F6A6-4FA9-8F4A-24CD2B3B28C9}" name="Points positifs :"/>
    <tableColumn id="31" xr3:uid="{A9CFBEE5-48AA-4CEB-B97D-6DF46460964A}" name="Axes d’amélioration :"/>
    <tableColumn id="32" xr3:uid="{BED144FC-B155-427C-81B7-D6EACA79F047}" name="Observations :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4DCFF15-A037-4A62-B534-21778214B601}" name="Tab_Bilan_formateur1" displayName="Tab_Bilan_formateur1" ref="A1:AF2" totalsRowShown="0" headerRowDxfId="42">
  <autoFilter ref="A1:AF2" xr:uid="{D4DCFF15-A037-4A62-B534-21778214B601}"/>
  <tableColumns count="32">
    <tableColumn id="1" xr3:uid="{3C88A877-7A73-4ECB-9303-5292BC541D73}" name="DATE"/>
    <tableColumn id="2" xr3:uid="{A86BAF10-8B05-40AD-A555-559488BAF0E6}" name="Noms du stagiaire"/>
    <tableColumn id="3" xr3:uid="{30AAB3B3-8969-4F07-831F-9DEAD08D3DD9}" name="Prénom du stagiaire"/>
    <tableColumn id="4" xr3:uid="{692463F2-0801-4C8C-8313-209CCC2A0F5C}" name="centre de secours du stagiaire"/>
    <tableColumn id="5" xr3:uid="{81216422-7577-472B-811F-FFD000A7A913}" name="Noms du formateur"/>
    <tableColumn id="6" xr3:uid="{2D1DEDAF-3CE4-453E-9700-1A6B568BACF7}" name="Prénom du formateur"/>
    <tableColumn id="7" xr3:uid="{217847B6-01A0-4943-8C85-EEFF061F2192}" name="theme"/>
    <tableColumn id="8" xr3:uid="{3C9FA01C-0A2C-4830-9404-079CE3790F77}" name="Autoévaluation CONNAISSANCES"/>
    <tableColumn id="9" xr3:uid="{0F90F20A-BC8B-470D-831B-30940BF49B5F}" name="Observation CONNAISSANCES"/>
    <tableColumn id="10" xr3:uid="{DAA7BD2A-27C2-4371-BC02-F80B24718BFE}" name="Autoévaluation HABILETES"/>
    <tableColumn id="11" xr3:uid="{773C14C6-917A-4F40-8692-390E954078F9}" name="Observation HABILETES"/>
    <tableColumn id="12" xr3:uid="{4F9C39FD-2CCD-4358-9867-28BE40BBF2B7}" name="Autoévaluation ATTITUDES"/>
    <tableColumn id="13" xr3:uid="{496C0629-0882-47BF-8C28-07880FC2D157}" name="Observation ATTITUDES"/>
    <tableColumn id="14" xr3:uid="{DBA9105C-288C-4603-860C-0CCAA2FC68A7}" name="Autoévaluation SAVOIR AGIR"/>
    <tableColumn id="15" xr3:uid="{70F56A04-36FD-49BD-A630-EDB711F372A9}" name="Observation SAVOIR AGIR"/>
    <tableColumn id="16" xr3:uid="{20F9A374-62D9-46B5-BC77-BF6F30A01D3D}" name="A - Sécuriser le site (feuille de départ, itinéraire, emplacement engin, protection du site…)"/>
    <tableColumn id="17" xr3:uid="{A9B2004D-2722-4AA8-B1C1-B916260863BB}" name="B - Rassurer et encadrer la victime"/>
    <tableColumn id="18" xr3:uid="{1B522340-AD9C-45B7-8AF5-5021D92C5AE6}" name="C - Demander des renforts"/>
    <tableColumn id="19" xr3:uid="{4605EC9C-C272-4FBE-AB9B-1B27817BC14C}" name="D - Organiser le bilan et rendre compte"/>
    <tableColumn id="20" xr3:uid="{77487E9E-50E0-49DF-A821-20D7F36E7914}" name="E - Commander les actions de secours"/>
    <tableColumn id="21" xr3:uid="{9D7F39AA-F598-4EB3-95C9-E5E0B086E5CF}" name="F - Choisir et organiser la prise en charge adaptée"/>
    <tableColumn id="22" xr3:uid="{A37FA4C8-1509-49E3-A4DC-04075A9B8AF7}" name="G - Commander l'équipe VSAV"/>
    <tableColumn id="23" xr3:uid="{E841FC16-538E-490F-A520-35EFC2634122}" name="H - Agir en interaction et coordination avec le personnel médical ou paramédical"/>
    <tableColumn id="24" xr3:uid="{7026E968-C106-4449-B319-5AA991D27915}" name="I - Coopérer avec les forces de l'ordre"/>
    <tableColumn id="25" xr3:uid="{DE3D1D2E-9AE0-4450-B240-FF76162E9F34}" name="J - Travailler en respectant les règles d'hygiènes et d'asepsie"/>
    <tableColumn id="26" xr3:uid="{4F06A57C-C54D-47C6-AE36-805FBD7A820B}" name="K - Faire contrôler et reconditionner les matériels"/>
    <tableColumn id="27" xr3:uid="{20803558-55CA-4067-9D60-C1241CA4F38D}" name="L - Agir selon les règles relatives à la santé, sécurité, et la qualité de vie en service"/>
    <tableColumn id="28" xr3:uid="{3932DA1D-AE90-482C-A28F-A23C9DAC450A}" name="M - S'impliquer dans son activité (Adapter son comportement aux circonstances, anticiper les évolutions, identifier les axes d'amélioration…)"/>
    <tableColumn id="29" xr3:uid="{36A80161-6781-4663-A7EA-298D5DEAB6B9}" name="N - Agir au sein d'un collectif (Echanger et partager les informations, participer au développement de l'esprit collectif, favoriser la bienveillance…)"/>
    <tableColumn id="30" xr3:uid="{3554581B-45E5-4052-B3C4-FA844ACD2A37}" name="Points positifs :"/>
    <tableColumn id="31" xr3:uid="{1702A48E-BE99-4A9C-8728-F6D4C026B5FA}" name="Axes d’amélioration :"/>
    <tableColumn id="32" xr3:uid="{19AB841B-65F4-49D6-8101-89C7ACFC0028}" name="Observations :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1808DF2-F210-41A4-9665-73285DB9D21B}" name="Tableau6" displayName="Tableau6" ref="B1:F36" totalsRowShown="0" headerRowDxfId="41" dataDxfId="39" headerRowBorderDxfId="40" tableBorderDxfId="38" totalsRowBorderDxfId="37">
  <autoFilter ref="B1:F36" xr:uid="{C1808DF2-F210-41A4-9665-73285DB9D21B}"/>
  <tableColumns count="5">
    <tableColumn id="1" xr3:uid="{2FD8CFB7-6F9C-4477-A312-5033A2AC387D}" name="SCENARIO" dataDxfId="36"/>
    <tableColumn id="2" xr3:uid="{C594C411-9B06-4629-8B91-426FB906D157}" name="VICTIME" dataDxfId="35"/>
    <tableColumn id="3" xr3:uid="{8403771F-9A0A-4C50-B1C4-EAD6000EE470}" name="MATERIELS" dataDxfId="34"/>
    <tableColumn id="4" xr3:uid="{B044F082-963E-4638-ACF9-26C0E68F3F6C}" name="TEMOIN" dataDxfId="33"/>
    <tableColumn id="5" xr3:uid="{AD29B460-5B42-41BD-A947-3A2B3E08F126}" name="OBJECTIF" dataDxfId="3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23B81C1-35F4-48AC-8898-D862356DD1FF}" name="Tab_base_Stagiaire" displayName="Tab_base_Stagiaire" ref="A1:C2" totalsRowShown="0" headerRowDxfId="21" headerRowBorderDxfId="20" tableBorderDxfId="19" totalsRowBorderDxfId="18">
  <autoFilter ref="A1:C2" xr:uid="{B23B81C1-35F4-48AC-8898-D862356DD1FF}"/>
  <sortState xmlns:xlrd2="http://schemas.microsoft.com/office/spreadsheetml/2017/richdata2" ref="A2:C2">
    <sortCondition ref="B1:B2"/>
  </sortState>
  <tableColumns count="3">
    <tableColumn id="2" xr3:uid="{D2AA6BB1-C0D1-41E6-B78A-F11B873E5C4C}" name="NOM" dataDxfId="17"/>
    <tableColumn id="3" xr3:uid="{29A0A8B5-8621-4962-9B1A-0FA86D943731}" name="PRENOM" dataDxfId="16"/>
    <tableColumn id="4" xr3:uid="{014F39CE-0B25-46E5-9934-A4CB4789206C}" name="CS" dataDxfId="1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0CF0423-1CB2-4D20-99BC-F84688DD0DD5}" name="Tab_base_formateur" displayName="Tab_base_formateur" ref="E1:F2" totalsRowShown="0" headerRowDxfId="14" headerRowBorderDxfId="13" tableBorderDxfId="12" totalsRowBorderDxfId="11">
  <autoFilter ref="E1:F2" xr:uid="{C0CF0423-1CB2-4D20-99BC-F84688DD0DD5}"/>
  <sortState xmlns:xlrd2="http://schemas.microsoft.com/office/spreadsheetml/2017/richdata2" ref="E2:F2">
    <sortCondition ref="F1:F2"/>
  </sortState>
  <tableColumns count="2">
    <tableColumn id="1" xr3:uid="{13AC0D0B-7AA3-474D-9169-4528A71A1CDE}" name="NOM FORMATEUR" dataDxfId="10"/>
    <tableColumn id="2" xr3:uid="{D627CCEB-DA97-449E-9A08-429145A44074}" name="PRENOM FORMATEUR" dataDxfId="9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89B1C17-E019-4BB3-A365-43B492952D8A}" name="Tab_base_formateur5" displayName="Tab_base_formateur5" ref="H1:I2" totalsRowShown="0" headerRowDxfId="8" headerRowBorderDxfId="7" tableBorderDxfId="6" totalsRowBorderDxfId="5">
  <autoFilter ref="H1:I2" xr:uid="{E89B1C17-E019-4BB3-A365-43B492952D8A}"/>
  <sortState xmlns:xlrd2="http://schemas.microsoft.com/office/spreadsheetml/2017/richdata2" ref="H2:I2">
    <sortCondition ref="I1:I2"/>
  </sortState>
  <tableColumns count="2">
    <tableColumn id="1" xr3:uid="{FC543F18-297F-4A8B-AFB1-AE7C3631C283}" name="NOM FORAC" dataDxfId="4"/>
    <tableColumn id="2" xr3:uid="{73C8FB52-3788-427D-9F56-E9FC70B2A55D}" name="PRENOM Forac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7" Type="http://schemas.openxmlformats.org/officeDocument/2006/relationships/ctrlProp" Target="../ctrlProps/ctrlProp7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167DC-414B-43CA-8E32-38232F2A16ED}">
  <sheetPr codeName="Feuil11"/>
  <dimension ref="A1:H246"/>
  <sheetViews>
    <sheetView view="pageBreakPreview" zoomScale="55" zoomScaleNormal="100" zoomScaleSheetLayoutView="55" workbookViewId="0">
      <selection activeCell="E2" sqref="E2"/>
    </sheetView>
  </sheetViews>
  <sheetFormatPr baseColWidth="10" defaultColWidth="11.453125" defaultRowHeight="14"/>
  <cols>
    <col min="1" max="1" width="21.453125" style="37" customWidth="1"/>
    <col min="2" max="2" width="65.1796875" style="37" customWidth="1"/>
    <col min="3" max="3" width="38.7265625" style="37" customWidth="1"/>
    <col min="4" max="4" width="49.7265625" style="37" customWidth="1"/>
    <col min="5" max="5" width="13.90625" style="37" customWidth="1"/>
    <col min="6" max="6" width="50.54296875" style="37" customWidth="1"/>
    <col min="7" max="16384" width="11.453125" style="37"/>
  </cols>
  <sheetData>
    <row r="1" spans="1:8" ht="22" thickBot="1">
      <c r="A1" s="77" t="s">
        <v>8</v>
      </c>
      <c r="B1" s="76"/>
      <c r="C1" s="76"/>
      <c r="D1" s="76"/>
    </row>
    <row r="2" spans="1:8" ht="14.5" thickBot="1">
      <c r="A2" s="74" t="s">
        <v>9</v>
      </c>
      <c r="B2" s="74"/>
      <c r="C2" s="75" t="s">
        <v>11</v>
      </c>
      <c r="D2" s="74" t="str">
        <f ca="1">TEXT(TODAY(),"JJ/MM/AAAA")</f>
        <v>05/10/2025</v>
      </c>
      <c r="E2" s="175"/>
      <c r="F2" s="155" t="str">
        <f ca="1">B4&amp;" "&amp;D4&amp;" "&amp;TEXT(D2,"AAAAMMJJ")&amp;" "&amp;B7</f>
        <v xml:space="preserve">  20251005 </v>
      </c>
    </row>
    <row r="3" spans="1:8" ht="14.5" thickBot="1">
      <c r="A3" s="38"/>
      <c r="B3" s="38"/>
      <c r="C3" s="38"/>
      <c r="D3" s="38"/>
    </row>
    <row r="4" spans="1:8" ht="14.5" thickBot="1">
      <c r="A4" s="179" t="s">
        <v>12</v>
      </c>
      <c r="B4" s="73" t="str">
        <f>IF(ISBLANK(D4),"","Nom : "&amp;INDEX(Tab_base_Stagiaire[],MATCH(D4,Tab_base_Stagiaire[PRENOM],0),MATCH("NOM",Tab_base_Stagiaire[#Headers],0)))</f>
        <v/>
      </c>
      <c r="C4" s="149" t="s">
        <v>14</v>
      </c>
      <c r="D4" s="150"/>
      <c r="F4" s="79"/>
      <c r="H4" s="157"/>
    </row>
    <row r="5" spans="1:8" ht="14.5" thickBot="1">
      <c r="A5" s="180"/>
      <c r="B5" s="72" t="str">
        <f>IF(ISBLANK(D4),"","Centre : "&amp;INDEX(Tab_base_Stagiaire[],MATCH(D4,Tab_base_Stagiaire[PRENOM],0),MATCH("CIS",Tab_base_Stagiaire[#Headers],0)))</f>
        <v/>
      </c>
      <c r="C5" s="71"/>
      <c r="D5" s="151"/>
    </row>
    <row r="6" spans="1:8" ht="14.5" thickBot="1">
      <c r="A6" s="70" t="s">
        <v>16</v>
      </c>
      <c r="B6" s="73" t="str">
        <f>IF(ISBLANK(D6),"","Nom : "&amp; INDEX(Tab_base_formateur[],MATCH(D6,Tab_base_formateur[PRENOM FORMATEUR],0),MATCH("NOM FORMATEUR",Tab_base_formateur[#Headers],0)))</f>
        <v/>
      </c>
      <c r="C6" s="149" t="s">
        <v>14</v>
      </c>
      <c r="D6" s="152"/>
    </row>
    <row r="7" spans="1:8">
      <c r="A7" s="69" t="s">
        <v>17</v>
      </c>
      <c r="B7" s="181"/>
      <c r="C7" s="182"/>
      <c r="D7" s="182"/>
    </row>
    <row r="8" spans="1:8" ht="37.5" customHeight="1">
      <c r="A8" s="68" t="s">
        <v>18</v>
      </c>
      <c r="B8" s="183" t="e">
        <f>VLOOKUP($B$7,SCENARIOS!$A$2:$F$78,2,FALSE)</f>
        <v>#N/A</v>
      </c>
      <c r="C8" s="184"/>
      <c r="D8" s="185"/>
    </row>
    <row r="9" spans="1:8">
      <c r="A9" s="67" t="s">
        <v>19</v>
      </c>
      <c r="B9" s="66" t="e">
        <f>VLOOKUP($B$7,SCENARIOS!$A$2:$F$78,3,FALSE)</f>
        <v>#N/A</v>
      </c>
      <c r="C9" s="65" t="s">
        <v>20</v>
      </c>
      <c r="D9" s="64" t="e">
        <f>VLOOKUP($B$7,SCENARIOS!$A$2:$F$78,4,FALSE)</f>
        <v>#N/A</v>
      </c>
    </row>
    <row r="10" spans="1:8" ht="14.5" thickBot="1">
      <c r="A10" s="63" t="s">
        <v>21</v>
      </c>
      <c r="B10" s="62" t="e">
        <f>VLOOKUP($B$7,SCENARIOS!$A$2:$F$78,5,FALSE)</f>
        <v>#N/A</v>
      </c>
      <c r="C10" s="61" t="s">
        <v>22</v>
      </c>
      <c r="D10" s="60" t="e">
        <f>VLOOKUP($B$7,SCENARIOS!$A$2:$F$78,6,FALSE)</f>
        <v>#N/A</v>
      </c>
    </row>
    <row r="11" spans="1:8" ht="14.5" thickBot="1">
      <c r="A11" s="38"/>
      <c r="B11" s="38"/>
      <c r="C11" s="38"/>
      <c r="D11" s="38"/>
    </row>
    <row r="12" spans="1:8" ht="14.5" thickBot="1">
      <c r="A12" s="59" t="s">
        <v>23</v>
      </c>
      <c r="B12" s="58"/>
      <c r="C12" s="58"/>
      <c r="D12" s="57"/>
    </row>
    <row r="13" spans="1:8" ht="14.5" thickBot="1">
      <c r="A13" s="56"/>
      <c r="B13" s="38"/>
      <c r="C13" s="38"/>
      <c r="D13" s="38"/>
    </row>
    <row r="14" spans="1:8" ht="14.5" thickBot="1">
      <c r="A14" s="55"/>
      <c r="B14" s="54"/>
      <c r="C14" s="53"/>
      <c r="D14" s="52" t="s">
        <v>24</v>
      </c>
    </row>
    <row r="15" spans="1:8" ht="24" thickTop="1" thickBot="1">
      <c r="A15" s="51" t="s">
        <v>25</v>
      </c>
      <c r="B15" s="105" t="s">
        <v>26</v>
      </c>
      <c r="C15" s="40" t="s">
        <v>114</v>
      </c>
      <c r="D15" s="42"/>
    </row>
    <row r="16" spans="1:8" ht="24" thickTop="1" thickBot="1">
      <c r="A16" s="51" t="s">
        <v>27</v>
      </c>
      <c r="B16" s="50" t="s">
        <v>28</v>
      </c>
      <c r="C16" s="40" t="s">
        <v>114</v>
      </c>
      <c r="D16" s="44"/>
    </row>
    <row r="17" spans="1:4" ht="24" thickTop="1" thickBot="1">
      <c r="A17" s="51" t="s">
        <v>29</v>
      </c>
      <c r="B17" s="105" t="s">
        <v>30</v>
      </c>
      <c r="C17" s="159" t="s">
        <v>149</v>
      </c>
      <c r="D17" s="44"/>
    </row>
    <row r="18" spans="1:4" ht="24" thickTop="1" thickBot="1">
      <c r="A18" s="49" t="s">
        <v>31</v>
      </c>
      <c r="B18" s="141" t="s">
        <v>32</v>
      </c>
      <c r="C18" s="148" t="s">
        <v>114</v>
      </c>
      <c r="D18" s="48"/>
    </row>
    <row r="19" spans="1:4" ht="14.5" thickBot="1">
      <c r="A19" s="186"/>
      <c r="B19" s="187"/>
      <c r="C19" s="187"/>
      <c r="D19" s="187"/>
    </row>
    <row r="20" spans="1:4" ht="15" thickTop="1" thickBot="1">
      <c r="A20" s="38"/>
      <c r="B20" s="38"/>
      <c r="C20" s="38"/>
      <c r="D20" s="38"/>
    </row>
    <row r="21" spans="1:4" ht="17.25" customHeight="1">
      <c r="A21" s="188" t="s">
        <v>33</v>
      </c>
      <c r="B21" s="189"/>
      <c r="C21" s="189"/>
      <c r="D21" s="190"/>
    </row>
    <row r="22" spans="1:4" ht="14.5" thickBot="1">
      <c r="A22" s="41"/>
      <c r="B22" s="38"/>
      <c r="C22" s="38"/>
      <c r="D22" s="42"/>
    </row>
    <row r="23" spans="1:4" ht="15.5">
      <c r="A23" s="47" t="s">
        <v>34</v>
      </c>
      <c r="B23" s="46"/>
      <c r="C23" s="46"/>
      <c r="D23" s="45"/>
    </row>
    <row r="24" spans="1:4" ht="14.5" thickBot="1">
      <c r="A24" s="43" t="s">
        <v>35</v>
      </c>
      <c r="D24" s="44"/>
    </row>
    <row r="25" spans="1:4" ht="15" thickTop="1" thickBot="1">
      <c r="A25" s="41" t="s">
        <v>39</v>
      </c>
      <c r="B25" s="38"/>
      <c r="C25" s="38"/>
      <c r="D25" s="40" t="s">
        <v>114</v>
      </c>
    </row>
    <row r="26" spans="1:4" ht="15" thickTop="1" thickBot="1">
      <c r="A26" s="41" t="s">
        <v>40</v>
      </c>
      <c r="B26" s="38"/>
      <c r="C26" s="38"/>
      <c r="D26" s="40" t="s">
        <v>114</v>
      </c>
    </row>
    <row r="27" spans="1:4" ht="15" thickTop="1" thickBot="1">
      <c r="A27" s="41" t="s">
        <v>41</v>
      </c>
      <c r="B27" s="38"/>
      <c r="C27" s="38"/>
      <c r="D27" s="40" t="s">
        <v>114</v>
      </c>
    </row>
    <row r="28" spans="1:4" ht="15" thickTop="1" thickBot="1">
      <c r="A28" s="41" t="s">
        <v>42</v>
      </c>
      <c r="B28" s="38"/>
      <c r="C28" s="38"/>
      <c r="D28" s="159" t="s">
        <v>150</v>
      </c>
    </row>
    <row r="29" spans="1:4" ht="15" thickTop="1" thickBot="1">
      <c r="A29" s="41" t="s">
        <v>43</v>
      </c>
      <c r="D29" s="40" t="s">
        <v>114</v>
      </c>
    </row>
    <row r="30" spans="1:4" ht="15" thickTop="1" thickBot="1">
      <c r="A30" s="41" t="s">
        <v>44</v>
      </c>
      <c r="D30" s="40" t="s">
        <v>114</v>
      </c>
    </row>
    <row r="31" spans="1:4" ht="15" thickTop="1" thickBot="1">
      <c r="A31" s="41" t="s">
        <v>45</v>
      </c>
      <c r="D31" s="40" t="s">
        <v>114</v>
      </c>
    </row>
    <row r="32" spans="1:4" ht="15" thickTop="1" thickBot="1">
      <c r="A32" s="41" t="s">
        <v>46</v>
      </c>
      <c r="D32" s="40" t="s">
        <v>114</v>
      </c>
    </row>
    <row r="33" spans="1:4" ht="15" thickTop="1" thickBot="1">
      <c r="A33" s="41" t="s">
        <v>47</v>
      </c>
      <c r="D33" s="40" t="s">
        <v>114</v>
      </c>
    </row>
    <row r="34" spans="1:4" ht="15" thickTop="1" thickBot="1">
      <c r="A34" s="41" t="s">
        <v>48</v>
      </c>
      <c r="D34" s="40" t="s">
        <v>114</v>
      </c>
    </row>
    <row r="35" spans="1:4" ht="15" thickTop="1" thickBot="1">
      <c r="A35" s="41" t="s">
        <v>49</v>
      </c>
      <c r="D35" s="40" t="s">
        <v>114</v>
      </c>
    </row>
    <row r="36" spans="1:4" ht="14.5" thickTop="1">
      <c r="A36" s="41"/>
      <c r="B36" s="38"/>
      <c r="C36" s="38"/>
      <c r="D36" s="42"/>
    </row>
    <row r="37" spans="1:4" ht="14.5" thickBot="1">
      <c r="A37" s="43" t="s">
        <v>50</v>
      </c>
      <c r="D37" s="42"/>
    </row>
    <row r="38" spans="1:4" ht="15" thickTop="1" thickBot="1">
      <c r="A38" s="41" t="s">
        <v>51</v>
      </c>
      <c r="D38" s="40" t="s">
        <v>114</v>
      </c>
    </row>
    <row r="39" spans="1:4" ht="15" thickTop="1" thickBot="1">
      <c r="A39" s="41" t="s">
        <v>52</v>
      </c>
      <c r="D39" s="40" t="s">
        <v>114</v>
      </c>
    </row>
    <row r="40" spans="1:4" ht="15" thickTop="1" thickBot="1">
      <c r="A40" s="41" t="s">
        <v>53</v>
      </c>
      <c r="D40" s="40" t="s">
        <v>114</v>
      </c>
    </row>
    <row r="41" spans="1:4" ht="29.25" customHeight="1" thickTop="1" thickBot="1">
      <c r="A41" s="191"/>
      <c r="B41" s="192"/>
      <c r="C41" s="192"/>
      <c r="D41" s="193"/>
    </row>
    <row r="42" spans="1:4" ht="14.5" thickBot="1">
      <c r="A42" s="38"/>
      <c r="B42" s="38"/>
      <c r="C42" s="38"/>
      <c r="D42" s="38"/>
    </row>
    <row r="43" spans="1:4" ht="61.5" customHeight="1">
      <c r="A43" s="89" t="s">
        <v>54</v>
      </c>
      <c r="B43" s="92"/>
      <c r="C43" s="93"/>
      <c r="D43" s="94"/>
    </row>
    <row r="44" spans="1:4" ht="64.5" customHeight="1">
      <c r="A44" s="90" t="s">
        <v>55</v>
      </c>
      <c r="B44" s="92"/>
      <c r="C44" s="93"/>
      <c r="D44" s="94"/>
    </row>
    <row r="45" spans="1:4" ht="87" customHeight="1" thickBot="1">
      <c r="A45" s="91" t="s">
        <v>56</v>
      </c>
      <c r="B45" s="95"/>
      <c r="C45" s="96"/>
      <c r="D45" s="97"/>
    </row>
    <row r="46" spans="1:4" ht="14.5" thickBot="1">
      <c r="A46" s="38"/>
      <c r="B46" s="177"/>
      <c r="C46" s="178"/>
      <c r="D46" s="178"/>
    </row>
    <row r="47" spans="1:4" ht="15" thickTop="1" thickBot="1">
      <c r="A47" s="39" t="s">
        <v>57</v>
      </c>
      <c r="B47" s="178"/>
      <c r="C47" s="178"/>
      <c r="D47" s="178"/>
    </row>
    <row r="48" spans="1:4" ht="55.5" customHeight="1" thickBot="1">
      <c r="A48" s="98" t="s">
        <v>58</v>
      </c>
      <c r="B48" s="99"/>
      <c r="C48" s="100" t="s">
        <v>59</v>
      </c>
      <c r="D48" s="101"/>
    </row>
    <row r="49" spans="1:4">
      <c r="A49" s="38"/>
      <c r="B49" s="38"/>
      <c r="C49" s="38"/>
      <c r="D49" s="38"/>
    </row>
    <row r="50" spans="1:4">
      <c r="A50" s="38"/>
      <c r="B50" s="38"/>
      <c r="C50" s="38"/>
      <c r="D50" s="38"/>
    </row>
    <row r="51" spans="1:4">
      <c r="A51" s="38"/>
      <c r="B51" s="38"/>
      <c r="C51" s="38"/>
      <c r="D51" s="38"/>
    </row>
    <row r="52" spans="1:4">
      <c r="A52" s="38"/>
      <c r="B52" s="38"/>
      <c r="C52" s="38"/>
      <c r="D52" s="38"/>
    </row>
    <row r="53" spans="1:4">
      <c r="A53" s="38"/>
      <c r="B53" s="38"/>
      <c r="C53" s="38"/>
      <c r="D53" s="38"/>
    </row>
    <row r="54" spans="1:4">
      <c r="A54" s="38"/>
      <c r="B54" s="38"/>
      <c r="C54" s="38"/>
      <c r="D54" s="38"/>
    </row>
    <row r="55" spans="1:4">
      <c r="A55" s="38"/>
      <c r="B55" s="38"/>
      <c r="C55" s="38"/>
      <c r="D55" s="38"/>
    </row>
    <row r="56" spans="1:4">
      <c r="A56" s="38"/>
      <c r="B56" s="38"/>
      <c r="C56" s="38"/>
      <c r="D56" s="38"/>
    </row>
    <row r="57" spans="1:4">
      <c r="A57" s="38"/>
      <c r="B57" s="38"/>
      <c r="C57" s="38"/>
      <c r="D57" s="38"/>
    </row>
    <row r="58" spans="1:4">
      <c r="A58" s="38"/>
      <c r="B58" s="38"/>
      <c r="C58" s="38"/>
      <c r="D58" s="38"/>
    </row>
    <row r="59" spans="1:4">
      <c r="A59" s="38"/>
      <c r="B59" s="38"/>
      <c r="C59" s="38"/>
      <c r="D59" s="38"/>
    </row>
    <row r="60" spans="1:4">
      <c r="A60" s="38"/>
      <c r="B60" s="38"/>
      <c r="C60" s="38"/>
      <c r="D60" s="38"/>
    </row>
    <row r="61" spans="1:4">
      <c r="A61" s="38"/>
      <c r="B61" s="38"/>
      <c r="C61" s="38"/>
      <c r="D61" s="38"/>
    </row>
    <row r="62" spans="1:4">
      <c r="A62" s="38"/>
      <c r="B62" s="38"/>
      <c r="C62" s="38"/>
      <c r="D62" s="38"/>
    </row>
    <row r="63" spans="1:4">
      <c r="A63" s="38"/>
      <c r="B63" s="38"/>
      <c r="C63" s="38"/>
      <c r="D63" s="38"/>
    </row>
    <row r="64" spans="1:4">
      <c r="A64" s="38"/>
      <c r="B64" s="38"/>
      <c r="C64" s="38"/>
      <c r="D64" s="38"/>
    </row>
    <row r="65" spans="1:4">
      <c r="A65" s="38"/>
      <c r="B65" s="38"/>
      <c r="C65" s="38"/>
      <c r="D65" s="38"/>
    </row>
    <row r="66" spans="1:4">
      <c r="A66" s="38"/>
      <c r="B66" s="38"/>
      <c r="C66" s="38"/>
      <c r="D66" s="38"/>
    </row>
    <row r="67" spans="1:4">
      <c r="A67" s="38"/>
      <c r="B67" s="38"/>
      <c r="C67" s="38"/>
      <c r="D67" s="38"/>
    </row>
    <row r="68" spans="1:4">
      <c r="A68" s="38"/>
      <c r="B68" s="38"/>
      <c r="C68" s="38"/>
      <c r="D68" s="38"/>
    </row>
    <row r="69" spans="1:4">
      <c r="A69" s="38"/>
      <c r="B69" s="38"/>
      <c r="C69" s="38"/>
      <c r="D69" s="38"/>
    </row>
    <row r="70" spans="1:4">
      <c r="A70" s="38"/>
      <c r="B70" s="38"/>
      <c r="C70" s="38"/>
      <c r="D70" s="38"/>
    </row>
    <row r="71" spans="1:4">
      <c r="A71" s="38"/>
      <c r="B71" s="38"/>
      <c r="C71" s="38"/>
      <c r="D71" s="38"/>
    </row>
    <row r="72" spans="1:4">
      <c r="A72" s="38"/>
      <c r="B72" s="38"/>
      <c r="C72" s="38"/>
      <c r="D72" s="38"/>
    </row>
    <row r="73" spans="1:4">
      <c r="A73" s="38"/>
      <c r="B73" s="38"/>
      <c r="C73" s="38"/>
      <c r="D73" s="38"/>
    </row>
    <row r="74" spans="1:4">
      <c r="A74" s="38"/>
      <c r="B74" s="38"/>
      <c r="C74" s="38"/>
      <c r="D74" s="38"/>
    </row>
    <row r="75" spans="1:4">
      <c r="A75" s="38"/>
      <c r="B75" s="38"/>
      <c r="C75" s="38"/>
      <c r="D75" s="38"/>
    </row>
    <row r="76" spans="1:4">
      <c r="A76" s="38"/>
      <c r="B76" s="38"/>
      <c r="C76" s="38"/>
      <c r="D76" s="38"/>
    </row>
    <row r="77" spans="1:4">
      <c r="A77" s="38"/>
      <c r="B77" s="38"/>
      <c r="C77" s="38"/>
      <c r="D77" s="38"/>
    </row>
    <row r="78" spans="1:4">
      <c r="A78" s="38"/>
      <c r="B78" s="38"/>
      <c r="C78" s="38"/>
      <c r="D78" s="38"/>
    </row>
    <row r="79" spans="1:4">
      <c r="A79" s="38"/>
      <c r="B79" s="38"/>
      <c r="C79" s="38"/>
      <c r="D79" s="38"/>
    </row>
    <row r="80" spans="1:4">
      <c r="A80" s="38"/>
      <c r="B80" s="38"/>
      <c r="C80" s="38"/>
      <c r="D80" s="38"/>
    </row>
    <row r="81" spans="1:4">
      <c r="A81" s="38"/>
      <c r="B81" s="38"/>
      <c r="C81" s="38"/>
      <c r="D81" s="38"/>
    </row>
    <row r="82" spans="1:4">
      <c r="A82" s="38"/>
      <c r="B82" s="38"/>
      <c r="C82" s="38"/>
      <c r="D82" s="38"/>
    </row>
    <row r="83" spans="1:4">
      <c r="A83" s="38"/>
      <c r="B83" s="38"/>
      <c r="C83" s="38"/>
      <c r="D83" s="38"/>
    </row>
    <row r="84" spans="1:4">
      <c r="A84" s="38"/>
      <c r="B84" s="38"/>
      <c r="C84" s="38"/>
      <c r="D84" s="38"/>
    </row>
    <row r="85" spans="1:4">
      <c r="A85" s="38"/>
      <c r="B85" s="38"/>
      <c r="C85" s="38"/>
      <c r="D85" s="38"/>
    </row>
    <row r="86" spans="1:4">
      <c r="A86" s="38"/>
      <c r="B86" s="38"/>
      <c r="C86" s="38"/>
      <c r="D86" s="38"/>
    </row>
    <row r="87" spans="1:4">
      <c r="A87" s="38"/>
      <c r="B87" s="38"/>
      <c r="C87" s="38"/>
      <c r="D87" s="38"/>
    </row>
    <row r="88" spans="1:4">
      <c r="A88" s="38"/>
      <c r="B88" s="38"/>
      <c r="C88" s="38"/>
      <c r="D88" s="38"/>
    </row>
    <row r="89" spans="1:4">
      <c r="A89" s="38"/>
      <c r="B89" s="38"/>
      <c r="C89" s="38"/>
      <c r="D89" s="38"/>
    </row>
    <row r="90" spans="1:4">
      <c r="A90" s="38"/>
      <c r="B90" s="38"/>
      <c r="C90" s="38"/>
      <c r="D90" s="38"/>
    </row>
    <row r="91" spans="1:4">
      <c r="A91" s="38"/>
      <c r="B91" s="38"/>
      <c r="C91" s="38"/>
      <c r="D91" s="38"/>
    </row>
    <row r="92" spans="1:4">
      <c r="A92" s="38"/>
      <c r="B92" s="38"/>
      <c r="C92" s="38"/>
      <c r="D92" s="38"/>
    </row>
    <row r="93" spans="1:4">
      <c r="A93" s="38"/>
      <c r="B93" s="38"/>
      <c r="C93" s="38"/>
      <c r="D93" s="38"/>
    </row>
    <row r="94" spans="1:4">
      <c r="A94" s="38"/>
      <c r="B94" s="38"/>
      <c r="C94" s="38"/>
      <c r="D94" s="38"/>
    </row>
    <row r="95" spans="1:4">
      <c r="A95" s="38"/>
      <c r="B95" s="38"/>
      <c r="C95" s="38"/>
      <c r="D95" s="38"/>
    </row>
    <row r="96" spans="1:4">
      <c r="A96" s="38"/>
      <c r="B96" s="38"/>
      <c r="C96" s="38"/>
      <c r="D96" s="38"/>
    </row>
    <row r="97" spans="1:4">
      <c r="A97" s="38"/>
      <c r="B97" s="38"/>
      <c r="C97" s="38"/>
      <c r="D97" s="38"/>
    </row>
    <row r="98" spans="1:4">
      <c r="A98" s="38"/>
      <c r="B98" s="38"/>
      <c r="C98" s="38"/>
      <c r="D98" s="38"/>
    </row>
    <row r="99" spans="1:4">
      <c r="A99" s="38"/>
      <c r="B99" s="38"/>
      <c r="C99" s="38"/>
      <c r="D99" s="38"/>
    </row>
    <row r="100" spans="1:4">
      <c r="A100" s="38"/>
      <c r="B100" s="38"/>
      <c r="C100" s="38"/>
      <c r="D100" s="38"/>
    </row>
    <row r="101" spans="1:4">
      <c r="A101" s="38"/>
      <c r="B101" s="38"/>
      <c r="C101" s="38"/>
      <c r="D101" s="38"/>
    </row>
    <row r="102" spans="1:4">
      <c r="A102" s="38"/>
      <c r="B102" s="38"/>
      <c r="C102" s="38"/>
      <c r="D102" s="38"/>
    </row>
    <row r="103" spans="1:4">
      <c r="A103" s="38"/>
      <c r="B103" s="38"/>
      <c r="C103" s="38"/>
      <c r="D103" s="38"/>
    </row>
    <row r="104" spans="1:4">
      <c r="A104" s="38"/>
      <c r="B104" s="38"/>
      <c r="C104" s="38"/>
      <c r="D104" s="38"/>
    </row>
    <row r="105" spans="1:4">
      <c r="A105" s="38"/>
      <c r="B105" s="38"/>
      <c r="C105" s="38"/>
      <c r="D105" s="38"/>
    </row>
    <row r="106" spans="1:4">
      <c r="A106" s="38"/>
      <c r="B106" s="38"/>
      <c r="C106" s="38"/>
      <c r="D106" s="38"/>
    </row>
    <row r="107" spans="1:4">
      <c r="A107" s="38"/>
      <c r="B107" s="38"/>
      <c r="C107" s="38"/>
      <c r="D107" s="38"/>
    </row>
    <row r="108" spans="1:4">
      <c r="A108" s="38"/>
      <c r="B108" s="38"/>
      <c r="C108" s="38"/>
      <c r="D108" s="38"/>
    </row>
    <row r="109" spans="1:4">
      <c r="A109" s="38"/>
      <c r="B109" s="38"/>
      <c r="C109" s="38"/>
      <c r="D109" s="38"/>
    </row>
    <row r="110" spans="1:4">
      <c r="A110" s="38"/>
      <c r="B110" s="38"/>
      <c r="C110" s="38"/>
      <c r="D110" s="38"/>
    </row>
    <row r="111" spans="1:4">
      <c r="A111" s="38"/>
      <c r="B111" s="38"/>
      <c r="C111" s="38"/>
      <c r="D111" s="38"/>
    </row>
    <row r="112" spans="1:4">
      <c r="A112" s="38"/>
      <c r="B112" s="38"/>
      <c r="C112" s="38"/>
      <c r="D112" s="38"/>
    </row>
    <row r="113" spans="1:4">
      <c r="A113" s="38"/>
      <c r="B113" s="38"/>
      <c r="C113" s="38"/>
      <c r="D113" s="38"/>
    </row>
    <row r="114" spans="1:4">
      <c r="A114" s="38"/>
      <c r="B114" s="38"/>
      <c r="C114" s="38"/>
      <c r="D114" s="38"/>
    </row>
    <row r="115" spans="1:4">
      <c r="A115" s="38"/>
      <c r="B115" s="38"/>
      <c r="C115" s="38"/>
      <c r="D115" s="38"/>
    </row>
    <row r="116" spans="1:4">
      <c r="A116" s="38"/>
      <c r="B116" s="38"/>
      <c r="C116" s="38"/>
      <c r="D116" s="38"/>
    </row>
    <row r="117" spans="1:4">
      <c r="A117" s="38"/>
      <c r="B117" s="38"/>
      <c r="C117" s="38"/>
      <c r="D117" s="38"/>
    </row>
    <row r="118" spans="1:4">
      <c r="A118" s="38"/>
      <c r="B118" s="38"/>
      <c r="C118" s="38"/>
      <c r="D118" s="38"/>
    </row>
    <row r="119" spans="1:4">
      <c r="A119" s="38"/>
      <c r="B119" s="38"/>
      <c r="C119" s="38"/>
      <c r="D119" s="38"/>
    </row>
    <row r="120" spans="1:4">
      <c r="A120" s="38"/>
      <c r="B120" s="38"/>
      <c r="C120" s="38"/>
      <c r="D120" s="38"/>
    </row>
    <row r="121" spans="1:4">
      <c r="A121" s="38"/>
      <c r="B121" s="38"/>
      <c r="C121" s="38"/>
      <c r="D121" s="38"/>
    </row>
    <row r="122" spans="1:4">
      <c r="A122" s="38"/>
      <c r="B122" s="38"/>
      <c r="C122" s="38"/>
      <c r="D122" s="38"/>
    </row>
    <row r="123" spans="1:4">
      <c r="A123" s="38"/>
      <c r="B123" s="38"/>
      <c r="C123" s="38"/>
      <c r="D123" s="38"/>
    </row>
    <row r="124" spans="1:4">
      <c r="A124" s="38"/>
      <c r="B124" s="38"/>
      <c r="C124" s="38"/>
      <c r="D124" s="38"/>
    </row>
    <row r="125" spans="1:4">
      <c r="A125" s="38"/>
      <c r="B125" s="38"/>
      <c r="C125" s="38"/>
      <c r="D125" s="38"/>
    </row>
    <row r="126" spans="1:4">
      <c r="A126" s="38"/>
      <c r="B126" s="38"/>
      <c r="C126" s="38"/>
      <c r="D126" s="38"/>
    </row>
    <row r="127" spans="1:4">
      <c r="A127" s="38"/>
      <c r="B127" s="38"/>
      <c r="C127" s="38"/>
      <c r="D127" s="38"/>
    </row>
    <row r="128" spans="1:4">
      <c r="A128" s="38"/>
      <c r="B128" s="38"/>
      <c r="C128" s="38"/>
      <c r="D128" s="38"/>
    </row>
    <row r="129" spans="1:4">
      <c r="A129" s="38"/>
      <c r="B129" s="38"/>
      <c r="C129" s="38"/>
      <c r="D129" s="38"/>
    </row>
    <row r="130" spans="1:4">
      <c r="A130" s="38"/>
      <c r="B130" s="38"/>
      <c r="C130" s="38"/>
      <c r="D130" s="38"/>
    </row>
    <row r="131" spans="1:4">
      <c r="A131" s="38"/>
      <c r="B131" s="38"/>
      <c r="C131" s="38"/>
      <c r="D131" s="38"/>
    </row>
    <row r="132" spans="1:4">
      <c r="A132" s="38"/>
      <c r="B132" s="38"/>
      <c r="C132" s="38"/>
      <c r="D132" s="38"/>
    </row>
    <row r="133" spans="1:4">
      <c r="A133" s="38"/>
      <c r="B133" s="38"/>
      <c r="C133" s="38"/>
      <c r="D133" s="38"/>
    </row>
    <row r="134" spans="1:4">
      <c r="A134" s="38"/>
      <c r="B134" s="38"/>
      <c r="C134" s="38"/>
      <c r="D134" s="38"/>
    </row>
    <row r="135" spans="1:4">
      <c r="A135" s="38"/>
      <c r="B135" s="38"/>
      <c r="C135" s="38"/>
      <c r="D135" s="38"/>
    </row>
    <row r="136" spans="1:4">
      <c r="A136" s="38"/>
      <c r="B136" s="38"/>
      <c r="C136" s="38"/>
      <c r="D136" s="38"/>
    </row>
    <row r="137" spans="1:4">
      <c r="A137" s="38"/>
      <c r="B137" s="38"/>
      <c r="C137" s="38"/>
      <c r="D137" s="38"/>
    </row>
    <row r="138" spans="1:4">
      <c r="A138" s="38"/>
      <c r="B138" s="38"/>
      <c r="C138" s="38"/>
      <c r="D138" s="38"/>
    </row>
    <row r="139" spans="1:4">
      <c r="A139" s="38"/>
      <c r="B139" s="38"/>
      <c r="C139" s="38"/>
      <c r="D139" s="38"/>
    </row>
    <row r="140" spans="1:4">
      <c r="A140" s="38"/>
      <c r="B140" s="38"/>
      <c r="C140" s="38"/>
      <c r="D140" s="38"/>
    </row>
    <row r="141" spans="1:4">
      <c r="A141" s="38"/>
      <c r="B141" s="38"/>
      <c r="C141" s="38"/>
      <c r="D141" s="38"/>
    </row>
    <row r="142" spans="1:4">
      <c r="A142" s="38"/>
      <c r="B142" s="38"/>
      <c r="C142" s="38"/>
      <c r="D142" s="38"/>
    </row>
    <row r="143" spans="1:4">
      <c r="A143" s="38"/>
      <c r="B143" s="38"/>
      <c r="C143" s="38"/>
      <c r="D143" s="38"/>
    </row>
    <row r="144" spans="1:4">
      <c r="A144" s="38"/>
      <c r="B144" s="38"/>
      <c r="C144" s="38"/>
      <c r="D144" s="38"/>
    </row>
    <row r="145" spans="1:4">
      <c r="A145" s="38"/>
      <c r="B145" s="38"/>
      <c r="C145" s="38"/>
      <c r="D145" s="38"/>
    </row>
    <row r="146" spans="1:4">
      <c r="A146" s="38"/>
      <c r="B146" s="38"/>
      <c r="C146" s="38"/>
      <c r="D146" s="38"/>
    </row>
    <row r="147" spans="1:4">
      <c r="A147" s="38"/>
      <c r="B147" s="38"/>
      <c r="C147" s="38"/>
      <c r="D147" s="38"/>
    </row>
    <row r="148" spans="1:4">
      <c r="A148" s="38"/>
      <c r="B148" s="38"/>
      <c r="C148" s="38"/>
      <c r="D148" s="38"/>
    </row>
    <row r="149" spans="1:4">
      <c r="A149" s="38"/>
      <c r="B149" s="38"/>
      <c r="C149" s="38"/>
      <c r="D149" s="38"/>
    </row>
    <row r="150" spans="1:4">
      <c r="A150" s="38"/>
      <c r="B150" s="38"/>
      <c r="C150" s="38"/>
      <c r="D150" s="38"/>
    </row>
    <row r="151" spans="1:4">
      <c r="A151" s="38"/>
      <c r="B151" s="38"/>
      <c r="C151" s="38"/>
      <c r="D151" s="38"/>
    </row>
    <row r="152" spans="1:4">
      <c r="A152" s="38"/>
      <c r="B152" s="38"/>
      <c r="C152" s="38"/>
      <c r="D152" s="38"/>
    </row>
    <row r="153" spans="1:4">
      <c r="A153" s="38"/>
      <c r="B153" s="38"/>
      <c r="C153" s="38"/>
      <c r="D153" s="38"/>
    </row>
    <row r="154" spans="1:4">
      <c r="A154" s="38"/>
      <c r="B154" s="38"/>
      <c r="C154" s="38"/>
      <c r="D154" s="38"/>
    </row>
    <row r="155" spans="1:4">
      <c r="A155" s="38"/>
      <c r="B155" s="38"/>
      <c r="C155" s="38"/>
      <c r="D155" s="38"/>
    </row>
    <row r="156" spans="1:4">
      <c r="A156" s="38"/>
      <c r="B156" s="38"/>
      <c r="C156" s="38"/>
      <c r="D156" s="38"/>
    </row>
    <row r="157" spans="1:4">
      <c r="A157" s="38"/>
      <c r="B157" s="38"/>
      <c r="C157" s="38"/>
      <c r="D157" s="38"/>
    </row>
    <row r="158" spans="1:4">
      <c r="A158" s="38"/>
      <c r="B158" s="38"/>
      <c r="C158" s="38"/>
      <c r="D158" s="38"/>
    </row>
    <row r="159" spans="1:4">
      <c r="A159" s="38"/>
      <c r="B159" s="38"/>
      <c r="C159" s="38"/>
      <c r="D159" s="38"/>
    </row>
    <row r="160" spans="1:4">
      <c r="A160" s="38"/>
      <c r="B160" s="38"/>
      <c r="C160" s="38"/>
      <c r="D160" s="38"/>
    </row>
    <row r="161" spans="1:4">
      <c r="A161" s="38"/>
      <c r="B161" s="38"/>
      <c r="C161" s="38"/>
      <c r="D161" s="38"/>
    </row>
    <row r="162" spans="1:4">
      <c r="A162" s="38"/>
      <c r="B162" s="38"/>
      <c r="C162" s="38"/>
      <c r="D162" s="38"/>
    </row>
    <row r="163" spans="1:4">
      <c r="A163" s="38"/>
      <c r="B163" s="38"/>
      <c r="C163" s="38"/>
      <c r="D163" s="38"/>
    </row>
    <row r="164" spans="1:4">
      <c r="A164" s="38"/>
      <c r="B164" s="38"/>
      <c r="C164" s="38"/>
      <c r="D164" s="38"/>
    </row>
    <row r="165" spans="1:4">
      <c r="A165" s="38"/>
      <c r="B165" s="38"/>
      <c r="C165" s="38"/>
      <c r="D165" s="38"/>
    </row>
    <row r="166" spans="1:4">
      <c r="A166" s="38"/>
      <c r="B166" s="38"/>
      <c r="C166" s="38"/>
      <c r="D166" s="38"/>
    </row>
    <row r="167" spans="1:4">
      <c r="A167" s="38"/>
      <c r="B167" s="38"/>
      <c r="C167" s="38"/>
      <c r="D167" s="38"/>
    </row>
    <row r="168" spans="1:4">
      <c r="A168" s="38"/>
      <c r="B168" s="38"/>
      <c r="C168" s="38"/>
      <c r="D168" s="38"/>
    </row>
    <row r="169" spans="1:4">
      <c r="A169" s="38"/>
      <c r="B169" s="38"/>
      <c r="C169" s="38"/>
      <c r="D169" s="38"/>
    </row>
    <row r="170" spans="1:4">
      <c r="A170" s="38"/>
      <c r="B170" s="38"/>
      <c r="C170" s="38"/>
      <c r="D170" s="38"/>
    </row>
    <row r="171" spans="1:4">
      <c r="A171" s="38"/>
      <c r="B171" s="38"/>
      <c r="C171" s="38"/>
      <c r="D171" s="38"/>
    </row>
    <row r="172" spans="1:4">
      <c r="A172" s="38"/>
      <c r="B172" s="38"/>
      <c r="C172" s="38"/>
      <c r="D172" s="38"/>
    </row>
    <row r="173" spans="1:4">
      <c r="A173" s="38"/>
      <c r="B173" s="38"/>
      <c r="C173" s="38"/>
      <c r="D173" s="38"/>
    </row>
    <row r="174" spans="1:4">
      <c r="A174" s="38"/>
      <c r="B174" s="38"/>
      <c r="C174" s="38"/>
      <c r="D174" s="38"/>
    </row>
    <row r="175" spans="1:4">
      <c r="A175" s="38"/>
      <c r="B175" s="38"/>
      <c r="C175" s="38"/>
      <c r="D175" s="38"/>
    </row>
    <row r="176" spans="1:4">
      <c r="A176" s="38"/>
      <c r="B176" s="38"/>
      <c r="C176" s="38"/>
      <c r="D176" s="38"/>
    </row>
    <row r="177" spans="1:4">
      <c r="A177" s="38"/>
      <c r="B177" s="38"/>
      <c r="C177" s="38"/>
      <c r="D177" s="38"/>
    </row>
    <row r="178" spans="1:4">
      <c r="A178" s="38"/>
      <c r="B178" s="38"/>
      <c r="C178" s="38"/>
      <c r="D178" s="38"/>
    </row>
    <row r="179" spans="1:4">
      <c r="A179" s="38"/>
      <c r="B179" s="38"/>
      <c r="C179" s="38"/>
      <c r="D179" s="38"/>
    </row>
    <row r="180" spans="1:4">
      <c r="A180" s="38"/>
      <c r="B180" s="38"/>
      <c r="C180" s="38"/>
      <c r="D180" s="38"/>
    </row>
    <row r="181" spans="1:4">
      <c r="A181" s="38"/>
      <c r="B181" s="38"/>
      <c r="C181" s="38"/>
      <c r="D181" s="38"/>
    </row>
    <row r="182" spans="1:4">
      <c r="A182" s="38"/>
      <c r="B182" s="38"/>
      <c r="C182" s="38"/>
      <c r="D182" s="38"/>
    </row>
    <row r="183" spans="1:4">
      <c r="A183" s="38"/>
      <c r="B183" s="38"/>
      <c r="C183" s="38"/>
      <c r="D183" s="38"/>
    </row>
    <row r="184" spans="1:4">
      <c r="A184" s="38"/>
      <c r="B184" s="38"/>
      <c r="C184" s="38"/>
      <c r="D184" s="38"/>
    </row>
    <row r="185" spans="1:4">
      <c r="A185" s="38"/>
      <c r="B185" s="38"/>
      <c r="C185" s="38"/>
      <c r="D185" s="38"/>
    </row>
    <row r="186" spans="1:4">
      <c r="A186" s="38"/>
      <c r="B186" s="38"/>
      <c r="C186" s="38"/>
      <c r="D186" s="38"/>
    </row>
    <row r="187" spans="1:4">
      <c r="A187" s="38"/>
      <c r="B187" s="38"/>
      <c r="C187" s="38"/>
      <c r="D187" s="38"/>
    </row>
    <row r="188" spans="1:4">
      <c r="A188" s="38"/>
      <c r="B188" s="38"/>
      <c r="C188" s="38"/>
      <c r="D188" s="38"/>
    </row>
    <row r="189" spans="1:4">
      <c r="A189" s="38"/>
      <c r="B189" s="38"/>
      <c r="C189" s="38"/>
      <c r="D189" s="38"/>
    </row>
    <row r="190" spans="1:4">
      <c r="A190" s="38"/>
      <c r="B190" s="38"/>
      <c r="C190" s="38"/>
      <c r="D190" s="38"/>
    </row>
    <row r="191" spans="1:4">
      <c r="A191" s="38"/>
      <c r="B191" s="38"/>
      <c r="C191" s="38"/>
      <c r="D191" s="38"/>
    </row>
    <row r="192" spans="1:4">
      <c r="A192" s="38"/>
      <c r="B192" s="38"/>
      <c r="C192" s="38"/>
      <c r="D192" s="38"/>
    </row>
    <row r="193" spans="1:4">
      <c r="A193" s="38"/>
      <c r="B193" s="38"/>
      <c r="C193" s="38"/>
      <c r="D193" s="38"/>
    </row>
    <row r="194" spans="1:4">
      <c r="A194" s="38"/>
      <c r="B194" s="38"/>
      <c r="C194" s="38"/>
      <c r="D194" s="38"/>
    </row>
    <row r="195" spans="1:4">
      <c r="A195" s="38"/>
      <c r="B195" s="38"/>
      <c r="C195" s="38"/>
      <c r="D195" s="38"/>
    </row>
    <row r="196" spans="1:4">
      <c r="A196" s="38"/>
      <c r="B196" s="38"/>
      <c r="C196" s="38"/>
      <c r="D196" s="38"/>
    </row>
    <row r="197" spans="1:4">
      <c r="A197" s="38"/>
      <c r="B197" s="38"/>
      <c r="C197" s="38"/>
      <c r="D197" s="38"/>
    </row>
    <row r="198" spans="1:4">
      <c r="A198" s="38"/>
      <c r="B198" s="38"/>
      <c r="C198" s="38"/>
      <c r="D198" s="38"/>
    </row>
    <row r="199" spans="1:4">
      <c r="A199" s="38"/>
      <c r="B199" s="38"/>
      <c r="C199" s="38"/>
      <c r="D199" s="38"/>
    </row>
    <row r="200" spans="1:4">
      <c r="A200" s="38"/>
      <c r="B200" s="38"/>
      <c r="C200" s="38"/>
      <c r="D200" s="38"/>
    </row>
    <row r="201" spans="1:4">
      <c r="A201" s="38"/>
      <c r="B201" s="38"/>
      <c r="C201" s="38"/>
      <c r="D201" s="38"/>
    </row>
    <row r="202" spans="1:4">
      <c r="A202" s="38"/>
      <c r="B202" s="38"/>
      <c r="C202" s="38"/>
      <c r="D202" s="38"/>
    </row>
    <row r="203" spans="1:4">
      <c r="A203" s="38"/>
      <c r="B203" s="38"/>
      <c r="C203" s="38"/>
      <c r="D203" s="38"/>
    </row>
    <row r="204" spans="1:4">
      <c r="A204" s="38"/>
      <c r="B204" s="38"/>
      <c r="C204" s="38"/>
      <c r="D204" s="38"/>
    </row>
    <row r="205" spans="1:4">
      <c r="A205" s="38"/>
      <c r="B205" s="38"/>
      <c r="C205" s="38"/>
      <c r="D205" s="38"/>
    </row>
    <row r="206" spans="1:4">
      <c r="A206" s="38"/>
      <c r="B206" s="38"/>
      <c r="C206" s="38"/>
      <c r="D206" s="38"/>
    </row>
    <row r="207" spans="1:4">
      <c r="A207" s="38"/>
      <c r="B207" s="38"/>
      <c r="C207" s="38"/>
      <c r="D207" s="38"/>
    </row>
    <row r="208" spans="1:4">
      <c r="A208" s="38"/>
      <c r="B208" s="38"/>
      <c r="C208" s="38"/>
      <c r="D208" s="38"/>
    </row>
    <row r="209" spans="1:4">
      <c r="A209" s="38"/>
      <c r="B209" s="38"/>
      <c r="C209" s="38"/>
      <c r="D209" s="38"/>
    </row>
    <row r="210" spans="1:4">
      <c r="A210" s="38"/>
      <c r="B210" s="38"/>
      <c r="C210" s="38"/>
      <c r="D210" s="38"/>
    </row>
    <row r="211" spans="1:4">
      <c r="A211" s="38"/>
      <c r="B211" s="38"/>
      <c r="C211" s="38"/>
      <c r="D211" s="38"/>
    </row>
    <row r="212" spans="1:4">
      <c r="A212" s="38"/>
      <c r="B212" s="38"/>
      <c r="C212" s="38"/>
      <c r="D212" s="38"/>
    </row>
    <row r="213" spans="1:4">
      <c r="A213" s="38"/>
      <c r="B213" s="38"/>
      <c r="C213" s="38"/>
      <c r="D213" s="38"/>
    </row>
    <row r="214" spans="1:4">
      <c r="A214" s="38"/>
      <c r="B214" s="38"/>
      <c r="C214" s="38"/>
      <c r="D214" s="38"/>
    </row>
    <row r="215" spans="1:4">
      <c r="A215" s="38"/>
      <c r="B215" s="38"/>
      <c r="C215" s="38"/>
      <c r="D215" s="38"/>
    </row>
    <row r="216" spans="1:4">
      <c r="A216" s="38"/>
      <c r="B216" s="38"/>
      <c r="C216" s="38"/>
      <c r="D216" s="38"/>
    </row>
    <row r="217" spans="1:4">
      <c r="A217" s="38"/>
      <c r="B217" s="38"/>
      <c r="C217" s="38"/>
      <c r="D217" s="38"/>
    </row>
    <row r="218" spans="1:4">
      <c r="A218" s="38"/>
      <c r="B218" s="38"/>
      <c r="C218" s="38"/>
      <c r="D218" s="38"/>
    </row>
    <row r="219" spans="1:4">
      <c r="A219" s="38"/>
      <c r="B219" s="38"/>
      <c r="C219" s="38"/>
      <c r="D219" s="38"/>
    </row>
    <row r="220" spans="1:4">
      <c r="A220" s="38"/>
      <c r="B220" s="38"/>
      <c r="C220" s="38"/>
      <c r="D220" s="38"/>
    </row>
    <row r="221" spans="1:4">
      <c r="A221" s="38"/>
      <c r="B221" s="38"/>
      <c r="C221" s="38"/>
      <c r="D221" s="38"/>
    </row>
    <row r="222" spans="1:4">
      <c r="A222" s="38"/>
      <c r="B222" s="38"/>
      <c r="C222" s="38"/>
      <c r="D222" s="38"/>
    </row>
    <row r="223" spans="1:4">
      <c r="A223" s="38"/>
      <c r="B223" s="38"/>
      <c r="C223" s="38"/>
      <c r="D223" s="38"/>
    </row>
    <row r="224" spans="1:4">
      <c r="A224" s="38"/>
      <c r="B224" s="38"/>
      <c r="C224" s="38"/>
      <c r="D224" s="38"/>
    </row>
    <row r="225" spans="1:4">
      <c r="A225" s="38"/>
      <c r="B225" s="38"/>
      <c r="C225" s="38"/>
      <c r="D225" s="38"/>
    </row>
    <row r="226" spans="1:4">
      <c r="A226" s="38"/>
      <c r="B226" s="38"/>
      <c r="C226" s="38"/>
      <c r="D226" s="38"/>
    </row>
    <row r="227" spans="1:4">
      <c r="A227" s="38"/>
      <c r="B227" s="38"/>
      <c r="C227" s="38"/>
      <c r="D227" s="38"/>
    </row>
    <row r="228" spans="1:4">
      <c r="A228" s="38"/>
      <c r="B228" s="38"/>
      <c r="C228" s="38"/>
      <c r="D228" s="38"/>
    </row>
    <row r="229" spans="1:4">
      <c r="A229" s="38"/>
      <c r="B229" s="38"/>
      <c r="C229" s="38"/>
      <c r="D229" s="38"/>
    </row>
    <row r="230" spans="1:4">
      <c r="A230" s="38"/>
      <c r="B230" s="38"/>
      <c r="C230" s="38"/>
      <c r="D230" s="38"/>
    </row>
    <row r="231" spans="1:4">
      <c r="A231" s="38"/>
      <c r="B231" s="38"/>
      <c r="C231" s="38"/>
      <c r="D231" s="38"/>
    </row>
    <row r="232" spans="1:4">
      <c r="A232" s="38"/>
      <c r="B232" s="38"/>
      <c r="C232" s="38"/>
      <c r="D232" s="38"/>
    </row>
    <row r="233" spans="1:4">
      <c r="A233" s="38"/>
      <c r="B233" s="38"/>
      <c r="C233" s="38"/>
      <c r="D233" s="38"/>
    </row>
    <row r="234" spans="1:4">
      <c r="A234" s="38"/>
      <c r="B234" s="38"/>
      <c r="C234" s="38"/>
      <c r="D234" s="38"/>
    </row>
    <row r="235" spans="1:4">
      <c r="A235" s="38"/>
      <c r="B235" s="38"/>
      <c r="C235" s="38"/>
      <c r="D235" s="38"/>
    </row>
    <row r="236" spans="1:4">
      <c r="A236" s="38"/>
      <c r="B236" s="38"/>
      <c r="C236" s="38"/>
      <c r="D236" s="38"/>
    </row>
    <row r="237" spans="1:4">
      <c r="A237" s="38"/>
      <c r="B237" s="38"/>
      <c r="C237" s="38"/>
      <c r="D237" s="38"/>
    </row>
    <row r="238" spans="1:4">
      <c r="A238" s="38"/>
      <c r="B238" s="38"/>
      <c r="C238" s="38"/>
      <c r="D238" s="38"/>
    </row>
    <row r="239" spans="1:4">
      <c r="A239" s="38"/>
      <c r="B239" s="38"/>
      <c r="C239" s="38"/>
      <c r="D239" s="38"/>
    </row>
    <row r="240" spans="1:4">
      <c r="A240" s="38"/>
      <c r="B240" s="38"/>
      <c r="C240" s="38"/>
      <c r="D240" s="38"/>
    </row>
    <row r="241" spans="1:4">
      <c r="A241" s="38"/>
      <c r="B241" s="38"/>
      <c r="C241" s="38"/>
      <c r="D241" s="38"/>
    </row>
    <row r="242" spans="1:4">
      <c r="A242" s="38"/>
      <c r="B242" s="38"/>
      <c r="C242" s="38"/>
      <c r="D242" s="38"/>
    </row>
    <row r="243" spans="1:4">
      <c r="A243" s="38"/>
      <c r="B243" s="38"/>
      <c r="C243" s="38"/>
      <c r="D243" s="38"/>
    </row>
    <row r="244" spans="1:4">
      <c r="A244" s="38"/>
      <c r="B244" s="38"/>
      <c r="C244" s="38"/>
      <c r="D244" s="38"/>
    </row>
    <row r="245" spans="1:4">
      <c r="A245" s="38"/>
      <c r="B245" s="38"/>
      <c r="C245" s="38"/>
      <c r="D245" s="38"/>
    </row>
    <row r="246" spans="1:4">
      <c r="A246" s="38"/>
      <c r="B246" s="38"/>
      <c r="C246" s="38"/>
      <c r="D246" s="38"/>
    </row>
  </sheetData>
  <mergeCells count="7">
    <mergeCell ref="B46:D47"/>
    <mergeCell ref="A4:A5"/>
    <mergeCell ref="B7:D7"/>
    <mergeCell ref="B8:D8"/>
    <mergeCell ref="A19:D19"/>
    <mergeCell ref="A21:D21"/>
    <mergeCell ref="A41:D41"/>
  </mergeCells>
  <dataValidations disablePrompts="1" count="3">
    <dataValidation type="list" allowBlank="1" showInputMessage="1" showErrorMessage="1" sqref="D4" xr:uid="{710101DC-70DD-46DA-BB09-5830AB33395E}">
      <formula1>INDIRECT("Tab_base_stagiaire[PRENOM]")</formula1>
    </dataValidation>
    <dataValidation type="list" allowBlank="1" showInputMessage="1" showErrorMessage="1" sqref="D6" xr:uid="{EC79DA4E-4277-4C3B-947B-BF362CD34577}">
      <formula1>INDIRECT("Tab_base_formateur[PRENOM Formateur]")</formula1>
    </dataValidation>
    <dataValidation allowBlank="1" sqref="D25:D40 C15:C18" xr:uid="{F35A01DF-1FFA-453A-8608-C80B906969F2}"/>
  </dataValidations>
  <pageMargins left="0.7" right="0.7" top="0.75" bottom="0.75" header="0.3" footer="0.3"/>
  <pageSetup paperSize="9" scale="45" fitToWidth="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Evaluation2">
                <anchor moveWithCells="1" sizeWithCells="1">
                  <from>
                    <xdr:col>0</xdr:col>
                    <xdr:colOff>31750</xdr:colOff>
                    <xdr:row>48</xdr:row>
                    <xdr:rowOff>146050</xdr:rowOff>
                  </from>
                  <to>
                    <xdr:col>4</xdr:col>
                    <xdr:colOff>12700</xdr:colOff>
                    <xdr:row>51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4F446BC2-9D59-4BD1-9162-DE1B043C0208}">
          <x14:formula1>
            <xm:f>SCENARIOS!$A:$A</xm:f>
          </x14:formula1>
          <xm:sqref>B7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7F9B7-52BD-435F-9D57-1E3F9831FC2C}">
  <sheetPr codeName="Feuil8"/>
  <dimension ref="A1:AF2"/>
  <sheetViews>
    <sheetView zoomScaleNormal="100" workbookViewId="0">
      <selection activeCell="A2" sqref="A2:XFD10"/>
    </sheetView>
  </sheetViews>
  <sheetFormatPr baseColWidth="10" defaultRowHeight="12.5"/>
  <cols>
    <col min="1" max="1" width="10.54296875" customWidth="1"/>
    <col min="2" max="15" width="5.54296875" customWidth="1"/>
    <col min="16" max="16" width="11.7265625" customWidth="1"/>
    <col min="17" max="32" width="5.54296875" customWidth="1"/>
  </cols>
  <sheetData>
    <row r="1" spans="1:32" s="83" customFormat="1" ht="409.5">
      <c r="A1" s="84" t="s">
        <v>116</v>
      </c>
      <c r="B1" s="84" t="s">
        <v>117</v>
      </c>
      <c r="C1" s="84" t="s">
        <v>118</v>
      </c>
      <c r="D1" s="84" t="s">
        <v>119</v>
      </c>
      <c r="E1" s="84" t="s">
        <v>120</v>
      </c>
      <c r="F1" s="84" t="s">
        <v>121</v>
      </c>
      <c r="G1" s="84" t="s">
        <v>122</v>
      </c>
      <c r="H1" s="84" t="s">
        <v>123</v>
      </c>
      <c r="I1" s="84" t="s">
        <v>127</v>
      </c>
      <c r="J1" s="84" t="s">
        <v>124</v>
      </c>
      <c r="K1" s="84" t="s">
        <v>128</v>
      </c>
      <c r="L1" s="84" t="s">
        <v>125</v>
      </c>
      <c r="M1" s="84" t="s">
        <v>129</v>
      </c>
      <c r="N1" s="84" t="s">
        <v>126</v>
      </c>
      <c r="O1" s="84" t="s">
        <v>130</v>
      </c>
      <c r="P1" s="84" t="s">
        <v>39</v>
      </c>
      <c r="Q1" s="84" t="s">
        <v>40</v>
      </c>
      <c r="R1" s="84" t="s">
        <v>41</v>
      </c>
      <c r="S1" s="84" t="s">
        <v>42</v>
      </c>
      <c r="T1" s="84" t="s">
        <v>43</v>
      </c>
      <c r="U1" s="84" t="s">
        <v>44</v>
      </c>
      <c r="V1" s="84" t="s">
        <v>45</v>
      </c>
      <c r="W1" s="84" t="s">
        <v>46</v>
      </c>
      <c r="X1" s="84" t="s">
        <v>47</v>
      </c>
      <c r="Y1" s="84" t="s">
        <v>48</v>
      </c>
      <c r="Z1" s="84" t="s">
        <v>49</v>
      </c>
      <c r="AA1" s="84" t="s">
        <v>51</v>
      </c>
      <c r="AB1" s="84" t="s">
        <v>52</v>
      </c>
      <c r="AC1" s="84" t="s">
        <v>53</v>
      </c>
      <c r="AD1" s="84" t="s">
        <v>54</v>
      </c>
      <c r="AE1" s="84" t="s">
        <v>55</v>
      </c>
      <c r="AF1" s="84" t="s">
        <v>56</v>
      </c>
    </row>
    <row r="2" spans="1:32">
      <c r="A2" s="158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2A441-8EE5-441E-BE46-490E03BB8FD3}">
  <sheetPr codeName="Feuil5"/>
  <dimension ref="A1:H246"/>
  <sheetViews>
    <sheetView view="pageBreakPreview" topLeftCell="A38" zoomScaleNormal="100" zoomScaleSheetLayoutView="100" workbookViewId="0">
      <selection activeCell="D36" sqref="D36"/>
    </sheetView>
  </sheetViews>
  <sheetFormatPr baseColWidth="10" defaultColWidth="11.453125" defaultRowHeight="14"/>
  <cols>
    <col min="1" max="1" width="21.453125" style="37" customWidth="1"/>
    <col min="2" max="2" width="65.1796875" style="37" customWidth="1"/>
    <col min="3" max="3" width="38.7265625" style="37" customWidth="1"/>
    <col min="4" max="4" width="49.7265625" style="37" customWidth="1"/>
    <col min="5" max="5" width="11.453125" style="37"/>
    <col min="6" max="6" width="50.54296875" style="37" hidden="1" customWidth="1"/>
    <col min="7" max="16384" width="11.453125" style="37"/>
  </cols>
  <sheetData>
    <row r="1" spans="1:8" ht="22" thickBot="1">
      <c r="A1" s="77" t="s">
        <v>8</v>
      </c>
      <c r="B1" s="76"/>
      <c r="C1" s="76"/>
      <c r="D1" s="76"/>
    </row>
    <row r="2" spans="1:8" ht="14.5" thickBot="1">
      <c r="A2" s="74" t="s">
        <v>9</v>
      </c>
      <c r="B2" s="74"/>
      <c r="C2" s="75" t="s">
        <v>11</v>
      </c>
      <c r="D2" s="74" t="str">
        <f ca="1">TEXT(TODAY(),"JJ/MM/AAAA")</f>
        <v>05/10/2025</v>
      </c>
      <c r="F2" s="155" t="str">
        <f ca="1">B4&amp;" "&amp;D4&amp;" "&amp;TEXT(D2,"AAAAMMJJ")&amp;" "&amp;B7</f>
        <v xml:space="preserve">  20251005 </v>
      </c>
    </row>
    <row r="3" spans="1:8" ht="14.5" thickBot="1">
      <c r="A3" s="38"/>
      <c r="B3" s="38"/>
      <c r="C3" s="38"/>
      <c r="D3" s="38"/>
    </row>
    <row r="4" spans="1:8" ht="14.5" thickBot="1">
      <c r="A4" s="179" t="s">
        <v>12</v>
      </c>
      <c r="B4" s="73" t="str">
        <f>IF(ISBLANK(D4),"","Nom : "&amp;INDEX(Tab_base_Stagiaire[],MATCH(D4,Tab_base_Stagiaire[PRENOM],0),MATCH("NOM",Tab_base_Stagiaire[#Headers],0)))</f>
        <v/>
      </c>
      <c r="C4" s="149" t="s">
        <v>14</v>
      </c>
      <c r="D4" s="150"/>
      <c r="F4" s="79"/>
      <c r="H4" s="157"/>
    </row>
    <row r="5" spans="1:8" ht="14.5" thickBot="1">
      <c r="A5" s="180"/>
      <c r="B5" s="72" t="str">
        <f>IF(ISBLANK(D4),"","Centre : "&amp;INDEX(Tab_base_Stagiaire[],MATCH(D4,Tab_base_Stagiaire[PRENOM],0),MATCH("CIS",Tab_base_Stagiaire[#Headers],0)))</f>
        <v/>
      </c>
      <c r="C5" s="71"/>
      <c r="D5" s="151"/>
    </row>
    <row r="6" spans="1:8" ht="14.5" thickBot="1">
      <c r="A6" s="70" t="s">
        <v>16</v>
      </c>
      <c r="B6" s="73" t="str">
        <f>IF(ISBLANK(D6),"","Nom : "&amp; INDEX(Tab_base_formateur[],MATCH(D6,Tab_base_formateur[PRENOM FORMATEUR],0),MATCH("NOM FORMATEUR",Tab_base_formateur[#Headers],0)))</f>
        <v>Nom : Fred</v>
      </c>
      <c r="C6" s="149" t="s">
        <v>14</v>
      </c>
      <c r="D6" s="152" t="s">
        <v>132</v>
      </c>
    </row>
    <row r="7" spans="1:8">
      <c r="A7" s="69" t="s">
        <v>17</v>
      </c>
      <c r="B7" s="181"/>
      <c r="C7" s="182"/>
      <c r="D7" s="182"/>
    </row>
    <row r="8" spans="1:8" ht="37.5" customHeight="1">
      <c r="A8" s="68" t="s">
        <v>18</v>
      </c>
      <c r="B8" s="183" t="e">
        <f>VLOOKUP($B$7,SCENARIOS!$A$2:$F$78,2,FALSE)</f>
        <v>#N/A</v>
      </c>
      <c r="C8" s="184"/>
      <c r="D8" s="185"/>
    </row>
    <row r="9" spans="1:8">
      <c r="A9" s="67" t="s">
        <v>19</v>
      </c>
      <c r="B9" s="66" t="e">
        <f>VLOOKUP($B$7,SCENARIOS!$A$2:$F$78,3,FALSE)</f>
        <v>#N/A</v>
      </c>
      <c r="C9" s="65" t="s">
        <v>20</v>
      </c>
      <c r="D9" s="64" t="e">
        <f>VLOOKUP($B$7,SCENARIOS!$A$2:$F$78,4,FALSE)</f>
        <v>#N/A</v>
      </c>
    </row>
    <row r="10" spans="1:8" ht="14.5" thickBot="1">
      <c r="A10" s="63" t="s">
        <v>21</v>
      </c>
      <c r="B10" s="62" t="e">
        <f>VLOOKUP($B$7,SCENARIOS!$A$2:$F$78,5,FALSE)</f>
        <v>#N/A</v>
      </c>
      <c r="C10" s="61" t="s">
        <v>22</v>
      </c>
      <c r="D10" s="60" t="e">
        <f>VLOOKUP($B$7,SCENARIOS!$A$2:$F$78,6,FALSE)</f>
        <v>#N/A</v>
      </c>
    </row>
    <row r="11" spans="1:8" ht="14.5" thickBot="1">
      <c r="A11" s="38"/>
      <c r="B11" s="38"/>
      <c r="C11" s="38"/>
      <c r="D11" s="38"/>
    </row>
    <row r="12" spans="1:8" ht="14.5" thickBot="1">
      <c r="A12" s="59" t="s">
        <v>23</v>
      </c>
      <c r="B12" s="58"/>
      <c r="C12" s="58"/>
      <c r="D12" s="57"/>
    </row>
    <row r="13" spans="1:8" ht="14.5" thickBot="1">
      <c r="A13" s="56"/>
      <c r="B13" s="38"/>
      <c r="C13" s="38"/>
      <c r="D13" s="38"/>
    </row>
    <row r="14" spans="1:8" ht="14.5" thickBot="1">
      <c r="A14" s="55"/>
      <c r="B14" s="54"/>
      <c r="C14" s="53"/>
      <c r="D14" s="52" t="s">
        <v>24</v>
      </c>
    </row>
    <row r="15" spans="1:8" ht="24" thickTop="1" thickBot="1">
      <c r="A15" s="51" t="s">
        <v>25</v>
      </c>
      <c r="B15" s="105" t="s">
        <v>26</v>
      </c>
      <c r="C15" s="40" t="s">
        <v>114</v>
      </c>
      <c r="D15" s="42"/>
    </row>
    <row r="16" spans="1:8" ht="24" thickTop="1" thickBot="1">
      <c r="A16" s="51" t="s">
        <v>27</v>
      </c>
      <c r="B16" s="50" t="s">
        <v>28</v>
      </c>
      <c r="C16" s="40" t="s">
        <v>114</v>
      </c>
      <c r="D16" s="44"/>
    </row>
    <row r="17" spans="1:4" ht="24" thickTop="1" thickBot="1">
      <c r="A17" s="51" t="s">
        <v>29</v>
      </c>
      <c r="B17" s="105" t="s">
        <v>30</v>
      </c>
      <c r="C17" s="40" t="s">
        <v>114</v>
      </c>
      <c r="D17" s="44"/>
    </row>
    <row r="18" spans="1:4" ht="24" thickTop="1" thickBot="1">
      <c r="A18" s="49" t="s">
        <v>31</v>
      </c>
      <c r="B18" s="141" t="s">
        <v>32</v>
      </c>
      <c r="C18" s="148" t="s">
        <v>114</v>
      </c>
      <c r="D18" s="48"/>
    </row>
    <row r="19" spans="1:4" ht="14.5" thickBot="1">
      <c r="A19" s="186"/>
      <c r="B19" s="187"/>
      <c r="C19" s="187"/>
      <c r="D19" s="187"/>
    </row>
    <row r="20" spans="1:4" ht="15" thickTop="1" thickBot="1">
      <c r="A20" s="38"/>
      <c r="B20" s="38"/>
      <c r="C20" s="38"/>
      <c r="D20" s="38"/>
    </row>
    <row r="21" spans="1:4" ht="17.25" customHeight="1">
      <c r="A21" s="188" t="s">
        <v>33</v>
      </c>
      <c r="B21" s="189"/>
      <c r="C21" s="189"/>
      <c r="D21" s="190"/>
    </row>
    <row r="22" spans="1:4" ht="14.5" thickBot="1">
      <c r="A22" s="41"/>
      <c r="B22" s="38"/>
      <c r="C22" s="38"/>
      <c r="D22" s="42"/>
    </row>
    <row r="23" spans="1:4" ht="15.5">
      <c r="A23" s="47" t="s">
        <v>34</v>
      </c>
      <c r="B23" s="46"/>
      <c r="C23" s="46"/>
      <c r="D23" s="45"/>
    </row>
    <row r="24" spans="1:4" ht="14.5" thickBot="1">
      <c r="A24" s="43" t="s">
        <v>35</v>
      </c>
      <c r="D24" s="44"/>
    </row>
    <row r="25" spans="1:4" ht="15" thickTop="1" thickBot="1">
      <c r="A25" s="41" t="s">
        <v>39</v>
      </c>
      <c r="B25" s="38"/>
      <c r="C25" s="38"/>
      <c r="D25" s="40" t="s">
        <v>114</v>
      </c>
    </row>
    <row r="26" spans="1:4" ht="15" thickTop="1" thickBot="1">
      <c r="A26" s="41" t="s">
        <v>40</v>
      </c>
      <c r="B26" s="38"/>
      <c r="C26" s="38"/>
      <c r="D26" s="40" t="s">
        <v>114</v>
      </c>
    </row>
    <row r="27" spans="1:4" ht="15" thickTop="1" thickBot="1">
      <c r="A27" s="41" t="s">
        <v>41</v>
      </c>
      <c r="B27" s="38"/>
      <c r="C27" s="38"/>
      <c r="D27" s="40" t="s">
        <v>114</v>
      </c>
    </row>
    <row r="28" spans="1:4" ht="15" thickTop="1" thickBot="1">
      <c r="A28" s="41" t="s">
        <v>42</v>
      </c>
      <c r="B28" s="38"/>
      <c r="C28" s="38"/>
      <c r="D28" s="40" t="s">
        <v>114</v>
      </c>
    </row>
    <row r="29" spans="1:4" ht="15" thickTop="1" thickBot="1">
      <c r="A29" s="41" t="s">
        <v>43</v>
      </c>
      <c r="D29" s="40" t="s">
        <v>114</v>
      </c>
    </row>
    <row r="30" spans="1:4" ht="15" thickTop="1" thickBot="1">
      <c r="A30" s="41" t="s">
        <v>44</v>
      </c>
      <c r="D30" s="40" t="s">
        <v>114</v>
      </c>
    </row>
    <row r="31" spans="1:4" ht="15" thickTop="1" thickBot="1">
      <c r="A31" s="41" t="s">
        <v>45</v>
      </c>
      <c r="D31" s="40" t="s">
        <v>114</v>
      </c>
    </row>
    <row r="32" spans="1:4" ht="15" thickTop="1" thickBot="1">
      <c r="A32" s="41" t="s">
        <v>46</v>
      </c>
      <c r="D32" s="40" t="s">
        <v>114</v>
      </c>
    </row>
    <row r="33" spans="1:4" ht="15" thickTop="1" thickBot="1">
      <c r="A33" s="41" t="s">
        <v>47</v>
      </c>
      <c r="D33" s="40" t="s">
        <v>114</v>
      </c>
    </row>
    <row r="34" spans="1:4" ht="15" thickTop="1" thickBot="1">
      <c r="A34" s="41" t="s">
        <v>48</v>
      </c>
      <c r="D34" s="40" t="s">
        <v>114</v>
      </c>
    </row>
    <row r="35" spans="1:4" ht="15" thickTop="1" thickBot="1">
      <c r="A35" s="41" t="s">
        <v>49</v>
      </c>
      <c r="D35" s="40" t="s">
        <v>114</v>
      </c>
    </row>
    <row r="36" spans="1:4" ht="14.5" thickTop="1">
      <c r="A36" s="41"/>
      <c r="B36" s="38"/>
      <c r="C36" s="38"/>
      <c r="D36" s="42"/>
    </row>
    <row r="37" spans="1:4" ht="14.5" thickBot="1">
      <c r="A37" s="43" t="s">
        <v>50</v>
      </c>
      <c r="D37" s="42"/>
    </row>
    <row r="38" spans="1:4" ht="15" thickTop="1" thickBot="1">
      <c r="A38" s="41" t="s">
        <v>51</v>
      </c>
      <c r="D38" s="40" t="s">
        <v>114</v>
      </c>
    </row>
    <row r="39" spans="1:4" ht="15" thickTop="1" thickBot="1">
      <c r="A39" s="41" t="s">
        <v>52</v>
      </c>
      <c r="D39" s="40" t="s">
        <v>114</v>
      </c>
    </row>
    <row r="40" spans="1:4" ht="15" thickTop="1" thickBot="1">
      <c r="A40" s="41" t="s">
        <v>53</v>
      </c>
      <c r="D40" s="40" t="s">
        <v>114</v>
      </c>
    </row>
    <row r="41" spans="1:4" ht="29.25" customHeight="1" thickTop="1" thickBot="1">
      <c r="A41" s="191"/>
      <c r="B41" s="192"/>
      <c r="C41" s="192"/>
      <c r="D41" s="193"/>
    </row>
    <row r="42" spans="1:4" ht="14.5" thickBot="1">
      <c r="A42" s="38"/>
      <c r="B42" s="38"/>
      <c r="C42" s="38"/>
      <c r="D42" s="38"/>
    </row>
    <row r="43" spans="1:4" ht="61.5" customHeight="1">
      <c r="A43" s="89" t="s">
        <v>54</v>
      </c>
      <c r="B43" s="92"/>
      <c r="C43" s="93"/>
      <c r="D43" s="94"/>
    </row>
    <row r="44" spans="1:4" ht="64.5" customHeight="1">
      <c r="A44" s="90" t="s">
        <v>55</v>
      </c>
      <c r="B44" s="92"/>
      <c r="C44" s="93"/>
      <c r="D44" s="94"/>
    </row>
    <row r="45" spans="1:4" ht="87" customHeight="1" thickBot="1">
      <c r="A45" s="91" t="s">
        <v>56</v>
      </c>
      <c r="B45" s="95"/>
      <c r="C45" s="96"/>
      <c r="D45" s="97"/>
    </row>
    <row r="46" spans="1:4" ht="14.5" thickBot="1">
      <c r="A46" s="38"/>
      <c r="B46" s="177"/>
      <c r="C46" s="178"/>
      <c r="D46" s="178"/>
    </row>
    <row r="47" spans="1:4" ht="15" thickTop="1" thickBot="1">
      <c r="A47" s="39" t="s">
        <v>57</v>
      </c>
      <c r="B47" s="178"/>
      <c r="C47" s="178"/>
      <c r="D47" s="178"/>
    </row>
    <row r="48" spans="1:4" ht="55.5" customHeight="1" thickBot="1">
      <c r="A48" s="98" t="s">
        <v>58</v>
      </c>
      <c r="B48" s="99"/>
      <c r="C48" s="100" t="s">
        <v>59</v>
      </c>
      <c r="D48" s="101"/>
    </row>
    <row r="49" spans="1:4">
      <c r="A49" s="38"/>
      <c r="B49" s="38"/>
      <c r="C49" s="38"/>
      <c r="D49" s="38"/>
    </row>
    <row r="50" spans="1:4">
      <c r="A50" s="38"/>
      <c r="B50" s="38"/>
      <c r="C50" s="38"/>
      <c r="D50" s="38"/>
    </row>
    <row r="51" spans="1:4">
      <c r="A51" s="38"/>
      <c r="B51" s="38"/>
      <c r="C51" s="38"/>
      <c r="D51" s="38"/>
    </row>
    <row r="52" spans="1:4">
      <c r="A52" s="38"/>
      <c r="B52" s="38"/>
      <c r="C52" s="38"/>
      <c r="D52" s="38"/>
    </row>
    <row r="53" spans="1:4">
      <c r="A53" s="38"/>
      <c r="B53" s="38"/>
      <c r="C53" s="38"/>
      <c r="D53" s="38"/>
    </row>
    <row r="54" spans="1:4">
      <c r="A54" s="38"/>
      <c r="B54" s="38"/>
      <c r="C54" s="38"/>
      <c r="D54" s="38"/>
    </row>
    <row r="55" spans="1:4">
      <c r="A55" s="38"/>
      <c r="B55" s="38"/>
      <c r="C55" s="38"/>
      <c r="D55" s="38"/>
    </row>
    <row r="56" spans="1:4">
      <c r="A56" s="38"/>
      <c r="B56" s="38"/>
      <c r="C56" s="38"/>
      <c r="D56" s="38"/>
    </row>
    <row r="57" spans="1:4">
      <c r="A57" s="38"/>
      <c r="B57" s="38"/>
      <c r="C57" s="38"/>
      <c r="D57" s="38"/>
    </row>
    <row r="58" spans="1:4">
      <c r="A58" s="38"/>
      <c r="B58" s="38"/>
      <c r="C58" s="38"/>
      <c r="D58" s="38"/>
    </row>
    <row r="59" spans="1:4">
      <c r="A59" s="38"/>
      <c r="B59" s="38"/>
      <c r="C59" s="38"/>
      <c r="D59" s="38"/>
    </row>
    <row r="60" spans="1:4">
      <c r="A60" s="38"/>
      <c r="B60" s="38"/>
      <c r="C60" s="38"/>
      <c r="D60" s="38"/>
    </row>
    <row r="61" spans="1:4">
      <c r="A61" s="38"/>
      <c r="B61" s="38"/>
      <c r="C61" s="38"/>
      <c r="D61" s="38"/>
    </row>
    <row r="62" spans="1:4">
      <c r="A62" s="38"/>
      <c r="B62" s="38"/>
      <c r="C62" s="38"/>
      <c r="D62" s="38"/>
    </row>
    <row r="63" spans="1:4">
      <c r="A63" s="38"/>
      <c r="B63" s="38"/>
      <c r="C63" s="38"/>
      <c r="D63" s="38"/>
    </row>
    <row r="64" spans="1:4">
      <c r="A64" s="38"/>
      <c r="B64" s="38"/>
      <c r="C64" s="38"/>
      <c r="D64" s="38"/>
    </row>
    <row r="65" spans="1:4">
      <c r="A65" s="38"/>
      <c r="B65" s="38"/>
      <c r="C65" s="38"/>
      <c r="D65" s="38"/>
    </row>
    <row r="66" spans="1:4">
      <c r="A66" s="38"/>
      <c r="B66" s="38"/>
      <c r="C66" s="38"/>
      <c r="D66" s="38"/>
    </row>
    <row r="67" spans="1:4">
      <c r="A67" s="38"/>
      <c r="B67" s="38"/>
      <c r="C67" s="38"/>
      <c r="D67" s="38"/>
    </row>
    <row r="68" spans="1:4">
      <c r="A68" s="38"/>
      <c r="B68" s="38"/>
      <c r="C68" s="38"/>
      <c r="D68" s="38"/>
    </row>
    <row r="69" spans="1:4">
      <c r="A69" s="38"/>
      <c r="B69" s="38"/>
      <c r="C69" s="38"/>
      <c r="D69" s="38"/>
    </row>
    <row r="70" spans="1:4">
      <c r="A70" s="38"/>
      <c r="B70" s="38"/>
      <c r="C70" s="38"/>
      <c r="D70" s="38"/>
    </row>
    <row r="71" spans="1:4">
      <c r="A71" s="38"/>
      <c r="B71" s="38"/>
      <c r="C71" s="38"/>
      <c r="D71" s="38"/>
    </row>
    <row r="72" spans="1:4">
      <c r="A72" s="38"/>
      <c r="B72" s="38"/>
      <c r="C72" s="38"/>
      <c r="D72" s="38"/>
    </row>
    <row r="73" spans="1:4">
      <c r="A73" s="38"/>
      <c r="B73" s="38"/>
      <c r="C73" s="38"/>
      <c r="D73" s="38"/>
    </row>
    <row r="74" spans="1:4">
      <c r="A74" s="38"/>
      <c r="B74" s="38"/>
      <c r="C74" s="38"/>
      <c r="D74" s="38"/>
    </row>
    <row r="75" spans="1:4">
      <c r="A75" s="38"/>
      <c r="B75" s="38"/>
      <c r="C75" s="38"/>
      <c r="D75" s="38"/>
    </row>
    <row r="76" spans="1:4">
      <c r="A76" s="38"/>
      <c r="B76" s="38"/>
      <c r="C76" s="38"/>
      <c r="D76" s="38"/>
    </row>
    <row r="77" spans="1:4">
      <c r="A77" s="38"/>
      <c r="B77" s="38"/>
      <c r="C77" s="38"/>
      <c r="D77" s="38"/>
    </row>
    <row r="78" spans="1:4">
      <c r="A78" s="38"/>
      <c r="B78" s="38"/>
      <c r="C78" s="38"/>
      <c r="D78" s="38"/>
    </row>
    <row r="79" spans="1:4">
      <c r="A79" s="38"/>
      <c r="B79" s="38"/>
      <c r="C79" s="38"/>
      <c r="D79" s="38"/>
    </row>
    <row r="80" spans="1:4">
      <c r="A80" s="38"/>
      <c r="B80" s="38"/>
      <c r="C80" s="38"/>
      <c r="D80" s="38"/>
    </row>
    <row r="81" spans="1:4">
      <c r="A81" s="38"/>
      <c r="B81" s="38"/>
      <c r="C81" s="38"/>
      <c r="D81" s="38"/>
    </row>
    <row r="82" spans="1:4">
      <c r="A82" s="38"/>
      <c r="B82" s="38"/>
      <c r="C82" s="38"/>
      <c r="D82" s="38"/>
    </row>
    <row r="83" spans="1:4">
      <c r="A83" s="38"/>
      <c r="B83" s="38"/>
      <c r="C83" s="38"/>
      <c r="D83" s="38"/>
    </row>
    <row r="84" spans="1:4">
      <c r="A84" s="38"/>
      <c r="B84" s="38"/>
      <c r="C84" s="38"/>
      <c r="D84" s="38"/>
    </row>
    <row r="85" spans="1:4">
      <c r="A85" s="38"/>
      <c r="B85" s="38"/>
      <c r="C85" s="38"/>
      <c r="D85" s="38"/>
    </row>
    <row r="86" spans="1:4">
      <c r="A86" s="38"/>
      <c r="B86" s="38"/>
      <c r="C86" s="38"/>
      <c r="D86" s="38"/>
    </row>
    <row r="87" spans="1:4">
      <c r="A87" s="38"/>
      <c r="B87" s="38"/>
      <c r="C87" s="38"/>
      <c r="D87" s="38"/>
    </row>
    <row r="88" spans="1:4">
      <c r="A88" s="38"/>
      <c r="B88" s="38"/>
      <c r="C88" s="38"/>
      <c r="D88" s="38"/>
    </row>
    <row r="89" spans="1:4">
      <c r="A89" s="38"/>
      <c r="B89" s="38"/>
      <c r="C89" s="38"/>
      <c r="D89" s="38"/>
    </row>
    <row r="90" spans="1:4">
      <c r="A90" s="38"/>
      <c r="B90" s="38"/>
      <c r="C90" s="38"/>
      <c r="D90" s="38"/>
    </row>
    <row r="91" spans="1:4">
      <c r="A91" s="38"/>
      <c r="B91" s="38"/>
      <c r="C91" s="38"/>
      <c r="D91" s="38"/>
    </row>
    <row r="92" spans="1:4">
      <c r="A92" s="38"/>
      <c r="B92" s="38"/>
      <c r="C92" s="38"/>
      <c r="D92" s="38"/>
    </row>
    <row r="93" spans="1:4">
      <c r="A93" s="38"/>
      <c r="B93" s="38"/>
      <c r="C93" s="38"/>
      <c r="D93" s="38"/>
    </row>
    <row r="94" spans="1:4">
      <c r="A94" s="38"/>
      <c r="B94" s="38"/>
      <c r="C94" s="38"/>
      <c r="D94" s="38"/>
    </row>
    <row r="95" spans="1:4">
      <c r="A95" s="38"/>
      <c r="B95" s="38"/>
      <c r="C95" s="38"/>
      <c r="D95" s="38"/>
    </row>
    <row r="96" spans="1:4">
      <c r="A96" s="38"/>
      <c r="B96" s="38"/>
      <c r="C96" s="38"/>
      <c r="D96" s="38"/>
    </row>
    <row r="97" spans="1:4">
      <c r="A97" s="38"/>
      <c r="B97" s="38"/>
      <c r="C97" s="38"/>
      <c r="D97" s="38"/>
    </row>
    <row r="98" spans="1:4">
      <c r="A98" s="38"/>
      <c r="B98" s="38"/>
      <c r="C98" s="38"/>
      <c r="D98" s="38"/>
    </row>
    <row r="99" spans="1:4">
      <c r="A99" s="38"/>
      <c r="B99" s="38"/>
      <c r="C99" s="38"/>
      <c r="D99" s="38"/>
    </row>
    <row r="100" spans="1:4">
      <c r="A100" s="38"/>
      <c r="B100" s="38"/>
      <c r="C100" s="38"/>
      <c r="D100" s="38"/>
    </row>
    <row r="101" spans="1:4">
      <c r="A101" s="38"/>
      <c r="B101" s="38"/>
      <c r="C101" s="38"/>
      <c r="D101" s="38"/>
    </row>
    <row r="102" spans="1:4">
      <c r="A102" s="38"/>
      <c r="B102" s="38"/>
      <c r="C102" s="38"/>
      <c r="D102" s="38"/>
    </row>
    <row r="103" spans="1:4">
      <c r="A103" s="38"/>
      <c r="B103" s="38"/>
      <c r="C103" s="38"/>
      <c r="D103" s="38"/>
    </row>
    <row r="104" spans="1:4">
      <c r="A104" s="38"/>
      <c r="B104" s="38"/>
      <c r="C104" s="38"/>
      <c r="D104" s="38"/>
    </row>
    <row r="105" spans="1:4">
      <c r="A105" s="38"/>
      <c r="B105" s="38"/>
      <c r="C105" s="38"/>
      <c r="D105" s="38"/>
    </row>
    <row r="106" spans="1:4">
      <c r="A106" s="38"/>
      <c r="B106" s="38"/>
      <c r="C106" s="38"/>
      <c r="D106" s="38"/>
    </row>
    <row r="107" spans="1:4">
      <c r="A107" s="38"/>
      <c r="B107" s="38"/>
      <c r="C107" s="38"/>
      <c r="D107" s="38"/>
    </row>
    <row r="108" spans="1:4">
      <c r="A108" s="38"/>
      <c r="B108" s="38"/>
      <c r="C108" s="38"/>
      <c r="D108" s="38"/>
    </row>
    <row r="109" spans="1:4">
      <c r="A109" s="38"/>
      <c r="B109" s="38"/>
      <c r="C109" s="38"/>
      <c r="D109" s="38"/>
    </row>
    <row r="110" spans="1:4">
      <c r="A110" s="38"/>
      <c r="B110" s="38"/>
      <c r="C110" s="38"/>
      <c r="D110" s="38"/>
    </row>
    <row r="111" spans="1:4">
      <c r="A111" s="38"/>
      <c r="B111" s="38"/>
      <c r="C111" s="38"/>
      <c r="D111" s="38"/>
    </row>
    <row r="112" spans="1:4">
      <c r="A112" s="38"/>
      <c r="B112" s="38"/>
      <c r="C112" s="38"/>
      <c r="D112" s="38"/>
    </row>
    <row r="113" spans="1:4">
      <c r="A113" s="38"/>
      <c r="B113" s="38"/>
      <c r="C113" s="38"/>
      <c r="D113" s="38"/>
    </row>
    <row r="114" spans="1:4">
      <c r="A114" s="38"/>
      <c r="B114" s="38"/>
      <c r="C114" s="38"/>
      <c r="D114" s="38"/>
    </row>
    <row r="115" spans="1:4">
      <c r="A115" s="38"/>
      <c r="B115" s="38"/>
      <c r="C115" s="38"/>
      <c r="D115" s="38"/>
    </row>
    <row r="116" spans="1:4">
      <c r="A116" s="38"/>
      <c r="B116" s="38"/>
      <c r="C116" s="38"/>
      <c r="D116" s="38"/>
    </row>
    <row r="117" spans="1:4">
      <c r="A117" s="38"/>
      <c r="B117" s="38"/>
      <c r="C117" s="38"/>
      <c r="D117" s="38"/>
    </row>
    <row r="118" spans="1:4">
      <c r="A118" s="38"/>
      <c r="B118" s="38"/>
      <c r="C118" s="38"/>
      <c r="D118" s="38"/>
    </row>
    <row r="119" spans="1:4">
      <c r="A119" s="38"/>
      <c r="B119" s="38"/>
      <c r="C119" s="38"/>
      <c r="D119" s="38"/>
    </row>
    <row r="120" spans="1:4">
      <c r="A120" s="38"/>
      <c r="B120" s="38"/>
      <c r="C120" s="38"/>
      <c r="D120" s="38"/>
    </row>
    <row r="121" spans="1:4">
      <c r="A121" s="38"/>
      <c r="B121" s="38"/>
      <c r="C121" s="38"/>
      <c r="D121" s="38"/>
    </row>
    <row r="122" spans="1:4">
      <c r="A122" s="38"/>
      <c r="B122" s="38"/>
      <c r="C122" s="38"/>
      <c r="D122" s="38"/>
    </row>
    <row r="123" spans="1:4">
      <c r="A123" s="38"/>
      <c r="B123" s="38"/>
      <c r="C123" s="38"/>
      <c r="D123" s="38"/>
    </row>
    <row r="124" spans="1:4">
      <c r="A124" s="38"/>
      <c r="B124" s="38"/>
      <c r="C124" s="38"/>
      <c r="D124" s="38"/>
    </row>
    <row r="125" spans="1:4">
      <c r="A125" s="38"/>
      <c r="B125" s="38"/>
      <c r="C125" s="38"/>
      <c r="D125" s="38"/>
    </row>
    <row r="126" spans="1:4">
      <c r="A126" s="38"/>
      <c r="B126" s="38"/>
      <c r="C126" s="38"/>
      <c r="D126" s="38"/>
    </row>
    <row r="127" spans="1:4">
      <c r="A127" s="38"/>
      <c r="B127" s="38"/>
      <c r="C127" s="38"/>
      <c r="D127" s="38"/>
    </row>
    <row r="128" spans="1:4">
      <c r="A128" s="38"/>
      <c r="B128" s="38"/>
      <c r="C128" s="38"/>
      <c r="D128" s="38"/>
    </row>
    <row r="129" spans="1:4">
      <c r="A129" s="38"/>
      <c r="B129" s="38"/>
      <c r="C129" s="38"/>
      <c r="D129" s="38"/>
    </row>
    <row r="130" spans="1:4">
      <c r="A130" s="38"/>
      <c r="B130" s="38"/>
      <c r="C130" s="38"/>
      <c r="D130" s="38"/>
    </row>
    <row r="131" spans="1:4">
      <c r="A131" s="38"/>
      <c r="B131" s="38"/>
      <c r="C131" s="38"/>
      <c r="D131" s="38"/>
    </row>
    <row r="132" spans="1:4">
      <c r="A132" s="38"/>
      <c r="B132" s="38"/>
      <c r="C132" s="38"/>
      <c r="D132" s="38"/>
    </row>
    <row r="133" spans="1:4">
      <c r="A133" s="38"/>
      <c r="B133" s="38"/>
      <c r="C133" s="38"/>
      <c r="D133" s="38"/>
    </row>
    <row r="134" spans="1:4">
      <c r="A134" s="38"/>
      <c r="B134" s="38"/>
      <c r="C134" s="38"/>
      <c r="D134" s="38"/>
    </row>
    <row r="135" spans="1:4">
      <c r="A135" s="38"/>
      <c r="B135" s="38"/>
      <c r="C135" s="38"/>
      <c r="D135" s="38"/>
    </row>
    <row r="136" spans="1:4">
      <c r="A136" s="38"/>
      <c r="B136" s="38"/>
      <c r="C136" s="38"/>
      <c r="D136" s="38"/>
    </row>
    <row r="137" spans="1:4">
      <c r="A137" s="38"/>
      <c r="B137" s="38"/>
      <c r="C137" s="38"/>
      <c r="D137" s="38"/>
    </row>
    <row r="138" spans="1:4">
      <c r="A138" s="38"/>
      <c r="B138" s="38"/>
      <c r="C138" s="38"/>
      <c r="D138" s="38"/>
    </row>
    <row r="139" spans="1:4">
      <c r="A139" s="38"/>
      <c r="B139" s="38"/>
      <c r="C139" s="38"/>
      <c r="D139" s="38"/>
    </row>
    <row r="140" spans="1:4">
      <c r="A140" s="38"/>
      <c r="B140" s="38"/>
      <c r="C140" s="38"/>
      <c r="D140" s="38"/>
    </row>
    <row r="141" spans="1:4">
      <c r="A141" s="38"/>
      <c r="B141" s="38"/>
      <c r="C141" s="38"/>
      <c r="D141" s="38"/>
    </row>
    <row r="142" spans="1:4">
      <c r="A142" s="38"/>
      <c r="B142" s="38"/>
      <c r="C142" s="38"/>
      <c r="D142" s="38"/>
    </row>
    <row r="143" spans="1:4">
      <c r="A143" s="38"/>
      <c r="B143" s="38"/>
      <c r="C143" s="38"/>
      <c r="D143" s="38"/>
    </row>
    <row r="144" spans="1:4">
      <c r="A144" s="38"/>
      <c r="B144" s="38"/>
      <c r="C144" s="38"/>
      <c r="D144" s="38"/>
    </row>
    <row r="145" spans="1:4">
      <c r="A145" s="38"/>
      <c r="B145" s="38"/>
      <c r="C145" s="38"/>
      <c r="D145" s="38"/>
    </row>
    <row r="146" spans="1:4">
      <c r="A146" s="38"/>
      <c r="B146" s="38"/>
      <c r="C146" s="38"/>
      <c r="D146" s="38"/>
    </row>
    <row r="147" spans="1:4">
      <c r="A147" s="38"/>
      <c r="B147" s="38"/>
      <c r="C147" s="38"/>
      <c r="D147" s="38"/>
    </row>
    <row r="148" spans="1:4">
      <c r="A148" s="38"/>
      <c r="B148" s="38"/>
      <c r="C148" s="38"/>
      <c r="D148" s="38"/>
    </row>
    <row r="149" spans="1:4">
      <c r="A149" s="38"/>
      <c r="B149" s="38"/>
      <c r="C149" s="38"/>
      <c r="D149" s="38"/>
    </row>
    <row r="150" spans="1:4">
      <c r="A150" s="38"/>
      <c r="B150" s="38"/>
      <c r="C150" s="38"/>
      <c r="D150" s="38"/>
    </row>
    <row r="151" spans="1:4">
      <c r="A151" s="38"/>
      <c r="B151" s="38"/>
      <c r="C151" s="38"/>
      <c r="D151" s="38"/>
    </row>
    <row r="152" spans="1:4">
      <c r="A152" s="38"/>
      <c r="B152" s="38"/>
      <c r="C152" s="38"/>
      <c r="D152" s="38"/>
    </row>
    <row r="153" spans="1:4">
      <c r="A153" s="38"/>
      <c r="B153" s="38"/>
      <c r="C153" s="38"/>
      <c r="D153" s="38"/>
    </row>
    <row r="154" spans="1:4">
      <c r="A154" s="38"/>
      <c r="B154" s="38"/>
      <c r="C154" s="38"/>
      <c r="D154" s="38"/>
    </row>
    <row r="155" spans="1:4">
      <c r="A155" s="38"/>
      <c r="B155" s="38"/>
      <c r="C155" s="38"/>
      <c r="D155" s="38"/>
    </row>
    <row r="156" spans="1:4">
      <c r="A156" s="38"/>
      <c r="B156" s="38"/>
      <c r="C156" s="38"/>
      <c r="D156" s="38"/>
    </row>
    <row r="157" spans="1:4">
      <c r="A157" s="38"/>
      <c r="B157" s="38"/>
      <c r="C157" s="38"/>
      <c r="D157" s="38"/>
    </row>
    <row r="158" spans="1:4">
      <c r="A158" s="38"/>
      <c r="B158" s="38"/>
      <c r="C158" s="38"/>
      <c r="D158" s="38"/>
    </row>
    <row r="159" spans="1:4">
      <c r="A159" s="38"/>
      <c r="B159" s="38"/>
      <c r="C159" s="38"/>
      <c r="D159" s="38"/>
    </row>
    <row r="160" spans="1:4">
      <c r="A160" s="38"/>
      <c r="B160" s="38"/>
      <c r="C160" s="38"/>
      <c r="D160" s="38"/>
    </row>
    <row r="161" spans="1:4">
      <c r="A161" s="38"/>
      <c r="B161" s="38"/>
      <c r="C161" s="38"/>
      <c r="D161" s="38"/>
    </row>
    <row r="162" spans="1:4">
      <c r="A162" s="38"/>
      <c r="B162" s="38"/>
      <c r="C162" s="38"/>
      <c r="D162" s="38"/>
    </row>
    <row r="163" spans="1:4">
      <c r="A163" s="38"/>
      <c r="B163" s="38"/>
      <c r="C163" s="38"/>
      <c r="D163" s="38"/>
    </row>
    <row r="164" spans="1:4">
      <c r="A164" s="38"/>
      <c r="B164" s="38"/>
      <c r="C164" s="38"/>
      <c r="D164" s="38"/>
    </row>
    <row r="165" spans="1:4">
      <c r="A165" s="38"/>
      <c r="B165" s="38"/>
      <c r="C165" s="38"/>
      <c r="D165" s="38"/>
    </row>
    <row r="166" spans="1:4">
      <c r="A166" s="38"/>
      <c r="B166" s="38"/>
      <c r="C166" s="38"/>
      <c r="D166" s="38"/>
    </row>
    <row r="167" spans="1:4">
      <c r="A167" s="38"/>
      <c r="B167" s="38"/>
      <c r="C167" s="38"/>
      <c r="D167" s="38"/>
    </row>
    <row r="168" spans="1:4">
      <c r="A168" s="38"/>
      <c r="B168" s="38"/>
      <c r="C168" s="38"/>
      <c r="D168" s="38"/>
    </row>
    <row r="169" spans="1:4">
      <c r="A169" s="38"/>
      <c r="B169" s="38"/>
      <c r="C169" s="38"/>
      <c r="D169" s="38"/>
    </row>
    <row r="170" spans="1:4">
      <c r="A170" s="38"/>
      <c r="B170" s="38"/>
      <c r="C170" s="38"/>
      <c r="D170" s="38"/>
    </row>
    <row r="171" spans="1:4">
      <c r="A171" s="38"/>
      <c r="B171" s="38"/>
      <c r="C171" s="38"/>
      <c r="D171" s="38"/>
    </row>
    <row r="172" spans="1:4">
      <c r="A172" s="38"/>
      <c r="B172" s="38"/>
      <c r="C172" s="38"/>
      <c r="D172" s="38"/>
    </row>
    <row r="173" spans="1:4">
      <c r="A173" s="38"/>
      <c r="B173" s="38"/>
      <c r="C173" s="38"/>
      <c r="D173" s="38"/>
    </row>
    <row r="174" spans="1:4">
      <c r="A174" s="38"/>
      <c r="B174" s="38"/>
      <c r="C174" s="38"/>
      <c r="D174" s="38"/>
    </row>
    <row r="175" spans="1:4">
      <c r="A175" s="38"/>
      <c r="B175" s="38"/>
      <c r="C175" s="38"/>
      <c r="D175" s="38"/>
    </row>
    <row r="176" spans="1:4">
      <c r="A176" s="38"/>
      <c r="B176" s="38"/>
      <c r="C176" s="38"/>
      <c r="D176" s="38"/>
    </row>
    <row r="177" spans="1:4">
      <c r="A177" s="38"/>
      <c r="B177" s="38"/>
      <c r="C177" s="38"/>
      <c r="D177" s="38"/>
    </row>
    <row r="178" spans="1:4">
      <c r="A178" s="38"/>
      <c r="B178" s="38"/>
      <c r="C178" s="38"/>
      <c r="D178" s="38"/>
    </row>
    <row r="179" spans="1:4">
      <c r="A179" s="38"/>
      <c r="B179" s="38"/>
      <c r="C179" s="38"/>
      <c r="D179" s="38"/>
    </row>
    <row r="180" spans="1:4">
      <c r="A180" s="38"/>
      <c r="B180" s="38"/>
      <c r="C180" s="38"/>
      <c r="D180" s="38"/>
    </row>
    <row r="181" spans="1:4">
      <c r="A181" s="38"/>
      <c r="B181" s="38"/>
      <c r="C181" s="38"/>
      <c r="D181" s="38"/>
    </row>
    <row r="182" spans="1:4">
      <c r="A182" s="38"/>
      <c r="B182" s="38"/>
      <c r="C182" s="38"/>
      <c r="D182" s="38"/>
    </row>
    <row r="183" spans="1:4">
      <c r="A183" s="38"/>
      <c r="B183" s="38"/>
      <c r="C183" s="38"/>
      <c r="D183" s="38"/>
    </row>
    <row r="184" spans="1:4">
      <c r="A184" s="38"/>
      <c r="B184" s="38"/>
      <c r="C184" s="38"/>
      <c r="D184" s="38"/>
    </row>
    <row r="185" spans="1:4">
      <c r="A185" s="38"/>
      <c r="B185" s="38"/>
      <c r="C185" s="38"/>
      <c r="D185" s="38"/>
    </row>
    <row r="186" spans="1:4">
      <c r="A186" s="38"/>
      <c r="B186" s="38"/>
      <c r="C186" s="38"/>
      <c r="D186" s="38"/>
    </row>
    <row r="187" spans="1:4">
      <c r="A187" s="38"/>
      <c r="B187" s="38"/>
      <c r="C187" s="38"/>
      <c r="D187" s="38"/>
    </row>
    <row r="188" spans="1:4">
      <c r="A188" s="38"/>
      <c r="B188" s="38"/>
      <c r="C188" s="38"/>
      <c r="D188" s="38"/>
    </row>
    <row r="189" spans="1:4">
      <c r="A189" s="38"/>
      <c r="B189" s="38"/>
      <c r="C189" s="38"/>
      <c r="D189" s="38"/>
    </row>
    <row r="190" spans="1:4">
      <c r="A190" s="38"/>
      <c r="B190" s="38"/>
      <c r="C190" s="38"/>
      <c r="D190" s="38"/>
    </row>
    <row r="191" spans="1:4">
      <c r="A191" s="38"/>
      <c r="B191" s="38"/>
      <c r="C191" s="38"/>
      <c r="D191" s="38"/>
    </row>
    <row r="192" spans="1:4">
      <c r="A192" s="38"/>
      <c r="B192" s="38"/>
      <c r="C192" s="38"/>
      <c r="D192" s="38"/>
    </row>
    <row r="193" spans="1:4">
      <c r="A193" s="38"/>
      <c r="B193" s="38"/>
      <c r="C193" s="38"/>
      <c r="D193" s="38"/>
    </row>
    <row r="194" spans="1:4">
      <c r="A194" s="38"/>
      <c r="B194" s="38"/>
      <c r="C194" s="38"/>
      <c r="D194" s="38"/>
    </row>
    <row r="195" spans="1:4">
      <c r="A195" s="38"/>
      <c r="B195" s="38"/>
      <c r="C195" s="38"/>
      <c r="D195" s="38"/>
    </row>
    <row r="196" spans="1:4">
      <c r="A196" s="38"/>
      <c r="B196" s="38"/>
      <c r="C196" s="38"/>
      <c r="D196" s="38"/>
    </row>
    <row r="197" spans="1:4">
      <c r="A197" s="38"/>
      <c r="B197" s="38"/>
      <c r="C197" s="38"/>
      <c r="D197" s="38"/>
    </row>
    <row r="198" spans="1:4">
      <c r="A198" s="38"/>
      <c r="B198" s="38"/>
      <c r="C198" s="38"/>
      <c r="D198" s="38"/>
    </row>
    <row r="199" spans="1:4">
      <c r="A199" s="38"/>
      <c r="B199" s="38"/>
      <c r="C199" s="38"/>
      <c r="D199" s="38"/>
    </row>
    <row r="200" spans="1:4">
      <c r="A200" s="38"/>
      <c r="B200" s="38"/>
      <c r="C200" s="38"/>
      <c r="D200" s="38"/>
    </row>
    <row r="201" spans="1:4">
      <c r="A201" s="38"/>
      <c r="B201" s="38"/>
      <c r="C201" s="38"/>
      <c r="D201" s="38"/>
    </row>
    <row r="202" spans="1:4">
      <c r="A202" s="38"/>
      <c r="B202" s="38"/>
      <c r="C202" s="38"/>
      <c r="D202" s="38"/>
    </row>
    <row r="203" spans="1:4">
      <c r="A203" s="38"/>
      <c r="B203" s="38"/>
      <c r="C203" s="38"/>
      <c r="D203" s="38"/>
    </row>
    <row r="204" spans="1:4">
      <c r="A204" s="38"/>
      <c r="B204" s="38"/>
      <c r="C204" s="38"/>
      <c r="D204" s="38"/>
    </row>
    <row r="205" spans="1:4">
      <c r="A205" s="38"/>
      <c r="B205" s="38"/>
      <c r="C205" s="38"/>
      <c r="D205" s="38"/>
    </row>
    <row r="206" spans="1:4">
      <c r="A206" s="38"/>
      <c r="B206" s="38"/>
      <c r="C206" s="38"/>
      <c r="D206" s="38"/>
    </row>
    <row r="207" spans="1:4">
      <c r="A207" s="38"/>
      <c r="B207" s="38"/>
      <c r="C207" s="38"/>
      <c r="D207" s="38"/>
    </row>
    <row r="208" spans="1:4">
      <c r="A208" s="38"/>
      <c r="B208" s="38"/>
      <c r="C208" s="38"/>
      <c r="D208" s="38"/>
    </row>
    <row r="209" spans="1:4">
      <c r="A209" s="38"/>
      <c r="B209" s="38"/>
      <c r="C209" s="38"/>
      <c r="D209" s="38"/>
    </row>
    <row r="210" spans="1:4">
      <c r="A210" s="38"/>
      <c r="B210" s="38"/>
      <c r="C210" s="38"/>
      <c r="D210" s="38"/>
    </row>
    <row r="211" spans="1:4">
      <c r="A211" s="38"/>
      <c r="B211" s="38"/>
      <c r="C211" s="38"/>
      <c r="D211" s="38"/>
    </row>
    <row r="212" spans="1:4">
      <c r="A212" s="38"/>
      <c r="B212" s="38"/>
      <c r="C212" s="38"/>
      <c r="D212" s="38"/>
    </row>
    <row r="213" spans="1:4">
      <c r="A213" s="38"/>
      <c r="B213" s="38"/>
      <c r="C213" s="38"/>
      <c r="D213" s="38"/>
    </row>
    <row r="214" spans="1:4">
      <c r="A214" s="38"/>
      <c r="B214" s="38"/>
      <c r="C214" s="38"/>
      <c r="D214" s="38"/>
    </row>
    <row r="215" spans="1:4">
      <c r="A215" s="38"/>
      <c r="B215" s="38"/>
      <c r="C215" s="38"/>
      <c r="D215" s="38"/>
    </row>
    <row r="216" spans="1:4">
      <c r="A216" s="38"/>
      <c r="B216" s="38"/>
      <c r="C216" s="38"/>
      <c r="D216" s="38"/>
    </row>
    <row r="217" spans="1:4">
      <c r="A217" s="38"/>
      <c r="B217" s="38"/>
      <c r="C217" s="38"/>
      <c r="D217" s="38"/>
    </row>
    <row r="218" spans="1:4">
      <c r="A218" s="38"/>
      <c r="B218" s="38"/>
      <c r="C218" s="38"/>
      <c r="D218" s="38"/>
    </row>
    <row r="219" spans="1:4">
      <c r="A219" s="38"/>
      <c r="B219" s="38"/>
      <c r="C219" s="38"/>
      <c r="D219" s="38"/>
    </row>
    <row r="220" spans="1:4">
      <c r="A220" s="38"/>
      <c r="B220" s="38"/>
      <c r="C220" s="38"/>
      <c r="D220" s="38"/>
    </row>
    <row r="221" spans="1:4">
      <c r="A221" s="38"/>
      <c r="B221" s="38"/>
      <c r="C221" s="38"/>
      <c r="D221" s="38"/>
    </row>
    <row r="222" spans="1:4">
      <c r="A222" s="38"/>
      <c r="B222" s="38"/>
      <c r="C222" s="38"/>
      <c r="D222" s="38"/>
    </row>
    <row r="223" spans="1:4">
      <c r="A223" s="38"/>
      <c r="B223" s="38"/>
      <c r="C223" s="38"/>
      <c r="D223" s="38"/>
    </row>
    <row r="224" spans="1:4">
      <c r="A224" s="38"/>
      <c r="B224" s="38"/>
      <c r="C224" s="38"/>
      <c r="D224" s="38"/>
    </row>
    <row r="225" spans="1:4">
      <c r="A225" s="38"/>
      <c r="B225" s="38"/>
      <c r="C225" s="38"/>
      <c r="D225" s="38"/>
    </row>
    <row r="226" spans="1:4">
      <c r="A226" s="38"/>
      <c r="B226" s="38"/>
      <c r="C226" s="38"/>
      <c r="D226" s="38"/>
    </row>
    <row r="227" spans="1:4">
      <c r="A227" s="38"/>
      <c r="B227" s="38"/>
      <c r="C227" s="38"/>
      <c r="D227" s="38"/>
    </row>
    <row r="228" spans="1:4">
      <c r="A228" s="38"/>
      <c r="B228" s="38"/>
      <c r="C228" s="38"/>
      <c r="D228" s="38"/>
    </row>
    <row r="229" spans="1:4">
      <c r="A229" s="38"/>
      <c r="B229" s="38"/>
      <c r="C229" s="38"/>
      <c r="D229" s="38"/>
    </row>
    <row r="230" spans="1:4">
      <c r="A230" s="38"/>
      <c r="B230" s="38"/>
      <c r="C230" s="38"/>
      <c r="D230" s="38"/>
    </row>
    <row r="231" spans="1:4">
      <c r="A231" s="38"/>
      <c r="B231" s="38"/>
      <c r="C231" s="38"/>
      <c r="D231" s="38"/>
    </row>
    <row r="232" spans="1:4">
      <c r="A232" s="38"/>
      <c r="B232" s="38"/>
      <c r="C232" s="38"/>
      <c r="D232" s="38"/>
    </row>
    <row r="233" spans="1:4">
      <c r="A233" s="38"/>
      <c r="B233" s="38"/>
      <c r="C233" s="38"/>
      <c r="D233" s="38"/>
    </row>
    <row r="234" spans="1:4">
      <c r="A234" s="38"/>
      <c r="B234" s="38"/>
      <c r="C234" s="38"/>
      <c r="D234" s="38"/>
    </row>
    <row r="235" spans="1:4">
      <c r="A235" s="38"/>
      <c r="B235" s="38"/>
      <c r="C235" s="38"/>
      <c r="D235" s="38"/>
    </row>
    <row r="236" spans="1:4">
      <c r="A236" s="38"/>
      <c r="B236" s="38"/>
      <c r="C236" s="38"/>
      <c r="D236" s="38"/>
    </row>
    <row r="237" spans="1:4">
      <c r="A237" s="38"/>
      <c r="B237" s="38"/>
      <c r="C237" s="38"/>
      <c r="D237" s="38"/>
    </row>
    <row r="238" spans="1:4">
      <c r="A238" s="38"/>
      <c r="B238" s="38"/>
      <c r="C238" s="38"/>
      <c r="D238" s="38"/>
    </row>
    <row r="239" spans="1:4">
      <c r="A239" s="38"/>
      <c r="B239" s="38"/>
      <c r="C239" s="38"/>
      <c r="D239" s="38"/>
    </row>
    <row r="240" spans="1:4">
      <c r="A240" s="38"/>
      <c r="B240" s="38"/>
      <c r="C240" s="38"/>
      <c r="D240" s="38"/>
    </row>
    <row r="241" spans="1:4">
      <c r="A241" s="38"/>
      <c r="B241" s="38"/>
      <c r="C241" s="38"/>
      <c r="D241" s="38"/>
    </row>
    <row r="242" spans="1:4">
      <c r="A242" s="38"/>
      <c r="B242" s="38"/>
      <c r="C242" s="38"/>
      <c r="D242" s="38"/>
    </row>
    <row r="243" spans="1:4">
      <c r="A243" s="38"/>
      <c r="B243" s="38"/>
      <c r="C243" s="38"/>
      <c r="D243" s="38"/>
    </row>
    <row r="244" spans="1:4">
      <c r="A244" s="38"/>
      <c r="B244" s="38"/>
      <c r="C244" s="38"/>
      <c r="D244" s="38"/>
    </row>
    <row r="245" spans="1:4">
      <c r="A245" s="38"/>
      <c r="B245" s="38"/>
      <c r="C245" s="38"/>
      <c r="D245" s="38"/>
    </row>
    <row r="246" spans="1:4">
      <c r="A246" s="38"/>
      <c r="B246" s="38"/>
      <c r="C246" s="38"/>
      <c r="D246" s="38"/>
    </row>
  </sheetData>
  <mergeCells count="7">
    <mergeCell ref="B46:D47"/>
    <mergeCell ref="A4:A5"/>
    <mergeCell ref="B7:D7"/>
    <mergeCell ref="B8:D8"/>
    <mergeCell ref="A19:D19"/>
    <mergeCell ref="A21:D21"/>
    <mergeCell ref="A41:D41"/>
  </mergeCells>
  <dataValidations count="3">
    <dataValidation allowBlank="1" sqref="D25:D40 C15:C18" xr:uid="{5F8B099F-5392-450A-88E6-0BC11580334E}"/>
    <dataValidation type="list" allowBlank="1" showInputMessage="1" showErrorMessage="1" sqref="D6" xr:uid="{0322386C-DAB9-40B3-86A0-F760033C9639}">
      <formula1>INDIRECT("Tab_base_formateur[PRENOM Formateur]")</formula1>
    </dataValidation>
    <dataValidation type="list" allowBlank="1" showInputMessage="1" showErrorMessage="1" sqref="D4" xr:uid="{9A48FE3E-7F33-4494-A718-ACC8D8804E71}">
      <formula1>INDIRECT("Tab_base_stagiaire[PRENOM]")</formula1>
    </dataValidation>
  </dataValidations>
  <pageMargins left="0.7" right="0.7" top="0.75" bottom="0.75" header="0.3" footer="0.3"/>
  <pageSetup paperSize="9" scale="45" fitToWidth="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Evaluation">
                <anchor moveWithCells="1" sizeWithCells="1">
                  <from>
                    <xdr:col>0</xdr:col>
                    <xdr:colOff>31750</xdr:colOff>
                    <xdr:row>48</xdr:row>
                    <xdr:rowOff>146050</xdr:rowOff>
                  </from>
                  <to>
                    <xdr:col>4</xdr:col>
                    <xdr:colOff>12700</xdr:colOff>
                    <xdr:row>51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6E20463-4911-4ED2-87C2-41A83B1C044A}">
          <x14:formula1>
            <xm:f>SCENARIOS!$A:$A</xm:f>
          </x14:formula1>
          <xm:sqref>B7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F214F-F7C7-4578-8987-DC70DB1FEC69}">
  <sheetPr codeName="Feuil6"/>
  <dimension ref="A1:AF2"/>
  <sheetViews>
    <sheetView zoomScale="70" zoomScaleNormal="70" workbookViewId="0">
      <selection activeCell="S6" sqref="A6:S11"/>
    </sheetView>
  </sheetViews>
  <sheetFormatPr baseColWidth="10" defaultRowHeight="12.5"/>
  <cols>
    <col min="1" max="1" width="10.54296875" customWidth="1"/>
    <col min="2" max="15" width="5.54296875" customWidth="1"/>
    <col min="16" max="16" width="11.7265625" customWidth="1"/>
    <col min="17" max="32" width="5.54296875" customWidth="1"/>
  </cols>
  <sheetData>
    <row r="1" spans="1:32" s="83" customFormat="1" ht="409.5">
      <c r="A1" s="84" t="s">
        <v>116</v>
      </c>
      <c r="B1" s="84" t="s">
        <v>117</v>
      </c>
      <c r="C1" s="84" t="s">
        <v>118</v>
      </c>
      <c r="D1" s="84" t="s">
        <v>119</v>
      </c>
      <c r="E1" s="84" t="s">
        <v>120</v>
      </c>
      <c r="F1" s="84" t="s">
        <v>121</v>
      </c>
      <c r="G1" s="84" t="s">
        <v>122</v>
      </c>
      <c r="H1" s="84" t="s">
        <v>123</v>
      </c>
      <c r="I1" s="84" t="s">
        <v>127</v>
      </c>
      <c r="J1" s="84" t="s">
        <v>124</v>
      </c>
      <c r="K1" s="84" t="s">
        <v>128</v>
      </c>
      <c r="L1" s="84" t="s">
        <v>125</v>
      </c>
      <c r="M1" s="84" t="s">
        <v>129</v>
      </c>
      <c r="N1" s="84" t="s">
        <v>126</v>
      </c>
      <c r="O1" s="84" t="s">
        <v>130</v>
      </c>
      <c r="P1" s="84" t="s">
        <v>39</v>
      </c>
      <c r="Q1" s="84" t="s">
        <v>40</v>
      </c>
      <c r="R1" s="84" t="s">
        <v>41</v>
      </c>
      <c r="S1" s="84" t="s">
        <v>42</v>
      </c>
      <c r="T1" s="84" t="s">
        <v>43</v>
      </c>
      <c r="U1" s="84" t="s">
        <v>44</v>
      </c>
      <c r="V1" s="84" t="s">
        <v>45</v>
      </c>
      <c r="W1" s="84" t="s">
        <v>46</v>
      </c>
      <c r="X1" s="84" t="s">
        <v>47</v>
      </c>
      <c r="Y1" s="84" t="s">
        <v>48</v>
      </c>
      <c r="Z1" s="84" t="s">
        <v>49</v>
      </c>
      <c r="AA1" s="84" t="s">
        <v>51</v>
      </c>
      <c r="AB1" s="84" t="s">
        <v>52</v>
      </c>
      <c r="AC1" s="84" t="s">
        <v>53</v>
      </c>
      <c r="AD1" s="84" t="s">
        <v>54</v>
      </c>
      <c r="AE1" s="84" t="s">
        <v>55</v>
      </c>
      <c r="AF1" s="84" t="s">
        <v>56</v>
      </c>
    </row>
    <row r="2" spans="1:32" ht="101.5">
      <c r="A2" s="176">
        <v>45935.725370370368</v>
      </c>
      <c r="B2" s="84" t="s">
        <v>155</v>
      </c>
      <c r="C2" s="84" t="s">
        <v>131</v>
      </c>
      <c r="D2" s="84" t="e">
        <v>#N/A</v>
      </c>
      <c r="E2" s="84" t="s">
        <v>156</v>
      </c>
      <c r="F2" s="84" t="s">
        <v>132</v>
      </c>
      <c r="G2" s="84" t="s">
        <v>185</v>
      </c>
      <c r="H2" s="84" t="s">
        <v>157</v>
      </c>
      <c r="I2" s="84"/>
      <c r="J2" s="84" t="s">
        <v>114</v>
      </c>
      <c r="K2" s="84"/>
      <c r="L2" s="84" t="s">
        <v>114</v>
      </c>
      <c r="M2" s="84"/>
      <c r="N2" s="84"/>
      <c r="O2" s="84"/>
      <c r="P2" s="84" t="s">
        <v>114</v>
      </c>
      <c r="Q2" s="84" t="s">
        <v>151</v>
      </c>
      <c r="R2" s="84" t="s">
        <v>114</v>
      </c>
      <c r="S2" s="84" t="s">
        <v>150</v>
      </c>
      <c r="T2" s="84" t="s">
        <v>150</v>
      </c>
      <c r="U2" s="84" t="s">
        <v>150</v>
      </c>
      <c r="V2" s="84" t="s">
        <v>150</v>
      </c>
      <c r="W2" s="84" t="s">
        <v>150</v>
      </c>
      <c r="X2" s="84" t="s">
        <v>150</v>
      </c>
      <c r="Y2" s="84" t="s">
        <v>114</v>
      </c>
      <c r="Z2" s="84"/>
      <c r="AA2" s="84" t="s">
        <v>114</v>
      </c>
      <c r="AB2" s="84" t="s">
        <v>114</v>
      </c>
      <c r="AC2" s="84"/>
      <c r="AD2" s="84"/>
      <c r="AE2" s="84"/>
      <c r="AF2" s="84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Y979"/>
  <sheetViews>
    <sheetView zoomScaleNormal="100" workbookViewId="0">
      <selection activeCell="B43" sqref="B43"/>
    </sheetView>
  </sheetViews>
  <sheetFormatPr baseColWidth="10" defaultColWidth="12.54296875" defaultRowHeight="15" customHeight="1"/>
  <cols>
    <col min="1" max="1" width="45.54296875" bestFit="1" customWidth="1"/>
    <col min="2" max="2" width="255.7265625" bestFit="1" customWidth="1"/>
    <col min="3" max="3" width="216.1796875" bestFit="1" customWidth="1"/>
    <col min="4" max="4" width="21.81640625" bestFit="1" customWidth="1"/>
    <col min="5" max="5" width="125.1796875" bestFit="1" customWidth="1"/>
    <col min="6" max="6" width="138.26953125" bestFit="1" customWidth="1"/>
    <col min="7" max="25" width="10.54296875" customWidth="1"/>
  </cols>
  <sheetData>
    <row r="1" spans="1:25" ht="12.75" customHeight="1">
      <c r="A1" s="1" t="s">
        <v>2</v>
      </c>
      <c r="B1" s="162" t="s">
        <v>3</v>
      </c>
      <c r="C1" s="163" t="s">
        <v>4</v>
      </c>
      <c r="D1" s="163" t="s">
        <v>5</v>
      </c>
      <c r="E1" s="163" t="s">
        <v>6</v>
      </c>
      <c r="F1" s="164" t="s">
        <v>7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2.75" customHeight="1">
      <c r="A2" s="171" t="s">
        <v>158</v>
      </c>
      <c r="B2" s="165"/>
      <c r="C2" s="166"/>
      <c r="D2" s="166"/>
      <c r="E2" s="166"/>
      <c r="F2" s="167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2.75" customHeight="1">
      <c r="A3" s="171" t="s">
        <v>159</v>
      </c>
      <c r="B3" s="165"/>
      <c r="C3" s="166"/>
      <c r="D3" s="166"/>
      <c r="E3" s="166"/>
      <c r="F3" s="167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2.75" customHeight="1">
      <c r="A4" s="171" t="s">
        <v>160</v>
      </c>
      <c r="B4" s="165"/>
      <c r="C4" s="166"/>
      <c r="D4" s="166"/>
      <c r="E4" s="166"/>
      <c r="F4" s="167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12.75" customHeight="1">
      <c r="A5" s="171" t="s">
        <v>161</v>
      </c>
      <c r="B5" s="165"/>
      <c r="C5" s="166"/>
      <c r="D5" s="166"/>
      <c r="E5" s="166"/>
      <c r="F5" s="167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ht="12.75" customHeight="1">
      <c r="A6" s="171" t="s">
        <v>162</v>
      </c>
      <c r="B6" s="165"/>
      <c r="C6" s="166"/>
      <c r="D6" s="166"/>
      <c r="E6" s="166"/>
      <c r="F6" s="167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ht="12.75" customHeight="1">
      <c r="A7" s="171" t="s">
        <v>163</v>
      </c>
      <c r="B7" s="165"/>
      <c r="C7" s="166"/>
      <c r="D7" s="166"/>
      <c r="E7" s="166"/>
      <c r="F7" s="167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 ht="12.75" customHeight="1">
      <c r="A8" s="171" t="s">
        <v>164</v>
      </c>
      <c r="B8" s="165"/>
      <c r="C8" s="166"/>
      <c r="D8" s="166"/>
      <c r="E8" s="166"/>
      <c r="F8" s="167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ht="12.75" customHeight="1">
      <c r="A9" s="171" t="s">
        <v>165</v>
      </c>
      <c r="B9" s="165"/>
      <c r="C9" s="166"/>
      <c r="D9" s="166"/>
      <c r="E9" s="166"/>
      <c r="F9" s="167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 ht="12.75" customHeight="1">
      <c r="A10" s="171" t="s">
        <v>166</v>
      </c>
      <c r="B10" s="165"/>
      <c r="C10" s="166"/>
      <c r="D10" s="166"/>
      <c r="E10" s="166"/>
      <c r="F10" s="167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 ht="12.75" customHeight="1">
      <c r="A11" s="171" t="s">
        <v>167</v>
      </c>
      <c r="B11" s="165"/>
      <c r="C11" s="166"/>
      <c r="D11" s="166"/>
      <c r="E11" s="166"/>
      <c r="F11" s="167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spans="1:25" ht="12.75" customHeight="1">
      <c r="A12" s="171" t="s">
        <v>168</v>
      </c>
      <c r="B12" s="165"/>
      <c r="C12" s="166"/>
      <c r="D12" s="166"/>
      <c r="E12" s="166"/>
      <c r="F12" s="167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spans="1:25" ht="12.75" customHeight="1">
      <c r="A13" s="171" t="s">
        <v>169</v>
      </c>
      <c r="B13" s="165"/>
      <c r="C13" s="166"/>
      <c r="D13" s="166"/>
      <c r="E13" s="166"/>
      <c r="F13" s="167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5" ht="12.75" customHeight="1">
      <c r="A14" s="171" t="s">
        <v>170</v>
      </c>
      <c r="B14" s="165"/>
      <c r="C14" s="166"/>
      <c r="D14" s="166"/>
      <c r="E14" s="166"/>
      <c r="F14" s="167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ht="12.75" customHeight="1">
      <c r="A15" s="171" t="s">
        <v>171</v>
      </c>
      <c r="B15" s="165"/>
      <c r="C15" s="166"/>
      <c r="D15" s="166"/>
      <c r="E15" s="166"/>
      <c r="F15" s="167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 spans="1:25" ht="12.75" customHeight="1">
      <c r="A16" s="171" t="s">
        <v>172</v>
      </c>
      <c r="B16" s="165"/>
      <c r="C16" s="166"/>
      <c r="D16" s="166"/>
      <c r="E16" s="166"/>
      <c r="F16" s="167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spans="1:25" ht="12.75" customHeight="1">
      <c r="A17" s="171" t="s">
        <v>173</v>
      </c>
      <c r="B17" s="165"/>
      <c r="C17" s="166"/>
      <c r="D17" s="166"/>
      <c r="E17" s="166"/>
      <c r="F17" s="167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25" ht="12.75" customHeight="1">
      <c r="A18" s="171" t="s">
        <v>174</v>
      </c>
      <c r="B18" s="165"/>
      <c r="C18" s="166"/>
      <c r="D18" s="166"/>
      <c r="E18" s="166"/>
      <c r="F18" s="167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ht="12.75" customHeight="1">
      <c r="A19" s="171" t="s">
        <v>175</v>
      </c>
      <c r="B19" s="165"/>
      <c r="C19" s="166"/>
      <c r="D19" s="166"/>
      <c r="E19" s="166"/>
      <c r="F19" s="167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 ht="12.75" customHeight="1">
      <c r="A20" s="171" t="s">
        <v>176</v>
      </c>
      <c r="B20" s="165"/>
      <c r="C20" s="166"/>
      <c r="D20" s="166"/>
      <c r="E20" s="166"/>
      <c r="F20" s="167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spans="1:25" ht="12.75" customHeight="1">
      <c r="A21" s="171" t="s">
        <v>177</v>
      </c>
      <c r="B21" s="165"/>
      <c r="C21" s="166"/>
      <c r="D21" s="166"/>
      <c r="E21" s="166"/>
      <c r="F21" s="167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ht="12.75" customHeight="1">
      <c r="A22" s="171" t="s">
        <v>178</v>
      </c>
      <c r="B22" s="165"/>
      <c r="C22" s="166"/>
      <c r="D22" s="166"/>
      <c r="E22" s="166"/>
      <c r="F22" s="167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spans="1:25" ht="12.75" customHeight="1">
      <c r="A23" s="171" t="s">
        <v>179</v>
      </c>
      <c r="B23" s="165"/>
      <c r="C23" s="166"/>
      <c r="D23" s="166"/>
      <c r="E23" s="166"/>
      <c r="F23" s="167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spans="1:25" ht="12.75" customHeight="1">
      <c r="A24" s="171" t="s">
        <v>180</v>
      </c>
      <c r="B24" s="165"/>
      <c r="C24" s="166"/>
      <c r="D24" s="166"/>
      <c r="E24" s="166"/>
      <c r="F24" s="167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spans="1:25" ht="12.75" customHeight="1">
      <c r="A25" s="171" t="s">
        <v>181</v>
      </c>
      <c r="B25" s="165"/>
      <c r="C25" s="166"/>
      <c r="D25" s="166"/>
      <c r="E25" s="166"/>
      <c r="F25" s="167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 spans="1:25" ht="12.75" customHeight="1">
      <c r="A26" s="171" t="s">
        <v>182</v>
      </c>
      <c r="B26" s="165"/>
      <c r="C26" s="166"/>
      <c r="D26" s="166"/>
      <c r="E26" s="166"/>
      <c r="F26" s="167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12.75" customHeight="1">
      <c r="A27" s="171" t="s">
        <v>183</v>
      </c>
      <c r="B27" s="165"/>
      <c r="C27" s="166"/>
      <c r="D27" s="166"/>
      <c r="E27" s="166"/>
      <c r="F27" s="167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spans="1:25" ht="12.75" customHeight="1">
      <c r="A28" s="171" t="s">
        <v>184</v>
      </c>
      <c r="B28" s="165"/>
      <c r="C28" s="166"/>
      <c r="D28" s="166"/>
      <c r="E28" s="166"/>
      <c r="F28" s="167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5" ht="12.75" customHeight="1">
      <c r="A29" s="171" t="s">
        <v>185</v>
      </c>
      <c r="B29" s="165"/>
      <c r="C29" s="166"/>
      <c r="D29" s="166"/>
      <c r="E29" s="166"/>
      <c r="F29" s="167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5" ht="12.75" customHeight="1">
      <c r="A30" s="171" t="s">
        <v>186</v>
      </c>
      <c r="B30" s="165"/>
      <c r="C30" s="166"/>
      <c r="D30" s="166"/>
      <c r="E30" s="166"/>
      <c r="F30" s="167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 ht="12.75" customHeight="1">
      <c r="A31" s="171" t="s">
        <v>187</v>
      </c>
      <c r="B31" s="165"/>
      <c r="C31" s="166"/>
      <c r="D31" s="166"/>
      <c r="E31" s="166"/>
      <c r="F31" s="167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spans="1:25" ht="12.75" customHeight="1">
      <c r="A32" s="171" t="s">
        <v>188</v>
      </c>
      <c r="B32" s="165"/>
      <c r="C32" s="166"/>
      <c r="D32" s="166"/>
      <c r="E32" s="166"/>
      <c r="F32" s="167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spans="1:25" ht="12.75" customHeight="1">
      <c r="A33" s="171" t="s">
        <v>189</v>
      </c>
      <c r="B33" s="165"/>
      <c r="C33" s="166"/>
      <c r="D33" s="166"/>
      <c r="E33" s="166"/>
      <c r="F33" s="167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ht="12.75" customHeight="1">
      <c r="A34" s="171" t="s">
        <v>190</v>
      </c>
      <c r="B34" s="165"/>
      <c r="C34" s="166"/>
      <c r="D34" s="166"/>
      <c r="E34" s="166"/>
      <c r="F34" s="167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 ht="12.75" customHeight="1">
      <c r="A35" s="171" t="s">
        <v>191</v>
      </c>
      <c r="B35" s="165"/>
      <c r="C35" s="166"/>
      <c r="D35" s="166"/>
      <c r="E35" s="166"/>
      <c r="F35" s="167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1:25" ht="12.75" customHeight="1">
      <c r="A36" s="171" t="s">
        <v>192</v>
      </c>
      <c r="B36" s="168"/>
      <c r="C36" s="169"/>
      <c r="D36" s="169"/>
      <c r="E36" s="169"/>
      <c r="F36" s="170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spans="1:25" ht="12.75" customHeight="1">
      <c r="A37" s="4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 ht="12.75" customHeight="1">
      <c r="A38" s="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 ht="12.75" customHeight="1">
      <c r="A39" s="4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25" ht="12.75" customHeight="1">
      <c r="A40" s="4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25" ht="12.75" customHeight="1">
      <c r="A41" s="4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1:25" ht="12.75" customHeight="1">
      <c r="A42" s="4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1:25" ht="12.75" customHeight="1">
      <c r="A43" s="4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1:25" ht="12.75" customHeight="1">
      <c r="A44" s="4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25" ht="12.75" customHeight="1">
      <c r="A45" s="4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spans="1:25" ht="12.75" customHeight="1">
      <c r="A46" s="4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1:25" ht="12.75" customHeight="1">
      <c r="A47" s="4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1:25" ht="12.75" customHeight="1">
      <c r="A48" s="4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spans="1:25" ht="12.75" customHeight="1">
      <c r="A49" s="4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 spans="1:25" ht="12.75" customHeight="1">
      <c r="A50" s="4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 spans="1:25" ht="12.75" customHeight="1">
      <c r="A51" s="4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 spans="1:25" ht="12.75" customHeight="1">
      <c r="A52" s="4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 spans="1:25" ht="12.75" customHeight="1">
      <c r="A53" s="4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 spans="1:25" ht="12.75" customHeight="1">
      <c r="A54" s="4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 spans="1:25" ht="12.75" customHeight="1">
      <c r="A55" s="4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spans="1:25" ht="12.75" customHeight="1">
      <c r="A56" s="4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 spans="1:25" ht="12.75" customHeight="1">
      <c r="A57" s="4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 spans="1:25" ht="12.75" customHeight="1">
      <c r="A58" s="4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 spans="1:25" ht="12.75" customHeight="1">
      <c r="A59" s="4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 spans="1:25" ht="12.75" customHeight="1">
      <c r="A60" s="4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 spans="1:25" ht="12.75" customHeight="1">
      <c r="A61" s="4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 spans="1:25" ht="12.75" customHeight="1">
      <c r="A62" s="4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 spans="1:25" ht="12.75" customHeight="1">
      <c r="A63" s="4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 spans="1:25" ht="12.75" customHeight="1">
      <c r="A64" s="4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spans="1:25" ht="12.75" customHeight="1">
      <c r="A65" s="4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 spans="1:25" ht="12.75" customHeight="1">
      <c r="A66" s="4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 spans="1:25" ht="12.75" customHeight="1">
      <c r="A67" s="4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 spans="1:25" ht="12.75" customHeight="1">
      <c r="A68" s="4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 spans="1:25" ht="12.75" customHeight="1">
      <c r="A69" s="4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 spans="1:25" ht="12.75" customHeight="1">
      <c r="A70" s="4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 spans="1:25" ht="12.75" customHeight="1">
      <c r="A71" s="4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 spans="1:25" ht="12.75" customHeight="1">
      <c r="A72" s="4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 spans="1:25" ht="12.75" customHeight="1">
      <c r="A73" s="4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 spans="1:25" ht="12.75" customHeight="1">
      <c r="A74" s="4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 spans="1:25" ht="12.75" customHeight="1">
      <c r="A75" s="4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 spans="1:25" ht="12.75" customHeight="1">
      <c r="A76" s="4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 spans="1:25" ht="12.75" customHeight="1">
      <c r="A77" s="4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 spans="1:25" ht="12.75" customHeight="1">
      <c r="A78" s="4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 spans="1:25" ht="12.75" customHeight="1">
      <c r="A79" s="4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 spans="1:25" ht="12.75" customHeight="1">
      <c r="A80" s="4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 spans="1:25" ht="12.75" customHeight="1">
      <c r="A81" s="4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 spans="1:25" ht="12.75" customHeight="1">
      <c r="A82" s="4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 spans="1:25" ht="12.75" customHeight="1">
      <c r="A83" s="4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 spans="1:25" ht="12.75" customHeight="1">
      <c r="A84" s="4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 spans="1:25" ht="12.75" customHeight="1">
      <c r="A85" s="4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 spans="1:25" ht="12.75" customHeight="1">
      <c r="A86" s="4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 spans="1:25" ht="12.75" customHeight="1">
      <c r="A87" s="4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 spans="1:25" ht="12.75" customHeight="1">
      <c r="A88" s="4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 spans="1:25" ht="12.75" customHeight="1">
      <c r="A89" s="4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1:25" ht="12.75" customHeight="1">
      <c r="A90" s="4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1:25" ht="12.75" customHeight="1">
      <c r="A91" s="4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1:25" ht="12.75" customHeight="1">
      <c r="A92" s="4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1:25" ht="12.75" customHeight="1">
      <c r="A93" s="4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1:25" ht="12.75" customHeight="1">
      <c r="A94" s="4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1:25" ht="12.75" customHeight="1">
      <c r="A95" s="4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1:25" ht="12.75" customHeight="1">
      <c r="A96" s="4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1:25" ht="12.75" customHeight="1">
      <c r="A97" s="4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1:25" ht="12.75" customHeight="1">
      <c r="A98" s="4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1:25" ht="12.75" customHeight="1">
      <c r="A99" s="4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1:25" ht="12.75" customHeight="1">
      <c r="A100" s="4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1:25" ht="12.75" customHeight="1">
      <c r="A101" s="4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1:25" ht="12.75" customHeight="1">
      <c r="A102" s="4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1:25" ht="12.75" customHeight="1">
      <c r="A103" s="4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1:25" ht="12.75" customHeight="1">
      <c r="A104" s="4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1:25" ht="12.75" customHeight="1">
      <c r="A105" s="4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1:25" ht="12.75" customHeight="1">
      <c r="A106" s="4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1:25" ht="12.75" customHeight="1">
      <c r="A107" s="4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1:25" ht="12.75" customHeight="1">
      <c r="A108" s="4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1:25" ht="12.75" customHeight="1">
      <c r="A109" s="4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1:25" ht="12.75" customHeight="1">
      <c r="A110" s="4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1:25" ht="12.75" customHeight="1">
      <c r="A111" s="4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1:25" ht="12.75" customHeight="1">
      <c r="A112" s="4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1:25" ht="12.75" customHeight="1">
      <c r="A113" s="4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1:25" ht="12.75" customHeight="1">
      <c r="A114" s="4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1:25" ht="12.75" customHeight="1">
      <c r="A115" s="4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1:25" ht="12.75" customHeight="1">
      <c r="A116" s="4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1:25" ht="12.75" customHeight="1">
      <c r="A117" s="4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1:25" ht="12.75" customHeight="1">
      <c r="A118" s="4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1:25" ht="12.75" customHeight="1">
      <c r="A119" s="4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1:25" ht="12.75" customHeight="1">
      <c r="A120" s="4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1:25" ht="12.75" customHeight="1">
      <c r="A121" s="4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1:25" ht="12.75" customHeight="1">
      <c r="A122" s="4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1:25" ht="12.75" customHeight="1">
      <c r="A123" s="4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1:25" ht="12.75" customHeight="1">
      <c r="A124" s="4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1:25" ht="12.75" customHeight="1">
      <c r="A125" s="4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1:25" ht="12.75" customHeight="1">
      <c r="A126" s="4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1:25" ht="12.75" customHeight="1">
      <c r="A127" s="4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1:25" ht="12.75" customHeight="1">
      <c r="A128" s="4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1:25" ht="12.75" customHeight="1">
      <c r="A129" s="4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1:25" ht="12.75" customHeight="1">
      <c r="A130" s="4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1:25" ht="12.75" customHeight="1">
      <c r="A131" s="4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1:25" ht="12.75" customHeight="1">
      <c r="A132" s="4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1:25" ht="12.75" customHeight="1">
      <c r="A133" s="4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1:25" ht="12.75" customHeight="1">
      <c r="A134" s="4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1:25" ht="12.75" customHeight="1">
      <c r="A135" s="4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1:25" ht="12.75" customHeight="1">
      <c r="A136" s="4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1:25" ht="12.75" customHeight="1">
      <c r="A137" s="4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1:25" ht="12.75" customHeight="1">
      <c r="A138" s="4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1:25" ht="12.75" customHeight="1">
      <c r="A139" s="4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1:25" ht="12.75" customHeight="1">
      <c r="A140" s="4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1:25" ht="12.75" customHeight="1">
      <c r="A141" s="4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1:25" ht="12.75" customHeight="1">
      <c r="A142" s="4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1:25" ht="12.75" customHeight="1">
      <c r="A143" s="4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1:25" ht="12.75" customHeight="1">
      <c r="A144" s="4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1:25" ht="12.75" customHeight="1">
      <c r="A145" s="4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1:25" ht="12.75" customHeight="1">
      <c r="A146" s="4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1:25" ht="12.75" customHeight="1">
      <c r="A147" s="4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1:25" ht="12.75" customHeight="1">
      <c r="A148" s="4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1:25" ht="12.75" customHeight="1">
      <c r="A149" s="4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1:25" ht="12.75" customHeight="1">
      <c r="A150" s="4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1:25" ht="12.75" customHeight="1">
      <c r="A151" s="4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1:25" ht="12.75" customHeight="1">
      <c r="A152" s="4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1:25" ht="12.75" customHeight="1">
      <c r="A153" s="4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1:25" ht="12.75" customHeight="1">
      <c r="A154" s="4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1:25" ht="12.75" customHeight="1">
      <c r="A155" s="4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1:25" ht="12.75" customHeight="1">
      <c r="A156" s="4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1:25" ht="12.75" customHeight="1">
      <c r="A157" s="4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1:25" ht="12.75" customHeight="1">
      <c r="A158" s="4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1:25" ht="12.75" customHeight="1">
      <c r="A159" s="4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1:25" ht="12.75" customHeight="1">
      <c r="A160" s="4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1:25" ht="12.75" customHeight="1">
      <c r="A161" s="4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1:25" ht="12.75" customHeight="1">
      <c r="A162" s="4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1:25" ht="12.75" customHeight="1">
      <c r="A163" s="4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1:25" ht="12.75" customHeight="1">
      <c r="A164" s="4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1:25" ht="12.75" customHeight="1">
      <c r="A165" s="4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1:25" ht="12.75" customHeight="1">
      <c r="A166" s="4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1:25" ht="12.75" customHeight="1">
      <c r="A167" s="4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1:25" ht="12.75" customHeight="1">
      <c r="A168" s="4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1:25" ht="12.75" customHeight="1">
      <c r="A169" s="4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1:25" ht="12.75" customHeight="1">
      <c r="A170" s="4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1:25" ht="12.75" customHeight="1">
      <c r="A171" s="4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1:25" ht="12.75" customHeight="1">
      <c r="A172" s="4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1:25" ht="12.75" customHeight="1">
      <c r="A173" s="4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1:25" ht="12.75" customHeight="1">
      <c r="A174" s="4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1:25" ht="12.75" customHeight="1">
      <c r="A175" s="4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1:25" ht="12.75" customHeight="1">
      <c r="A176" s="4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1:25" ht="12.75" customHeight="1">
      <c r="A177" s="4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1:25" ht="12.75" customHeight="1">
      <c r="A178" s="4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1:25" ht="12.75" customHeight="1">
      <c r="A179" s="4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1:25" ht="12.75" customHeight="1">
      <c r="A180" s="4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1:25" ht="12.75" customHeight="1">
      <c r="A181" s="4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1:25" ht="12.75" customHeight="1">
      <c r="A182" s="4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1:25" ht="12.75" customHeight="1">
      <c r="A183" s="4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1:25" ht="12.75" customHeight="1">
      <c r="A184" s="4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1:25" ht="12.75" customHeight="1">
      <c r="A185" s="4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1:25" ht="12.75" customHeight="1">
      <c r="A186" s="4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1:25" ht="12.75" customHeight="1">
      <c r="A187" s="4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1:25" ht="12.75" customHeight="1">
      <c r="A188" s="4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1:25" ht="12.75" customHeight="1">
      <c r="A189" s="4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1:25" ht="12.75" customHeight="1">
      <c r="A190" s="4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1:25" ht="12.75" customHeight="1">
      <c r="A191" s="4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1:25" ht="12.75" customHeight="1">
      <c r="A192" s="4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1:25" ht="12.75" customHeight="1">
      <c r="A193" s="4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1:25" ht="12.75" customHeight="1">
      <c r="A194" s="4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1:25" ht="12.75" customHeight="1">
      <c r="A195" s="4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1:25" ht="12.75" customHeight="1">
      <c r="A196" s="4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1:25" ht="12.75" customHeight="1">
      <c r="A197" s="4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1:25" ht="12.75" customHeight="1">
      <c r="A198" s="4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1:25" ht="12.75" customHeight="1">
      <c r="A199" s="4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1:25" ht="12.75" customHeight="1">
      <c r="A200" s="4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1:25" ht="12.75" customHeight="1">
      <c r="A201" s="4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1:25" ht="12.75" customHeight="1">
      <c r="A202" s="4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1:25" ht="12.75" customHeight="1">
      <c r="A203" s="4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1:25" ht="12.75" customHeight="1">
      <c r="A204" s="4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1:25" ht="12.75" customHeight="1">
      <c r="A205" s="4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1:25" ht="12.75" customHeight="1">
      <c r="A206" s="4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1:25" ht="12.75" customHeight="1">
      <c r="A207" s="4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1:25" ht="12.75" customHeight="1">
      <c r="A208" s="4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1:25" ht="12.75" customHeight="1">
      <c r="A209" s="4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1:25" ht="12.75" customHeight="1">
      <c r="A210" s="4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1:25" ht="12.75" customHeight="1">
      <c r="A211" s="4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1:25" ht="12.75" customHeight="1">
      <c r="A212" s="4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1:25" ht="12.75" customHeight="1">
      <c r="A213" s="4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1:25" ht="12.75" customHeight="1">
      <c r="A214" s="5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1:25" ht="12.75" customHeight="1">
      <c r="A215" s="5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1:25" ht="12.75" customHeight="1">
      <c r="A216" s="5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1:25" ht="12.75" customHeight="1">
      <c r="A217" s="5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1:25" ht="12.75" customHeight="1">
      <c r="A218" s="5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1:25" ht="12.75" customHeight="1">
      <c r="A219" s="5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1:25" ht="12.75" customHeight="1">
      <c r="A220" s="5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1:25" ht="12.75" customHeight="1">
      <c r="A221" s="5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1:25" ht="12.75" customHeight="1">
      <c r="A222" s="5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1:25" ht="12.75" customHeight="1">
      <c r="A223" s="5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1:25" ht="12.75" customHeight="1">
      <c r="A224" s="5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1:25" ht="12.75" customHeight="1">
      <c r="A225" s="5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1:25" ht="12.75" customHeight="1">
      <c r="A226" s="5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1:25" ht="12.75" customHeight="1">
      <c r="A227" s="5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1:25" ht="12.75" customHeight="1">
      <c r="A228" s="5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1:25" ht="12.75" customHeight="1">
      <c r="A229" s="5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1:25" ht="12.75" customHeight="1">
      <c r="A230" s="5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1:25" ht="12.75" customHeight="1">
      <c r="A231" s="5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1:25" ht="12.75" customHeight="1">
      <c r="A232" s="5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1:25" ht="12.75" customHeight="1">
      <c r="A233" s="5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1:25" ht="12.75" customHeight="1">
      <c r="A234" s="5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1:25" ht="12.75" customHeight="1">
      <c r="A235" s="5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1:25" ht="12.75" customHeight="1">
      <c r="A236" s="5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1:25" ht="12.75" customHeight="1">
      <c r="A237" s="5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1:25" ht="12.75" customHeight="1">
      <c r="A238" s="5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1:25" ht="12.75" customHeight="1">
      <c r="A239" s="5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1:25" ht="12.75" customHeight="1">
      <c r="A240" s="5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1:25" ht="12.75" customHeight="1">
      <c r="A241" s="5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1:25" ht="12.75" customHeight="1">
      <c r="A242" s="5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1:25" ht="12.75" customHeight="1">
      <c r="A243" s="5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1:25" ht="12.75" customHeight="1">
      <c r="A244" s="5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1:25" ht="12.75" customHeight="1">
      <c r="A245" s="5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1:25" ht="12.75" customHeight="1">
      <c r="A246" s="5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1:25" ht="12.75" customHeight="1">
      <c r="A247" s="5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1:25" ht="12.75" customHeight="1">
      <c r="A248" s="5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1:25" ht="12.75" customHeight="1">
      <c r="A249" s="5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1:25" ht="12.75" customHeight="1">
      <c r="A250" s="5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1:25" ht="12.75" customHeight="1">
      <c r="A251" s="5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1:25" ht="12.75" customHeight="1">
      <c r="A252" s="5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1:25" ht="12.75" customHeight="1">
      <c r="A253" s="5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1:25" ht="12.75" customHeight="1">
      <c r="A254" s="5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1:25" ht="12.75" customHeight="1">
      <c r="A255" s="5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1:25" ht="12.75" customHeight="1">
      <c r="A256" s="5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1:25" ht="12.75" customHeight="1">
      <c r="A257" s="5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1:25" ht="12.75" customHeight="1">
      <c r="A258" s="5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1:25" ht="12.75" customHeight="1">
      <c r="A259" s="5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1:25" ht="12.75" customHeight="1">
      <c r="A260" s="5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1:25" ht="12.75" customHeight="1">
      <c r="A261" s="5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1:25" ht="12.75" customHeight="1">
      <c r="A262" s="5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1:25" ht="12.75" customHeight="1">
      <c r="A263" s="5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1:25" ht="12.75" customHeight="1">
      <c r="A264" s="5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1:25" ht="12.75" customHeight="1">
      <c r="A265" s="5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1:25" ht="12.75" customHeight="1">
      <c r="A266" s="5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1:25" ht="12.75" customHeight="1">
      <c r="A267" s="5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1:25" ht="12.75" customHeight="1">
      <c r="A268" s="5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1:25" ht="12.75" customHeight="1">
      <c r="A269" s="5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1:25" ht="12.75" customHeight="1">
      <c r="A270" s="5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1:25" ht="12.75" customHeight="1">
      <c r="A271" s="5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1:25" ht="12.75" customHeight="1">
      <c r="A272" s="5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1:25" ht="12.75" customHeight="1">
      <c r="A273" s="5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1:25" ht="12.75" customHeight="1">
      <c r="A274" s="5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1:25" ht="12.75" customHeight="1">
      <c r="A275" s="5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1:25" ht="12.75" customHeight="1">
      <c r="A276" s="5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1:25" ht="12.75" customHeight="1">
      <c r="A277" s="5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1:25" ht="12.75" customHeight="1">
      <c r="A278" s="5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1:25" ht="12.75" customHeight="1">
      <c r="A279" s="5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1:25" ht="12.75" customHeight="1">
      <c r="A280" s="5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1:25" ht="12.75" customHeight="1">
      <c r="A281" s="5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1:25" ht="12.75" customHeight="1">
      <c r="A282" s="5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1:25" ht="12.75" customHeight="1">
      <c r="A283" s="5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1:25" ht="12.75" customHeight="1">
      <c r="A284" s="5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1:25" ht="12.75" customHeight="1">
      <c r="A285" s="5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1:25" ht="12.75" customHeight="1">
      <c r="A286" s="5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1:25" ht="12.75" customHeight="1">
      <c r="A287" s="5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1:25" ht="12.75" customHeight="1">
      <c r="A288" s="5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1:25" ht="12.75" customHeight="1">
      <c r="A289" s="5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1:25" ht="12.75" customHeight="1">
      <c r="A290" s="5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1:25" ht="12.75" customHeight="1">
      <c r="A291" s="5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1:25" ht="12.75" customHeight="1">
      <c r="A292" s="5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1:25" ht="12.75" customHeight="1">
      <c r="A293" s="5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1:25" ht="12.75" customHeight="1">
      <c r="A294" s="5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1:25" ht="12.75" customHeight="1">
      <c r="A295" s="5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1:25" ht="12.75" customHeight="1">
      <c r="A296" s="5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1:25" ht="12.75" customHeight="1">
      <c r="A297" s="5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1:25" ht="12.75" customHeight="1">
      <c r="A298" s="5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1:25" ht="12.75" customHeight="1">
      <c r="A299" s="5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1:25" ht="12.75" customHeight="1">
      <c r="A300" s="5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1:25" ht="12.75" customHeight="1">
      <c r="A301" s="5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1:25" ht="12.75" customHeight="1">
      <c r="A302" s="5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1:25" ht="12.75" customHeight="1">
      <c r="A303" s="5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1:25" ht="12.75" customHeight="1">
      <c r="A304" s="5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  <row r="305" spans="1:25" ht="12.75" customHeight="1">
      <c r="A305" s="5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</row>
    <row r="306" spans="1:25" ht="12.75" customHeight="1">
      <c r="A306" s="5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</row>
    <row r="307" spans="1:25" ht="12.75" customHeight="1">
      <c r="A307" s="5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</row>
    <row r="308" spans="1:25" ht="12.75" customHeight="1">
      <c r="A308" s="5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</row>
    <row r="309" spans="1:25" ht="12.75" customHeight="1">
      <c r="A309" s="5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</row>
    <row r="310" spans="1:25" ht="12.75" customHeight="1">
      <c r="A310" s="5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</row>
    <row r="311" spans="1:25" ht="12.75" customHeight="1">
      <c r="A311" s="5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</row>
    <row r="312" spans="1:25" ht="12.75" customHeight="1">
      <c r="A312" s="5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</row>
    <row r="313" spans="1:25" ht="12.75" customHeight="1">
      <c r="A313" s="5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</row>
    <row r="314" spans="1:25" ht="12.75" customHeight="1">
      <c r="A314" s="5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</row>
    <row r="315" spans="1:25" ht="12.75" customHeight="1">
      <c r="A315" s="5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</row>
    <row r="316" spans="1:25" ht="12.75" customHeight="1">
      <c r="A316" s="5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</row>
    <row r="317" spans="1:25" ht="12.75" customHeight="1">
      <c r="A317" s="5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</row>
    <row r="318" spans="1:25" ht="12.75" customHeight="1">
      <c r="A318" s="5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</row>
    <row r="319" spans="1:25" ht="12.75" customHeight="1">
      <c r="A319" s="5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</row>
    <row r="320" spans="1:25" ht="12.75" customHeight="1">
      <c r="A320" s="5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</row>
    <row r="321" spans="1:25" ht="12.75" customHeight="1">
      <c r="A321" s="5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</row>
    <row r="322" spans="1:25" ht="12.75" customHeight="1">
      <c r="A322" s="5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</row>
    <row r="323" spans="1:25" ht="12.75" customHeight="1">
      <c r="A323" s="5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</row>
    <row r="324" spans="1:25" ht="12.75" customHeight="1">
      <c r="A324" s="5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</row>
    <row r="325" spans="1:25" ht="12.75" customHeight="1">
      <c r="A325" s="5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</row>
    <row r="326" spans="1:25" ht="12.75" customHeight="1">
      <c r="A326" s="5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</row>
    <row r="327" spans="1:25" ht="12.75" customHeight="1">
      <c r="A327" s="5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</row>
    <row r="328" spans="1:25" ht="12.75" customHeight="1">
      <c r="A328" s="5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</row>
    <row r="329" spans="1:25" ht="12.75" customHeight="1">
      <c r="A329" s="5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</row>
    <row r="330" spans="1:25" ht="12.75" customHeight="1">
      <c r="A330" s="5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</row>
    <row r="331" spans="1:25" ht="12.75" customHeight="1">
      <c r="A331" s="5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</row>
    <row r="332" spans="1:25" ht="12.75" customHeight="1">
      <c r="A332" s="5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</row>
    <row r="333" spans="1:25" ht="12.75" customHeight="1">
      <c r="A333" s="5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</row>
    <row r="334" spans="1:25" ht="12.75" customHeight="1">
      <c r="A334" s="5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</row>
    <row r="335" spans="1:25" ht="12.75" customHeight="1">
      <c r="A335" s="5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</row>
    <row r="336" spans="1:25" ht="12.75" customHeight="1">
      <c r="A336" s="5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</row>
    <row r="337" spans="1:25" ht="12.75" customHeight="1">
      <c r="A337" s="5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</row>
    <row r="338" spans="1:25" ht="12.75" customHeight="1">
      <c r="A338" s="5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</row>
    <row r="339" spans="1:25" ht="12.75" customHeight="1">
      <c r="A339" s="5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</row>
    <row r="340" spans="1:25" ht="12.75" customHeight="1">
      <c r="A340" s="5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</row>
    <row r="341" spans="1:25" ht="12.75" customHeight="1">
      <c r="A341" s="5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</row>
    <row r="342" spans="1:25" ht="12.75" customHeight="1">
      <c r="A342" s="5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</row>
    <row r="343" spans="1:25" ht="12.75" customHeight="1">
      <c r="A343" s="5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</row>
    <row r="344" spans="1:25" ht="12.75" customHeight="1">
      <c r="A344" s="5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</row>
    <row r="345" spans="1:25" ht="12.75" customHeight="1">
      <c r="A345" s="5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</row>
    <row r="346" spans="1:25" ht="12.75" customHeight="1">
      <c r="A346" s="5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</row>
    <row r="347" spans="1:25" ht="12.75" customHeight="1">
      <c r="A347" s="5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</row>
    <row r="348" spans="1:25" ht="12.75" customHeight="1">
      <c r="A348" s="5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</row>
    <row r="349" spans="1:25" ht="12.75" customHeight="1">
      <c r="A349" s="5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</row>
    <row r="350" spans="1:25" ht="12.75" customHeight="1">
      <c r="A350" s="5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</row>
    <row r="351" spans="1:25" ht="12.75" customHeight="1">
      <c r="A351" s="5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</row>
    <row r="352" spans="1:25" ht="12.75" customHeight="1">
      <c r="A352" s="5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</row>
    <row r="353" spans="1:25" ht="12.75" customHeight="1">
      <c r="A353" s="5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</row>
    <row r="354" spans="1:25" ht="12.75" customHeight="1">
      <c r="A354" s="5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</row>
    <row r="355" spans="1:25" ht="12.75" customHeight="1">
      <c r="A355" s="5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</row>
    <row r="356" spans="1:25" ht="12.75" customHeight="1">
      <c r="A356" s="5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</row>
    <row r="357" spans="1:25" ht="12.75" customHeight="1">
      <c r="A357" s="5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</row>
    <row r="358" spans="1:25" ht="12.75" customHeight="1">
      <c r="A358" s="5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</row>
    <row r="359" spans="1:25" ht="12.75" customHeight="1">
      <c r="A359" s="5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</row>
    <row r="360" spans="1:25" ht="12.75" customHeight="1">
      <c r="A360" s="5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</row>
    <row r="361" spans="1:25" ht="12.75" customHeight="1">
      <c r="A361" s="5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</row>
    <row r="362" spans="1:25" ht="12.75" customHeight="1">
      <c r="A362" s="5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</row>
    <row r="363" spans="1:25" ht="12.75" customHeight="1">
      <c r="A363" s="5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</row>
    <row r="364" spans="1:25" ht="12.75" customHeight="1">
      <c r="A364" s="5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</row>
    <row r="365" spans="1:25" ht="12.75" customHeight="1">
      <c r="A365" s="5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</row>
    <row r="366" spans="1:25" ht="12.75" customHeight="1">
      <c r="A366" s="5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</row>
    <row r="367" spans="1:25" ht="12.75" customHeight="1">
      <c r="A367" s="5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</row>
    <row r="368" spans="1:25" ht="12.75" customHeight="1">
      <c r="A368" s="5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</row>
    <row r="369" spans="1:25" ht="12.75" customHeight="1">
      <c r="A369" s="5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</row>
    <row r="370" spans="1:25" ht="12.75" customHeight="1">
      <c r="A370" s="5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</row>
    <row r="371" spans="1:25" ht="12.75" customHeight="1">
      <c r="A371" s="5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</row>
    <row r="372" spans="1:25" ht="12.75" customHeight="1">
      <c r="A372" s="5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</row>
    <row r="373" spans="1:25" ht="12.75" customHeight="1">
      <c r="A373" s="5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</row>
    <row r="374" spans="1:25" ht="12.75" customHeight="1">
      <c r="A374" s="5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</row>
    <row r="375" spans="1:25" ht="12.75" customHeight="1">
      <c r="A375" s="5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</row>
    <row r="376" spans="1:25" ht="12.75" customHeight="1">
      <c r="A376" s="5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</row>
    <row r="377" spans="1:25" ht="12.75" customHeight="1">
      <c r="A377" s="5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</row>
    <row r="378" spans="1:25" ht="12.75" customHeight="1">
      <c r="A378" s="5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</row>
    <row r="379" spans="1:25" ht="12.75" customHeight="1">
      <c r="A379" s="5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</row>
    <row r="380" spans="1:25" ht="12.75" customHeight="1">
      <c r="A380" s="5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</row>
    <row r="381" spans="1:25" ht="12.75" customHeight="1">
      <c r="A381" s="5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</row>
    <row r="382" spans="1:25" ht="12.75" customHeight="1">
      <c r="A382" s="5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</row>
    <row r="383" spans="1:25" ht="12.75" customHeight="1">
      <c r="A383" s="5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</row>
    <row r="384" spans="1:25" ht="12.75" customHeight="1">
      <c r="A384" s="5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</row>
    <row r="385" spans="1:25" ht="12.75" customHeight="1">
      <c r="A385" s="5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</row>
    <row r="386" spans="1:25" ht="12.75" customHeight="1">
      <c r="A386" s="5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</row>
    <row r="387" spans="1:25" ht="12.75" customHeight="1">
      <c r="A387" s="5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</row>
    <row r="388" spans="1:25" ht="12.75" customHeight="1">
      <c r="A388" s="5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</row>
    <row r="389" spans="1:25" ht="12.75" customHeight="1">
      <c r="A389" s="5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</row>
    <row r="390" spans="1:25" ht="12.75" customHeight="1">
      <c r="A390" s="5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</row>
    <row r="391" spans="1:25" ht="12.75" customHeight="1">
      <c r="A391" s="5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</row>
    <row r="392" spans="1:25" ht="12.75" customHeight="1">
      <c r="A392" s="5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</row>
    <row r="393" spans="1:25" ht="12.75" customHeight="1">
      <c r="A393" s="5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</row>
    <row r="394" spans="1:25" ht="12.75" customHeight="1">
      <c r="A394" s="5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</row>
    <row r="395" spans="1:25" ht="12.75" customHeight="1">
      <c r="A395" s="5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</row>
    <row r="396" spans="1:25" ht="12.75" customHeight="1">
      <c r="A396" s="5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</row>
    <row r="397" spans="1:25" ht="12.75" customHeight="1">
      <c r="A397" s="5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</row>
    <row r="398" spans="1:25" ht="12.75" customHeight="1">
      <c r="A398" s="5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</row>
    <row r="399" spans="1:25" ht="12.75" customHeight="1">
      <c r="A399" s="5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</row>
    <row r="400" spans="1:25" ht="12.75" customHeight="1">
      <c r="A400" s="5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</row>
    <row r="401" spans="1:25" ht="12.75" customHeight="1">
      <c r="A401" s="5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</row>
    <row r="402" spans="1:25" ht="12.75" customHeight="1">
      <c r="A402" s="5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</row>
    <row r="403" spans="1:25" ht="12.75" customHeight="1">
      <c r="A403" s="5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</row>
    <row r="404" spans="1:25" ht="12.75" customHeight="1">
      <c r="A404" s="5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</row>
    <row r="405" spans="1:25" ht="12.75" customHeight="1">
      <c r="A405" s="5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</row>
    <row r="406" spans="1:25" ht="12.75" customHeight="1">
      <c r="A406" s="5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</row>
    <row r="407" spans="1:25" ht="12.75" customHeight="1">
      <c r="A407" s="5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</row>
    <row r="408" spans="1:25" ht="12.75" customHeight="1">
      <c r="A408" s="5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</row>
    <row r="409" spans="1:25" ht="12.75" customHeight="1">
      <c r="A409" s="5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</row>
    <row r="410" spans="1:25" ht="12.75" customHeight="1">
      <c r="A410" s="5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</row>
    <row r="411" spans="1:25" ht="12.75" customHeight="1">
      <c r="A411" s="5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</row>
    <row r="412" spans="1:25" ht="12.75" customHeight="1">
      <c r="A412" s="5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</row>
    <row r="413" spans="1:25" ht="12.75" customHeight="1">
      <c r="A413" s="5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</row>
    <row r="414" spans="1:25" ht="12.75" customHeight="1">
      <c r="A414" s="5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</row>
    <row r="415" spans="1:25" ht="12.75" customHeight="1">
      <c r="A415" s="5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</row>
    <row r="416" spans="1:25" ht="12.75" customHeight="1">
      <c r="A416" s="5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</row>
    <row r="417" spans="1:25" ht="12.75" customHeight="1">
      <c r="A417" s="5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</row>
    <row r="418" spans="1:25" ht="12.75" customHeight="1">
      <c r="A418" s="5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</row>
    <row r="419" spans="1:25" ht="12.75" customHeight="1">
      <c r="A419" s="5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</row>
    <row r="420" spans="1:25" ht="12.75" customHeight="1">
      <c r="A420" s="5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</row>
    <row r="421" spans="1:25" ht="12.75" customHeight="1">
      <c r="A421" s="5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</row>
    <row r="422" spans="1:25" ht="12.75" customHeight="1">
      <c r="A422" s="5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</row>
    <row r="423" spans="1:25" ht="12.75" customHeight="1">
      <c r="A423" s="5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</row>
    <row r="424" spans="1:25" ht="12.75" customHeight="1">
      <c r="A424" s="5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</row>
    <row r="425" spans="1:25" ht="12.75" customHeight="1">
      <c r="A425" s="5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</row>
    <row r="426" spans="1:25" ht="12.75" customHeight="1">
      <c r="A426" s="5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</row>
    <row r="427" spans="1:25" ht="12.75" customHeight="1">
      <c r="A427" s="5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</row>
    <row r="428" spans="1:25" ht="12.75" customHeight="1">
      <c r="A428" s="5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</row>
    <row r="429" spans="1:25" ht="12.75" customHeight="1">
      <c r="A429" s="5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</row>
    <row r="430" spans="1:25" ht="12.75" customHeight="1">
      <c r="A430" s="5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</row>
    <row r="431" spans="1:25" ht="12.75" customHeight="1">
      <c r="A431" s="5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</row>
    <row r="432" spans="1:25" ht="12.75" customHeight="1">
      <c r="A432" s="5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</row>
    <row r="433" spans="1:25" ht="12.75" customHeight="1">
      <c r="A433" s="5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</row>
    <row r="434" spans="1:25" ht="12.75" customHeight="1">
      <c r="A434" s="5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</row>
    <row r="435" spans="1:25" ht="12.75" customHeight="1">
      <c r="A435" s="5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</row>
    <row r="436" spans="1:25" ht="12.75" customHeight="1">
      <c r="A436" s="5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</row>
    <row r="437" spans="1:25" ht="12.75" customHeight="1">
      <c r="A437" s="5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</row>
    <row r="438" spans="1:25" ht="12.75" customHeight="1">
      <c r="A438" s="5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</row>
    <row r="439" spans="1:25" ht="12.75" customHeight="1">
      <c r="A439" s="5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</row>
    <row r="440" spans="1:25" ht="12.75" customHeight="1">
      <c r="A440" s="5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</row>
    <row r="441" spans="1:25" ht="12.75" customHeight="1">
      <c r="A441" s="5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</row>
    <row r="442" spans="1:25" ht="12.75" customHeight="1">
      <c r="A442" s="5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</row>
    <row r="443" spans="1:25" ht="12.75" customHeight="1">
      <c r="A443" s="5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</row>
    <row r="444" spans="1:25" ht="12.75" customHeight="1">
      <c r="A444" s="5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</row>
    <row r="445" spans="1:25" ht="12.75" customHeight="1">
      <c r="A445" s="5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</row>
    <row r="446" spans="1:25" ht="12.75" customHeight="1">
      <c r="A446" s="5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</row>
    <row r="447" spans="1:25" ht="12.75" customHeight="1">
      <c r="A447" s="5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</row>
    <row r="448" spans="1:25" ht="12.75" customHeight="1">
      <c r="A448" s="5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</row>
    <row r="449" spans="1:25" ht="12.75" customHeight="1">
      <c r="A449" s="5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</row>
    <row r="450" spans="1:25" ht="12.75" customHeight="1">
      <c r="A450" s="5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</row>
    <row r="451" spans="1:25" ht="12.75" customHeight="1">
      <c r="A451" s="5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</row>
    <row r="452" spans="1:25" ht="12.75" customHeight="1">
      <c r="A452" s="5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</row>
    <row r="453" spans="1:25" ht="12.75" customHeight="1">
      <c r="A453" s="5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</row>
    <row r="454" spans="1:25" ht="12.75" customHeight="1">
      <c r="A454" s="5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</row>
    <row r="455" spans="1:25" ht="12.75" customHeight="1">
      <c r="A455" s="5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</row>
    <row r="456" spans="1:25" ht="12.75" customHeight="1">
      <c r="A456" s="5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</row>
    <row r="457" spans="1:25" ht="12.75" customHeight="1">
      <c r="A457" s="5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</row>
    <row r="458" spans="1:25" ht="12.75" customHeight="1">
      <c r="A458" s="5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</row>
    <row r="459" spans="1:25" ht="12.75" customHeight="1">
      <c r="A459" s="5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</row>
    <row r="460" spans="1:25" ht="12.75" customHeight="1">
      <c r="A460" s="5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</row>
    <row r="461" spans="1:25" ht="12.75" customHeight="1">
      <c r="A461" s="5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</row>
    <row r="462" spans="1:25" ht="12.75" customHeight="1">
      <c r="A462" s="5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</row>
    <row r="463" spans="1:25" ht="12.75" customHeight="1">
      <c r="A463" s="5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</row>
    <row r="464" spans="1:25" ht="12.75" customHeight="1">
      <c r="A464" s="5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</row>
    <row r="465" spans="1:25" ht="12.75" customHeight="1">
      <c r="A465" s="5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</row>
    <row r="466" spans="1:25" ht="12.75" customHeight="1">
      <c r="A466" s="5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</row>
    <row r="467" spans="1:25" ht="12.75" customHeight="1">
      <c r="A467" s="5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</row>
    <row r="468" spans="1:25" ht="12.75" customHeight="1">
      <c r="A468" s="5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</row>
    <row r="469" spans="1:25" ht="12.75" customHeight="1">
      <c r="A469" s="5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</row>
    <row r="470" spans="1:25" ht="12.75" customHeight="1">
      <c r="A470" s="5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</row>
    <row r="471" spans="1:25" ht="12.75" customHeight="1">
      <c r="A471" s="5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</row>
    <row r="472" spans="1:25" ht="12.75" customHeight="1">
      <c r="A472" s="5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</row>
    <row r="473" spans="1:25" ht="12.75" customHeight="1">
      <c r="A473" s="5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</row>
    <row r="474" spans="1:25" ht="12.75" customHeight="1">
      <c r="A474" s="5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</row>
    <row r="475" spans="1:25" ht="12.75" customHeight="1">
      <c r="A475" s="5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</row>
    <row r="476" spans="1:25" ht="12.75" customHeight="1">
      <c r="A476" s="5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</row>
    <row r="477" spans="1:25" ht="12.75" customHeight="1">
      <c r="A477" s="5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</row>
    <row r="478" spans="1:25" ht="12.75" customHeight="1">
      <c r="A478" s="5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</row>
    <row r="479" spans="1:25" ht="12.75" customHeight="1">
      <c r="A479" s="5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</row>
    <row r="480" spans="1:25" ht="12.75" customHeight="1">
      <c r="A480" s="5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</row>
    <row r="481" spans="1:25" ht="12.75" customHeight="1">
      <c r="A481" s="5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</row>
    <row r="482" spans="1:25" ht="12.75" customHeight="1">
      <c r="A482" s="5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</row>
    <row r="483" spans="1:25" ht="12.75" customHeight="1">
      <c r="A483" s="5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</row>
    <row r="484" spans="1:25" ht="12.75" customHeight="1">
      <c r="A484" s="5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</row>
    <row r="485" spans="1:25" ht="12.75" customHeight="1">
      <c r="A485" s="5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</row>
    <row r="486" spans="1:25" ht="12.75" customHeight="1">
      <c r="A486" s="5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</row>
    <row r="487" spans="1:25" ht="12.75" customHeight="1">
      <c r="A487" s="5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</row>
    <row r="488" spans="1:25" ht="12.75" customHeight="1">
      <c r="A488" s="5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</row>
    <row r="489" spans="1:25" ht="12.75" customHeight="1">
      <c r="A489" s="5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</row>
    <row r="490" spans="1:25" ht="12.75" customHeight="1">
      <c r="A490" s="5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</row>
    <row r="491" spans="1:25" ht="12.75" customHeight="1">
      <c r="A491" s="5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</row>
    <row r="492" spans="1:25" ht="12.75" customHeight="1">
      <c r="A492" s="5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</row>
    <row r="493" spans="1:25" ht="12.75" customHeight="1">
      <c r="A493" s="5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</row>
    <row r="494" spans="1:25" ht="12.75" customHeight="1">
      <c r="A494" s="5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</row>
    <row r="495" spans="1:25" ht="12.75" customHeight="1">
      <c r="A495" s="5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</row>
    <row r="496" spans="1:25" ht="12.75" customHeight="1">
      <c r="A496" s="5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</row>
    <row r="497" spans="1:25" ht="12.75" customHeight="1">
      <c r="A497" s="5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</row>
    <row r="498" spans="1:25" ht="12.75" customHeight="1">
      <c r="A498" s="5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</row>
    <row r="499" spans="1:25" ht="12.75" customHeight="1">
      <c r="A499" s="5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</row>
    <row r="500" spans="1:25" ht="12.75" customHeight="1">
      <c r="A500" s="5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</row>
    <row r="501" spans="1:25" ht="12.75" customHeight="1">
      <c r="A501" s="5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</row>
    <row r="502" spans="1:25" ht="12.75" customHeight="1">
      <c r="A502" s="5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</row>
    <row r="503" spans="1:25" ht="12.75" customHeight="1">
      <c r="A503" s="5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</row>
    <row r="504" spans="1:25" ht="12.75" customHeight="1">
      <c r="A504" s="5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</row>
    <row r="505" spans="1:25" ht="12.75" customHeight="1">
      <c r="A505" s="5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</row>
    <row r="506" spans="1:25" ht="12.75" customHeight="1">
      <c r="A506" s="5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</row>
    <row r="507" spans="1:25" ht="12.75" customHeight="1">
      <c r="A507" s="5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</row>
    <row r="508" spans="1:25" ht="12.75" customHeight="1">
      <c r="A508" s="5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</row>
    <row r="509" spans="1:25" ht="12.75" customHeight="1">
      <c r="A509" s="5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</row>
    <row r="510" spans="1:25" ht="12.75" customHeight="1">
      <c r="A510" s="5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</row>
    <row r="511" spans="1:25" ht="12.75" customHeight="1">
      <c r="A511" s="5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</row>
    <row r="512" spans="1:25" ht="12.75" customHeight="1">
      <c r="A512" s="5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</row>
    <row r="513" spans="1:25" ht="12.75" customHeight="1">
      <c r="A513" s="5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</row>
    <row r="514" spans="1:25" ht="12.75" customHeight="1">
      <c r="A514" s="5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</row>
    <row r="515" spans="1:25" ht="12.75" customHeight="1">
      <c r="A515" s="5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</row>
    <row r="516" spans="1:25" ht="12.75" customHeight="1">
      <c r="A516" s="5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</row>
    <row r="517" spans="1:25" ht="12.75" customHeight="1">
      <c r="A517" s="5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</row>
    <row r="518" spans="1:25" ht="12.75" customHeight="1">
      <c r="A518" s="5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</row>
    <row r="519" spans="1:25" ht="12.75" customHeight="1">
      <c r="A519" s="5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</row>
    <row r="520" spans="1:25" ht="12.75" customHeight="1">
      <c r="A520" s="5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</row>
    <row r="521" spans="1:25" ht="12.75" customHeight="1">
      <c r="A521" s="5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</row>
    <row r="522" spans="1:25" ht="12.75" customHeight="1">
      <c r="A522" s="5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</row>
    <row r="523" spans="1:25" ht="12.75" customHeight="1">
      <c r="A523" s="5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</row>
    <row r="524" spans="1:25" ht="12.75" customHeight="1">
      <c r="A524" s="5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</row>
    <row r="525" spans="1:25" ht="12.75" customHeight="1">
      <c r="A525" s="5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</row>
    <row r="526" spans="1:25" ht="12.75" customHeight="1">
      <c r="A526" s="5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</row>
    <row r="527" spans="1:25" ht="12.75" customHeight="1">
      <c r="A527" s="5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</row>
    <row r="528" spans="1:25" ht="12.75" customHeight="1">
      <c r="A528" s="5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</row>
    <row r="529" spans="1:25" ht="12.75" customHeight="1">
      <c r="A529" s="5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</row>
    <row r="530" spans="1:25" ht="12.75" customHeight="1">
      <c r="A530" s="5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</row>
    <row r="531" spans="1:25" ht="12.75" customHeight="1">
      <c r="A531" s="5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</row>
    <row r="532" spans="1:25" ht="12.75" customHeight="1">
      <c r="A532" s="5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</row>
    <row r="533" spans="1:25" ht="12.75" customHeight="1">
      <c r="A533" s="5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</row>
    <row r="534" spans="1:25" ht="12.75" customHeight="1">
      <c r="A534" s="5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</row>
    <row r="535" spans="1:25" ht="12.75" customHeight="1">
      <c r="A535" s="5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</row>
    <row r="536" spans="1:25" ht="12.75" customHeight="1">
      <c r="A536" s="5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</row>
    <row r="537" spans="1:25" ht="12.75" customHeight="1">
      <c r="A537" s="5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</row>
    <row r="538" spans="1:25" ht="12.75" customHeight="1">
      <c r="A538" s="5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</row>
    <row r="539" spans="1:25" ht="12.75" customHeight="1">
      <c r="A539" s="5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</row>
    <row r="540" spans="1:25" ht="12.75" customHeight="1">
      <c r="A540" s="5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</row>
    <row r="541" spans="1:25" ht="12.75" customHeight="1">
      <c r="A541" s="5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</row>
    <row r="542" spans="1:25" ht="12.75" customHeight="1">
      <c r="A542" s="5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</row>
    <row r="543" spans="1:25" ht="12.75" customHeight="1">
      <c r="A543" s="5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</row>
    <row r="544" spans="1:25" ht="12.75" customHeight="1">
      <c r="A544" s="5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</row>
    <row r="545" spans="1:25" ht="12.75" customHeight="1">
      <c r="A545" s="5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</row>
    <row r="546" spans="1:25" ht="12.75" customHeight="1">
      <c r="A546" s="5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</row>
    <row r="547" spans="1:25" ht="12.75" customHeight="1">
      <c r="A547" s="5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</row>
    <row r="548" spans="1:25" ht="12.75" customHeight="1">
      <c r="A548" s="5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</row>
    <row r="549" spans="1:25" ht="12.75" customHeight="1">
      <c r="A549" s="5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</row>
    <row r="550" spans="1:25" ht="12.75" customHeight="1">
      <c r="A550" s="5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</row>
    <row r="551" spans="1:25" ht="12.75" customHeight="1">
      <c r="A551" s="5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</row>
    <row r="552" spans="1:25" ht="12.75" customHeight="1">
      <c r="A552" s="5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</row>
    <row r="553" spans="1:25" ht="12.75" customHeight="1">
      <c r="A553" s="5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</row>
    <row r="554" spans="1:25" ht="12.75" customHeight="1">
      <c r="A554" s="5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</row>
    <row r="555" spans="1:25" ht="12.75" customHeight="1">
      <c r="A555" s="5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</row>
    <row r="556" spans="1:25" ht="12.75" customHeight="1">
      <c r="A556" s="5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</row>
    <row r="557" spans="1:25" ht="12.75" customHeight="1">
      <c r="A557" s="5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</row>
    <row r="558" spans="1:25" ht="12.75" customHeight="1">
      <c r="A558" s="5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</row>
    <row r="559" spans="1:25" ht="12.75" customHeight="1">
      <c r="A559" s="5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</row>
    <row r="560" spans="1:25" ht="12.75" customHeight="1">
      <c r="A560" s="5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</row>
    <row r="561" spans="1:25" ht="12.75" customHeight="1">
      <c r="A561" s="5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</row>
    <row r="562" spans="1:25" ht="12.75" customHeight="1">
      <c r="A562" s="5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</row>
    <row r="563" spans="1:25" ht="12.75" customHeight="1">
      <c r="A563" s="5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</row>
    <row r="564" spans="1:25" ht="12.75" customHeight="1">
      <c r="A564" s="5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</row>
    <row r="565" spans="1:25" ht="12.75" customHeight="1">
      <c r="A565" s="5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</row>
    <row r="566" spans="1:25" ht="12.75" customHeight="1">
      <c r="A566" s="5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</row>
    <row r="567" spans="1:25" ht="12.75" customHeight="1">
      <c r="A567" s="5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</row>
    <row r="568" spans="1:25" ht="12.75" customHeight="1">
      <c r="A568" s="5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</row>
    <row r="569" spans="1:25" ht="12.75" customHeight="1">
      <c r="A569" s="5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</row>
    <row r="570" spans="1:25" ht="12.75" customHeight="1">
      <c r="A570" s="5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</row>
    <row r="571" spans="1:25" ht="12.75" customHeight="1">
      <c r="A571" s="5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</row>
    <row r="572" spans="1:25" ht="12.75" customHeight="1">
      <c r="A572" s="5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</row>
    <row r="573" spans="1:25" ht="12.75" customHeight="1">
      <c r="A573" s="5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</row>
    <row r="574" spans="1:25" ht="12.75" customHeight="1">
      <c r="A574" s="5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</row>
    <row r="575" spans="1:25" ht="12.75" customHeight="1">
      <c r="A575" s="5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</row>
    <row r="576" spans="1:25" ht="12.75" customHeight="1">
      <c r="A576" s="5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</row>
    <row r="577" spans="1:25" ht="12.75" customHeight="1">
      <c r="A577" s="5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</row>
    <row r="578" spans="1:25" ht="12.75" customHeight="1">
      <c r="A578" s="5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</row>
    <row r="579" spans="1:25" ht="12.75" customHeight="1">
      <c r="A579" s="5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</row>
    <row r="580" spans="1:25" ht="12.75" customHeight="1">
      <c r="A580" s="5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</row>
    <row r="581" spans="1:25" ht="12.75" customHeight="1">
      <c r="A581" s="5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</row>
    <row r="582" spans="1:25" ht="12.75" customHeight="1">
      <c r="A582" s="5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</row>
    <row r="583" spans="1:25" ht="12.75" customHeight="1">
      <c r="A583" s="5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</row>
    <row r="584" spans="1:25" ht="12.75" customHeight="1">
      <c r="A584" s="5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</row>
    <row r="585" spans="1:25" ht="12.75" customHeight="1">
      <c r="A585" s="5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</row>
    <row r="586" spans="1:25" ht="12.75" customHeight="1">
      <c r="A586" s="5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</row>
    <row r="587" spans="1:25" ht="12.75" customHeight="1">
      <c r="A587" s="5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</row>
    <row r="588" spans="1:25" ht="12.75" customHeight="1">
      <c r="A588" s="5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</row>
    <row r="589" spans="1:25" ht="12.75" customHeight="1">
      <c r="A589" s="5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</row>
    <row r="590" spans="1:25" ht="12.75" customHeight="1">
      <c r="A590" s="5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</row>
    <row r="591" spans="1:25" ht="12.75" customHeight="1">
      <c r="A591" s="5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</row>
    <row r="592" spans="1:25" ht="12.75" customHeight="1">
      <c r="A592" s="5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</row>
    <row r="593" spans="1:25" ht="12.75" customHeight="1">
      <c r="A593" s="5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</row>
    <row r="594" spans="1:25" ht="12.75" customHeight="1">
      <c r="A594" s="5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</row>
    <row r="595" spans="1:25" ht="12.75" customHeight="1">
      <c r="A595" s="5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</row>
    <row r="596" spans="1:25" ht="12.75" customHeight="1">
      <c r="A596" s="5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</row>
    <row r="597" spans="1:25" ht="12.75" customHeight="1">
      <c r="A597" s="5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</row>
    <row r="598" spans="1:25" ht="12.75" customHeight="1">
      <c r="A598" s="5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</row>
    <row r="599" spans="1:25" ht="12.75" customHeight="1">
      <c r="A599" s="5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</row>
    <row r="600" spans="1:25" ht="12.75" customHeight="1">
      <c r="A600" s="5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</row>
    <row r="601" spans="1:25" ht="12.75" customHeight="1">
      <c r="A601" s="5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</row>
    <row r="602" spans="1:25" ht="12.75" customHeight="1">
      <c r="A602" s="5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</row>
    <row r="603" spans="1:25" ht="12.75" customHeight="1">
      <c r="A603" s="5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</row>
    <row r="604" spans="1:25" ht="12.75" customHeight="1">
      <c r="A604" s="5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</row>
    <row r="605" spans="1:25" ht="12.75" customHeight="1">
      <c r="A605" s="5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</row>
    <row r="606" spans="1:25" ht="12.75" customHeight="1">
      <c r="A606" s="5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</row>
    <row r="607" spans="1:25" ht="12.75" customHeight="1">
      <c r="A607" s="5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</row>
    <row r="608" spans="1:25" ht="12.75" customHeight="1">
      <c r="A608" s="5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</row>
    <row r="609" spans="1:25" ht="12.75" customHeight="1">
      <c r="A609" s="5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</row>
    <row r="610" spans="1:25" ht="12.75" customHeight="1">
      <c r="A610" s="5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</row>
    <row r="611" spans="1:25" ht="12.75" customHeight="1">
      <c r="A611" s="5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</row>
    <row r="612" spans="1:25" ht="12.75" customHeight="1">
      <c r="A612" s="5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</row>
    <row r="613" spans="1:25" ht="12.75" customHeight="1">
      <c r="A613" s="5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</row>
    <row r="614" spans="1:25" ht="12.75" customHeight="1">
      <c r="A614" s="5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</row>
    <row r="615" spans="1:25" ht="12.75" customHeight="1">
      <c r="A615" s="5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</row>
    <row r="616" spans="1:25" ht="12.75" customHeight="1">
      <c r="A616" s="5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</row>
    <row r="617" spans="1:25" ht="12.75" customHeight="1">
      <c r="A617" s="5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</row>
    <row r="618" spans="1:25" ht="12.75" customHeight="1">
      <c r="A618" s="5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</row>
    <row r="619" spans="1:25" ht="12.75" customHeight="1">
      <c r="A619" s="5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</row>
    <row r="620" spans="1:25" ht="12.75" customHeight="1">
      <c r="A620" s="5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</row>
    <row r="621" spans="1:25" ht="12.75" customHeight="1">
      <c r="A621" s="5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</row>
    <row r="622" spans="1:25" ht="12.75" customHeight="1">
      <c r="A622" s="5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</row>
    <row r="623" spans="1:25" ht="12.75" customHeight="1">
      <c r="A623" s="5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</row>
    <row r="624" spans="1:25" ht="12.75" customHeight="1">
      <c r="A624" s="5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</row>
    <row r="625" spans="1:25" ht="12.75" customHeight="1">
      <c r="A625" s="5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</row>
    <row r="626" spans="1:25" ht="12.75" customHeight="1">
      <c r="A626" s="5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</row>
    <row r="627" spans="1:25" ht="12.75" customHeight="1">
      <c r="A627" s="5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</row>
    <row r="628" spans="1:25" ht="12.75" customHeight="1">
      <c r="A628" s="5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</row>
    <row r="629" spans="1:25" ht="12.75" customHeight="1">
      <c r="A629" s="5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</row>
    <row r="630" spans="1:25" ht="12.75" customHeight="1">
      <c r="A630" s="5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</row>
    <row r="631" spans="1:25" ht="12.75" customHeight="1">
      <c r="A631" s="5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</row>
    <row r="632" spans="1:25" ht="12.75" customHeight="1">
      <c r="A632" s="5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</row>
    <row r="633" spans="1:25" ht="12.75" customHeight="1">
      <c r="A633" s="5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</row>
    <row r="634" spans="1:25" ht="12.75" customHeight="1">
      <c r="A634" s="5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</row>
    <row r="635" spans="1:25" ht="12.75" customHeight="1">
      <c r="A635" s="5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</row>
    <row r="636" spans="1:25" ht="12.75" customHeight="1">
      <c r="A636" s="5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</row>
    <row r="637" spans="1:25" ht="12.75" customHeight="1">
      <c r="A637" s="5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</row>
    <row r="638" spans="1:25" ht="12.75" customHeight="1">
      <c r="A638" s="5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</row>
    <row r="639" spans="1:25" ht="12.75" customHeight="1">
      <c r="A639" s="5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</row>
    <row r="640" spans="1:25" ht="12.75" customHeight="1">
      <c r="A640" s="5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</row>
    <row r="641" spans="1:25" ht="12.75" customHeight="1">
      <c r="A641" s="5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</row>
    <row r="642" spans="1:25" ht="12.75" customHeight="1">
      <c r="A642" s="5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</row>
    <row r="643" spans="1:25" ht="12.75" customHeight="1">
      <c r="A643" s="5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</row>
    <row r="644" spans="1:25" ht="12.75" customHeight="1">
      <c r="A644" s="5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</row>
    <row r="645" spans="1:25" ht="12.75" customHeight="1">
      <c r="A645" s="5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</row>
    <row r="646" spans="1:25" ht="12.75" customHeight="1">
      <c r="A646" s="5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</row>
    <row r="647" spans="1:25" ht="12.75" customHeight="1">
      <c r="A647" s="5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</row>
    <row r="648" spans="1:25" ht="12.75" customHeight="1">
      <c r="A648" s="5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</row>
    <row r="649" spans="1:25" ht="12.75" customHeight="1">
      <c r="A649" s="5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</row>
    <row r="650" spans="1:25" ht="12.75" customHeight="1">
      <c r="A650" s="5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</row>
    <row r="651" spans="1:25" ht="12.75" customHeight="1">
      <c r="A651" s="5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</row>
    <row r="652" spans="1:25" ht="12.75" customHeight="1">
      <c r="A652" s="5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</row>
    <row r="653" spans="1:25" ht="12.75" customHeight="1">
      <c r="A653" s="5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</row>
    <row r="654" spans="1:25" ht="12.75" customHeight="1">
      <c r="A654" s="5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</row>
    <row r="655" spans="1:25" ht="12.75" customHeight="1">
      <c r="A655" s="5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</row>
    <row r="656" spans="1:25" ht="12.75" customHeight="1">
      <c r="A656" s="5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</row>
    <row r="657" spans="1:25" ht="12.75" customHeight="1">
      <c r="A657" s="5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</row>
    <row r="658" spans="1:25" ht="12.75" customHeight="1">
      <c r="A658" s="5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</row>
    <row r="659" spans="1:25" ht="12.75" customHeight="1">
      <c r="A659" s="5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</row>
    <row r="660" spans="1:25" ht="12.75" customHeight="1">
      <c r="A660" s="5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</row>
    <row r="661" spans="1:25" ht="12.75" customHeight="1">
      <c r="A661" s="5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</row>
    <row r="662" spans="1:25" ht="12.75" customHeight="1">
      <c r="A662" s="5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</row>
    <row r="663" spans="1:25" ht="12.75" customHeight="1">
      <c r="A663" s="5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</row>
    <row r="664" spans="1:25" ht="12.75" customHeight="1">
      <c r="A664" s="5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</row>
    <row r="665" spans="1:25" ht="12.75" customHeight="1">
      <c r="A665" s="5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</row>
    <row r="666" spans="1:25" ht="12.75" customHeight="1">
      <c r="A666" s="5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</row>
    <row r="667" spans="1:25" ht="12.75" customHeight="1">
      <c r="A667" s="5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</row>
    <row r="668" spans="1:25" ht="12.75" customHeight="1">
      <c r="A668" s="5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</row>
    <row r="669" spans="1:25" ht="12.75" customHeight="1">
      <c r="A669" s="5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</row>
    <row r="670" spans="1:25" ht="12.75" customHeight="1">
      <c r="A670" s="5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</row>
    <row r="671" spans="1:25" ht="12.75" customHeight="1">
      <c r="A671" s="5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</row>
    <row r="672" spans="1:25" ht="12.75" customHeight="1">
      <c r="A672" s="5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</row>
    <row r="673" spans="1:25" ht="12.75" customHeight="1">
      <c r="A673" s="5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</row>
    <row r="674" spans="1:25" ht="12.75" customHeight="1">
      <c r="A674" s="5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</row>
    <row r="675" spans="1:25" ht="12.75" customHeight="1">
      <c r="A675" s="5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</row>
    <row r="676" spans="1:25" ht="12.75" customHeight="1">
      <c r="A676" s="5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</row>
    <row r="677" spans="1:25" ht="12.75" customHeight="1">
      <c r="A677" s="5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</row>
    <row r="678" spans="1:25" ht="12.75" customHeight="1">
      <c r="A678" s="5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</row>
    <row r="679" spans="1:25" ht="12.75" customHeight="1">
      <c r="A679" s="5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</row>
    <row r="680" spans="1:25" ht="12.75" customHeight="1">
      <c r="A680" s="5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</row>
    <row r="681" spans="1:25" ht="12.75" customHeight="1">
      <c r="A681" s="5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</row>
    <row r="682" spans="1:25" ht="12.75" customHeight="1">
      <c r="A682" s="5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</row>
    <row r="683" spans="1:25" ht="12.75" customHeight="1">
      <c r="A683" s="5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</row>
    <row r="684" spans="1:25" ht="12.75" customHeight="1">
      <c r="A684" s="5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</row>
    <row r="685" spans="1:25" ht="12.75" customHeight="1">
      <c r="A685" s="5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</row>
    <row r="686" spans="1:25" ht="12.75" customHeight="1">
      <c r="A686" s="5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</row>
    <row r="687" spans="1:25" ht="12.75" customHeight="1">
      <c r="A687" s="5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</row>
    <row r="688" spans="1:25" ht="12.75" customHeight="1">
      <c r="A688" s="5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</row>
    <row r="689" spans="1:25" ht="12.75" customHeight="1">
      <c r="A689" s="5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</row>
    <row r="690" spans="1:25" ht="12.75" customHeight="1">
      <c r="A690" s="5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</row>
    <row r="691" spans="1:25" ht="12.75" customHeight="1">
      <c r="A691" s="5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</row>
    <row r="692" spans="1:25" ht="12.75" customHeight="1">
      <c r="A692" s="5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</row>
    <row r="693" spans="1:25" ht="12.75" customHeight="1">
      <c r="A693" s="5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</row>
    <row r="694" spans="1:25" ht="12.75" customHeight="1">
      <c r="A694" s="5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</row>
    <row r="695" spans="1:25" ht="12.75" customHeight="1">
      <c r="A695" s="5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</row>
    <row r="696" spans="1:25" ht="12.75" customHeight="1">
      <c r="A696" s="5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</row>
    <row r="697" spans="1:25" ht="12.75" customHeight="1">
      <c r="A697" s="5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</row>
    <row r="698" spans="1:25" ht="12.75" customHeight="1">
      <c r="A698" s="5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</row>
    <row r="699" spans="1:25" ht="12.75" customHeight="1">
      <c r="A699" s="5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</row>
    <row r="700" spans="1:25" ht="12.75" customHeight="1">
      <c r="A700" s="5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</row>
    <row r="701" spans="1:25" ht="12.75" customHeight="1">
      <c r="A701" s="5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</row>
    <row r="702" spans="1:25" ht="12.75" customHeight="1">
      <c r="A702" s="5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</row>
    <row r="703" spans="1:25" ht="12.75" customHeight="1">
      <c r="A703" s="5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</row>
    <row r="704" spans="1:25" ht="12.75" customHeight="1">
      <c r="A704" s="5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</row>
    <row r="705" spans="1:25" ht="12.75" customHeight="1">
      <c r="A705" s="5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</row>
    <row r="706" spans="1:25" ht="12.75" customHeight="1">
      <c r="A706" s="5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</row>
    <row r="707" spans="1:25" ht="12.75" customHeight="1">
      <c r="A707" s="5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</row>
    <row r="708" spans="1:25" ht="12.75" customHeight="1">
      <c r="A708" s="5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</row>
    <row r="709" spans="1:25" ht="12.75" customHeight="1">
      <c r="A709" s="5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</row>
    <row r="710" spans="1:25" ht="12.75" customHeight="1">
      <c r="A710" s="5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</row>
    <row r="711" spans="1:25" ht="12.75" customHeight="1">
      <c r="A711" s="5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</row>
    <row r="712" spans="1:25" ht="12.75" customHeight="1">
      <c r="A712" s="5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</row>
    <row r="713" spans="1:25" ht="12.75" customHeight="1">
      <c r="A713" s="5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</row>
    <row r="714" spans="1:25" ht="12.75" customHeight="1">
      <c r="A714" s="5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</row>
    <row r="715" spans="1:25" ht="12.75" customHeight="1">
      <c r="A715" s="5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</row>
    <row r="716" spans="1:25" ht="12.75" customHeight="1">
      <c r="A716" s="5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</row>
    <row r="717" spans="1:25" ht="12.75" customHeight="1">
      <c r="A717" s="5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</row>
    <row r="718" spans="1:25" ht="12.75" customHeight="1">
      <c r="A718" s="5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</row>
    <row r="719" spans="1:25" ht="12.75" customHeight="1">
      <c r="A719" s="5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</row>
    <row r="720" spans="1:25" ht="12.75" customHeight="1">
      <c r="A720" s="5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</row>
    <row r="721" spans="1:25" ht="12.75" customHeight="1">
      <c r="A721" s="5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</row>
    <row r="722" spans="1:25" ht="12.75" customHeight="1">
      <c r="A722" s="5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</row>
    <row r="723" spans="1:25" ht="12.75" customHeight="1">
      <c r="A723" s="5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</row>
    <row r="724" spans="1:25" ht="12.75" customHeight="1">
      <c r="A724" s="5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</row>
    <row r="725" spans="1:25" ht="12.75" customHeight="1">
      <c r="A725" s="5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</row>
    <row r="726" spans="1:25" ht="12.75" customHeight="1">
      <c r="A726" s="5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</row>
    <row r="727" spans="1:25" ht="12.75" customHeight="1">
      <c r="A727" s="5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</row>
    <row r="728" spans="1:25" ht="12.75" customHeight="1">
      <c r="A728" s="5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</row>
    <row r="729" spans="1:25" ht="12.75" customHeight="1">
      <c r="A729" s="5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</row>
    <row r="730" spans="1:25" ht="12.75" customHeight="1">
      <c r="A730" s="5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</row>
    <row r="731" spans="1:25" ht="12.75" customHeight="1">
      <c r="A731" s="5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</row>
    <row r="732" spans="1:25" ht="12.75" customHeight="1">
      <c r="A732" s="5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</row>
    <row r="733" spans="1:25" ht="12.75" customHeight="1">
      <c r="A733" s="5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</row>
    <row r="734" spans="1:25" ht="12.75" customHeight="1">
      <c r="A734" s="5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</row>
    <row r="735" spans="1:25" ht="12.75" customHeight="1">
      <c r="A735" s="5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</row>
    <row r="736" spans="1:25" ht="12.75" customHeight="1">
      <c r="A736" s="5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</row>
    <row r="737" spans="1:25" ht="12.75" customHeight="1">
      <c r="A737" s="5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</row>
    <row r="738" spans="1:25" ht="12.75" customHeight="1">
      <c r="A738" s="5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</row>
    <row r="739" spans="1:25" ht="12.75" customHeight="1">
      <c r="A739" s="5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</row>
    <row r="740" spans="1:25" ht="12.75" customHeight="1">
      <c r="A740" s="5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</row>
    <row r="741" spans="1:25" ht="12.75" customHeight="1">
      <c r="A741" s="5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</row>
    <row r="742" spans="1:25" ht="12.75" customHeight="1">
      <c r="A742" s="5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</row>
    <row r="743" spans="1:25" ht="12.75" customHeight="1">
      <c r="A743" s="5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</row>
    <row r="744" spans="1:25" ht="12.75" customHeight="1">
      <c r="A744" s="5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</row>
    <row r="745" spans="1:25" ht="12.75" customHeight="1">
      <c r="A745" s="5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</row>
    <row r="746" spans="1:25" ht="12.75" customHeight="1">
      <c r="A746" s="5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</row>
    <row r="747" spans="1:25" ht="12.75" customHeight="1">
      <c r="A747" s="5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</row>
    <row r="748" spans="1:25" ht="12.75" customHeight="1">
      <c r="A748" s="5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</row>
    <row r="749" spans="1:25" ht="12.75" customHeight="1">
      <c r="A749" s="5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</row>
    <row r="750" spans="1:25" ht="12.75" customHeight="1">
      <c r="A750" s="5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</row>
    <row r="751" spans="1:25" ht="12.75" customHeight="1">
      <c r="A751" s="5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</row>
    <row r="752" spans="1:25" ht="12.75" customHeight="1">
      <c r="A752" s="5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</row>
    <row r="753" spans="1:25" ht="12.75" customHeight="1">
      <c r="A753" s="5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</row>
    <row r="754" spans="1:25" ht="12.75" customHeight="1">
      <c r="A754" s="5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</row>
    <row r="755" spans="1:25" ht="12.75" customHeight="1">
      <c r="A755" s="5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</row>
    <row r="756" spans="1:25" ht="12.75" customHeight="1">
      <c r="A756" s="5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</row>
    <row r="757" spans="1:25" ht="12.75" customHeight="1">
      <c r="A757" s="5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</row>
    <row r="758" spans="1:25" ht="12.75" customHeight="1">
      <c r="A758" s="5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</row>
    <row r="759" spans="1:25" ht="12.75" customHeight="1">
      <c r="A759" s="5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</row>
    <row r="760" spans="1:25" ht="12.75" customHeight="1">
      <c r="A760" s="5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</row>
    <row r="761" spans="1:25" ht="12.75" customHeight="1">
      <c r="A761" s="5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</row>
    <row r="762" spans="1:25" ht="12.75" customHeight="1">
      <c r="A762" s="5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</row>
    <row r="763" spans="1:25" ht="12.75" customHeight="1">
      <c r="A763" s="5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</row>
    <row r="764" spans="1:25" ht="12.75" customHeight="1">
      <c r="A764" s="5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</row>
    <row r="765" spans="1:25" ht="12.75" customHeight="1">
      <c r="A765" s="5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</row>
    <row r="766" spans="1:25" ht="12.75" customHeight="1">
      <c r="A766" s="5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</row>
    <row r="767" spans="1:25" ht="12.75" customHeight="1">
      <c r="A767" s="5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</row>
    <row r="768" spans="1:25" ht="12.75" customHeight="1">
      <c r="A768" s="5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</row>
    <row r="769" spans="1:25" ht="12.75" customHeight="1">
      <c r="A769" s="5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</row>
    <row r="770" spans="1:25" ht="12.75" customHeight="1">
      <c r="A770" s="5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</row>
    <row r="771" spans="1:25" ht="12.75" customHeight="1">
      <c r="A771" s="5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</row>
    <row r="772" spans="1:25" ht="12.75" customHeight="1">
      <c r="A772" s="5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</row>
    <row r="773" spans="1:25" ht="12.75" customHeight="1">
      <c r="A773" s="5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</row>
    <row r="774" spans="1:25" ht="12.75" customHeight="1">
      <c r="A774" s="5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</row>
    <row r="775" spans="1:25" ht="12.75" customHeight="1">
      <c r="A775" s="5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</row>
    <row r="776" spans="1:25" ht="12.75" customHeight="1">
      <c r="A776" s="5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</row>
    <row r="777" spans="1:25" ht="12.75" customHeight="1">
      <c r="A777" s="5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</row>
    <row r="778" spans="1:25" ht="12.75" customHeight="1">
      <c r="A778" s="5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</row>
    <row r="779" spans="1:25" ht="12.75" customHeight="1">
      <c r="A779" s="5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</row>
    <row r="780" spans="1:25" ht="12.75" customHeight="1">
      <c r="A780" s="5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</row>
    <row r="781" spans="1:25" ht="12.75" customHeight="1">
      <c r="A781" s="5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</row>
    <row r="782" spans="1:25" ht="12.75" customHeight="1">
      <c r="A782" s="5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</row>
    <row r="783" spans="1:25" ht="12.75" customHeight="1">
      <c r="A783" s="5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</row>
    <row r="784" spans="1:25" ht="12.75" customHeight="1">
      <c r="A784" s="5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</row>
    <row r="785" spans="1:25" ht="12.75" customHeight="1">
      <c r="A785" s="5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</row>
    <row r="786" spans="1:25" ht="12.75" customHeight="1">
      <c r="A786" s="5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</row>
    <row r="787" spans="1:25" ht="12.75" customHeight="1">
      <c r="A787" s="5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</row>
    <row r="788" spans="1:25" ht="12.75" customHeight="1">
      <c r="A788" s="5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</row>
    <row r="789" spans="1:25" ht="12.75" customHeight="1">
      <c r="A789" s="5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</row>
    <row r="790" spans="1:25" ht="12.75" customHeight="1">
      <c r="A790" s="5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</row>
    <row r="791" spans="1:25" ht="12.75" customHeight="1">
      <c r="A791" s="5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</row>
    <row r="792" spans="1:25" ht="12.75" customHeight="1">
      <c r="A792" s="5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</row>
    <row r="793" spans="1:25" ht="12.75" customHeight="1">
      <c r="A793" s="5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</row>
    <row r="794" spans="1:25" ht="12.75" customHeight="1">
      <c r="A794" s="5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</row>
    <row r="795" spans="1:25" ht="12.75" customHeight="1">
      <c r="A795" s="5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</row>
    <row r="796" spans="1:25" ht="12.75" customHeight="1">
      <c r="A796" s="5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</row>
    <row r="797" spans="1:25" ht="12.75" customHeight="1">
      <c r="A797" s="5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</row>
    <row r="798" spans="1:25" ht="12.75" customHeight="1">
      <c r="A798" s="5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</row>
    <row r="799" spans="1:25" ht="12.75" customHeight="1">
      <c r="A799" s="5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</row>
    <row r="800" spans="1:25" ht="12.75" customHeight="1">
      <c r="A800" s="5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</row>
    <row r="801" spans="1:25" ht="12.75" customHeight="1">
      <c r="A801" s="5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</row>
    <row r="802" spans="1:25" ht="12.75" customHeight="1">
      <c r="A802" s="5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</row>
    <row r="803" spans="1:25" ht="12.75" customHeight="1">
      <c r="A803" s="5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</row>
    <row r="804" spans="1:25" ht="12.75" customHeight="1">
      <c r="A804" s="5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</row>
    <row r="805" spans="1:25" ht="12.75" customHeight="1">
      <c r="A805" s="5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</row>
    <row r="806" spans="1:25" ht="12.75" customHeight="1">
      <c r="A806" s="5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</row>
    <row r="807" spans="1:25" ht="12.75" customHeight="1">
      <c r="A807" s="5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</row>
    <row r="808" spans="1:25" ht="12.75" customHeight="1">
      <c r="A808" s="5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</row>
    <row r="809" spans="1:25" ht="12.75" customHeight="1">
      <c r="A809" s="5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</row>
    <row r="810" spans="1:25" ht="12.75" customHeight="1">
      <c r="A810" s="5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</row>
    <row r="811" spans="1:25" ht="12.75" customHeight="1">
      <c r="A811" s="5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</row>
    <row r="812" spans="1:25" ht="12.75" customHeight="1">
      <c r="A812" s="5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</row>
    <row r="813" spans="1:25" ht="12.75" customHeight="1">
      <c r="A813" s="5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</row>
    <row r="814" spans="1:25" ht="12.75" customHeight="1">
      <c r="A814" s="5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</row>
    <row r="815" spans="1:25" ht="12.75" customHeight="1">
      <c r="A815" s="5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</row>
    <row r="816" spans="1:25" ht="12.75" customHeight="1">
      <c r="A816" s="5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</row>
    <row r="817" spans="1:25" ht="12.75" customHeight="1">
      <c r="A817" s="5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</row>
    <row r="818" spans="1:25" ht="12.75" customHeight="1">
      <c r="A818" s="5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</row>
    <row r="819" spans="1:25" ht="12.75" customHeight="1">
      <c r="A819" s="5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</row>
    <row r="820" spans="1:25" ht="12.75" customHeight="1">
      <c r="A820" s="5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</row>
    <row r="821" spans="1:25" ht="12.75" customHeight="1">
      <c r="A821" s="5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</row>
    <row r="822" spans="1:25" ht="12.75" customHeight="1">
      <c r="A822" s="5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</row>
    <row r="823" spans="1:25" ht="12.75" customHeight="1">
      <c r="A823" s="5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</row>
    <row r="824" spans="1:25" ht="12.75" customHeight="1">
      <c r="A824" s="5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</row>
    <row r="825" spans="1:25" ht="12.75" customHeight="1">
      <c r="A825" s="5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</row>
    <row r="826" spans="1:25" ht="12.75" customHeight="1">
      <c r="A826" s="5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</row>
    <row r="827" spans="1:25" ht="12.75" customHeight="1">
      <c r="A827" s="5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</row>
    <row r="828" spans="1:25" ht="12.75" customHeight="1">
      <c r="A828" s="5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</row>
    <row r="829" spans="1:25" ht="12.75" customHeight="1">
      <c r="A829" s="5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</row>
    <row r="830" spans="1:25" ht="12.75" customHeight="1">
      <c r="A830" s="5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</row>
    <row r="831" spans="1:25" ht="12.75" customHeight="1">
      <c r="A831" s="5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</row>
    <row r="832" spans="1:25" ht="12.75" customHeight="1">
      <c r="A832" s="5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</row>
    <row r="833" spans="1:25" ht="12.75" customHeight="1">
      <c r="A833" s="5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</row>
    <row r="834" spans="1:25" ht="12.75" customHeight="1">
      <c r="A834" s="5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</row>
    <row r="835" spans="1:25" ht="12.75" customHeight="1">
      <c r="A835" s="5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</row>
    <row r="836" spans="1:25" ht="12.75" customHeight="1">
      <c r="A836" s="5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</row>
    <row r="837" spans="1:25" ht="12.75" customHeight="1">
      <c r="A837" s="5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</row>
    <row r="838" spans="1:25" ht="12.75" customHeight="1">
      <c r="A838" s="5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</row>
    <row r="839" spans="1:25" ht="12.75" customHeight="1">
      <c r="A839" s="5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</row>
    <row r="840" spans="1:25" ht="12.75" customHeight="1">
      <c r="A840" s="5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</row>
    <row r="841" spans="1:25" ht="12.75" customHeight="1">
      <c r="A841" s="5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</row>
    <row r="842" spans="1:25" ht="12.75" customHeight="1">
      <c r="A842" s="5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</row>
    <row r="843" spans="1:25" ht="12.75" customHeight="1">
      <c r="A843" s="5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</row>
    <row r="844" spans="1:25" ht="12.75" customHeight="1">
      <c r="A844" s="5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</row>
    <row r="845" spans="1:25" ht="12.75" customHeight="1">
      <c r="A845" s="5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</row>
    <row r="846" spans="1:25" ht="12.75" customHeight="1">
      <c r="A846" s="5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</row>
    <row r="847" spans="1:25" ht="12.75" customHeight="1">
      <c r="A847" s="5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</row>
    <row r="848" spans="1:25" ht="12.75" customHeight="1">
      <c r="A848" s="5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</row>
    <row r="849" spans="1:25" ht="12.75" customHeight="1">
      <c r="A849" s="5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</row>
    <row r="850" spans="1:25" ht="12.75" customHeight="1">
      <c r="A850" s="5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</row>
    <row r="851" spans="1:25" ht="12.75" customHeight="1">
      <c r="A851" s="5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</row>
    <row r="852" spans="1:25" ht="12.75" customHeight="1">
      <c r="A852" s="5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</row>
    <row r="853" spans="1:25" ht="12.75" customHeight="1">
      <c r="A853" s="5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</row>
    <row r="854" spans="1:25" ht="12.75" customHeight="1">
      <c r="A854" s="5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</row>
    <row r="855" spans="1:25" ht="12.75" customHeight="1">
      <c r="A855" s="5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</row>
    <row r="856" spans="1:25" ht="12.75" customHeight="1">
      <c r="A856" s="5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</row>
    <row r="857" spans="1:25" ht="12.75" customHeight="1">
      <c r="A857" s="5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</row>
    <row r="858" spans="1:25" ht="12.75" customHeight="1">
      <c r="A858" s="5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</row>
    <row r="859" spans="1:25" ht="12.75" customHeight="1">
      <c r="A859" s="5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</row>
    <row r="860" spans="1:25" ht="12.75" customHeight="1">
      <c r="A860" s="5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</row>
    <row r="861" spans="1:25" ht="12.75" customHeight="1">
      <c r="A861" s="5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</row>
    <row r="862" spans="1:25" ht="12.75" customHeight="1">
      <c r="A862" s="5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</row>
    <row r="863" spans="1:25" ht="12.75" customHeight="1">
      <c r="A863" s="5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</row>
    <row r="864" spans="1:25" ht="12.75" customHeight="1">
      <c r="A864" s="5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</row>
    <row r="865" spans="1:25" ht="12.75" customHeight="1">
      <c r="A865" s="5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</row>
    <row r="866" spans="1:25" ht="12.75" customHeight="1">
      <c r="A866" s="5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</row>
    <row r="867" spans="1:25" ht="12.75" customHeight="1">
      <c r="A867" s="5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</row>
    <row r="868" spans="1:25" ht="12.75" customHeight="1">
      <c r="A868" s="5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</row>
    <row r="869" spans="1:25" ht="12.75" customHeight="1">
      <c r="A869" s="5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</row>
    <row r="870" spans="1:25" ht="12.75" customHeight="1">
      <c r="A870" s="5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</row>
    <row r="871" spans="1:25" ht="12.75" customHeight="1">
      <c r="A871" s="5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</row>
    <row r="872" spans="1:25" ht="12.75" customHeight="1">
      <c r="A872" s="5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</row>
    <row r="873" spans="1:25" ht="12.75" customHeight="1">
      <c r="A873" s="5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</row>
    <row r="874" spans="1:25" ht="12.75" customHeight="1">
      <c r="A874" s="5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</row>
    <row r="875" spans="1:25" ht="12.75" customHeight="1">
      <c r="A875" s="5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</row>
    <row r="876" spans="1:25" ht="12.75" customHeight="1">
      <c r="A876" s="5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</row>
    <row r="877" spans="1:25" ht="12.75" customHeight="1">
      <c r="A877" s="5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</row>
    <row r="878" spans="1:25" ht="12.75" customHeight="1">
      <c r="A878" s="5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</row>
    <row r="879" spans="1:25" ht="12.75" customHeight="1">
      <c r="A879" s="5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</row>
    <row r="880" spans="1:25" ht="12.75" customHeight="1">
      <c r="A880" s="5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</row>
    <row r="881" spans="1:25" ht="12.75" customHeight="1">
      <c r="A881" s="5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</row>
    <row r="882" spans="1:25" ht="12.75" customHeight="1">
      <c r="A882" s="5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</row>
    <row r="883" spans="1:25" ht="12.75" customHeight="1">
      <c r="A883" s="5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</row>
    <row r="884" spans="1:25" ht="12.75" customHeight="1">
      <c r="A884" s="5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</row>
    <row r="885" spans="1:25" ht="12.75" customHeight="1">
      <c r="A885" s="5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</row>
    <row r="886" spans="1:25" ht="12.75" customHeight="1">
      <c r="A886" s="5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</row>
    <row r="887" spans="1:25" ht="12.75" customHeight="1">
      <c r="A887" s="5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</row>
    <row r="888" spans="1:25" ht="12.75" customHeight="1">
      <c r="A888" s="5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</row>
    <row r="889" spans="1:25" ht="12.75" customHeight="1">
      <c r="A889" s="5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</row>
    <row r="890" spans="1:25" ht="12.75" customHeight="1">
      <c r="A890" s="5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</row>
    <row r="891" spans="1:25" ht="12.75" customHeight="1">
      <c r="A891" s="5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</row>
    <row r="892" spans="1:25" ht="12.75" customHeight="1">
      <c r="A892" s="5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</row>
    <row r="893" spans="1:25" ht="12.75" customHeight="1">
      <c r="A893" s="5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</row>
    <row r="894" spans="1:25" ht="12.75" customHeight="1">
      <c r="A894" s="5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</row>
    <row r="895" spans="1:25" ht="12.75" customHeight="1">
      <c r="A895" s="5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</row>
    <row r="896" spans="1:25" ht="12.75" customHeight="1">
      <c r="A896" s="5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</row>
    <row r="897" spans="1:25" ht="12.75" customHeight="1">
      <c r="A897" s="5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</row>
    <row r="898" spans="1:25" ht="12.75" customHeight="1">
      <c r="A898" s="5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</row>
    <row r="899" spans="1:25" ht="12.75" customHeight="1">
      <c r="A899" s="5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</row>
    <row r="900" spans="1:25" ht="12.75" customHeight="1">
      <c r="A900" s="5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</row>
    <row r="901" spans="1:25" ht="12.75" customHeight="1">
      <c r="A901" s="5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</row>
    <row r="902" spans="1:25" ht="12.75" customHeight="1">
      <c r="A902" s="5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</row>
    <row r="903" spans="1:25" ht="12.75" customHeight="1">
      <c r="A903" s="5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</row>
    <row r="904" spans="1:25" ht="12.75" customHeight="1">
      <c r="A904" s="5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</row>
    <row r="905" spans="1:25" ht="12.75" customHeight="1">
      <c r="A905" s="5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</row>
    <row r="906" spans="1:25" ht="12.75" customHeight="1">
      <c r="A906" s="5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</row>
    <row r="907" spans="1:25" ht="12.75" customHeight="1">
      <c r="A907" s="5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</row>
    <row r="908" spans="1:25" ht="12.75" customHeight="1">
      <c r="A908" s="5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</row>
    <row r="909" spans="1:25" ht="12.75" customHeight="1">
      <c r="A909" s="5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</row>
    <row r="910" spans="1:25" ht="12.75" customHeight="1">
      <c r="A910" s="5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</row>
    <row r="911" spans="1:25" ht="12.75" customHeight="1">
      <c r="A911" s="5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</row>
    <row r="912" spans="1:25" ht="12.75" customHeight="1">
      <c r="A912" s="5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</row>
    <row r="913" spans="1:25" ht="12.75" customHeight="1">
      <c r="A913" s="5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</row>
    <row r="914" spans="1:25" ht="12.75" customHeight="1">
      <c r="A914" s="5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</row>
    <row r="915" spans="1:25" ht="12.75" customHeight="1">
      <c r="A915" s="5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</row>
    <row r="916" spans="1:25" ht="12.75" customHeight="1">
      <c r="A916" s="5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</row>
    <row r="917" spans="1:25" ht="12.75" customHeight="1">
      <c r="A917" s="5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</row>
    <row r="918" spans="1:25" ht="12.75" customHeight="1">
      <c r="A918" s="5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</row>
    <row r="919" spans="1:25" ht="12.75" customHeight="1">
      <c r="A919" s="5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</row>
    <row r="920" spans="1:25" ht="12.75" customHeight="1">
      <c r="A920" s="5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</row>
    <row r="921" spans="1:25" ht="12.75" customHeight="1">
      <c r="A921" s="5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</row>
    <row r="922" spans="1:25" ht="12.75" customHeight="1">
      <c r="A922" s="5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</row>
    <row r="923" spans="1:25" ht="12.75" customHeight="1">
      <c r="A923" s="5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</row>
    <row r="924" spans="1:25" ht="12.75" customHeight="1">
      <c r="A924" s="5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</row>
    <row r="925" spans="1:25" ht="12.75" customHeight="1">
      <c r="A925" s="5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</row>
    <row r="926" spans="1:25" ht="12.75" customHeight="1">
      <c r="A926" s="5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</row>
    <row r="927" spans="1:25" ht="12.75" customHeight="1">
      <c r="A927" s="5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</row>
    <row r="928" spans="1:25" ht="12.75" customHeight="1">
      <c r="A928" s="5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</row>
    <row r="929" spans="1:25" ht="12.75" customHeight="1">
      <c r="A929" s="5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</row>
    <row r="930" spans="1:25" ht="12.75" customHeight="1">
      <c r="A930" s="5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</row>
    <row r="931" spans="1:25" ht="12.75" customHeight="1">
      <c r="A931" s="5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</row>
    <row r="932" spans="1:25" ht="12.75" customHeight="1">
      <c r="A932" s="5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</row>
    <row r="933" spans="1:25" ht="12.75" customHeight="1">
      <c r="A933" s="5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</row>
    <row r="934" spans="1:25" ht="12.75" customHeight="1">
      <c r="A934" s="5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</row>
    <row r="935" spans="1:25" ht="12.75" customHeight="1">
      <c r="A935" s="5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</row>
    <row r="936" spans="1:25" ht="12.75" customHeight="1">
      <c r="A936" s="5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</row>
    <row r="937" spans="1:25" ht="12.75" customHeight="1">
      <c r="A937" s="5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</row>
    <row r="938" spans="1:25" ht="12.75" customHeight="1">
      <c r="A938" s="5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</row>
    <row r="939" spans="1:25" ht="12.75" customHeight="1">
      <c r="A939" s="5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</row>
    <row r="940" spans="1:25" ht="12.75" customHeight="1">
      <c r="A940" s="5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</row>
    <row r="941" spans="1:25" ht="12.75" customHeight="1">
      <c r="A941" s="5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</row>
    <row r="942" spans="1:25" ht="12.75" customHeight="1">
      <c r="A942" s="5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</row>
    <row r="943" spans="1:25" ht="12.75" customHeight="1">
      <c r="A943" s="5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</row>
    <row r="944" spans="1:25" ht="12.75" customHeight="1">
      <c r="A944" s="5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</row>
    <row r="945" spans="1:25" ht="12.75" customHeight="1">
      <c r="A945" s="5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</row>
    <row r="946" spans="1:25" ht="12.75" customHeight="1">
      <c r="A946" s="5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</row>
    <row r="947" spans="1:25" ht="12.75" customHeight="1">
      <c r="A947" s="5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</row>
    <row r="948" spans="1:25" ht="12.75" customHeight="1">
      <c r="A948" s="5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</row>
    <row r="949" spans="1:25" ht="12.75" customHeight="1">
      <c r="A949" s="5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</row>
    <row r="950" spans="1:25" ht="12.75" customHeight="1">
      <c r="A950" s="5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</row>
    <row r="951" spans="1:25" ht="12.75" customHeight="1">
      <c r="A951" s="5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</row>
    <row r="952" spans="1:25" ht="12.75" customHeight="1">
      <c r="A952" s="5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</row>
    <row r="953" spans="1:25" ht="12.75" customHeight="1">
      <c r="A953" s="5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</row>
    <row r="954" spans="1:25" ht="12.75" customHeight="1">
      <c r="A954" s="5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</row>
    <row r="955" spans="1:25" ht="12.75" customHeight="1">
      <c r="A955" s="5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</row>
    <row r="956" spans="1:25" ht="12.75" customHeight="1">
      <c r="A956" s="5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</row>
    <row r="957" spans="1:25" ht="12.75" customHeight="1">
      <c r="A957" s="5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</row>
    <row r="958" spans="1:25" ht="12.75" customHeight="1">
      <c r="A958" s="5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</row>
    <row r="959" spans="1:25" ht="12.75" customHeight="1">
      <c r="A959" s="5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</row>
    <row r="960" spans="1:25" ht="12.75" customHeight="1">
      <c r="A960" s="5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</row>
    <row r="961" spans="1:25" ht="12.75" customHeight="1">
      <c r="A961" s="5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</row>
    <row r="962" spans="1:25" ht="12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</row>
    <row r="963" spans="1:25" ht="12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</row>
    <row r="964" spans="1:25" ht="12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</row>
    <row r="965" spans="1:25" ht="12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</row>
    <row r="966" spans="1:25" ht="12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</row>
    <row r="967" spans="1:25" ht="12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</row>
    <row r="968" spans="1:25" ht="12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</row>
    <row r="969" spans="1:25" ht="12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</row>
    <row r="970" spans="1:25" ht="12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</row>
    <row r="971" spans="1:25" ht="12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</row>
    <row r="972" spans="1:25" ht="12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</row>
    <row r="973" spans="1:25" ht="12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</row>
    <row r="974" spans="1:25" ht="12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</row>
    <row r="975" spans="1:25" ht="12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</row>
    <row r="976" spans="1:25" ht="12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</row>
    <row r="977" spans="1:25" ht="12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</row>
    <row r="978" spans="1:25" ht="12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</row>
    <row r="979" spans="1:25" ht="12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</row>
  </sheetData>
  <phoneticPr fontId="43" type="noConversion"/>
  <pageMargins left="0.7" right="0.7" top="0.75" bottom="0.75" header="0" footer="0"/>
  <pageSetup orientation="landscape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4"/>
  <dimension ref="A1:Z1000"/>
  <sheetViews>
    <sheetView topLeftCell="A4" workbookViewId="0">
      <selection activeCell="L15" sqref="L15"/>
    </sheetView>
  </sheetViews>
  <sheetFormatPr baseColWidth="10" defaultColWidth="12.54296875" defaultRowHeight="15" customHeight="1"/>
  <cols>
    <col min="1" max="1" width="28.81640625" customWidth="1"/>
    <col min="2" max="3" width="13.453125" customWidth="1"/>
    <col min="4" max="4" width="10" customWidth="1"/>
    <col min="5" max="11" width="8.54296875" customWidth="1"/>
    <col min="12" max="14" width="12.453125" customWidth="1"/>
    <col min="15" max="26" width="10.54296875" customWidth="1"/>
  </cols>
  <sheetData>
    <row r="1" spans="1:26" ht="42.75" customHeight="1">
      <c r="A1" s="207" t="s">
        <v>8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P1" s="8"/>
      <c r="Q1" s="8"/>
    </row>
    <row r="2" spans="1:26" ht="24" customHeight="1">
      <c r="A2" s="209" t="s">
        <v>66</v>
      </c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  <c r="M2" s="210"/>
      <c r="N2" s="211"/>
      <c r="P2" s="8"/>
      <c r="Q2" s="8"/>
    </row>
    <row r="3" spans="1:26" ht="9.75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18" customHeight="1">
      <c r="A4" s="10"/>
      <c r="B4" s="10"/>
      <c r="C4" s="11" t="s">
        <v>67</v>
      </c>
      <c r="D4" s="212" t="str">
        <f>IF(ISBLANK('Responsable pédagogique'!L3),"",'Responsable pédagogique'!$L$3)</f>
        <v/>
      </c>
      <c r="E4" s="208"/>
      <c r="F4" s="11" t="s">
        <v>68</v>
      </c>
      <c r="G4" s="212" t="str">
        <f>IF(ISBLANK('Responsable pédagogique'!L4),"",'Responsable pédagogique'!$L$4)</f>
        <v/>
      </c>
      <c r="H4" s="208"/>
      <c r="I4" s="11" t="s">
        <v>69</v>
      </c>
      <c r="J4" s="213" t="str">
        <f>IF(ISBLANK('Responsable pédagogique'!L2),"",'Responsable pédagogique'!$L$2)</f>
        <v/>
      </c>
      <c r="K4" s="208"/>
      <c r="L4" s="208"/>
      <c r="M4" s="208"/>
      <c r="N4" s="20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9.75" customHeight="1">
      <c r="L5" s="12"/>
      <c r="M5" s="12"/>
      <c r="N5" s="12"/>
      <c r="P5" s="8"/>
      <c r="Q5" s="8"/>
    </row>
    <row r="6" spans="1:26" ht="17.25" customHeight="1">
      <c r="A6" s="234" t="s">
        <v>70</v>
      </c>
      <c r="B6" s="7" t="s">
        <v>13</v>
      </c>
      <c r="C6" s="214" t="str">
        <f>IF(ISBLANK(H6),"",INDEX(Tab_base_Stagiaire[],MATCH(H6,Tab_base_Stagiaire[PRENOM],0),MATCH("NOM",Tab_base_Stagiaire[#Headers],0)))</f>
        <v>ae</v>
      </c>
      <c r="D6" s="215"/>
      <c r="E6" s="216"/>
      <c r="F6" s="233" t="s">
        <v>14</v>
      </c>
      <c r="G6" s="215"/>
      <c r="H6" s="214" t="s">
        <v>131</v>
      </c>
      <c r="I6" s="215"/>
      <c r="J6" s="215"/>
      <c r="K6" s="215"/>
      <c r="L6" s="215"/>
      <c r="M6" s="215"/>
      <c r="N6" s="216"/>
      <c r="P6" s="8"/>
      <c r="Q6" s="8"/>
    </row>
    <row r="7" spans="1:26" ht="17.25" customHeight="1">
      <c r="A7" s="235"/>
      <c r="B7" s="7" t="s">
        <v>15</v>
      </c>
      <c r="C7" s="217" t="str">
        <f>IF(ISBLANK(H6),"",INDEX(Tab_base_Stagiaire[],MATCH(H6,Tab_base_Stagiaire[PRENOM],0),MATCH("CS",Tab_base_Stagiaire[#Headers],0)))</f>
        <v>Angers</v>
      </c>
      <c r="D7" s="215"/>
      <c r="E7" s="215"/>
      <c r="F7" s="215"/>
      <c r="G7" s="215"/>
      <c r="H7" s="215"/>
      <c r="I7" s="215"/>
      <c r="J7" s="215"/>
      <c r="K7" s="215"/>
      <c r="L7" s="215"/>
      <c r="M7" s="215"/>
      <c r="N7" s="216"/>
      <c r="P7" s="8"/>
      <c r="Q7" s="8"/>
    </row>
    <row r="8" spans="1:26" ht="22.5" customHeight="1">
      <c r="A8" s="236" t="s">
        <v>71</v>
      </c>
      <c r="B8" s="13" t="s">
        <v>13</v>
      </c>
      <c r="C8" s="218" t="str">
        <f>IF(ISBLANK('Responsable pédagogique'!H2),"",'Responsable pédagogique'!H2)</f>
        <v/>
      </c>
      <c r="D8" s="219"/>
      <c r="E8" s="219"/>
      <c r="F8" s="219"/>
      <c r="G8" s="220"/>
      <c r="H8" s="13" t="s">
        <v>13</v>
      </c>
      <c r="I8" s="218" t="str">
        <f>IF(ISBLANK('Responsable pédagogique'!H3),"",'Responsable pédagogique'!H3)</f>
        <v/>
      </c>
      <c r="J8" s="219"/>
      <c r="K8" s="219"/>
      <c r="L8" s="219"/>
      <c r="M8" s="219"/>
      <c r="N8" s="220"/>
      <c r="P8" s="8"/>
      <c r="Q8" s="8"/>
    </row>
    <row r="9" spans="1:26" ht="22.5" customHeight="1">
      <c r="A9" s="237"/>
      <c r="B9" s="14" t="s">
        <v>14</v>
      </c>
      <c r="C9" s="221" t="str">
        <f>IF(ISBLANK('Responsable pédagogique'!I2),"",'Responsable pédagogique'!I2)</f>
        <v/>
      </c>
      <c r="D9" s="222"/>
      <c r="E9" s="222"/>
      <c r="F9" s="222"/>
      <c r="G9" s="223"/>
      <c r="H9" s="6" t="s">
        <v>14</v>
      </c>
      <c r="I9" s="224" t="str">
        <f>IF(ISBLANK('Responsable pédagogique'!I3),"",'Responsable pédagogique'!I3)</f>
        <v/>
      </c>
      <c r="J9" s="211"/>
      <c r="K9" s="211"/>
      <c r="L9" s="211"/>
      <c r="M9" s="211"/>
      <c r="N9" s="211"/>
      <c r="P9" s="8"/>
      <c r="Q9" s="8"/>
    </row>
    <row r="10" spans="1:26" ht="28.5" customHeight="1">
      <c r="A10" s="238" t="s">
        <v>72</v>
      </c>
      <c r="B10" s="225"/>
      <c r="C10" s="211"/>
      <c r="D10" s="211"/>
      <c r="E10" s="211"/>
      <c r="F10" s="211"/>
      <c r="G10" s="201"/>
      <c r="H10" s="225"/>
      <c r="I10" s="211"/>
      <c r="J10" s="211"/>
      <c r="K10" s="211"/>
      <c r="L10" s="211"/>
      <c r="M10" s="211"/>
      <c r="N10" s="201"/>
      <c r="P10" s="8"/>
      <c r="Q10" s="8"/>
    </row>
    <row r="11" spans="1:26" ht="19.5" customHeight="1">
      <c r="A11" s="239"/>
      <c r="B11" s="206"/>
      <c r="C11" s="226"/>
      <c r="D11" s="226"/>
      <c r="E11" s="226"/>
      <c r="F11" s="226"/>
      <c r="G11" s="227"/>
      <c r="H11" s="206"/>
      <c r="I11" s="226"/>
      <c r="J11" s="226"/>
      <c r="K11" s="226"/>
      <c r="L11" s="226"/>
      <c r="M11" s="226"/>
      <c r="N11" s="227"/>
      <c r="P11" s="8"/>
      <c r="Q11" s="8"/>
    </row>
    <row r="12" spans="1:26" ht="12.75" customHeight="1">
      <c r="L12" s="12"/>
      <c r="M12" s="12"/>
      <c r="N12" s="12"/>
      <c r="P12" s="8"/>
      <c r="Q12" s="8"/>
    </row>
    <row r="13" spans="1:26" ht="21" customHeight="1">
      <c r="A13" s="15" t="s">
        <v>73</v>
      </c>
      <c r="B13" s="228"/>
      <c r="C13" s="229"/>
      <c r="D13" s="230"/>
      <c r="E13" s="16" t="s">
        <v>10</v>
      </c>
      <c r="F13" s="16" t="s">
        <v>60</v>
      </c>
      <c r="G13" s="16" t="s">
        <v>61</v>
      </c>
      <c r="H13" s="16" t="s">
        <v>62</v>
      </c>
      <c r="I13" s="16" t="s">
        <v>63</v>
      </c>
      <c r="J13" s="16" t="s">
        <v>64</v>
      </c>
      <c r="K13" s="16" t="s">
        <v>65</v>
      </c>
      <c r="L13" s="253" t="s">
        <v>74</v>
      </c>
      <c r="M13" s="260" t="s">
        <v>75</v>
      </c>
      <c r="N13" s="255" t="s">
        <v>76</v>
      </c>
      <c r="O13" s="256" t="s">
        <v>74</v>
      </c>
      <c r="P13" s="229"/>
      <c r="Q13" s="230"/>
      <c r="R13" s="260" t="s">
        <v>75</v>
      </c>
      <c r="S13" s="255" t="s">
        <v>76</v>
      </c>
    </row>
    <row r="14" spans="1:26" ht="26.25" customHeight="1">
      <c r="A14" s="15" t="s">
        <v>77</v>
      </c>
      <c r="B14" s="194" t="s">
        <v>78</v>
      </c>
      <c r="C14" s="195"/>
      <c r="D14" s="17" t="s">
        <v>79</v>
      </c>
      <c r="E14" s="17"/>
      <c r="F14" s="17"/>
      <c r="G14" s="17"/>
      <c r="H14" s="17"/>
      <c r="I14" s="17"/>
      <c r="J14" s="17"/>
      <c r="K14" s="17"/>
      <c r="L14" s="254"/>
      <c r="M14" s="254"/>
      <c r="N14" s="254"/>
      <c r="O14" s="18" t="s">
        <v>38</v>
      </c>
      <c r="P14" s="19" t="s">
        <v>37</v>
      </c>
      <c r="Q14" s="19" t="s">
        <v>36</v>
      </c>
      <c r="R14" s="254"/>
      <c r="S14" s="254"/>
      <c r="T14" s="20"/>
      <c r="U14" s="20"/>
      <c r="V14" s="20"/>
      <c r="W14" s="20"/>
      <c r="X14" s="20"/>
      <c r="Y14" s="20"/>
      <c r="Z14" s="20"/>
    </row>
    <row r="15" spans="1:26" ht="43.5" customHeight="1">
      <c r="A15" s="204" t="s">
        <v>80</v>
      </c>
      <c r="B15" s="196" t="s">
        <v>81</v>
      </c>
      <c r="C15" s="197"/>
      <c r="D15" s="21" t="s">
        <v>38</v>
      </c>
      <c r="E15" s="21" t="e">
        <f>IF(#REF!="X","NE",IF(#REF!="X","NA",IF(#REF!="X","ECA",IF(#REF!="X","A"," "))))</f>
        <v>#REF!</v>
      </c>
      <c r="F15" s="21" t="e">
        <f>IF(#REF!="X","NE",IF(#REF!="X","NA",IF(#REF!="X","ECA",IF(#REF!="X","A"," "))))</f>
        <v>#REF!</v>
      </c>
      <c r="G15" s="21" t="e">
        <f>IF(#REF!="X","NE",IF(#REF!="X","NA",IF(#REF!="X","ECA",IF(#REF!="X","A"," "))))</f>
        <v>#REF!</v>
      </c>
      <c r="H15" s="21" t="e">
        <f>IF(#REF!="X","NE",IF(#REF!="X","NA",IF(#REF!="X","ECA",IF(#REF!="X","A"," "))))</f>
        <v>#REF!</v>
      </c>
      <c r="I15" s="21" t="e">
        <f>IF(#REF!="X","NE",IF(#REF!="X","NA",IF(#REF!="X","ECA",IF(#REF!="X","A"," "))))</f>
        <v>#REF!</v>
      </c>
      <c r="J15" s="21" t="e">
        <f>IF(#REF!="X","NE",IF(#REF!="X","NA",IF(#REF!="X","ECA",IF(#REF!="X","A"," "))))</f>
        <v>#REF!</v>
      </c>
      <c r="K15" s="21" t="e">
        <f>IF(#REF!="X","NE",IF(#REF!="X","NA",IF(#REF!="X","ECA",IF(#REF!="X","A"," "))))</f>
        <v>#REF!</v>
      </c>
      <c r="L15" s="22" t="str">
        <f>IF(COUNTIF($E15:$K15,"A")&gt;=2,"Acquis",(IF(COUNTIF($E15:$K15,"ecA")&gt;COUNTIF($E15:$K15,"nA"),"En cours d'Acquisition","Non Acquis")))</f>
        <v>Non Acquis</v>
      </c>
      <c r="M15" s="231" t="str">
        <f>IF(R15=2,"Acquis","Non Acquis")</f>
        <v>Non Acquis</v>
      </c>
      <c r="N15" s="257" t="str">
        <f>IF(S15=4,"Acquis","Non Acquis")</f>
        <v>Non Acquis</v>
      </c>
      <c r="O15" s="12">
        <f t="shared" ref="O15:O24" si="0">COUNTIF($E15:$K15,"A")</f>
        <v>0</v>
      </c>
      <c r="P15" s="12">
        <f t="shared" ref="P15:P24" si="1">COUNTIF($E15:$K15,"ecA")</f>
        <v>0</v>
      </c>
      <c r="Q15" s="12">
        <f t="shared" ref="Q15:Q24" si="2">COUNTIF($E15:$K15,"nA")</f>
        <v>0</v>
      </c>
      <c r="R15" s="251">
        <f>COUNTIF(L15:L16,"Acquis")</f>
        <v>0</v>
      </c>
      <c r="S15" s="251">
        <f>COUNTIF(M15:M24,"Acquis")</f>
        <v>0</v>
      </c>
      <c r="T15" s="12"/>
      <c r="U15" s="12"/>
      <c r="V15" s="12"/>
      <c r="W15" s="12"/>
      <c r="X15" s="12"/>
      <c r="Y15" s="12"/>
      <c r="Z15" s="12"/>
    </row>
    <row r="16" spans="1:26" ht="43.5" customHeight="1">
      <c r="A16" s="205"/>
      <c r="B16" s="198"/>
      <c r="C16" s="199"/>
      <c r="D16" s="23" t="s">
        <v>82</v>
      </c>
      <c r="E16" s="23" t="e">
        <f>IF(#REF!="X","NE",IF(#REF!="X","NA",IF(#REF!="X","ECA",IF(#REF!="X","A"," "))))</f>
        <v>#REF!</v>
      </c>
      <c r="F16" s="23" t="e">
        <f>IF(#REF!="X","NE",IF(#REF!="X","NA",IF(#REF!="X","ECA",IF(#REF!="X","A"," "))))</f>
        <v>#REF!</v>
      </c>
      <c r="G16" s="23" t="e">
        <f>IF(#REF!="X","NE",IF(#REF!="X","NA",IF(#REF!="X","ECA",IF(#REF!="X","A"," "))))</f>
        <v>#REF!</v>
      </c>
      <c r="H16" s="23" t="e">
        <f>IF(#REF!="X","NE",IF(#REF!="X","NA",IF(#REF!="X","ECA",IF(#REF!="X","A"," "))))</f>
        <v>#REF!</v>
      </c>
      <c r="I16" s="23" t="e">
        <f>IF(#REF!="X","NE",IF(#REF!="X","NA",IF(#REF!="X","ECA",IF(#REF!="X","A"," "))))</f>
        <v>#REF!</v>
      </c>
      <c r="J16" s="23" t="e">
        <f>IF(#REF!="X","NE",IF(#REF!="X","NA",IF(#REF!="X","ECA",IF(#REF!="X","A"," "))))</f>
        <v>#REF!</v>
      </c>
      <c r="K16" s="23" t="e">
        <f>IF(#REF!="X","NE",IF(#REF!="X","NA",IF(#REF!="X","ECA",IF(#REF!="X","A"," "))))</f>
        <v>#REF!</v>
      </c>
      <c r="L16" s="22" t="str">
        <f t="shared" ref="L16:L21" si="3">IF(O16&gt;=2,"Acquis",(IF(P16&gt;Q16,"En cours d'Acquisition","Non Acquis")))</f>
        <v>Non Acquis</v>
      </c>
      <c r="M16" s="232"/>
      <c r="N16" s="258"/>
      <c r="O16" s="12">
        <f t="shared" si="0"/>
        <v>0</v>
      </c>
      <c r="P16" s="12">
        <f t="shared" si="1"/>
        <v>0</v>
      </c>
      <c r="Q16" s="12">
        <f t="shared" si="2"/>
        <v>0</v>
      </c>
      <c r="R16" s="208"/>
      <c r="S16" s="208"/>
      <c r="T16" s="12"/>
      <c r="U16" s="12"/>
      <c r="V16" s="12"/>
      <c r="W16" s="12"/>
      <c r="X16" s="12"/>
      <c r="Y16" s="12"/>
      <c r="Z16" s="12"/>
    </row>
    <row r="17" spans="1:26" ht="43.5" customHeight="1">
      <c r="A17" s="205"/>
      <c r="B17" s="196" t="s">
        <v>83</v>
      </c>
      <c r="C17" s="197"/>
      <c r="D17" s="21" t="s">
        <v>84</v>
      </c>
      <c r="E17" s="21" t="e">
        <f>IF(#REF!="X","NE",IF(#REF!="X","NA",IF(#REF!="X","ECA",IF(#REF!="X","A"," "))))</f>
        <v>#REF!</v>
      </c>
      <c r="F17" s="21" t="s">
        <v>141</v>
      </c>
      <c r="G17" s="21" t="e">
        <f>IF(#REF!="X","NE",IF(#REF!="X","NA",IF(#REF!="X","ECA",IF(#REF!="X","A"," "))))</f>
        <v>#REF!</v>
      </c>
      <c r="H17" s="21" t="e">
        <f>IF(#REF!="X","NE",IF(#REF!="X","NA",IF(#REF!="X","ECA",IF(#REF!="X","A"," "))))</f>
        <v>#REF!</v>
      </c>
      <c r="I17" s="21" t="e">
        <f>IF(#REF!="X","NE",IF(#REF!="X","NA",IF(#REF!="X","ECA",IF(#REF!="X","A"," "))))</f>
        <v>#REF!</v>
      </c>
      <c r="J17" s="21" t="e">
        <f>IF(#REF!="X","NE",IF(#REF!="X","NA",IF(#REF!="X","ECA",IF(#REF!="X","A"," "))))</f>
        <v>#REF!</v>
      </c>
      <c r="K17" s="21" t="e">
        <f>IF(#REF!="X","NE",IF(#REF!="X","NA",IF(#REF!="X","ECA",IF(#REF!="X","A"," "))))</f>
        <v>#REF!</v>
      </c>
      <c r="L17" s="22" t="str">
        <f t="shared" si="3"/>
        <v>Non Acquis</v>
      </c>
      <c r="M17" s="231" t="str">
        <f>IF(R17=3,"Acquis","Non Acquis")</f>
        <v>Non Acquis</v>
      </c>
      <c r="N17" s="258"/>
      <c r="O17" s="12">
        <f t="shared" si="0"/>
        <v>0</v>
      </c>
      <c r="P17" s="12">
        <f t="shared" si="1"/>
        <v>0</v>
      </c>
      <c r="Q17" s="12">
        <f t="shared" si="2"/>
        <v>0</v>
      </c>
      <c r="R17" s="251">
        <f>COUNTIF(L17:L19,"Acquis")</f>
        <v>0</v>
      </c>
      <c r="S17" s="208"/>
      <c r="T17" s="12"/>
      <c r="U17" s="12"/>
      <c r="V17" s="12"/>
      <c r="W17" s="12"/>
      <c r="X17" s="12"/>
      <c r="Y17" s="12"/>
      <c r="Z17" s="12"/>
    </row>
    <row r="18" spans="1:26" ht="43.5" customHeight="1">
      <c r="A18" s="205"/>
      <c r="B18" s="200"/>
      <c r="C18" s="201"/>
      <c r="D18" s="24" t="s">
        <v>85</v>
      </c>
      <c r="E18" s="24" t="e">
        <f>IF(#REF!="X","NE",IF(#REF!="X","NA",IF(#REF!="X","ECA",IF(#REF!="X","A"," "))))</f>
        <v>#REF!</v>
      </c>
      <c r="F18" s="24" t="e">
        <f>IF(#REF!="X","NE",IF(#REF!="X","NA",IF(#REF!="X","ECA",IF(#REF!="X","A"," "))))</f>
        <v>#REF!</v>
      </c>
      <c r="G18" s="24" t="e">
        <f>IF(#REF!="X","NE",IF(#REF!="X","NA",IF(#REF!="X","ECA",IF(#REF!="X","A"," "))))</f>
        <v>#REF!</v>
      </c>
      <c r="H18" s="24" t="e">
        <f>IF(#REF!="X","NE",IF(#REF!="X","NA",IF(#REF!="X","ECA",IF(#REF!="X","A"," "))))</f>
        <v>#REF!</v>
      </c>
      <c r="I18" s="24" t="e">
        <f>IF(#REF!="X","NE",IF(#REF!="X","NA",IF(#REF!="X","ECA",IF(#REF!="X","A"," "))))</f>
        <v>#REF!</v>
      </c>
      <c r="J18" s="24" t="e">
        <f>IF(#REF!="X","NE",IF(#REF!="X","NA",IF(#REF!="X","ECA",IF(#REF!="X","A"," "))))</f>
        <v>#REF!</v>
      </c>
      <c r="K18" s="24" t="e">
        <f>IF(#REF!="X","NE",IF(#REF!="X","NA",IF(#REF!="X","ECA",IF(#REF!="X","A"," "))))</f>
        <v>#REF!</v>
      </c>
      <c r="L18" s="22" t="str">
        <f t="shared" si="3"/>
        <v>Non Acquis</v>
      </c>
      <c r="M18" s="250"/>
      <c r="N18" s="258"/>
      <c r="O18" s="12">
        <f t="shared" si="0"/>
        <v>0</v>
      </c>
      <c r="P18" s="12">
        <f t="shared" si="1"/>
        <v>0</v>
      </c>
      <c r="Q18" s="12">
        <f t="shared" si="2"/>
        <v>0</v>
      </c>
      <c r="R18" s="208"/>
      <c r="S18" s="208"/>
      <c r="T18" s="12"/>
      <c r="U18" s="12"/>
      <c r="V18" s="12"/>
      <c r="W18" s="12"/>
      <c r="X18" s="12"/>
      <c r="Y18" s="12"/>
      <c r="Z18" s="12"/>
    </row>
    <row r="19" spans="1:26" ht="43.5" customHeight="1">
      <c r="A19" s="205"/>
      <c r="B19" s="198"/>
      <c r="C19" s="199"/>
      <c r="D19" s="23" t="s">
        <v>86</v>
      </c>
      <c r="E19" s="23" t="e">
        <f>IF(#REF!="X","NE",IF(#REF!="X","NA",IF(#REF!="X","ECA",IF(#REF!="X","A"," "))))</f>
        <v>#REF!</v>
      </c>
      <c r="F19" s="23" t="e">
        <f>IF(#REF!="X","NE",IF(#REF!="X","NA",IF(#REF!="X","ECA",IF(#REF!="X","A"," "))))</f>
        <v>#REF!</v>
      </c>
      <c r="G19" s="23" t="e">
        <f>IF(#REF!="X","NE",IF(#REF!="X","NA",IF(#REF!="X","ECA",IF(#REF!="X","A"," "))))</f>
        <v>#REF!</v>
      </c>
      <c r="H19" s="23" t="e">
        <f>IF(#REF!="X","NE",IF(#REF!="X","NA",IF(#REF!="X","ECA",IF(#REF!="X","A"," "))))</f>
        <v>#REF!</v>
      </c>
      <c r="I19" s="23" t="e">
        <f>IF(#REF!="X","NE",IF(#REF!="X","NA",IF(#REF!="X","ECA",IF(#REF!="X","A"," "))))</f>
        <v>#REF!</v>
      </c>
      <c r="J19" s="23" t="e">
        <f>IF(#REF!="X","NE",IF(#REF!="X","NA",IF(#REF!="X","ECA",IF(#REF!="X","A"," "))))</f>
        <v>#REF!</v>
      </c>
      <c r="K19" s="23" t="e">
        <f>IF(#REF!="X","NE",IF(#REF!="X","NA",IF(#REF!="X","ECA",IF(#REF!="X","A"," "))))</f>
        <v>#REF!</v>
      </c>
      <c r="L19" s="22" t="str">
        <f t="shared" si="3"/>
        <v>Non Acquis</v>
      </c>
      <c r="M19" s="232"/>
      <c r="N19" s="258"/>
      <c r="O19" s="12">
        <f t="shared" si="0"/>
        <v>0</v>
      </c>
      <c r="P19" s="12">
        <f t="shared" si="1"/>
        <v>0</v>
      </c>
      <c r="Q19" s="12">
        <f t="shared" si="2"/>
        <v>0</v>
      </c>
      <c r="R19" s="208"/>
      <c r="S19" s="208"/>
      <c r="T19" s="12"/>
      <c r="U19" s="12"/>
      <c r="V19" s="12"/>
      <c r="W19" s="12"/>
      <c r="X19" s="12"/>
      <c r="Y19" s="12"/>
      <c r="Z19" s="12"/>
    </row>
    <row r="20" spans="1:26" ht="43.5" customHeight="1">
      <c r="A20" s="205"/>
      <c r="B20" s="196" t="s">
        <v>87</v>
      </c>
      <c r="C20" s="197"/>
      <c r="D20" s="21" t="s">
        <v>88</v>
      </c>
      <c r="E20" s="21" t="e">
        <f>IF(#REF!="X","NE",IF(#REF!="X","NA",IF(#REF!="X","ECA",IF(#REF!="X","A"," "))))</f>
        <v>#REF!</v>
      </c>
      <c r="F20" s="21" t="e">
        <f>IF(#REF!="X","NE",IF(#REF!="X","NA",IF(#REF!="X","ECA",IF(#REF!="X","A"," "))))</f>
        <v>#REF!</v>
      </c>
      <c r="G20" s="21" t="e">
        <f>IF(#REF!="X","NE",IF(#REF!="X","NA",IF(#REF!="X","ECA",IF(#REF!="X","A"," "))))</f>
        <v>#REF!</v>
      </c>
      <c r="H20" s="21" t="e">
        <f>IF(#REF!="X","NE",IF(#REF!="X","NA",IF(#REF!="X","ECA",IF(#REF!="X","A"," "))))</f>
        <v>#REF!</v>
      </c>
      <c r="I20" s="21" t="e">
        <f>IF(#REF!="X","NE",IF(#REF!="X","NA",IF(#REF!="X","ECA",IF(#REF!="X","A"," "))))</f>
        <v>#REF!</v>
      </c>
      <c r="J20" s="21" t="e">
        <f>IF(#REF!="X","NE",IF(#REF!="X","NA",IF(#REF!="X","ECA",IF(#REF!="X","A"," "))))</f>
        <v>#REF!</v>
      </c>
      <c r="K20" s="21" t="e">
        <f>IF(#REF!="X","NE",IF(#REF!="X","NA",IF(#REF!="X","ECA",IF(#REF!="X","A"," "))))</f>
        <v>#REF!</v>
      </c>
      <c r="L20" s="22" t="str">
        <f t="shared" si="3"/>
        <v>Non Acquis</v>
      </c>
      <c r="M20" s="231" t="str">
        <f>IF(R20=4,"Acquis","Non Acquis")</f>
        <v>Non Acquis</v>
      </c>
      <c r="N20" s="258"/>
      <c r="O20" s="12">
        <f t="shared" si="0"/>
        <v>0</v>
      </c>
      <c r="P20" s="12">
        <f t="shared" si="1"/>
        <v>0</v>
      </c>
      <c r="Q20" s="12">
        <f t="shared" si="2"/>
        <v>0</v>
      </c>
      <c r="R20" s="251">
        <f>COUNTIF(L20:L23,"Acquis")</f>
        <v>0</v>
      </c>
      <c r="S20" s="208"/>
      <c r="T20" s="12"/>
      <c r="U20" s="12"/>
      <c r="V20" s="12"/>
      <c r="W20" s="12"/>
      <c r="X20" s="12"/>
      <c r="Y20" s="12"/>
      <c r="Z20" s="12"/>
    </row>
    <row r="21" spans="1:26" ht="43.5" customHeight="1">
      <c r="A21" s="205"/>
      <c r="B21" s="200"/>
      <c r="C21" s="201"/>
      <c r="D21" s="24" t="s">
        <v>89</v>
      </c>
      <c r="E21" s="24" t="e">
        <f>IF(#REF!="X","NE",IF(#REF!="X","NA",IF(#REF!="X","ECA",IF(#REF!="X","A"," "))))</f>
        <v>#REF!</v>
      </c>
      <c r="F21" s="24" t="e">
        <f>IF(#REF!="X","NE",IF(#REF!="X","NA",IF(#REF!="X","ECA",IF(#REF!="X","A"," "))))</f>
        <v>#REF!</v>
      </c>
      <c r="G21" s="24" t="e">
        <f>IF(#REF!="X","NE",IF(#REF!="X","NA",IF(#REF!="X","ECA",IF(#REF!="X","A"," "))))</f>
        <v>#REF!</v>
      </c>
      <c r="H21" s="24" t="e">
        <f>IF(#REF!="X","NE",IF(#REF!="X","NA",IF(#REF!="X","ECA",IF(#REF!="X","A"," "))))</f>
        <v>#REF!</v>
      </c>
      <c r="I21" s="24" t="e">
        <f>IF(#REF!="X","NE",IF(#REF!="X","NA",IF(#REF!="X","ECA",IF(#REF!="X","A"," "))))</f>
        <v>#REF!</v>
      </c>
      <c r="J21" s="24" t="e">
        <f>IF(#REF!="X","NE",IF(#REF!="X","NA",IF(#REF!="X","ECA",IF(#REF!="X","A"," "))))</f>
        <v>#REF!</v>
      </c>
      <c r="K21" s="24" t="e">
        <f>IF(#REF!="X","NE",IF(#REF!="X","NA",IF(#REF!="X","ECA",IF(#REF!="X","A"," "))))</f>
        <v>#REF!</v>
      </c>
      <c r="L21" s="22" t="str">
        <f t="shared" si="3"/>
        <v>Non Acquis</v>
      </c>
      <c r="M21" s="250"/>
      <c r="N21" s="258"/>
      <c r="O21" s="12">
        <f t="shared" si="0"/>
        <v>0</v>
      </c>
      <c r="P21" s="12">
        <f t="shared" si="1"/>
        <v>0</v>
      </c>
      <c r="Q21" s="12">
        <f t="shared" si="2"/>
        <v>0</v>
      </c>
      <c r="R21" s="208"/>
      <c r="S21" s="208"/>
      <c r="T21" s="12"/>
      <c r="U21" s="12"/>
      <c r="V21" s="12"/>
      <c r="W21" s="12"/>
      <c r="X21" s="12"/>
      <c r="Y21" s="12"/>
      <c r="Z21" s="12"/>
    </row>
    <row r="22" spans="1:26" ht="43.5" customHeight="1">
      <c r="A22" s="205"/>
      <c r="B22" s="200"/>
      <c r="C22" s="201"/>
      <c r="D22" s="24" t="s">
        <v>90</v>
      </c>
      <c r="E22" s="24" t="e">
        <f>IF(#REF!="X","NE",IF(#REF!="X","NA",IF(#REF!="X","ECA",IF(#REF!="X","A"," "))))</f>
        <v>#REF!</v>
      </c>
      <c r="F22" s="24" t="e">
        <f>IF(#REF!="X","NE",IF(#REF!="X","NA",IF(#REF!="X","ECA",IF(#REF!="X","A"," "))))</f>
        <v>#REF!</v>
      </c>
      <c r="G22" s="24" t="e">
        <f>IF(#REF!="X","NE",IF(#REF!="X","NA",IF(#REF!="X","ECA",IF(#REF!="X","A"," "))))</f>
        <v>#REF!</v>
      </c>
      <c r="H22" s="24" t="e">
        <f>IF(#REF!="X","NE",IF(#REF!="X","NA",IF(#REF!="X","ECA",IF(#REF!="X","A"," "))))</f>
        <v>#REF!</v>
      </c>
      <c r="I22" s="24" t="e">
        <f>IF(#REF!="X","NE",IF(#REF!="X","NA",IF(#REF!="X","ECA",IF(#REF!="X","A"," "))))</f>
        <v>#REF!</v>
      </c>
      <c r="J22" s="24" t="e">
        <f>IF(#REF!="X","NE",IF(#REF!="X","NA",IF(#REF!="X","ECA",IF(#REF!="X","A"," "))))</f>
        <v>#REF!</v>
      </c>
      <c r="K22" s="24" t="e">
        <f>IF(#REF!="X","NE",IF(#REF!="X","NA",IF(#REF!="X","ECA",IF(#REF!="X","A"," "))))</f>
        <v>#REF!</v>
      </c>
      <c r="L22" s="22" t="str">
        <f t="shared" ref="L22:L23" si="4">IF(O22&gt;=1,"Acquis",(IF(P22&gt;Q22,"En cours d'Acquisition","Non Acquis")))</f>
        <v>Non Acquis</v>
      </c>
      <c r="M22" s="250"/>
      <c r="N22" s="258"/>
      <c r="O22" s="12">
        <f t="shared" si="0"/>
        <v>0</v>
      </c>
      <c r="P22" s="12">
        <f t="shared" si="1"/>
        <v>0</v>
      </c>
      <c r="Q22" s="12">
        <f t="shared" si="2"/>
        <v>0</v>
      </c>
      <c r="R22" s="208"/>
      <c r="S22" s="208"/>
      <c r="T22" s="12"/>
      <c r="U22" s="12"/>
      <c r="V22" s="12"/>
      <c r="W22" s="12"/>
      <c r="X22" s="12"/>
      <c r="Y22" s="12"/>
      <c r="Z22" s="12"/>
    </row>
    <row r="23" spans="1:26" ht="43.5" customHeight="1">
      <c r="A23" s="205"/>
      <c r="B23" s="198"/>
      <c r="C23" s="199"/>
      <c r="D23" s="23" t="s">
        <v>91</v>
      </c>
      <c r="E23" s="23" t="e">
        <f>IF(#REF!="X","NE",IF(#REF!="X","NA",IF(#REF!="X","ECA",IF(#REF!="X","A"," "))))</f>
        <v>#REF!</v>
      </c>
      <c r="F23" s="23" t="e">
        <f>IF(#REF!="X","NE",IF(#REF!="X","NA",IF(#REF!="X","ECA",IF(#REF!="X","A"," "))))</f>
        <v>#REF!</v>
      </c>
      <c r="G23" s="23" t="e">
        <f>IF(#REF!="X","NE",IF(#REF!="X","NA",IF(#REF!="X","ECA",IF(#REF!="X","A"," "))))</f>
        <v>#REF!</v>
      </c>
      <c r="H23" s="23" t="e">
        <f>IF(#REF!="X","NE",IF(#REF!="X","NA",IF(#REF!="X","ECA",IF(#REF!="X","A"," "))))</f>
        <v>#REF!</v>
      </c>
      <c r="I23" s="23" t="e">
        <f>IF(#REF!="X","NE",IF(#REF!="X","NA",IF(#REF!="X","ECA",IF(#REF!="X","A"," "))))</f>
        <v>#REF!</v>
      </c>
      <c r="J23" s="23" t="e">
        <f>IF(#REF!="X","NE",IF(#REF!="X","NA",IF(#REF!="X","ECA",IF(#REF!="X","A"," "))))</f>
        <v>#REF!</v>
      </c>
      <c r="K23" s="23" t="e">
        <f>IF(#REF!="X","NE",IF(#REF!="X","NA",IF(#REF!="X","ECA",IF(#REF!="X","A"," "))))</f>
        <v>#REF!</v>
      </c>
      <c r="L23" s="22" t="str">
        <f t="shared" si="4"/>
        <v>Non Acquis</v>
      </c>
      <c r="M23" s="232"/>
      <c r="N23" s="258"/>
      <c r="O23" s="12">
        <f t="shared" si="0"/>
        <v>0</v>
      </c>
      <c r="P23" s="12">
        <f t="shared" si="1"/>
        <v>0</v>
      </c>
      <c r="Q23" s="12">
        <f t="shared" si="2"/>
        <v>0</v>
      </c>
      <c r="R23" s="208"/>
      <c r="S23" s="208"/>
      <c r="T23" s="12"/>
      <c r="U23" s="12"/>
      <c r="V23" s="12"/>
      <c r="W23" s="12"/>
      <c r="X23" s="12"/>
      <c r="Y23" s="12"/>
      <c r="Z23" s="12"/>
    </row>
    <row r="24" spans="1:26" ht="43.5" customHeight="1">
      <c r="A24" s="206"/>
      <c r="B24" s="202" t="s">
        <v>92</v>
      </c>
      <c r="C24" s="203"/>
      <c r="D24" s="25" t="s">
        <v>93</v>
      </c>
      <c r="E24" s="25" t="e">
        <f>IF(#REF!="X","NE",IF(#REF!="X","NA",IF(#REF!="X","ECA",IF(#REF!="X","A"," "))))</f>
        <v>#REF!</v>
      </c>
      <c r="F24" s="25" t="e">
        <f>IF(#REF!="X","NE",IF(#REF!="X","NA",IF(#REF!="X","ECA",IF(#REF!="X","A"," "))))</f>
        <v>#REF!</v>
      </c>
      <c r="G24" s="25" t="e">
        <f>IF(#REF!="X","NE",IF(#REF!="X","NA",IF(#REF!="X","ECA",IF(#REF!="X","A"," "))))</f>
        <v>#REF!</v>
      </c>
      <c r="H24" s="25" t="e">
        <f>IF(#REF!="X","NE",IF(#REF!="X","NA",IF(#REF!="X","ECA",IF(#REF!="X","A"," "))))</f>
        <v>#REF!</v>
      </c>
      <c r="I24" s="25" t="e">
        <f>IF(#REF!="X","NE",IF(#REF!="X","NA",IF(#REF!="X","ECA",IF(#REF!="X","A"," "))))</f>
        <v>#REF!</v>
      </c>
      <c r="J24" s="25" t="e">
        <f>IF(#REF!="X","NE",IF(#REF!="X","NA",IF(#REF!="X","ECA",IF(#REF!="X","A"," "))))</f>
        <v>#REF!</v>
      </c>
      <c r="K24" s="25" t="e">
        <f>IF(#REF!="X","NE",IF(#REF!="X","NA",IF(#REF!="X","ECA",IF(#REF!="X","A"," "))))</f>
        <v>#REF!</v>
      </c>
      <c r="L24" s="22" t="str">
        <f>IF(O24&gt;=2,"Acquis",(IF(P24&gt;Q24,"En cours d'Acquisition","Non Acquis")))</f>
        <v>Non Acquis</v>
      </c>
      <c r="M24" s="26" t="str">
        <f>IF(R24=1,"Acquis","Non Acquis")</f>
        <v>Non Acquis</v>
      </c>
      <c r="N24" s="259"/>
      <c r="O24" s="12">
        <f t="shared" si="0"/>
        <v>0</v>
      </c>
      <c r="P24" s="12">
        <f t="shared" si="1"/>
        <v>0</v>
      </c>
      <c r="Q24" s="12">
        <f t="shared" si="2"/>
        <v>0</v>
      </c>
      <c r="R24" s="12">
        <f>COUNTIF(L24,"Acquis")</f>
        <v>0</v>
      </c>
      <c r="S24" s="208"/>
      <c r="T24" s="12"/>
      <c r="U24" s="12"/>
      <c r="V24" s="12"/>
      <c r="W24" s="12"/>
      <c r="X24" s="12"/>
      <c r="Y24" s="12"/>
      <c r="Z24" s="12"/>
    </row>
    <row r="25" spans="1:26" ht="12.75" customHeight="1">
      <c r="K25" s="8"/>
      <c r="L25" s="12"/>
      <c r="M25" s="12"/>
      <c r="N25" s="12"/>
      <c r="P25" s="8"/>
      <c r="Q25" s="8"/>
    </row>
    <row r="26" spans="1:26" ht="12.75" customHeight="1">
      <c r="A26" s="252" t="s">
        <v>77</v>
      </c>
      <c r="B26" s="246"/>
      <c r="C26" s="246"/>
      <c r="D26" s="246"/>
      <c r="E26" s="246"/>
      <c r="F26" s="246"/>
      <c r="G26" s="246"/>
      <c r="H26" s="246"/>
      <c r="I26" s="246"/>
      <c r="J26" s="246"/>
      <c r="K26" s="246"/>
      <c r="L26" s="246"/>
      <c r="M26" s="195"/>
      <c r="N26" s="27" t="s">
        <v>76</v>
      </c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45" customHeight="1">
      <c r="A27" s="202" t="s">
        <v>94</v>
      </c>
      <c r="B27" s="242"/>
      <c r="C27" s="203"/>
      <c r="D27" s="25" t="s">
        <v>95</v>
      </c>
      <c r="E27" s="25" t="e">
        <f>IF(#REF!="X","NE",IF(#REF!="X","NA",IF(#REF!="X","ECA",IF(#REF!="X","A"," "))))</f>
        <v>#REF!</v>
      </c>
      <c r="F27" s="25" t="e">
        <f>IF(#REF!="X","NE",IF(#REF!="X","NA",IF(#REF!="X","ECA",IF(#REF!="X","A"," "))))</f>
        <v>#REF!</v>
      </c>
      <c r="G27" s="25" t="e">
        <f>IF(#REF!="X","NE",IF(#REF!="X","NA",IF(#REF!="X","ECA",IF(#REF!="X","A"," "))))</f>
        <v>#REF!</v>
      </c>
      <c r="H27" s="25" t="e">
        <f>IF(#REF!="X","NE",IF(#REF!="X","NA",IF(#REF!="X","ECA",IF(#REF!="X","A"," "))))</f>
        <v>#REF!</v>
      </c>
      <c r="I27" s="25" t="e">
        <f>IF(#REF!="X","NE",IF(#REF!="X","NA",IF(#REF!="X","ECA",IF(#REF!="X","A"," "))))</f>
        <v>#REF!</v>
      </c>
      <c r="J27" s="25" t="e">
        <f>IF(#REF!="X","NE",IF(#REF!="X","NA",IF(#REF!="X","ECA",IF(#REF!="X","A"," "))))</f>
        <v>#REF!</v>
      </c>
      <c r="K27" s="25" t="e">
        <f>IF(#REF!="X","NE",IF(#REF!="X","NA",IF(#REF!="X","ECA",IF(#REF!="X","A"," "))))</f>
        <v>#REF!</v>
      </c>
      <c r="L27" s="22" t="str">
        <f>IF(O27&gt;=2,"Acquis",(IF(P27&gt;Q27,"En cours d'Acquisition","Non Acquis")))</f>
        <v>Non Acquis</v>
      </c>
      <c r="M27" s="26" t="str">
        <f>IF(R27=1,"Acquis","Non Acquis")</f>
        <v>Non Acquis</v>
      </c>
      <c r="N27" s="231" t="str">
        <f>IF(S27=4,"Acquis","Non Acquis")</f>
        <v>Non Acquis</v>
      </c>
      <c r="O27" s="12">
        <f>COUNTIF($E27:$K27,"A")</f>
        <v>0</v>
      </c>
      <c r="P27" s="12">
        <f>COUNTIF($E27:$K27,"ecA")</f>
        <v>0</v>
      </c>
      <c r="Q27" s="12">
        <f>COUNTIF($E27:$K27,"nA")</f>
        <v>0</v>
      </c>
      <c r="R27" s="12">
        <f>COUNTIF(L27,"Acquis")</f>
        <v>0</v>
      </c>
      <c r="S27" s="251">
        <f>COUNTIF(M27:M33,"Acquis")</f>
        <v>0</v>
      </c>
      <c r="T27" s="12"/>
      <c r="U27" s="12"/>
      <c r="V27" s="12"/>
      <c r="W27" s="12"/>
      <c r="X27" s="12"/>
      <c r="Y27" s="12"/>
      <c r="Z27" s="12"/>
    </row>
    <row r="28" spans="1:26" ht="12.75" customHeight="1">
      <c r="D28" s="28"/>
      <c r="E28" s="28"/>
      <c r="F28" s="28"/>
      <c r="G28" s="28"/>
      <c r="H28" s="28"/>
      <c r="I28" s="28"/>
      <c r="J28" s="28"/>
      <c r="K28" s="28"/>
      <c r="L28" s="12"/>
      <c r="M28" s="12"/>
      <c r="N28" s="250"/>
      <c r="P28" s="8"/>
      <c r="Q28" s="8"/>
      <c r="S28" s="208"/>
    </row>
    <row r="29" spans="1:26" ht="45" customHeight="1">
      <c r="A29" s="202" t="s">
        <v>96</v>
      </c>
      <c r="B29" s="242"/>
      <c r="C29" s="203"/>
      <c r="D29" s="25" t="s">
        <v>97</v>
      </c>
      <c r="E29" s="25" t="e">
        <f>IF(#REF!="X","NE",IF(#REF!="X","NA",IF(#REF!="X","ECA",IF(#REF!="X","A"," "))))</f>
        <v>#REF!</v>
      </c>
      <c r="F29" s="25" t="e">
        <f>IF(#REF!="X","NE",IF(#REF!="X","NA",IF(#REF!="X","ECA",IF(#REF!="X","A"," "))))</f>
        <v>#REF!</v>
      </c>
      <c r="G29" s="25" t="e">
        <f>IF(#REF!="X","NE",IF(#REF!="X","NA",IF(#REF!="X","ECA",IF(#REF!="X","A"," "))))</f>
        <v>#REF!</v>
      </c>
      <c r="H29" s="25" t="e">
        <f>IF(#REF!="X","NE",IF(#REF!="X","NA",IF(#REF!="X","ECA",IF(#REF!="X","A"," "))))</f>
        <v>#REF!</v>
      </c>
      <c r="I29" s="25" t="e">
        <f>IF(#REF!="X","NE",IF(#REF!="X","NA",IF(#REF!="X","ECA",IF(#REF!="X","A"," "))))</f>
        <v>#REF!</v>
      </c>
      <c r="J29" s="25" t="e">
        <f>IF(#REF!="X","NE",IF(#REF!="X","NA",IF(#REF!="X","ECA",IF(#REF!="X","A"," "))))</f>
        <v>#REF!</v>
      </c>
      <c r="K29" s="25" t="e">
        <f>IF(#REF!="X","NE",IF(#REF!="X","NA",IF(#REF!="X","ECA",IF(#REF!="X","A"," "))))</f>
        <v>#REF!</v>
      </c>
      <c r="L29" s="22" t="str">
        <f>IF(O29&gt;=2,"Acquis",(IF(P29&gt;Q29,"En cours d'Acquisition","Non Acquis")))</f>
        <v>Non Acquis</v>
      </c>
      <c r="M29" s="26" t="str">
        <f>IF(R29=1,"Acquis","Non Acquis")</f>
        <v>Non Acquis</v>
      </c>
      <c r="N29" s="250"/>
      <c r="O29" s="12">
        <f>COUNTIF($E29:$K29,"A")</f>
        <v>0</v>
      </c>
      <c r="P29" s="12">
        <f>COUNTIF($E29:$K29,"ecA")</f>
        <v>0</v>
      </c>
      <c r="Q29" s="12">
        <f>COUNTIF($E29:$K29,"nA")</f>
        <v>0</v>
      </c>
      <c r="R29" s="12">
        <f>COUNTIF(L29,"Acquis")</f>
        <v>0</v>
      </c>
      <c r="S29" s="208"/>
      <c r="T29" s="12"/>
      <c r="U29" s="12"/>
      <c r="V29" s="12"/>
      <c r="W29" s="12"/>
      <c r="X29" s="12"/>
      <c r="Y29" s="12"/>
      <c r="Z29" s="12"/>
    </row>
    <row r="30" spans="1:26" ht="12.75" customHeight="1">
      <c r="D30" s="28"/>
      <c r="E30" s="28"/>
      <c r="F30" s="28"/>
      <c r="G30" s="28"/>
      <c r="H30" s="28"/>
      <c r="I30" s="28"/>
      <c r="J30" s="28"/>
      <c r="K30" s="28"/>
      <c r="L30" s="12"/>
      <c r="M30" s="12"/>
      <c r="N30" s="250"/>
      <c r="P30" s="8"/>
      <c r="Q30" s="8"/>
      <c r="S30" s="208"/>
    </row>
    <row r="31" spans="1:26" ht="45" customHeight="1">
      <c r="A31" s="202" t="s">
        <v>98</v>
      </c>
      <c r="B31" s="242"/>
      <c r="C31" s="203"/>
      <c r="D31" s="25" t="s">
        <v>99</v>
      </c>
      <c r="E31" s="25" t="e">
        <f>IF(#REF!="X","NE",IF(#REF!="X","NA",IF(#REF!="X","ECA",IF(#REF!="X","A"," "))))</f>
        <v>#REF!</v>
      </c>
      <c r="F31" s="25" t="e">
        <f>IF(#REF!="X","NE",IF(#REF!="X","NA",IF(#REF!="X","ECA",IF(#REF!="X","A"," "))))</f>
        <v>#REF!</v>
      </c>
      <c r="G31" s="25" t="e">
        <f>IF(#REF!="X","NE",IF(#REF!="X","NA",IF(#REF!="X","ECA",IF(#REF!="X","A"," "))))</f>
        <v>#REF!</v>
      </c>
      <c r="H31" s="25" t="e">
        <f>IF(#REF!="X","NE",IF(#REF!="X","NA",IF(#REF!="X","ECA",IF(#REF!="X","A"," "))))</f>
        <v>#REF!</v>
      </c>
      <c r="I31" s="25" t="e">
        <f>IF(#REF!="X","NE",IF(#REF!="X","NA",IF(#REF!="X","ECA",IF(#REF!="X","A"," "))))</f>
        <v>#REF!</v>
      </c>
      <c r="J31" s="25" t="e">
        <f>IF(#REF!="X","NE",IF(#REF!="X","NA",IF(#REF!="X","ECA",IF(#REF!="X","A"," "))))</f>
        <v>#REF!</v>
      </c>
      <c r="K31" s="25" t="e">
        <f>IF(#REF!="X","NE",IF(#REF!="X","NA",IF(#REF!="X","ECA",IF(#REF!="X","A"," "))))</f>
        <v>#REF!</v>
      </c>
      <c r="L31" s="22" t="str">
        <f>IF(O31&gt;=2,"Acquis",(IF(P31&gt;Q31,"En cours d'Acquisition","Non Acquis")))</f>
        <v>Non Acquis</v>
      </c>
      <c r="M31" s="26" t="str">
        <f>IF(R31=1,"Acquis","Non Acquis")</f>
        <v>Non Acquis</v>
      </c>
      <c r="N31" s="250"/>
      <c r="O31" s="12">
        <f>COUNTIF($E31:$K31,"A")</f>
        <v>0</v>
      </c>
      <c r="P31" s="12">
        <f>COUNTIF($E31:$K31,"ecA")</f>
        <v>0</v>
      </c>
      <c r="Q31" s="12">
        <f>COUNTIF($E31:$K31,"nA")</f>
        <v>0</v>
      </c>
      <c r="R31" s="12">
        <f>COUNTIF(L31,"Acquis")</f>
        <v>0</v>
      </c>
      <c r="S31" s="208"/>
      <c r="T31" s="12"/>
      <c r="U31" s="12"/>
      <c r="V31" s="12"/>
      <c r="W31" s="12"/>
      <c r="X31" s="12"/>
      <c r="Y31" s="12"/>
      <c r="Z31" s="12"/>
    </row>
    <row r="32" spans="1:26" ht="12.75" customHeight="1">
      <c r="D32" s="28"/>
      <c r="E32" s="28"/>
      <c r="F32" s="28"/>
      <c r="G32" s="28"/>
      <c r="H32" s="28"/>
      <c r="I32" s="28"/>
      <c r="J32" s="28"/>
      <c r="K32" s="28"/>
      <c r="L32" s="12"/>
      <c r="M32" s="12"/>
      <c r="N32" s="250"/>
      <c r="P32" s="8"/>
      <c r="Q32" s="8"/>
      <c r="S32" s="208"/>
    </row>
    <row r="33" spans="1:26" ht="45" customHeight="1">
      <c r="A33" s="202" t="s">
        <v>100</v>
      </c>
      <c r="B33" s="242"/>
      <c r="C33" s="203"/>
      <c r="D33" s="25" t="s">
        <v>101</v>
      </c>
      <c r="E33" s="25" t="e">
        <f>IF(#REF!="X","NE",IF(#REF!="X","NA",IF(#REF!="X","ECA",IF(#REF!="X","A"," "))))</f>
        <v>#REF!</v>
      </c>
      <c r="F33" s="25" t="e">
        <f>IF(#REF!="X","NE",IF(#REF!="X","NA",IF(#REF!="X","ECA",IF(#REF!="X","A"," "))))</f>
        <v>#REF!</v>
      </c>
      <c r="G33" s="25" t="e">
        <f>IF(#REF!="X","NE",IF(#REF!="X","NA",IF(#REF!="X","ECA",IF(#REF!="X","A"," "))))</f>
        <v>#REF!</v>
      </c>
      <c r="H33" s="25" t="e">
        <f>IF(#REF!="X","NE",IF(#REF!="X","NA",IF(#REF!="X","ECA",IF(#REF!="X","A"," "))))</f>
        <v>#REF!</v>
      </c>
      <c r="I33" s="25" t="e">
        <f>IF(#REF!="X","NE",IF(#REF!="X","NA",IF(#REF!="X","ECA",IF(#REF!="X","A"," "))))</f>
        <v>#REF!</v>
      </c>
      <c r="J33" s="25" t="e">
        <f>IF(#REF!="X","NE",IF(#REF!="X","NA",IF(#REF!="X","ECA",IF(#REF!="X","A"," "))))</f>
        <v>#REF!</v>
      </c>
      <c r="K33" s="25" t="e">
        <f>IF(#REF!="X","NE",IF(#REF!="X","NA",IF(#REF!="X","ECA",IF(#REF!="X","A"," "))))</f>
        <v>#REF!</v>
      </c>
      <c r="L33" s="22" t="str">
        <f>IF(O33&gt;=2,"Acquis",(IF(P33&gt;Q33,"En cours d'Acquisition","Non Acquis")))</f>
        <v>Non Acquis</v>
      </c>
      <c r="M33" s="26" t="str">
        <f>IF(R33=1,"Acquis","Non Acquis")</f>
        <v>Non Acquis</v>
      </c>
      <c r="N33" s="232"/>
      <c r="O33" s="12">
        <f>COUNTIF($E33:$K33,"A")</f>
        <v>0</v>
      </c>
      <c r="P33" s="12">
        <f>COUNTIF($E33:$K33,"ecA")</f>
        <v>0</v>
      </c>
      <c r="Q33" s="12">
        <f>COUNTIF($E33:$K33,"nA")</f>
        <v>0</v>
      </c>
      <c r="R33" s="12">
        <f>COUNTIF(L33,"Acquis")</f>
        <v>0</v>
      </c>
      <c r="S33" s="208"/>
      <c r="T33" s="12"/>
      <c r="U33" s="12"/>
      <c r="V33" s="12"/>
      <c r="W33" s="12"/>
      <c r="X33" s="12"/>
      <c r="Y33" s="12"/>
      <c r="Z33" s="12"/>
    </row>
    <row r="34" spans="1:26" ht="12.75" customHeight="1">
      <c r="L34" s="12"/>
      <c r="M34" s="12"/>
      <c r="N34" s="12"/>
      <c r="P34" s="8"/>
      <c r="Q34" s="8"/>
    </row>
    <row r="35" spans="1:26" ht="78" customHeight="1">
      <c r="A35" s="243" t="s">
        <v>102</v>
      </c>
      <c r="B35" s="245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195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</row>
    <row r="36" spans="1:26" ht="17.25" customHeight="1">
      <c r="A36" s="244"/>
      <c r="B36" s="247" t="s">
        <v>103</v>
      </c>
      <c r="C36" s="229"/>
      <c r="D36" s="229"/>
      <c r="E36" s="229"/>
      <c r="F36" s="229"/>
      <c r="G36" s="229"/>
      <c r="H36" s="229"/>
      <c r="I36" s="229"/>
      <c r="J36" s="248"/>
      <c r="K36" s="29" t="s">
        <v>104</v>
      </c>
      <c r="L36" s="30"/>
      <c r="M36" s="29" t="s">
        <v>105</v>
      </c>
      <c r="N36" s="31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</row>
    <row r="37" spans="1:26" ht="12.75" customHeight="1">
      <c r="A37" s="32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ht="39" customHeight="1">
      <c r="A38" s="249" t="s">
        <v>106</v>
      </c>
      <c r="B38" s="229"/>
      <c r="C38" s="229"/>
      <c r="D38" s="229"/>
      <c r="E38" s="229"/>
      <c r="F38" s="229"/>
      <c r="G38" s="229"/>
      <c r="H38" s="229"/>
      <c r="I38" s="229"/>
      <c r="J38" s="230"/>
      <c r="K38" s="33" t="s">
        <v>107</v>
      </c>
      <c r="L38" s="30"/>
      <c r="M38" s="33" t="s">
        <v>108</v>
      </c>
      <c r="N38" s="31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ht="102.75" customHeight="1">
      <c r="A39" s="240" t="s">
        <v>109</v>
      </c>
      <c r="B39" s="229"/>
      <c r="C39" s="230"/>
      <c r="D39" s="241" t="s">
        <v>110</v>
      </c>
      <c r="E39" s="229"/>
      <c r="F39" s="229"/>
      <c r="G39" s="229"/>
      <c r="H39" s="229"/>
      <c r="I39" s="229"/>
      <c r="J39" s="229"/>
      <c r="K39" s="229"/>
      <c r="L39" s="229"/>
      <c r="M39" s="229"/>
      <c r="N39" s="230"/>
      <c r="P39" s="8"/>
      <c r="Q39" s="8"/>
    </row>
    <row r="40" spans="1:26" ht="12.75" customHeight="1">
      <c r="L40" s="12"/>
      <c r="M40" s="12"/>
      <c r="N40" s="12"/>
      <c r="P40" s="8"/>
      <c r="Q40" s="8"/>
    </row>
    <row r="41" spans="1:26" ht="12.75" customHeight="1">
      <c r="L41" s="12"/>
      <c r="M41" s="12"/>
      <c r="N41" s="12"/>
      <c r="P41" s="8"/>
      <c r="Q41" s="8"/>
    </row>
    <row r="42" spans="1:26" ht="12.75" customHeight="1">
      <c r="L42" s="12"/>
      <c r="M42" s="12"/>
      <c r="N42" s="12"/>
      <c r="P42" s="8"/>
      <c r="Q42" s="8"/>
    </row>
    <row r="43" spans="1:26" ht="12.75" customHeight="1">
      <c r="L43" s="12"/>
      <c r="M43" s="12"/>
      <c r="N43" s="12"/>
      <c r="P43" s="8"/>
      <c r="Q43" s="8"/>
    </row>
    <row r="44" spans="1:26" ht="12.75" customHeight="1">
      <c r="L44" s="12"/>
      <c r="M44" s="12"/>
      <c r="N44" s="12"/>
      <c r="P44" s="8"/>
      <c r="Q44" s="8"/>
    </row>
    <row r="45" spans="1:26" ht="12.75" customHeight="1">
      <c r="L45" s="12"/>
      <c r="M45" s="12"/>
      <c r="N45" s="12"/>
      <c r="P45" s="8"/>
      <c r="Q45" s="8"/>
    </row>
    <row r="46" spans="1:26" ht="12.75" customHeight="1">
      <c r="L46" s="12"/>
      <c r="M46" s="12"/>
      <c r="N46" s="12"/>
      <c r="P46" s="8"/>
      <c r="Q46" s="8"/>
    </row>
    <row r="47" spans="1:26" ht="12.75" customHeight="1">
      <c r="L47" s="12"/>
      <c r="M47" s="12"/>
      <c r="N47" s="12"/>
      <c r="P47" s="8"/>
      <c r="Q47" s="8"/>
    </row>
    <row r="48" spans="1:26" ht="12.75" customHeight="1">
      <c r="L48" s="12"/>
      <c r="M48" s="12"/>
      <c r="N48" s="12"/>
      <c r="P48" s="8"/>
      <c r="Q48" s="8"/>
    </row>
    <row r="49" spans="12:17" ht="12.75" customHeight="1">
      <c r="L49" s="12"/>
      <c r="M49" s="12"/>
      <c r="N49" s="12"/>
      <c r="P49" s="8"/>
      <c r="Q49" s="8"/>
    </row>
    <row r="50" spans="12:17" ht="12.75" customHeight="1">
      <c r="L50" s="12"/>
      <c r="M50" s="12"/>
      <c r="N50" s="12"/>
      <c r="P50" s="8"/>
      <c r="Q50" s="8"/>
    </row>
    <row r="51" spans="12:17" ht="12.75" customHeight="1">
      <c r="L51" s="12"/>
      <c r="M51" s="12"/>
      <c r="N51" s="12"/>
      <c r="P51" s="8"/>
      <c r="Q51" s="8"/>
    </row>
    <row r="52" spans="12:17" ht="12.75" customHeight="1">
      <c r="L52" s="12"/>
      <c r="M52" s="12"/>
      <c r="N52" s="12"/>
      <c r="P52" s="8"/>
      <c r="Q52" s="8"/>
    </row>
    <row r="53" spans="12:17" ht="12.75" customHeight="1">
      <c r="L53" s="12"/>
      <c r="M53" s="12"/>
      <c r="N53" s="12"/>
      <c r="P53" s="8"/>
      <c r="Q53" s="8"/>
    </row>
    <row r="54" spans="12:17" ht="12.75" customHeight="1">
      <c r="L54" s="12"/>
      <c r="M54" s="12"/>
      <c r="N54" s="12"/>
      <c r="P54" s="8"/>
      <c r="Q54" s="8"/>
    </row>
    <row r="55" spans="12:17" ht="12.75" customHeight="1">
      <c r="L55" s="12"/>
      <c r="M55" s="12"/>
      <c r="N55" s="12"/>
      <c r="P55" s="8"/>
      <c r="Q55" s="8"/>
    </row>
    <row r="56" spans="12:17" ht="12.75" customHeight="1">
      <c r="L56" s="12"/>
      <c r="M56" s="12"/>
      <c r="N56" s="12"/>
      <c r="P56" s="8"/>
      <c r="Q56" s="8"/>
    </row>
    <row r="57" spans="12:17" ht="12.75" customHeight="1">
      <c r="L57" s="12"/>
      <c r="M57" s="12"/>
      <c r="N57" s="12"/>
      <c r="P57" s="8"/>
      <c r="Q57" s="8"/>
    </row>
    <row r="58" spans="12:17" ht="12.75" customHeight="1">
      <c r="L58" s="12"/>
      <c r="M58" s="12"/>
      <c r="N58" s="12"/>
      <c r="P58" s="8"/>
      <c r="Q58" s="8"/>
    </row>
    <row r="59" spans="12:17" ht="12.75" customHeight="1">
      <c r="L59" s="12"/>
      <c r="M59" s="12"/>
      <c r="N59" s="12"/>
      <c r="P59" s="8"/>
      <c r="Q59" s="8"/>
    </row>
    <row r="60" spans="12:17" ht="12.75" customHeight="1">
      <c r="L60" s="12"/>
      <c r="M60" s="12"/>
      <c r="N60" s="12"/>
      <c r="P60" s="8"/>
      <c r="Q60" s="8"/>
    </row>
    <row r="61" spans="12:17" ht="12.75" customHeight="1">
      <c r="L61" s="12"/>
      <c r="M61" s="12"/>
      <c r="N61" s="12"/>
      <c r="P61" s="8"/>
      <c r="Q61" s="8"/>
    </row>
    <row r="62" spans="12:17" ht="12.75" customHeight="1">
      <c r="L62" s="12"/>
      <c r="M62" s="12"/>
      <c r="N62" s="12"/>
      <c r="P62" s="8"/>
      <c r="Q62" s="8"/>
    </row>
    <row r="63" spans="12:17" ht="12.75" customHeight="1">
      <c r="L63" s="12"/>
      <c r="M63" s="12"/>
      <c r="N63" s="12"/>
      <c r="P63" s="8"/>
      <c r="Q63" s="8"/>
    </row>
    <row r="64" spans="12:17" ht="12.75" customHeight="1">
      <c r="L64" s="12"/>
      <c r="M64" s="12"/>
      <c r="N64" s="12"/>
      <c r="P64" s="8"/>
      <c r="Q64" s="8"/>
    </row>
    <row r="65" spans="12:17" ht="12.75" customHeight="1">
      <c r="L65" s="12"/>
      <c r="M65" s="12"/>
      <c r="N65" s="12"/>
      <c r="P65" s="8"/>
      <c r="Q65" s="8"/>
    </row>
    <row r="66" spans="12:17" ht="12.75" customHeight="1">
      <c r="L66" s="12"/>
      <c r="M66" s="12"/>
      <c r="N66" s="12"/>
      <c r="P66" s="8"/>
      <c r="Q66" s="8"/>
    </row>
    <row r="67" spans="12:17" ht="12.75" customHeight="1">
      <c r="L67" s="12"/>
      <c r="M67" s="12"/>
      <c r="N67" s="12"/>
      <c r="P67" s="8"/>
      <c r="Q67" s="8"/>
    </row>
    <row r="68" spans="12:17" ht="12.75" customHeight="1">
      <c r="L68" s="12"/>
      <c r="M68" s="12"/>
      <c r="N68" s="12"/>
      <c r="P68" s="8"/>
      <c r="Q68" s="8"/>
    </row>
    <row r="69" spans="12:17" ht="12.75" customHeight="1">
      <c r="L69" s="12"/>
      <c r="M69" s="12"/>
      <c r="N69" s="12"/>
      <c r="P69" s="8"/>
      <c r="Q69" s="8"/>
    </row>
    <row r="70" spans="12:17" ht="12.75" customHeight="1">
      <c r="L70" s="12"/>
      <c r="M70" s="12"/>
      <c r="N70" s="12"/>
      <c r="P70" s="8"/>
      <c r="Q70" s="8"/>
    </row>
    <row r="71" spans="12:17" ht="12.75" customHeight="1">
      <c r="L71" s="12"/>
      <c r="M71" s="12"/>
      <c r="N71" s="12"/>
      <c r="P71" s="8"/>
      <c r="Q71" s="8"/>
    </row>
    <row r="72" spans="12:17" ht="12.75" customHeight="1">
      <c r="L72" s="12"/>
      <c r="M72" s="12"/>
      <c r="N72" s="12"/>
      <c r="P72" s="8"/>
      <c r="Q72" s="8"/>
    </row>
    <row r="73" spans="12:17" ht="12.75" customHeight="1">
      <c r="L73" s="12"/>
      <c r="M73" s="12"/>
      <c r="N73" s="12"/>
      <c r="P73" s="8"/>
      <c r="Q73" s="8"/>
    </row>
    <row r="74" spans="12:17" ht="12.75" customHeight="1">
      <c r="L74" s="12"/>
      <c r="M74" s="12"/>
      <c r="N74" s="12"/>
      <c r="P74" s="8"/>
      <c r="Q74" s="8"/>
    </row>
    <row r="75" spans="12:17" ht="12.75" customHeight="1">
      <c r="L75" s="12"/>
      <c r="M75" s="12"/>
      <c r="N75" s="12"/>
      <c r="P75" s="8"/>
      <c r="Q75" s="8"/>
    </row>
    <row r="76" spans="12:17" ht="12.75" customHeight="1">
      <c r="L76" s="12"/>
      <c r="M76" s="12"/>
      <c r="N76" s="12"/>
      <c r="P76" s="8"/>
      <c r="Q76" s="8"/>
    </row>
    <row r="77" spans="12:17" ht="12.75" customHeight="1">
      <c r="L77" s="12"/>
      <c r="M77" s="12"/>
      <c r="N77" s="12"/>
      <c r="P77" s="8"/>
      <c r="Q77" s="8"/>
    </row>
    <row r="78" spans="12:17" ht="12.75" customHeight="1">
      <c r="L78" s="12"/>
      <c r="M78" s="12"/>
      <c r="N78" s="12"/>
      <c r="P78" s="8"/>
      <c r="Q78" s="8"/>
    </row>
    <row r="79" spans="12:17" ht="12.75" customHeight="1">
      <c r="L79" s="12"/>
      <c r="M79" s="12"/>
      <c r="N79" s="12"/>
      <c r="P79" s="8"/>
      <c r="Q79" s="8"/>
    </row>
    <row r="80" spans="12:17" ht="12.75" customHeight="1">
      <c r="L80" s="12"/>
      <c r="M80" s="12"/>
      <c r="N80" s="12"/>
      <c r="P80" s="8"/>
      <c r="Q80" s="8"/>
    </row>
    <row r="81" spans="12:17" ht="12.75" customHeight="1">
      <c r="L81" s="12"/>
      <c r="M81" s="12"/>
      <c r="N81" s="12"/>
      <c r="P81" s="8"/>
      <c r="Q81" s="8"/>
    </row>
    <row r="82" spans="12:17" ht="12.75" customHeight="1">
      <c r="L82" s="12"/>
      <c r="M82" s="12"/>
      <c r="N82" s="12"/>
      <c r="P82" s="8"/>
      <c r="Q82" s="8"/>
    </row>
    <row r="83" spans="12:17" ht="12.75" customHeight="1">
      <c r="L83" s="12"/>
      <c r="M83" s="12"/>
      <c r="N83" s="12"/>
      <c r="P83" s="8"/>
      <c r="Q83" s="8"/>
    </row>
    <row r="84" spans="12:17" ht="12.75" customHeight="1">
      <c r="L84" s="12"/>
      <c r="M84" s="12"/>
      <c r="N84" s="12"/>
      <c r="P84" s="8"/>
      <c r="Q84" s="8"/>
    </row>
    <row r="85" spans="12:17" ht="12.75" customHeight="1">
      <c r="L85" s="12"/>
      <c r="M85" s="12"/>
      <c r="N85" s="12"/>
      <c r="P85" s="8"/>
      <c r="Q85" s="8"/>
    </row>
    <row r="86" spans="12:17" ht="12.75" customHeight="1">
      <c r="L86" s="12"/>
      <c r="M86" s="12"/>
      <c r="N86" s="12"/>
      <c r="P86" s="8"/>
      <c r="Q86" s="8"/>
    </row>
    <row r="87" spans="12:17" ht="12.75" customHeight="1">
      <c r="L87" s="12"/>
      <c r="M87" s="12"/>
      <c r="N87" s="12"/>
      <c r="P87" s="8"/>
      <c r="Q87" s="8"/>
    </row>
    <row r="88" spans="12:17" ht="12.75" customHeight="1">
      <c r="L88" s="12"/>
      <c r="M88" s="12"/>
      <c r="N88" s="12"/>
      <c r="P88" s="8"/>
      <c r="Q88" s="8"/>
    </row>
    <row r="89" spans="12:17" ht="12.75" customHeight="1">
      <c r="L89" s="12"/>
      <c r="M89" s="12"/>
      <c r="N89" s="12"/>
      <c r="P89" s="8"/>
      <c r="Q89" s="8"/>
    </row>
    <row r="90" spans="12:17" ht="12.75" customHeight="1">
      <c r="L90" s="12"/>
      <c r="M90" s="12"/>
      <c r="N90" s="12"/>
      <c r="P90" s="8"/>
      <c r="Q90" s="8"/>
    </row>
    <row r="91" spans="12:17" ht="12.75" customHeight="1">
      <c r="L91" s="12"/>
      <c r="M91" s="12"/>
      <c r="N91" s="12"/>
      <c r="P91" s="8"/>
      <c r="Q91" s="8"/>
    </row>
    <row r="92" spans="12:17" ht="12.75" customHeight="1">
      <c r="L92" s="12"/>
      <c r="M92" s="12"/>
      <c r="N92" s="12"/>
      <c r="P92" s="8"/>
      <c r="Q92" s="8"/>
    </row>
    <row r="93" spans="12:17" ht="12.75" customHeight="1">
      <c r="L93" s="12"/>
      <c r="M93" s="12"/>
      <c r="N93" s="12"/>
      <c r="P93" s="8"/>
      <c r="Q93" s="8"/>
    </row>
    <row r="94" spans="12:17" ht="12.75" customHeight="1">
      <c r="L94" s="12"/>
      <c r="M94" s="12"/>
      <c r="N94" s="12"/>
      <c r="P94" s="8"/>
      <c r="Q94" s="8"/>
    </row>
    <row r="95" spans="12:17" ht="12.75" customHeight="1">
      <c r="L95" s="12"/>
      <c r="M95" s="12"/>
      <c r="N95" s="12"/>
      <c r="P95" s="8"/>
      <c r="Q95" s="8"/>
    </row>
    <row r="96" spans="12:17" ht="12.75" customHeight="1">
      <c r="L96" s="12"/>
      <c r="M96" s="12"/>
      <c r="N96" s="12"/>
      <c r="P96" s="8"/>
      <c r="Q96" s="8"/>
    </row>
    <row r="97" spans="12:17" ht="12.75" customHeight="1">
      <c r="L97" s="12"/>
      <c r="M97" s="12"/>
      <c r="N97" s="12"/>
      <c r="P97" s="8"/>
      <c r="Q97" s="8"/>
    </row>
    <row r="98" spans="12:17" ht="12.75" customHeight="1">
      <c r="L98" s="12"/>
      <c r="M98" s="12"/>
      <c r="N98" s="12"/>
      <c r="P98" s="8"/>
      <c r="Q98" s="8"/>
    </row>
    <row r="99" spans="12:17" ht="12.75" customHeight="1">
      <c r="L99" s="12"/>
      <c r="M99" s="12"/>
      <c r="N99" s="12"/>
      <c r="P99" s="8"/>
      <c r="Q99" s="8"/>
    </row>
    <row r="100" spans="12:17" ht="12.75" customHeight="1">
      <c r="L100" s="12"/>
      <c r="M100" s="12"/>
      <c r="N100" s="12"/>
      <c r="P100" s="8"/>
      <c r="Q100" s="8"/>
    </row>
    <row r="101" spans="12:17" ht="12.75" customHeight="1">
      <c r="L101" s="12"/>
      <c r="M101" s="12"/>
      <c r="N101" s="12"/>
      <c r="P101" s="8"/>
      <c r="Q101" s="8"/>
    </row>
    <row r="102" spans="12:17" ht="12.75" customHeight="1">
      <c r="L102" s="12"/>
      <c r="M102" s="12"/>
      <c r="N102" s="12"/>
      <c r="P102" s="8"/>
      <c r="Q102" s="8"/>
    </row>
    <row r="103" spans="12:17" ht="12.75" customHeight="1">
      <c r="L103" s="12"/>
      <c r="M103" s="12"/>
      <c r="N103" s="12"/>
      <c r="P103" s="8"/>
      <c r="Q103" s="8"/>
    </row>
    <row r="104" spans="12:17" ht="12.75" customHeight="1">
      <c r="L104" s="12"/>
      <c r="M104" s="12"/>
      <c r="N104" s="12"/>
      <c r="P104" s="8"/>
      <c r="Q104" s="8"/>
    </row>
    <row r="105" spans="12:17" ht="12.75" customHeight="1">
      <c r="L105" s="12"/>
      <c r="M105" s="12"/>
      <c r="N105" s="12"/>
      <c r="P105" s="8"/>
      <c r="Q105" s="8"/>
    </row>
    <row r="106" spans="12:17" ht="12.75" customHeight="1">
      <c r="L106" s="12"/>
      <c r="M106" s="12"/>
      <c r="N106" s="12"/>
      <c r="P106" s="8"/>
      <c r="Q106" s="8"/>
    </row>
    <row r="107" spans="12:17" ht="12.75" customHeight="1">
      <c r="L107" s="12"/>
      <c r="M107" s="12"/>
      <c r="N107" s="12"/>
      <c r="P107" s="8"/>
      <c r="Q107" s="8"/>
    </row>
    <row r="108" spans="12:17" ht="12.75" customHeight="1">
      <c r="L108" s="12"/>
      <c r="M108" s="12"/>
      <c r="N108" s="12"/>
      <c r="P108" s="8"/>
      <c r="Q108" s="8"/>
    </row>
    <row r="109" spans="12:17" ht="12.75" customHeight="1">
      <c r="L109" s="12"/>
      <c r="M109" s="12"/>
      <c r="N109" s="12"/>
      <c r="P109" s="8"/>
      <c r="Q109" s="8"/>
    </row>
    <row r="110" spans="12:17" ht="12.75" customHeight="1">
      <c r="L110" s="12"/>
      <c r="M110" s="12"/>
      <c r="N110" s="12"/>
      <c r="P110" s="8"/>
      <c r="Q110" s="8"/>
    </row>
    <row r="111" spans="12:17" ht="12.75" customHeight="1">
      <c r="L111" s="12"/>
      <c r="M111" s="12"/>
      <c r="N111" s="12"/>
      <c r="P111" s="8"/>
      <c r="Q111" s="8"/>
    </row>
    <row r="112" spans="12:17" ht="12.75" customHeight="1">
      <c r="L112" s="12"/>
      <c r="M112" s="12"/>
      <c r="N112" s="12"/>
      <c r="P112" s="8"/>
      <c r="Q112" s="8"/>
    </row>
    <row r="113" spans="12:17" ht="12.75" customHeight="1">
      <c r="L113" s="12"/>
      <c r="M113" s="12"/>
      <c r="N113" s="12"/>
      <c r="P113" s="8"/>
      <c r="Q113" s="8"/>
    </row>
    <row r="114" spans="12:17" ht="12.75" customHeight="1">
      <c r="L114" s="12"/>
      <c r="M114" s="12"/>
      <c r="N114" s="12"/>
      <c r="P114" s="8"/>
      <c r="Q114" s="8"/>
    </row>
    <row r="115" spans="12:17" ht="12.75" customHeight="1">
      <c r="L115" s="12"/>
      <c r="M115" s="12"/>
      <c r="N115" s="12"/>
      <c r="P115" s="8"/>
      <c r="Q115" s="8"/>
    </row>
    <row r="116" spans="12:17" ht="12.75" customHeight="1">
      <c r="L116" s="12"/>
      <c r="M116" s="12"/>
      <c r="N116" s="12"/>
      <c r="P116" s="8"/>
      <c r="Q116" s="8"/>
    </row>
    <row r="117" spans="12:17" ht="12.75" customHeight="1">
      <c r="L117" s="12"/>
      <c r="M117" s="12"/>
      <c r="N117" s="12"/>
      <c r="P117" s="8"/>
      <c r="Q117" s="8"/>
    </row>
    <row r="118" spans="12:17" ht="12.75" customHeight="1">
      <c r="L118" s="12"/>
      <c r="M118" s="12"/>
      <c r="N118" s="12"/>
      <c r="P118" s="8"/>
      <c r="Q118" s="8"/>
    </row>
    <row r="119" spans="12:17" ht="12.75" customHeight="1">
      <c r="L119" s="12"/>
      <c r="M119" s="12"/>
      <c r="N119" s="12"/>
      <c r="P119" s="8"/>
      <c r="Q119" s="8"/>
    </row>
    <row r="120" spans="12:17" ht="12.75" customHeight="1">
      <c r="L120" s="12"/>
      <c r="M120" s="12"/>
      <c r="N120" s="12"/>
      <c r="P120" s="8"/>
      <c r="Q120" s="8"/>
    </row>
    <row r="121" spans="12:17" ht="12.75" customHeight="1">
      <c r="L121" s="12"/>
      <c r="M121" s="12"/>
      <c r="N121" s="12"/>
      <c r="P121" s="8"/>
      <c r="Q121" s="8"/>
    </row>
    <row r="122" spans="12:17" ht="12.75" customHeight="1">
      <c r="L122" s="12"/>
      <c r="M122" s="12"/>
      <c r="N122" s="12"/>
      <c r="P122" s="8"/>
      <c r="Q122" s="8"/>
    </row>
    <row r="123" spans="12:17" ht="12.75" customHeight="1">
      <c r="L123" s="12"/>
      <c r="M123" s="12"/>
      <c r="N123" s="12"/>
      <c r="P123" s="8"/>
      <c r="Q123" s="8"/>
    </row>
    <row r="124" spans="12:17" ht="12.75" customHeight="1">
      <c r="L124" s="12"/>
      <c r="M124" s="12"/>
      <c r="N124" s="12"/>
      <c r="P124" s="8"/>
      <c r="Q124" s="8"/>
    </row>
    <row r="125" spans="12:17" ht="12.75" customHeight="1">
      <c r="L125" s="12"/>
      <c r="M125" s="12"/>
      <c r="N125" s="12"/>
      <c r="P125" s="8"/>
      <c r="Q125" s="8"/>
    </row>
    <row r="126" spans="12:17" ht="12.75" customHeight="1">
      <c r="L126" s="12"/>
      <c r="M126" s="12"/>
      <c r="N126" s="12"/>
      <c r="P126" s="8"/>
      <c r="Q126" s="8"/>
    </row>
    <row r="127" spans="12:17" ht="12.75" customHeight="1">
      <c r="L127" s="12"/>
      <c r="M127" s="12"/>
      <c r="N127" s="12"/>
      <c r="P127" s="8"/>
      <c r="Q127" s="8"/>
    </row>
    <row r="128" spans="12:17" ht="12.75" customHeight="1">
      <c r="L128" s="12"/>
      <c r="M128" s="12"/>
      <c r="N128" s="12"/>
      <c r="P128" s="8"/>
      <c r="Q128" s="8"/>
    </row>
    <row r="129" spans="12:17" ht="12.75" customHeight="1">
      <c r="L129" s="12"/>
      <c r="M129" s="12"/>
      <c r="N129" s="12"/>
      <c r="P129" s="8"/>
      <c r="Q129" s="8"/>
    </row>
    <row r="130" spans="12:17" ht="12.75" customHeight="1">
      <c r="L130" s="12"/>
      <c r="M130" s="12"/>
      <c r="N130" s="12"/>
      <c r="P130" s="8"/>
      <c r="Q130" s="8"/>
    </row>
    <row r="131" spans="12:17" ht="12.75" customHeight="1">
      <c r="L131" s="12"/>
      <c r="M131" s="12"/>
      <c r="N131" s="12"/>
      <c r="P131" s="8"/>
      <c r="Q131" s="8"/>
    </row>
    <row r="132" spans="12:17" ht="12.75" customHeight="1">
      <c r="L132" s="12"/>
      <c r="M132" s="12"/>
      <c r="N132" s="12"/>
      <c r="P132" s="8"/>
      <c r="Q132" s="8"/>
    </row>
    <row r="133" spans="12:17" ht="12.75" customHeight="1">
      <c r="L133" s="12"/>
      <c r="M133" s="12"/>
      <c r="N133" s="12"/>
      <c r="P133" s="8"/>
      <c r="Q133" s="8"/>
    </row>
    <row r="134" spans="12:17" ht="12.75" customHeight="1">
      <c r="L134" s="12"/>
      <c r="M134" s="12"/>
      <c r="N134" s="12"/>
      <c r="P134" s="8"/>
      <c r="Q134" s="8"/>
    </row>
    <row r="135" spans="12:17" ht="12.75" customHeight="1">
      <c r="L135" s="12"/>
      <c r="M135" s="12"/>
      <c r="N135" s="12"/>
      <c r="P135" s="8"/>
      <c r="Q135" s="8"/>
    </row>
    <row r="136" spans="12:17" ht="12.75" customHeight="1">
      <c r="L136" s="12"/>
      <c r="M136" s="12"/>
      <c r="N136" s="12"/>
      <c r="P136" s="8"/>
      <c r="Q136" s="8"/>
    </row>
    <row r="137" spans="12:17" ht="12.75" customHeight="1">
      <c r="L137" s="12"/>
      <c r="M137" s="12"/>
      <c r="N137" s="12"/>
      <c r="P137" s="8"/>
      <c r="Q137" s="8"/>
    </row>
    <row r="138" spans="12:17" ht="12.75" customHeight="1">
      <c r="L138" s="12"/>
      <c r="M138" s="12"/>
      <c r="N138" s="12"/>
      <c r="P138" s="8"/>
      <c r="Q138" s="8"/>
    </row>
    <row r="139" spans="12:17" ht="12.75" customHeight="1">
      <c r="L139" s="12"/>
      <c r="M139" s="12"/>
      <c r="N139" s="12"/>
      <c r="P139" s="8"/>
      <c r="Q139" s="8"/>
    </row>
    <row r="140" spans="12:17" ht="12.75" customHeight="1">
      <c r="L140" s="12"/>
      <c r="M140" s="12"/>
      <c r="N140" s="12"/>
      <c r="P140" s="8"/>
      <c r="Q140" s="8"/>
    </row>
    <row r="141" spans="12:17" ht="12.75" customHeight="1">
      <c r="L141" s="12"/>
      <c r="M141" s="12"/>
      <c r="N141" s="12"/>
      <c r="P141" s="8"/>
      <c r="Q141" s="8"/>
    </row>
    <row r="142" spans="12:17" ht="12.75" customHeight="1">
      <c r="L142" s="12"/>
      <c r="M142" s="12"/>
      <c r="N142" s="12"/>
      <c r="P142" s="8"/>
      <c r="Q142" s="8"/>
    </row>
    <row r="143" spans="12:17" ht="12.75" customHeight="1">
      <c r="L143" s="12"/>
      <c r="M143" s="12"/>
      <c r="N143" s="12"/>
      <c r="P143" s="8"/>
      <c r="Q143" s="8"/>
    </row>
    <row r="144" spans="12:17" ht="12.75" customHeight="1">
      <c r="L144" s="12"/>
      <c r="M144" s="12"/>
      <c r="N144" s="12"/>
      <c r="P144" s="8"/>
      <c r="Q144" s="8"/>
    </row>
    <row r="145" spans="12:17" ht="12.75" customHeight="1">
      <c r="L145" s="12"/>
      <c r="M145" s="12"/>
      <c r="N145" s="12"/>
      <c r="P145" s="8"/>
      <c r="Q145" s="8"/>
    </row>
    <row r="146" spans="12:17" ht="12.75" customHeight="1">
      <c r="L146" s="12"/>
      <c r="M146" s="12"/>
      <c r="N146" s="12"/>
      <c r="P146" s="8"/>
      <c r="Q146" s="8"/>
    </row>
    <row r="147" spans="12:17" ht="12.75" customHeight="1">
      <c r="L147" s="12"/>
      <c r="M147" s="12"/>
      <c r="N147" s="12"/>
      <c r="P147" s="8"/>
      <c r="Q147" s="8"/>
    </row>
    <row r="148" spans="12:17" ht="12.75" customHeight="1">
      <c r="L148" s="12"/>
      <c r="M148" s="12"/>
      <c r="N148" s="12"/>
      <c r="P148" s="8"/>
      <c r="Q148" s="8"/>
    </row>
    <row r="149" spans="12:17" ht="12.75" customHeight="1">
      <c r="L149" s="12"/>
      <c r="M149" s="12"/>
      <c r="N149" s="12"/>
      <c r="P149" s="8"/>
      <c r="Q149" s="8"/>
    </row>
    <row r="150" spans="12:17" ht="12.75" customHeight="1">
      <c r="L150" s="12"/>
      <c r="M150" s="12"/>
      <c r="N150" s="12"/>
      <c r="P150" s="8"/>
      <c r="Q150" s="8"/>
    </row>
    <row r="151" spans="12:17" ht="12.75" customHeight="1">
      <c r="L151" s="12"/>
      <c r="M151" s="12"/>
      <c r="N151" s="12"/>
      <c r="P151" s="8"/>
      <c r="Q151" s="8"/>
    </row>
    <row r="152" spans="12:17" ht="12.75" customHeight="1">
      <c r="L152" s="12"/>
      <c r="M152" s="12"/>
      <c r="N152" s="12"/>
      <c r="P152" s="8"/>
      <c r="Q152" s="8"/>
    </row>
    <row r="153" spans="12:17" ht="12.75" customHeight="1">
      <c r="L153" s="12"/>
      <c r="M153" s="12"/>
      <c r="N153" s="12"/>
      <c r="P153" s="8"/>
      <c r="Q153" s="8"/>
    </row>
    <row r="154" spans="12:17" ht="12.75" customHeight="1">
      <c r="L154" s="12"/>
      <c r="M154" s="12"/>
      <c r="N154" s="12"/>
      <c r="P154" s="8"/>
      <c r="Q154" s="8"/>
    </row>
    <row r="155" spans="12:17" ht="12.75" customHeight="1">
      <c r="L155" s="12"/>
      <c r="M155" s="12"/>
      <c r="N155" s="12"/>
      <c r="P155" s="8"/>
      <c r="Q155" s="8"/>
    </row>
    <row r="156" spans="12:17" ht="12.75" customHeight="1">
      <c r="L156" s="12"/>
      <c r="M156" s="12"/>
      <c r="N156" s="12"/>
      <c r="P156" s="8"/>
      <c r="Q156" s="8"/>
    </row>
    <row r="157" spans="12:17" ht="12.75" customHeight="1">
      <c r="L157" s="12"/>
      <c r="M157" s="12"/>
      <c r="N157" s="12"/>
      <c r="P157" s="8"/>
      <c r="Q157" s="8"/>
    </row>
    <row r="158" spans="12:17" ht="12.75" customHeight="1">
      <c r="L158" s="12"/>
      <c r="M158" s="12"/>
      <c r="N158" s="12"/>
      <c r="P158" s="8"/>
      <c r="Q158" s="8"/>
    </row>
    <row r="159" spans="12:17" ht="12.75" customHeight="1">
      <c r="L159" s="12"/>
      <c r="M159" s="12"/>
      <c r="N159" s="12"/>
      <c r="P159" s="8"/>
      <c r="Q159" s="8"/>
    </row>
    <row r="160" spans="12:17" ht="12.75" customHeight="1">
      <c r="L160" s="12"/>
      <c r="M160" s="12"/>
      <c r="N160" s="12"/>
      <c r="P160" s="8"/>
      <c r="Q160" s="8"/>
    </row>
    <row r="161" spans="12:17" ht="12.75" customHeight="1">
      <c r="L161" s="12"/>
      <c r="M161" s="12"/>
      <c r="N161" s="12"/>
      <c r="P161" s="8"/>
      <c r="Q161" s="8"/>
    </row>
    <row r="162" spans="12:17" ht="12.75" customHeight="1">
      <c r="L162" s="12"/>
      <c r="M162" s="12"/>
      <c r="N162" s="12"/>
      <c r="P162" s="8"/>
      <c r="Q162" s="8"/>
    </row>
    <row r="163" spans="12:17" ht="12.75" customHeight="1">
      <c r="L163" s="12"/>
      <c r="M163" s="12"/>
      <c r="N163" s="12"/>
      <c r="P163" s="8"/>
      <c r="Q163" s="8"/>
    </row>
    <row r="164" spans="12:17" ht="12.75" customHeight="1">
      <c r="L164" s="12"/>
      <c r="M164" s="12"/>
      <c r="N164" s="12"/>
      <c r="P164" s="8"/>
      <c r="Q164" s="8"/>
    </row>
    <row r="165" spans="12:17" ht="12.75" customHeight="1">
      <c r="L165" s="12"/>
      <c r="M165" s="12"/>
      <c r="N165" s="12"/>
      <c r="P165" s="8"/>
      <c r="Q165" s="8"/>
    </row>
    <row r="166" spans="12:17" ht="12.75" customHeight="1">
      <c r="L166" s="12"/>
      <c r="M166" s="12"/>
      <c r="N166" s="12"/>
      <c r="P166" s="8"/>
      <c r="Q166" s="8"/>
    </row>
    <row r="167" spans="12:17" ht="12.75" customHeight="1">
      <c r="L167" s="12"/>
      <c r="M167" s="12"/>
      <c r="N167" s="12"/>
      <c r="P167" s="8"/>
      <c r="Q167" s="8"/>
    </row>
    <row r="168" spans="12:17" ht="12.75" customHeight="1">
      <c r="L168" s="12"/>
      <c r="M168" s="12"/>
      <c r="N168" s="12"/>
      <c r="P168" s="8"/>
      <c r="Q168" s="8"/>
    </row>
    <row r="169" spans="12:17" ht="12.75" customHeight="1">
      <c r="L169" s="12"/>
      <c r="M169" s="12"/>
      <c r="N169" s="12"/>
      <c r="P169" s="8"/>
      <c r="Q169" s="8"/>
    </row>
    <row r="170" spans="12:17" ht="12.75" customHeight="1">
      <c r="L170" s="12"/>
      <c r="M170" s="12"/>
      <c r="N170" s="12"/>
      <c r="P170" s="8"/>
      <c r="Q170" s="8"/>
    </row>
    <row r="171" spans="12:17" ht="12.75" customHeight="1">
      <c r="L171" s="12"/>
      <c r="M171" s="12"/>
      <c r="N171" s="12"/>
      <c r="P171" s="8"/>
      <c r="Q171" s="8"/>
    </row>
    <row r="172" spans="12:17" ht="12.75" customHeight="1">
      <c r="L172" s="12"/>
      <c r="M172" s="12"/>
      <c r="N172" s="12"/>
      <c r="P172" s="8"/>
      <c r="Q172" s="8"/>
    </row>
    <row r="173" spans="12:17" ht="12.75" customHeight="1">
      <c r="L173" s="12"/>
      <c r="M173" s="12"/>
      <c r="N173" s="12"/>
      <c r="P173" s="8"/>
      <c r="Q173" s="8"/>
    </row>
    <row r="174" spans="12:17" ht="12.75" customHeight="1">
      <c r="L174" s="12"/>
      <c r="M174" s="12"/>
      <c r="N174" s="12"/>
      <c r="P174" s="8"/>
      <c r="Q174" s="8"/>
    </row>
    <row r="175" spans="12:17" ht="12.75" customHeight="1">
      <c r="L175" s="12"/>
      <c r="M175" s="12"/>
      <c r="N175" s="12"/>
      <c r="P175" s="8"/>
      <c r="Q175" s="8"/>
    </row>
    <row r="176" spans="12:17" ht="12.75" customHeight="1">
      <c r="L176" s="12"/>
      <c r="M176" s="12"/>
      <c r="N176" s="12"/>
      <c r="P176" s="8"/>
      <c r="Q176" s="8"/>
    </row>
    <row r="177" spans="12:17" ht="12.75" customHeight="1">
      <c r="L177" s="12"/>
      <c r="M177" s="12"/>
      <c r="N177" s="12"/>
      <c r="P177" s="8"/>
      <c r="Q177" s="8"/>
    </row>
    <row r="178" spans="12:17" ht="12.75" customHeight="1">
      <c r="L178" s="12"/>
      <c r="M178" s="12"/>
      <c r="N178" s="12"/>
      <c r="P178" s="8"/>
      <c r="Q178" s="8"/>
    </row>
    <row r="179" spans="12:17" ht="12.75" customHeight="1">
      <c r="L179" s="12"/>
      <c r="M179" s="12"/>
      <c r="N179" s="12"/>
      <c r="P179" s="8"/>
      <c r="Q179" s="8"/>
    </row>
    <row r="180" spans="12:17" ht="12.75" customHeight="1">
      <c r="L180" s="12"/>
      <c r="M180" s="12"/>
      <c r="N180" s="12"/>
      <c r="P180" s="8"/>
      <c r="Q180" s="8"/>
    </row>
    <row r="181" spans="12:17" ht="12.75" customHeight="1">
      <c r="L181" s="12"/>
      <c r="M181" s="12"/>
      <c r="N181" s="12"/>
      <c r="P181" s="8"/>
      <c r="Q181" s="8"/>
    </row>
    <row r="182" spans="12:17" ht="12.75" customHeight="1">
      <c r="L182" s="12"/>
      <c r="M182" s="12"/>
      <c r="N182" s="12"/>
      <c r="P182" s="8"/>
      <c r="Q182" s="8"/>
    </row>
    <row r="183" spans="12:17" ht="12.75" customHeight="1">
      <c r="L183" s="12"/>
      <c r="M183" s="12"/>
      <c r="N183" s="12"/>
      <c r="P183" s="8"/>
      <c r="Q183" s="8"/>
    </row>
    <row r="184" spans="12:17" ht="12.75" customHeight="1">
      <c r="L184" s="12"/>
      <c r="M184" s="12"/>
      <c r="N184" s="12"/>
      <c r="P184" s="8"/>
      <c r="Q184" s="8"/>
    </row>
    <row r="185" spans="12:17" ht="12.75" customHeight="1">
      <c r="L185" s="12"/>
      <c r="M185" s="12"/>
      <c r="N185" s="12"/>
      <c r="P185" s="8"/>
      <c r="Q185" s="8"/>
    </row>
    <row r="186" spans="12:17" ht="12.75" customHeight="1">
      <c r="L186" s="12"/>
      <c r="M186" s="12"/>
      <c r="N186" s="12"/>
      <c r="P186" s="8"/>
      <c r="Q186" s="8"/>
    </row>
    <row r="187" spans="12:17" ht="12.75" customHeight="1">
      <c r="L187" s="12"/>
      <c r="M187" s="12"/>
      <c r="N187" s="12"/>
      <c r="P187" s="8"/>
      <c r="Q187" s="8"/>
    </row>
    <row r="188" spans="12:17" ht="12.75" customHeight="1">
      <c r="L188" s="12"/>
      <c r="M188" s="12"/>
      <c r="N188" s="12"/>
      <c r="P188" s="8"/>
      <c r="Q188" s="8"/>
    </row>
    <row r="189" spans="12:17" ht="12.75" customHeight="1">
      <c r="L189" s="12"/>
      <c r="M189" s="12"/>
      <c r="N189" s="12"/>
      <c r="P189" s="8"/>
      <c r="Q189" s="8"/>
    </row>
    <row r="190" spans="12:17" ht="12.75" customHeight="1">
      <c r="L190" s="12"/>
      <c r="M190" s="12"/>
      <c r="N190" s="12"/>
      <c r="P190" s="8"/>
      <c r="Q190" s="8"/>
    </row>
    <row r="191" spans="12:17" ht="12.75" customHeight="1">
      <c r="L191" s="12"/>
      <c r="M191" s="12"/>
      <c r="N191" s="12"/>
      <c r="P191" s="8"/>
      <c r="Q191" s="8"/>
    </row>
    <row r="192" spans="12:17" ht="12.75" customHeight="1">
      <c r="L192" s="12"/>
      <c r="M192" s="12"/>
      <c r="N192" s="12"/>
      <c r="P192" s="8"/>
      <c r="Q192" s="8"/>
    </row>
    <row r="193" spans="12:17" ht="12.75" customHeight="1">
      <c r="L193" s="12"/>
      <c r="M193" s="12"/>
      <c r="N193" s="12"/>
      <c r="P193" s="8"/>
      <c r="Q193" s="8"/>
    </row>
    <row r="194" spans="12:17" ht="12.75" customHeight="1">
      <c r="L194" s="12"/>
      <c r="M194" s="12"/>
      <c r="N194" s="12"/>
      <c r="P194" s="8"/>
      <c r="Q194" s="8"/>
    </row>
    <row r="195" spans="12:17" ht="12.75" customHeight="1">
      <c r="L195" s="12"/>
      <c r="M195" s="12"/>
      <c r="N195" s="12"/>
      <c r="P195" s="8"/>
      <c r="Q195" s="8"/>
    </row>
    <row r="196" spans="12:17" ht="12.75" customHeight="1">
      <c r="L196" s="12"/>
      <c r="M196" s="12"/>
      <c r="N196" s="12"/>
      <c r="P196" s="8"/>
      <c r="Q196" s="8"/>
    </row>
    <row r="197" spans="12:17" ht="12.75" customHeight="1">
      <c r="L197" s="12"/>
      <c r="M197" s="12"/>
      <c r="N197" s="12"/>
      <c r="P197" s="8"/>
      <c r="Q197" s="8"/>
    </row>
    <row r="198" spans="12:17" ht="12.75" customHeight="1">
      <c r="L198" s="12"/>
      <c r="M198" s="12"/>
      <c r="N198" s="12"/>
      <c r="P198" s="8"/>
      <c r="Q198" s="8"/>
    </row>
    <row r="199" spans="12:17" ht="12.75" customHeight="1">
      <c r="L199" s="12"/>
      <c r="M199" s="12"/>
      <c r="N199" s="12"/>
      <c r="P199" s="8"/>
      <c r="Q199" s="8"/>
    </row>
    <row r="200" spans="12:17" ht="12.75" customHeight="1">
      <c r="L200" s="12"/>
      <c r="M200" s="12"/>
      <c r="N200" s="12"/>
      <c r="P200" s="8"/>
      <c r="Q200" s="8"/>
    </row>
    <row r="201" spans="12:17" ht="12.75" customHeight="1">
      <c r="L201" s="12"/>
      <c r="M201" s="12"/>
      <c r="N201" s="12"/>
      <c r="P201" s="8"/>
      <c r="Q201" s="8"/>
    </row>
    <row r="202" spans="12:17" ht="12.75" customHeight="1">
      <c r="L202" s="12"/>
      <c r="M202" s="12"/>
      <c r="N202" s="12"/>
      <c r="P202" s="8"/>
      <c r="Q202" s="8"/>
    </row>
    <row r="203" spans="12:17" ht="12.75" customHeight="1">
      <c r="L203" s="12"/>
      <c r="M203" s="12"/>
      <c r="N203" s="12"/>
      <c r="P203" s="8"/>
      <c r="Q203" s="8"/>
    </row>
    <row r="204" spans="12:17" ht="12.75" customHeight="1">
      <c r="L204" s="12"/>
      <c r="M204" s="12"/>
      <c r="N204" s="12"/>
      <c r="P204" s="8"/>
      <c r="Q204" s="8"/>
    </row>
    <row r="205" spans="12:17" ht="12.75" customHeight="1">
      <c r="L205" s="12"/>
      <c r="M205" s="12"/>
      <c r="N205" s="12"/>
      <c r="P205" s="8"/>
      <c r="Q205" s="8"/>
    </row>
    <row r="206" spans="12:17" ht="12.75" customHeight="1">
      <c r="L206" s="12"/>
      <c r="M206" s="12"/>
      <c r="N206" s="12"/>
      <c r="P206" s="8"/>
      <c r="Q206" s="8"/>
    </row>
    <row r="207" spans="12:17" ht="12.75" customHeight="1">
      <c r="L207" s="12"/>
      <c r="M207" s="12"/>
      <c r="N207" s="12"/>
      <c r="P207" s="8"/>
      <c r="Q207" s="8"/>
    </row>
    <row r="208" spans="12:17" ht="12.75" customHeight="1">
      <c r="L208" s="12"/>
      <c r="M208" s="12"/>
      <c r="N208" s="12"/>
      <c r="P208" s="8"/>
      <c r="Q208" s="8"/>
    </row>
    <row r="209" spans="12:17" ht="12.75" customHeight="1">
      <c r="L209" s="12"/>
      <c r="M209" s="12"/>
      <c r="N209" s="12"/>
      <c r="P209" s="8"/>
      <c r="Q209" s="8"/>
    </row>
    <row r="210" spans="12:17" ht="12.75" customHeight="1">
      <c r="L210" s="12"/>
      <c r="M210" s="12"/>
      <c r="N210" s="12"/>
      <c r="P210" s="8"/>
      <c r="Q210" s="8"/>
    </row>
    <row r="211" spans="12:17" ht="12.75" customHeight="1">
      <c r="L211" s="12"/>
      <c r="M211" s="12"/>
      <c r="N211" s="12"/>
      <c r="P211" s="8"/>
      <c r="Q211" s="8"/>
    </row>
    <row r="212" spans="12:17" ht="12.75" customHeight="1">
      <c r="L212" s="12"/>
      <c r="M212" s="12"/>
      <c r="N212" s="12"/>
      <c r="P212" s="8"/>
      <c r="Q212" s="8"/>
    </row>
    <row r="213" spans="12:17" ht="12.75" customHeight="1">
      <c r="L213" s="12"/>
      <c r="M213" s="12"/>
      <c r="N213" s="12"/>
      <c r="P213" s="8"/>
      <c r="Q213" s="8"/>
    </row>
    <row r="214" spans="12:17" ht="12.75" customHeight="1">
      <c r="L214" s="12"/>
      <c r="M214" s="12"/>
      <c r="N214" s="12"/>
      <c r="P214" s="8"/>
      <c r="Q214" s="8"/>
    </row>
    <row r="215" spans="12:17" ht="12.75" customHeight="1">
      <c r="L215" s="12"/>
      <c r="M215" s="12"/>
      <c r="N215" s="12"/>
      <c r="P215" s="8"/>
      <c r="Q215" s="8"/>
    </row>
    <row r="216" spans="12:17" ht="12.75" customHeight="1">
      <c r="L216" s="12"/>
      <c r="M216" s="12"/>
      <c r="N216" s="12"/>
      <c r="P216" s="8"/>
      <c r="Q216" s="8"/>
    </row>
    <row r="217" spans="12:17" ht="12.75" customHeight="1">
      <c r="L217" s="12"/>
      <c r="M217" s="12"/>
      <c r="N217" s="12"/>
      <c r="P217" s="8"/>
      <c r="Q217" s="8"/>
    </row>
    <row r="218" spans="12:17" ht="12.75" customHeight="1">
      <c r="L218" s="12"/>
      <c r="M218" s="12"/>
      <c r="N218" s="12"/>
      <c r="P218" s="8"/>
      <c r="Q218" s="8"/>
    </row>
    <row r="219" spans="12:17" ht="12.75" customHeight="1">
      <c r="L219" s="12"/>
      <c r="M219" s="12"/>
      <c r="N219" s="12"/>
      <c r="P219" s="8"/>
      <c r="Q219" s="8"/>
    </row>
    <row r="220" spans="12:17" ht="12.75" customHeight="1">
      <c r="L220" s="12"/>
      <c r="M220" s="12"/>
      <c r="N220" s="12"/>
      <c r="P220" s="8"/>
      <c r="Q220" s="8"/>
    </row>
    <row r="221" spans="12:17" ht="12.75" customHeight="1">
      <c r="L221" s="12"/>
      <c r="M221" s="12"/>
      <c r="N221" s="12"/>
      <c r="P221" s="8"/>
      <c r="Q221" s="8"/>
    </row>
    <row r="222" spans="12:17" ht="12.75" customHeight="1">
      <c r="L222" s="12"/>
      <c r="M222" s="12"/>
      <c r="N222" s="12"/>
      <c r="P222" s="8"/>
      <c r="Q222" s="8"/>
    </row>
    <row r="223" spans="12:17" ht="12.75" customHeight="1">
      <c r="L223" s="12"/>
      <c r="M223" s="12"/>
      <c r="N223" s="12"/>
      <c r="P223" s="8"/>
      <c r="Q223" s="8"/>
    </row>
    <row r="224" spans="12:17" ht="12.75" customHeight="1">
      <c r="L224" s="12"/>
      <c r="M224" s="12"/>
      <c r="N224" s="12"/>
      <c r="P224" s="8"/>
      <c r="Q224" s="8"/>
    </row>
    <row r="225" spans="12:17" ht="12.75" customHeight="1">
      <c r="L225" s="12"/>
      <c r="M225" s="12"/>
      <c r="N225" s="12"/>
      <c r="P225" s="8"/>
      <c r="Q225" s="8"/>
    </row>
    <row r="226" spans="12:17" ht="12.75" customHeight="1">
      <c r="L226" s="12"/>
      <c r="M226" s="12"/>
      <c r="N226" s="12"/>
      <c r="P226" s="8"/>
      <c r="Q226" s="8"/>
    </row>
    <row r="227" spans="12:17" ht="12.75" customHeight="1">
      <c r="L227" s="12"/>
      <c r="M227" s="12"/>
      <c r="N227" s="12"/>
      <c r="P227" s="8"/>
      <c r="Q227" s="8"/>
    </row>
    <row r="228" spans="12:17" ht="12.75" customHeight="1">
      <c r="L228" s="12"/>
      <c r="M228" s="12"/>
      <c r="N228" s="12"/>
      <c r="P228" s="8"/>
      <c r="Q228" s="8"/>
    </row>
    <row r="229" spans="12:17" ht="12.75" customHeight="1">
      <c r="L229" s="12"/>
      <c r="M229" s="12"/>
      <c r="N229" s="12"/>
      <c r="P229" s="8"/>
      <c r="Q229" s="8"/>
    </row>
    <row r="230" spans="12:17" ht="12.75" customHeight="1">
      <c r="L230" s="12"/>
      <c r="M230" s="12"/>
      <c r="N230" s="12"/>
      <c r="P230" s="8"/>
      <c r="Q230" s="8"/>
    </row>
    <row r="231" spans="12:17" ht="12.75" customHeight="1">
      <c r="L231" s="12"/>
      <c r="M231" s="12"/>
      <c r="N231" s="12"/>
      <c r="P231" s="8"/>
      <c r="Q231" s="8"/>
    </row>
    <row r="232" spans="12:17" ht="12.75" customHeight="1">
      <c r="L232" s="12"/>
      <c r="M232" s="12"/>
      <c r="N232" s="12"/>
      <c r="P232" s="8"/>
      <c r="Q232" s="8"/>
    </row>
    <row r="233" spans="12:17" ht="12.75" customHeight="1">
      <c r="L233" s="12"/>
      <c r="M233" s="12"/>
      <c r="N233" s="12"/>
      <c r="P233" s="8"/>
      <c r="Q233" s="8"/>
    </row>
    <row r="234" spans="12:17" ht="12.75" customHeight="1">
      <c r="L234" s="12"/>
      <c r="M234" s="12"/>
      <c r="N234" s="12"/>
      <c r="P234" s="8"/>
      <c r="Q234" s="8"/>
    </row>
    <row r="235" spans="12:17" ht="12.75" customHeight="1">
      <c r="L235" s="12"/>
      <c r="M235" s="12"/>
      <c r="N235" s="12"/>
      <c r="P235" s="8"/>
      <c r="Q235" s="8"/>
    </row>
    <row r="236" spans="12:17" ht="12.75" customHeight="1">
      <c r="L236" s="12"/>
      <c r="M236" s="12"/>
      <c r="N236" s="12"/>
      <c r="P236" s="8"/>
      <c r="Q236" s="8"/>
    </row>
    <row r="237" spans="12:17" ht="12.75" customHeight="1">
      <c r="L237" s="12"/>
      <c r="M237" s="12"/>
      <c r="N237" s="12"/>
      <c r="P237" s="8"/>
      <c r="Q237" s="8"/>
    </row>
    <row r="238" spans="12:17" ht="12.75" customHeight="1">
      <c r="L238" s="12"/>
      <c r="M238" s="12"/>
      <c r="N238" s="12"/>
      <c r="P238" s="8"/>
      <c r="Q238" s="8"/>
    </row>
    <row r="239" spans="12:17" ht="12.75" customHeight="1">
      <c r="L239" s="12"/>
      <c r="M239" s="12"/>
      <c r="N239" s="12"/>
      <c r="P239" s="8"/>
      <c r="Q239" s="8"/>
    </row>
    <row r="240" spans="12:17" ht="12.75" customHeight="1">
      <c r="L240" s="12"/>
      <c r="M240" s="12"/>
      <c r="N240" s="12"/>
      <c r="P240" s="8"/>
      <c r="Q240" s="8"/>
    </row>
    <row r="241" spans="12:17" ht="12.75" customHeight="1">
      <c r="L241" s="12"/>
      <c r="M241" s="12"/>
      <c r="N241" s="12"/>
      <c r="P241" s="8"/>
      <c r="Q241" s="8"/>
    </row>
    <row r="242" spans="12:17" ht="12.75" customHeight="1">
      <c r="L242" s="12"/>
      <c r="M242" s="12"/>
      <c r="N242" s="12"/>
      <c r="P242" s="8"/>
      <c r="Q242" s="8"/>
    </row>
    <row r="243" spans="12:17" ht="12.75" customHeight="1">
      <c r="L243" s="12"/>
      <c r="M243" s="12"/>
      <c r="N243" s="12"/>
      <c r="P243" s="8"/>
      <c r="Q243" s="8"/>
    </row>
    <row r="244" spans="12:17" ht="12.75" customHeight="1">
      <c r="L244" s="12"/>
      <c r="M244" s="12"/>
      <c r="N244" s="12"/>
      <c r="P244" s="8"/>
      <c r="Q244" s="8"/>
    </row>
    <row r="245" spans="12:17" ht="12.75" customHeight="1">
      <c r="L245" s="12"/>
      <c r="M245" s="12"/>
      <c r="N245" s="12"/>
      <c r="P245" s="8"/>
      <c r="Q245" s="8"/>
    </row>
    <row r="246" spans="12:17" ht="12.75" customHeight="1">
      <c r="L246" s="12"/>
      <c r="M246" s="12"/>
      <c r="N246" s="12"/>
      <c r="P246" s="8"/>
      <c r="Q246" s="8"/>
    </row>
    <row r="247" spans="12:17" ht="12.75" customHeight="1">
      <c r="L247" s="12"/>
      <c r="M247" s="12"/>
      <c r="N247" s="12"/>
      <c r="P247" s="8"/>
      <c r="Q247" s="8"/>
    </row>
    <row r="248" spans="12:17" ht="12.75" customHeight="1">
      <c r="L248" s="12"/>
      <c r="M248" s="12"/>
      <c r="N248" s="12"/>
      <c r="P248" s="8"/>
      <c r="Q248" s="8"/>
    </row>
    <row r="249" spans="12:17" ht="12.75" customHeight="1">
      <c r="L249" s="12"/>
      <c r="M249" s="12"/>
      <c r="N249" s="12"/>
      <c r="P249" s="8"/>
      <c r="Q249" s="8"/>
    </row>
    <row r="250" spans="12:17" ht="12.75" customHeight="1">
      <c r="L250" s="12"/>
      <c r="M250" s="12"/>
      <c r="N250" s="12"/>
      <c r="P250" s="8"/>
      <c r="Q250" s="8"/>
    </row>
    <row r="251" spans="12:17" ht="12.75" customHeight="1">
      <c r="L251" s="12"/>
      <c r="M251" s="12"/>
      <c r="N251" s="12"/>
      <c r="P251" s="8"/>
      <c r="Q251" s="8"/>
    </row>
    <row r="252" spans="12:17" ht="12.75" customHeight="1">
      <c r="L252" s="12"/>
      <c r="M252" s="12"/>
      <c r="N252" s="12"/>
      <c r="P252" s="8"/>
      <c r="Q252" s="8"/>
    </row>
    <row r="253" spans="12:17" ht="12.75" customHeight="1">
      <c r="L253" s="12"/>
      <c r="M253" s="12"/>
      <c r="N253" s="12"/>
      <c r="P253" s="8"/>
      <c r="Q253" s="8"/>
    </row>
    <row r="254" spans="12:17" ht="12.75" customHeight="1">
      <c r="L254" s="12"/>
      <c r="M254" s="12"/>
      <c r="N254" s="12"/>
      <c r="P254" s="8"/>
      <c r="Q254" s="8"/>
    </row>
    <row r="255" spans="12:17" ht="12.75" customHeight="1">
      <c r="L255" s="12"/>
      <c r="M255" s="12"/>
      <c r="N255" s="12"/>
      <c r="P255" s="8"/>
      <c r="Q255" s="8"/>
    </row>
    <row r="256" spans="12:17" ht="12.75" customHeight="1">
      <c r="L256" s="12"/>
      <c r="M256" s="12"/>
      <c r="N256" s="12"/>
      <c r="P256" s="8"/>
      <c r="Q256" s="8"/>
    </row>
    <row r="257" spans="12:17" ht="12.75" customHeight="1">
      <c r="L257" s="12"/>
      <c r="M257" s="12"/>
      <c r="N257" s="12"/>
      <c r="P257" s="8"/>
      <c r="Q257" s="8"/>
    </row>
    <row r="258" spans="12:17" ht="12.75" customHeight="1">
      <c r="L258" s="12"/>
      <c r="M258" s="12"/>
      <c r="N258" s="12"/>
      <c r="P258" s="8"/>
      <c r="Q258" s="8"/>
    </row>
    <row r="259" spans="12:17" ht="12.75" customHeight="1">
      <c r="L259" s="12"/>
      <c r="M259" s="12"/>
      <c r="N259" s="12"/>
      <c r="P259" s="8"/>
      <c r="Q259" s="8"/>
    </row>
    <row r="260" spans="12:17" ht="12.75" customHeight="1">
      <c r="L260" s="12"/>
      <c r="M260" s="12"/>
      <c r="N260" s="12"/>
      <c r="P260" s="8"/>
      <c r="Q260" s="8"/>
    </row>
    <row r="261" spans="12:17" ht="12.75" customHeight="1">
      <c r="L261" s="12"/>
      <c r="M261" s="12"/>
      <c r="N261" s="12"/>
      <c r="P261" s="8"/>
      <c r="Q261" s="8"/>
    </row>
    <row r="262" spans="12:17" ht="12.75" customHeight="1">
      <c r="L262" s="12"/>
      <c r="M262" s="12"/>
      <c r="N262" s="12"/>
      <c r="P262" s="8"/>
      <c r="Q262" s="8"/>
    </row>
    <row r="263" spans="12:17" ht="12.75" customHeight="1">
      <c r="L263" s="12"/>
      <c r="M263" s="12"/>
      <c r="N263" s="12"/>
      <c r="P263" s="8"/>
      <c r="Q263" s="8"/>
    </row>
    <row r="264" spans="12:17" ht="12.75" customHeight="1">
      <c r="L264" s="12"/>
      <c r="M264" s="12"/>
      <c r="N264" s="12"/>
      <c r="P264" s="8"/>
      <c r="Q264" s="8"/>
    </row>
    <row r="265" spans="12:17" ht="12.75" customHeight="1">
      <c r="L265" s="12"/>
      <c r="M265" s="12"/>
      <c r="N265" s="12"/>
      <c r="P265" s="8"/>
      <c r="Q265" s="8"/>
    </row>
    <row r="266" spans="12:17" ht="12.75" customHeight="1">
      <c r="L266" s="12"/>
      <c r="M266" s="12"/>
      <c r="N266" s="12"/>
      <c r="P266" s="8"/>
      <c r="Q266" s="8"/>
    </row>
    <row r="267" spans="12:17" ht="12.75" customHeight="1">
      <c r="L267" s="12"/>
      <c r="M267" s="12"/>
      <c r="N267" s="12"/>
      <c r="P267" s="8"/>
      <c r="Q267" s="8"/>
    </row>
    <row r="268" spans="12:17" ht="12.75" customHeight="1">
      <c r="L268" s="12"/>
      <c r="M268" s="12"/>
      <c r="N268" s="12"/>
      <c r="P268" s="8"/>
      <c r="Q268" s="8"/>
    </row>
    <row r="269" spans="12:17" ht="12.75" customHeight="1">
      <c r="L269" s="12"/>
      <c r="M269" s="12"/>
      <c r="N269" s="12"/>
      <c r="P269" s="8"/>
      <c r="Q269" s="8"/>
    </row>
    <row r="270" spans="12:17" ht="12.75" customHeight="1">
      <c r="L270" s="12"/>
      <c r="M270" s="12"/>
      <c r="N270" s="12"/>
      <c r="P270" s="8"/>
      <c r="Q270" s="8"/>
    </row>
    <row r="271" spans="12:17" ht="12.75" customHeight="1">
      <c r="L271" s="12"/>
      <c r="M271" s="12"/>
      <c r="N271" s="12"/>
      <c r="P271" s="8"/>
      <c r="Q271" s="8"/>
    </row>
    <row r="272" spans="12:17" ht="12.75" customHeight="1">
      <c r="L272" s="12"/>
      <c r="M272" s="12"/>
      <c r="N272" s="12"/>
      <c r="P272" s="8"/>
      <c r="Q272" s="8"/>
    </row>
    <row r="273" spans="12:17" ht="12.75" customHeight="1">
      <c r="L273" s="12"/>
      <c r="M273" s="12"/>
      <c r="N273" s="12"/>
      <c r="P273" s="8"/>
      <c r="Q273" s="8"/>
    </row>
    <row r="274" spans="12:17" ht="12.75" customHeight="1">
      <c r="L274" s="12"/>
      <c r="M274" s="12"/>
      <c r="N274" s="12"/>
      <c r="P274" s="8"/>
      <c r="Q274" s="8"/>
    </row>
    <row r="275" spans="12:17" ht="12.75" customHeight="1">
      <c r="L275" s="12"/>
      <c r="M275" s="12"/>
      <c r="N275" s="12"/>
      <c r="P275" s="8"/>
      <c r="Q275" s="8"/>
    </row>
    <row r="276" spans="12:17" ht="12.75" customHeight="1">
      <c r="L276" s="12"/>
      <c r="M276" s="12"/>
      <c r="N276" s="12"/>
      <c r="P276" s="8"/>
      <c r="Q276" s="8"/>
    </row>
    <row r="277" spans="12:17" ht="12.75" customHeight="1">
      <c r="L277" s="12"/>
      <c r="M277" s="12"/>
      <c r="N277" s="12"/>
      <c r="P277" s="8"/>
      <c r="Q277" s="8"/>
    </row>
    <row r="278" spans="12:17" ht="12.75" customHeight="1">
      <c r="L278" s="12"/>
      <c r="M278" s="12"/>
      <c r="N278" s="12"/>
      <c r="P278" s="8"/>
      <c r="Q278" s="8"/>
    </row>
    <row r="279" spans="12:17" ht="12.75" customHeight="1">
      <c r="L279" s="12"/>
      <c r="M279" s="12"/>
      <c r="N279" s="12"/>
      <c r="P279" s="8"/>
      <c r="Q279" s="8"/>
    </row>
    <row r="280" spans="12:17" ht="12.75" customHeight="1">
      <c r="L280" s="12"/>
      <c r="M280" s="12"/>
      <c r="N280" s="12"/>
      <c r="P280" s="8"/>
      <c r="Q280" s="8"/>
    </row>
    <row r="281" spans="12:17" ht="12.75" customHeight="1">
      <c r="L281" s="12"/>
      <c r="M281" s="12"/>
      <c r="N281" s="12"/>
      <c r="P281" s="8"/>
      <c r="Q281" s="8"/>
    </row>
    <row r="282" spans="12:17" ht="12.75" customHeight="1">
      <c r="L282" s="12"/>
      <c r="M282" s="12"/>
      <c r="N282" s="12"/>
      <c r="P282" s="8"/>
      <c r="Q282" s="8"/>
    </row>
    <row r="283" spans="12:17" ht="12.75" customHeight="1">
      <c r="L283" s="12"/>
      <c r="M283" s="12"/>
      <c r="N283" s="12"/>
      <c r="P283" s="8"/>
      <c r="Q283" s="8"/>
    </row>
    <row r="284" spans="12:17" ht="12.75" customHeight="1">
      <c r="L284" s="12"/>
      <c r="M284" s="12"/>
      <c r="N284" s="12"/>
      <c r="P284" s="8"/>
      <c r="Q284" s="8"/>
    </row>
    <row r="285" spans="12:17" ht="12.75" customHeight="1">
      <c r="L285" s="12"/>
      <c r="M285" s="12"/>
      <c r="N285" s="12"/>
      <c r="P285" s="8"/>
      <c r="Q285" s="8"/>
    </row>
    <row r="286" spans="12:17" ht="12.75" customHeight="1">
      <c r="L286" s="12"/>
      <c r="M286" s="12"/>
      <c r="N286" s="12"/>
      <c r="P286" s="8"/>
      <c r="Q286" s="8"/>
    </row>
    <row r="287" spans="12:17" ht="12.75" customHeight="1">
      <c r="L287" s="12"/>
      <c r="M287" s="12"/>
      <c r="N287" s="12"/>
      <c r="P287" s="8"/>
      <c r="Q287" s="8"/>
    </row>
    <row r="288" spans="12:17" ht="12.75" customHeight="1">
      <c r="L288" s="12"/>
      <c r="M288" s="12"/>
      <c r="N288" s="12"/>
      <c r="P288" s="8"/>
      <c r="Q288" s="8"/>
    </row>
    <row r="289" spans="12:17" ht="12.75" customHeight="1">
      <c r="L289" s="12"/>
      <c r="M289" s="12"/>
      <c r="N289" s="12"/>
      <c r="P289" s="8"/>
      <c r="Q289" s="8"/>
    </row>
    <row r="290" spans="12:17" ht="12.75" customHeight="1">
      <c r="L290" s="12"/>
      <c r="M290" s="12"/>
      <c r="N290" s="12"/>
      <c r="P290" s="8"/>
      <c r="Q290" s="8"/>
    </row>
    <row r="291" spans="12:17" ht="12.75" customHeight="1">
      <c r="L291" s="12"/>
      <c r="M291" s="12"/>
      <c r="N291" s="12"/>
      <c r="P291" s="8"/>
      <c r="Q291" s="8"/>
    </row>
    <row r="292" spans="12:17" ht="12.75" customHeight="1">
      <c r="L292" s="12"/>
      <c r="M292" s="12"/>
      <c r="N292" s="12"/>
      <c r="P292" s="8"/>
      <c r="Q292" s="8"/>
    </row>
    <row r="293" spans="12:17" ht="12.75" customHeight="1">
      <c r="L293" s="12"/>
      <c r="M293" s="12"/>
      <c r="N293" s="12"/>
      <c r="P293" s="8"/>
      <c r="Q293" s="8"/>
    </row>
    <row r="294" spans="12:17" ht="12.75" customHeight="1">
      <c r="L294" s="12"/>
      <c r="M294" s="12"/>
      <c r="N294" s="12"/>
      <c r="P294" s="8"/>
      <c r="Q294" s="8"/>
    </row>
    <row r="295" spans="12:17" ht="12.75" customHeight="1">
      <c r="L295" s="12"/>
      <c r="M295" s="12"/>
      <c r="N295" s="12"/>
      <c r="P295" s="8"/>
      <c r="Q295" s="8"/>
    </row>
    <row r="296" spans="12:17" ht="12.75" customHeight="1">
      <c r="L296" s="12"/>
      <c r="M296" s="12"/>
      <c r="N296" s="12"/>
      <c r="P296" s="8"/>
      <c r="Q296" s="8"/>
    </row>
    <row r="297" spans="12:17" ht="12.75" customHeight="1">
      <c r="L297" s="12"/>
      <c r="M297" s="12"/>
      <c r="N297" s="12"/>
      <c r="P297" s="8"/>
      <c r="Q297" s="8"/>
    </row>
    <row r="298" spans="12:17" ht="12.75" customHeight="1">
      <c r="L298" s="12"/>
      <c r="M298" s="12"/>
      <c r="N298" s="12"/>
      <c r="P298" s="8"/>
      <c r="Q298" s="8"/>
    </row>
    <row r="299" spans="12:17" ht="12.75" customHeight="1">
      <c r="L299" s="12"/>
      <c r="M299" s="12"/>
      <c r="N299" s="12"/>
      <c r="P299" s="8"/>
      <c r="Q299" s="8"/>
    </row>
    <row r="300" spans="12:17" ht="12.75" customHeight="1">
      <c r="L300" s="12"/>
      <c r="M300" s="12"/>
      <c r="N300" s="12"/>
      <c r="P300" s="8"/>
      <c r="Q300" s="8"/>
    </row>
    <row r="301" spans="12:17" ht="12.75" customHeight="1">
      <c r="L301" s="12"/>
      <c r="M301" s="12"/>
      <c r="N301" s="12"/>
      <c r="P301" s="8"/>
      <c r="Q301" s="8"/>
    </row>
    <row r="302" spans="12:17" ht="12.75" customHeight="1">
      <c r="L302" s="12"/>
      <c r="M302" s="12"/>
      <c r="N302" s="12"/>
      <c r="P302" s="8"/>
      <c r="Q302" s="8"/>
    </row>
    <row r="303" spans="12:17" ht="12.75" customHeight="1">
      <c r="L303" s="12"/>
      <c r="M303" s="12"/>
      <c r="N303" s="12"/>
      <c r="P303" s="8"/>
      <c r="Q303" s="8"/>
    </row>
    <row r="304" spans="12:17" ht="12.75" customHeight="1">
      <c r="L304" s="12"/>
      <c r="M304" s="12"/>
      <c r="N304" s="12"/>
      <c r="P304" s="8"/>
      <c r="Q304" s="8"/>
    </row>
    <row r="305" spans="12:17" ht="12.75" customHeight="1">
      <c r="L305" s="12"/>
      <c r="M305" s="12"/>
      <c r="N305" s="12"/>
      <c r="P305" s="8"/>
      <c r="Q305" s="8"/>
    </row>
    <row r="306" spans="12:17" ht="12.75" customHeight="1">
      <c r="L306" s="12"/>
      <c r="M306" s="12"/>
      <c r="N306" s="12"/>
      <c r="P306" s="8"/>
      <c r="Q306" s="8"/>
    </row>
    <row r="307" spans="12:17" ht="12.75" customHeight="1">
      <c r="L307" s="12"/>
      <c r="M307" s="12"/>
      <c r="N307" s="12"/>
      <c r="P307" s="8"/>
      <c r="Q307" s="8"/>
    </row>
    <row r="308" spans="12:17" ht="12.75" customHeight="1">
      <c r="L308" s="12"/>
      <c r="M308" s="12"/>
      <c r="N308" s="12"/>
      <c r="P308" s="8"/>
      <c r="Q308" s="8"/>
    </row>
    <row r="309" spans="12:17" ht="12.75" customHeight="1">
      <c r="L309" s="12"/>
      <c r="M309" s="12"/>
      <c r="N309" s="12"/>
      <c r="P309" s="8"/>
      <c r="Q309" s="8"/>
    </row>
    <row r="310" spans="12:17" ht="12.75" customHeight="1">
      <c r="L310" s="12"/>
      <c r="M310" s="12"/>
      <c r="N310" s="12"/>
      <c r="P310" s="8"/>
      <c r="Q310" s="8"/>
    </row>
    <row r="311" spans="12:17" ht="12.75" customHeight="1">
      <c r="L311" s="12"/>
      <c r="M311" s="12"/>
      <c r="N311" s="12"/>
      <c r="P311" s="8"/>
      <c r="Q311" s="8"/>
    </row>
    <row r="312" spans="12:17" ht="12.75" customHeight="1">
      <c r="L312" s="12"/>
      <c r="M312" s="12"/>
      <c r="N312" s="12"/>
      <c r="P312" s="8"/>
      <c r="Q312" s="8"/>
    </row>
    <row r="313" spans="12:17" ht="12.75" customHeight="1">
      <c r="L313" s="12"/>
      <c r="M313" s="12"/>
      <c r="N313" s="12"/>
      <c r="P313" s="8"/>
      <c r="Q313" s="8"/>
    </row>
    <row r="314" spans="12:17" ht="12.75" customHeight="1">
      <c r="L314" s="12"/>
      <c r="M314" s="12"/>
      <c r="N314" s="12"/>
      <c r="P314" s="8"/>
      <c r="Q314" s="8"/>
    </row>
    <row r="315" spans="12:17" ht="12.75" customHeight="1">
      <c r="L315" s="12"/>
      <c r="M315" s="12"/>
      <c r="N315" s="12"/>
      <c r="P315" s="8"/>
      <c r="Q315" s="8"/>
    </row>
    <row r="316" spans="12:17" ht="12.75" customHeight="1">
      <c r="L316" s="12"/>
      <c r="M316" s="12"/>
      <c r="N316" s="12"/>
      <c r="P316" s="8"/>
      <c r="Q316" s="8"/>
    </row>
    <row r="317" spans="12:17" ht="12.75" customHeight="1">
      <c r="L317" s="12"/>
      <c r="M317" s="12"/>
      <c r="N317" s="12"/>
      <c r="P317" s="8"/>
      <c r="Q317" s="8"/>
    </row>
    <row r="318" spans="12:17" ht="12.75" customHeight="1">
      <c r="L318" s="12"/>
      <c r="M318" s="12"/>
      <c r="N318" s="12"/>
      <c r="P318" s="8"/>
      <c r="Q318" s="8"/>
    </row>
    <row r="319" spans="12:17" ht="12.75" customHeight="1">
      <c r="L319" s="12"/>
      <c r="M319" s="12"/>
      <c r="N319" s="12"/>
      <c r="P319" s="8"/>
      <c r="Q319" s="8"/>
    </row>
    <row r="320" spans="12:17" ht="12.75" customHeight="1">
      <c r="L320" s="12"/>
      <c r="M320" s="12"/>
      <c r="N320" s="12"/>
      <c r="P320" s="8"/>
      <c r="Q320" s="8"/>
    </row>
    <row r="321" spans="12:17" ht="12.75" customHeight="1">
      <c r="L321" s="12"/>
      <c r="M321" s="12"/>
      <c r="N321" s="12"/>
      <c r="P321" s="8"/>
      <c r="Q321" s="8"/>
    </row>
    <row r="322" spans="12:17" ht="12.75" customHeight="1">
      <c r="L322" s="12"/>
      <c r="M322" s="12"/>
      <c r="N322" s="12"/>
      <c r="P322" s="8"/>
      <c r="Q322" s="8"/>
    </row>
    <row r="323" spans="12:17" ht="12.75" customHeight="1">
      <c r="L323" s="12"/>
      <c r="M323" s="12"/>
      <c r="N323" s="12"/>
      <c r="P323" s="8"/>
      <c r="Q323" s="8"/>
    </row>
    <row r="324" spans="12:17" ht="12.75" customHeight="1">
      <c r="L324" s="12"/>
      <c r="M324" s="12"/>
      <c r="N324" s="12"/>
      <c r="P324" s="8"/>
      <c r="Q324" s="8"/>
    </row>
    <row r="325" spans="12:17" ht="12.75" customHeight="1">
      <c r="L325" s="12"/>
      <c r="M325" s="12"/>
      <c r="N325" s="12"/>
      <c r="P325" s="8"/>
      <c r="Q325" s="8"/>
    </row>
    <row r="326" spans="12:17" ht="12.75" customHeight="1">
      <c r="L326" s="12"/>
      <c r="M326" s="12"/>
      <c r="N326" s="12"/>
      <c r="P326" s="8"/>
      <c r="Q326" s="8"/>
    </row>
    <row r="327" spans="12:17" ht="12.75" customHeight="1">
      <c r="L327" s="12"/>
      <c r="M327" s="12"/>
      <c r="N327" s="12"/>
      <c r="P327" s="8"/>
      <c r="Q327" s="8"/>
    </row>
    <row r="328" spans="12:17" ht="12.75" customHeight="1">
      <c r="L328" s="12"/>
      <c r="M328" s="12"/>
      <c r="N328" s="12"/>
      <c r="P328" s="8"/>
      <c r="Q328" s="8"/>
    </row>
    <row r="329" spans="12:17" ht="12.75" customHeight="1">
      <c r="L329" s="12"/>
      <c r="M329" s="12"/>
      <c r="N329" s="12"/>
      <c r="P329" s="8"/>
      <c r="Q329" s="8"/>
    </row>
    <row r="330" spans="12:17" ht="12.75" customHeight="1">
      <c r="L330" s="12"/>
      <c r="M330" s="12"/>
      <c r="N330" s="12"/>
      <c r="P330" s="8"/>
      <c r="Q330" s="8"/>
    </row>
    <row r="331" spans="12:17" ht="12.75" customHeight="1">
      <c r="L331" s="12"/>
      <c r="M331" s="12"/>
      <c r="N331" s="12"/>
      <c r="P331" s="8"/>
      <c r="Q331" s="8"/>
    </row>
    <row r="332" spans="12:17" ht="12.75" customHeight="1">
      <c r="L332" s="12"/>
      <c r="M332" s="12"/>
      <c r="N332" s="12"/>
      <c r="P332" s="8"/>
      <c r="Q332" s="8"/>
    </row>
    <row r="333" spans="12:17" ht="12.75" customHeight="1">
      <c r="L333" s="12"/>
      <c r="M333" s="12"/>
      <c r="N333" s="12"/>
      <c r="P333" s="8"/>
      <c r="Q333" s="8"/>
    </row>
    <row r="334" spans="12:17" ht="12.75" customHeight="1">
      <c r="L334" s="12"/>
      <c r="M334" s="12"/>
      <c r="N334" s="12"/>
      <c r="P334" s="8"/>
      <c r="Q334" s="8"/>
    </row>
    <row r="335" spans="12:17" ht="12.75" customHeight="1">
      <c r="L335" s="12"/>
      <c r="M335" s="12"/>
      <c r="N335" s="12"/>
      <c r="P335" s="8"/>
      <c r="Q335" s="8"/>
    </row>
    <row r="336" spans="12:17" ht="12.75" customHeight="1">
      <c r="L336" s="12"/>
      <c r="M336" s="12"/>
      <c r="N336" s="12"/>
      <c r="P336" s="8"/>
      <c r="Q336" s="8"/>
    </row>
    <row r="337" spans="12:17" ht="12.75" customHeight="1">
      <c r="L337" s="12"/>
      <c r="M337" s="12"/>
      <c r="N337" s="12"/>
      <c r="P337" s="8"/>
      <c r="Q337" s="8"/>
    </row>
    <row r="338" spans="12:17" ht="12.75" customHeight="1">
      <c r="L338" s="12"/>
      <c r="M338" s="12"/>
      <c r="N338" s="12"/>
      <c r="P338" s="8"/>
      <c r="Q338" s="8"/>
    </row>
    <row r="339" spans="12:17" ht="12.75" customHeight="1">
      <c r="L339" s="12"/>
      <c r="M339" s="12"/>
      <c r="N339" s="12"/>
      <c r="P339" s="8"/>
      <c r="Q339" s="8"/>
    </row>
    <row r="340" spans="12:17" ht="12.75" customHeight="1">
      <c r="L340" s="12"/>
      <c r="M340" s="12"/>
      <c r="N340" s="12"/>
      <c r="P340" s="8"/>
      <c r="Q340" s="8"/>
    </row>
    <row r="341" spans="12:17" ht="12.75" customHeight="1">
      <c r="L341" s="12"/>
      <c r="M341" s="12"/>
      <c r="N341" s="12"/>
      <c r="P341" s="8"/>
      <c r="Q341" s="8"/>
    </row>
    <row r="342" spans="12:17" ht="12.75" customHeight="1">
      <c r="L342" s="12"/>
      <c r="M342" s="12"/>
      <c r="N342" s="12"/>
      <c r="P342" s="8"/>
      <c r="Q342" s="8"/>
    </row>
    <row r="343" spans="12:17" ht="12.75" customHeight="1">
      <c r="L343" s="12"/>
      <c r="M343" s="12"/>
      <c r="N343" s="12"/>
      <c r="P343" s="8"/>
      <c r="Q343" s="8"/>
    </row>
    <row r="344" spans="12:17" ht="12.75" customHeight="1">
      <c r="L344" s="12"/>
      <c r="M344" s="12"/>
      <c r="N344" s="12"/>
      <c r="P344" s="8"/>
      <c r="Q344" s="8"/>
    </row>
    <row r="345" spans="12:17" ht="12.75" customHeight="1">
      <c r="L345" s="12"/>
      <c r="M345" s="12"/>
      <c r="N345" s="12"/>
      <c r="P345" s="8"/>
      <c r="Q345" s="8"/>
    </row>
    <row r="346" spans="12:17" ht="12.75" customHeight="1">
      <c r="L346" s="12"/>
      <c r="M346" s="12"/>
      <c r="N346" s="12"/>
      <c r="P346" s="8"/>
      <c r="Q346" s="8"/>
    </row>
    <row r="347" spans="12:17" ht="12.75" customHeight="1">
      <c r="L347" s="12"/>
      <c r="M347" s="12"/>
      <c r="N347" s="12"/>
      <c r="P347" s="8"/>
      <c r="Q347" s="8"/>
    </row>
    <row r="348" spans="12:17" ht="12.75" customHeight="1">
      <c r="L348" s="12"/>
      <c r="M348" s="12"/>
      <c r="N348" s="12"/>
      <c r="P348" s="8"/>
      <c r="Q348" s="8"/>
    </row>
    <row r="349" spans="12:17" ht="12.75" customHeight="1">
      <c r="L349" s="12"/>
      <c r="M349" s="12"/>
      <c r="N349" s="12"/>
      <c r="P349" s="8"/>
      <c r="Q349" s="8"/>
    </row>
    <row r="350" spans="12:17" ht="12.75" customHeight="1">
      <c r="L350" s="12"/>
      <c r="M350" s="12"/>
      <c r="N350" s="12"/>
      <c r="P350" s="8"/>
      <c r="Q350" s="8"/>
    </row>
    <row r="351" spans="12:17" ht="12.75" customHeight="1">
      <c r="L351" s="12"/>
      <c r="M351" s="12"/>
      <c r="N351" s="12"/>
      <c r="P351" s="8"/>
      <c r="Q351" s="8"/>
    </row>
    <row r="352" spans="12:17" ht="12.75" customHeight="1">
      <c r="L352" s="12"/>
      <c r="M352" s="12"/>
      <c r="N352" s="12"/>
      <c r="P352" s="8"/>
      <c r="Q352" s="8"/>
    </row>
    <row r="353" spans="12:17" ht="12.75" customHeight="1">
      <c r="L353" s="12"/>
      <c r="M353" s="12"/>
      <c r="N353" s="12"/>
      <c r="P353" s="8"/>
      <c r="Q353" s="8"/>
    </row>
    <row r="354" spans="12:17" ht="12.75" customHeight="1">
      <c r="L354" s="12"/>
      <c r="M354" s="12"/>
      <c r="N354" s="12"/>
      <c r="P354" s="8"/>
      <c r="Q354" s="8"/>
    </row>
    <row r="355" spans="12:17" ht="12.75" customHeight="1">
      <c r="L355" s="12"/>
      <c r="M355" s="12"/>
      <c r="N355" s="12"/>
      <c r="P355" s="8"/>
      <c r="Q355" s="8"/>
    </row>
    <row r="356" spans="12:17" ht="12.75" customHeight="1">
      <c r="L356" s="12"/>
      <c r="M356" s="12"/>
      <c r="N356" s="12"/>
      <c r="P356" s="8"/>
      <c r="Q356" s="8"/>
    </row>
    <row r="357" spans="12:17" ht="12.75" customHeight="1">
      <c r="L357" s="12"/>
      <c r="M357" s="12"/>
      <c r="N357" s="12"/>
      <c r="P357" s="8"/>
      <c r="Q357" s="8"/>
    </row>
    <row r="358" spans="12:17" ht="12.75" customHeight="1">
      <c r="L358" s="12"/>
      <c r="M358" s="12"/>
      <c r="N358" s="12"/>
      <c r="P358" s="8"/>
      <c r="Q358" s="8"/>
    </row>
    <row r="359" spans="12:17" ht="12.75" customHeight="1">
      <c r="L359" s="12"/>
      <c r="M359" s="12"/>
      <c r="N359" s="12"/>
      <c r="P359" s="8"/>
      <c r="Q359" s="8"/>
    </row>
    <row r="360" spans="12:17" ht="12.75" customHeight="1">
      <c r="L360" s="12"/>
      <c r="M360" s="12"/>
      <c r="N360" s="12"/>
      <c r="P360" s="8"/>
      <c r="Q360" s="8"/>
    </row>
    <row r="361" spans="12:17" ht="12.75" customHeight="1">
      <c r="L361" s="12"/>
      <c r="M361" s="12"/>
      <c r="N361" s="12"/>
      <c r="P361" s="8"/>
      <c r="Q361" s="8"/>
    </row>
    <row r="362" spans="12:17" ht="12.75" customHeight="1">
      <c r="L362" s="12"/>
      <c r="M362" s="12"/>
      <c r="N362" s="12"/>
      <c r="P362" s="8"/>
      <c r="Q362" s="8"/>
    </row>
    <row r="363" spans="12:17" ht="12.75" customHeight="1">
      <c r="L363" s="12"/>
      <c r="M363" s="12"/>
      <c r="N363" s="12"/>
      <c r="P363" s="8"/>
      <c r="Q363" s="8"/>
    </row>
    <row r="364" spans="12:17" ht="12.75" customHeight="1">
      <c r="L364" s="12"/>
      <c r="M364" s="12"/>
      <c r="N364" s="12"/>
      <c r="P364" s="8"/>
      <c r="Q364" s="8"/>
    </row>
    <row r="365" spans="12:17" ht="12.75" customHeight="1">
      <c r="L365" s="12"/>
      <c r="M365" s="12"/>
      <c r="N365" s="12"/>
      <c r="P365" s="8"/>
      <c r="Q365" s="8"/>
    </row>
    <row r="366" spans="12:17" ht="12.75" customHeight="1">
      <c r="L366" s="12"/>
      <c r="M366" s="12"/>
      <c r="N366" s="12"/>
      <c r="P366" s="8"/>
      <c r="Q366" s="8"/>
    </row>
    <row r="367" spans="12:17" ht="12.75" customHeight="1">
      <c r="L367" s="12"/>
      <c r="M367" s="12"/>
      <c r="N367" s="12"/>
      <c r="P367" s="8"/>
      <c r="Q367" s="8"/>
    </row>
    <row r="368" spans="12:17" ht="12.75" customHeight="1">
      <c r="L368" s="12"/>
      <c r="M368" s="12"/>
      <c r="N368" s="12"/>
      <c r="P368" s="8"/>
      <c r="Q368" s="8"/>
    </row>
    <row r="369" spans="12:17" ht="12.75" customHeight="1">
      <c r="L369" s="12"/>
      <c r="M369" s="12"/>
      <c r="N369" s="12"/>
      <c r="P369" s="8"/>
      <c r="Q369" s="8"/>
    </row>
    <row r="370" spans="12:17" ht="12.75" customHeight="1">
      <c r="L370" s="12"/>
      <c r="M370" s="12"/>
      <c r="N370" s="12"/>
      <c r="P370" s="8"/>
      <c r="Q370" s="8"/>
    </row>
    <row r="371" spans="12:17" ht="12.75" customHeight="1">
      <c r="L371" s="12"/>
      <c r="M371" s="12"/>
      <c r="N371" s="12"/>
      <c r="P371" s="8"/>
      <c r="Q371" s="8"/>
    </row>
    <row r="372" spans="12:17" ht="12.75" customHeight="1">
      <c r="L372" s="12"/>
      <c r="M372" s="12"/>
      <c r="N372" s="12"/>
      <c r="P372" s="8"/>
      <c r="Q372" s="8"/>
    </row>
    <row r="373" spans="12:17" ht="12.75" customHeight="1">
      <c r="L373" s="12"/>
      <c r="M373" s="12"/>
      <c r="N373" s="12"/>
      <c r="P373" s="8"/>
      <c r="Q373" s="8"/>
    </row>
    <row r="374" spans="12:17" ht="12.75" customHeight="1">
      <c r="L374" s="12"/>
      <c r="M374" s="12"/>
      <c r="N374" s="12"/>
      <c r="P374" s="8"/>
      <c r="Q374" s="8"/>
    </row>
    <row r="375" spans="12:17" ht="12.75" customHeight="1">
      <c r="L375" s="12"/>
      <c r="M375" s="12"/>
      <c r="N375" s="12"/>
      <c r="P375" s="8"/>
      <c r="Q375" s="8"/>
    </row>
    <row r="376" spans="12:17" ht="12.75" customHeight="1">
      <c r="L376" s="12"/>
      <c r="M376" s="12"/>
      <c r="N376" s="12"/>
      <c r="P376" s="8"/>
      <c r="Q376" s="8"/>
    </row>
    <row r="377" spans="12:17" ht="12.75" customHeight="1">
      <c r="L377" s="12"/>
      <c r="M377" s="12"/>
      <c r="N377" s="12"/>
      <c r="P377" s="8"/>
      <c r="Q377" s="8"/>
    </row>
    <row r="378" spans="12:17" ht="12.75" customHeight="1">
      <c r="L378" s="12"/>
      <c r="M378" s="12"/>
      <c r="N378" s="12"/>
      <c r="P378" s="8"/>
      <c r="Q378" s="8"/>
    </row>
    <row r="379" spans="12:17" ht="12.75" customHeight="1">
      <c r="L379" s="12"/>
      <c r="M379" s="12"/>
      <c r="N379" s="12"/>
      <c r="P379" s="8"/>
      <c r="Q379" s="8"/>
    </row>
    <row r="380" spans="12:17" ht="12.75" customHeight="1">
      <c r="L380" s="12"/>
      <c r="M380" s="12"/>
      <c r="N380" s="12"/>
      <c r="P380" s="8"/>
      <c r="Q380" s="8"/>
    </row>
    <row r="381" spans="12:17" ht="12.75" customHeight="1">
      <c r="L381" s="12"/>
      <c r="M381" s="12"/>
      <c r="N381" s="12"/>
      <c r="P381" s="8"/>
      <c r="Q381" s="8"/>
    </row>
    <row r="382" spans="12:17" ht="12.75" customHeight="1">
      <c r="L382" s="12"/>
      <c r="M382" s="12"/>
      <c r="N382" s="12"/>
      <c r="P382" s="8"/>
      <c r="Q382" s="8"/>
    </row>
    <row r="383" spans="12:17" ht="12.75" customHeight="1">
      <c r="L383" s="12"/>
      <c r="M383" s="12"/>
      <c r="N383" s="12"/>
      <c r="P383" s="8"/>
      <c r="Q383" s="8"/>
    </row>
    <row r="384" spans="12:17" ht="12.75" customHeight="1">
      <c r="L384" s="12"/>
      <c r="M384" s="12"/>
      <c r="N384" s="12"/>
      <c r="P384" s="8"/>
      <c r="Q384" s="8"/>
    </row>
    <row r="385" spans="12:17" ht="12.75" customHeight="1">
      <c r="L385" s="12"/>
      <c r="M385" s="12"/>
      <c r="N385" s="12"/>
      <c r="P385" s="8"/>
      <c r="Q385" s="8"/>
    </row>
    <row r="386" spans="12:17" ht="12.75" customHeight="1">
      <c r="L386" s="12"/>
      <c r="M386" s="12"/>
      <c r="N386" s="12"/>
      <c r="P386" s="8"/>
      <c r="Q386" s="8"/>
    </row>
    <row r="387" spans="12:17" ht="12.75" customHeight="1">
      <c r="L387" s="12"/>
      <c r="M387" s="12"/>
      <c r="N387" s="12"/>
      <c r="P387" s="8"/>
      <c r="Q387" s="8"/>
    </row>
    <row r="388" spans="12:17" ht="12.75" customHeight="1">
      <c r="L388" s="12"/>
      <c r="M388" s="12"/>
      <c r="N388" s="12"/>
      <c r="P388" s="8"/>
      <c r="Q388" s="8"/>
    </row>
    <row r="389" spans="12:17" ht="12.75" customHeight="1">
      <c r="L389" s="12"/>
      <c r="M389" s="12"/>
      <c r="N389" s="12"/>
      <c r="P389" s="8"/>
      <c r="Q389" s="8"/>
    </row>
    <row r="390" spans="12:17" ht="12.75" customHeight="1">
      <c r="L390" s="12"/>
      <c r="M390" s="12"/>
      <c r="N390" s="12"/>
      <c r="P390" s="8"/>
      <c r="Q390" s="8"/>
    </row>
    <row r="391" spans="12:17" ht="12.75" customHeight="1">
      <c r="L391" s="12"/>
      <c r="M391" s="12"/>
      <c r="N391" s="12"/>
      <c r="P391" s="8"/>
      <c r="Q391" s="8"/>
    </row>
    <row r="392" spans="12:17" ht="12.75" customHeight="1">
      <c r="L392" s="12"/>
      <c r="M392" s="12"/>
      <c r="N392" s="12"/>
      <c r="P392" s="8"/>
      <c r="Q392" s="8"/>
    </row>
    <row r="393" spans="12:17" ht="12.75" customHeight="1">
      <c r="L393" s="12"/>
      <c r="M393" s="12"/>
      <c r="N393" s="12"/>
      <c r="P393" s="8"/>
      <c r="Q393" s="8"/>
    </row>
    <row r="394" spans="12:17" ht="12.75" customHeight="1">
      <c r="L394" s="12"/>
      <c r="M394" s="12"/>
      <c r="N394" s="12"/>
      <c r="P394" s="8"/>
      <c r="Q394" s="8"/>
    </row>
    <row r="395" spans="12:17" ht="12.75" customHeight="1">
      <c r="L395" s="12"/>
      <c r="M395" s="12"/>
      <c r="N395" s="12"/>
      <c r="P395" s="8"/>
      <c r="Q395" s="8"/>
    </row>
    <row r="396" spans="12:17" ht="12.75" customHeight="1">
      <c r="L396" s="12"/>
      <c r="M396" s="12"/>
      <c r="N396" s="12"/>
      <c r="P396" s="8"/>
      <c r="Q396" s="8"/>
    </row>
    <row r="397" spans="12:17" ht="12.75" customHeight="1">
      <c r="L397" s="12"/>
      <c r="M397" s="12"/>
      <c r="N397" s="12"/>
      <c r="P397" s="8"/>
      <c r="Q397" s="8"/>
    </row>
    <row r="398" spans="12:17" ht="12.75" customHeight="1">
      <c r="L398" s="12"/>
      <c r="M398" s="12"/>
      <c r="N398" s="12"/>
      <c r="P398" s="8"/>
      <c r="Q398" s="8"/>
    </row>
    <row r="399" spans="12:17" ht="12.75" customHeight="1">
      <c r="L399" s="12"/>
      <c r="M399" s="12"/>
      <c r="N399" s="12"/>
      <c r="P399" s="8"/>
      <c r="Q399" s="8"/>
    </row>
    <row r="400" spans="12:17" ht="12.75" customHeight="1">
      <c r="L400" s="12"/>
      <c r="M400" s="12"/>
      <c r="N400" s="12"/>
      <c r="P400" s="8"/>
      <c r="Q400" s="8"/>
    </row>
    <row r="401" spans="12:17" ht="12.75" customHeight="1">
      <c r="L401" s="12"/>
      <c r="M401" s="12"/>
      <c r="N401" s="12"/>
      <c r="P401" s="8"/>
      <c r="Q401" s="8"/>
    </row>
    <row r="402" spans="12:17" ht="12.75" customHeight="1">
      <c r="L402" s="12"/>
      <c r="M402" s="12"/>
      <c r="N402" s="12"/>
      <c r="P402" s="8"/>
      <c r="Q402" s="8"/>
    </row>
    <row r="403" spans="12:17" ht="12.75" customHeight="1">
      <c r="L403" s="12"/>
      <c r="M403" s="12"/>
      <c r="N403" s="12"/>
      <c r="P403" s="8"/>
      <c r="Q403" s="8"/>
    </row>
    <row r="404" spans="12:17" ht="12.75" customHeight="1">
      <c r="L404" s="12"/>
      <c r="M404" s="12"/>
      <c r="N404" s="12"/>
      <c r="P404" s="8"/>
      <c r="Q404" s="8"/>
    </row>
    <row r="405" spans="12:17" ht="12.75" customHeight="1">
      <c r="L405" s="12"/>
      <c r="M405" s="12"/>
      <c r="N405" s="12"/>
      <c r="P405" s="8"/>
      <c r="Q405" s="8"/>
    </row>
    <row r="406" spans="12:17" ht="12.75" customHeight="1">
      <c r="L406" s="12"/>
      <c r="M406" s="12"/>
      <c r="N406" s="12"/>
      <c r="P406" s="8"/>
      <c r="Q406" s="8"/>
    </row>
    <row r="407" spans="12:17" ht="12.75" customHeight="1">
      <c r="L407" s="12"/>
      <c r="M407" s="12"/>
      <c r="N407" s="12"/>
      <c r="P407" s="8"/>
      <c r="Q407" s="8"/>
    </row>
    <row r="408" spans="12:17" ht="12.75" customHeight="1">
      <c r="L408" s="12"/>
      <c r="M408" s="12"/>
      <c r="N408" s="12"/>
      <c r="P408" s="8"/>
      <c r="Q408" s="8"/>
    </row>
    <row r="409" spans="12:17" ht="12.75" customHeight="1">
      <c r="L409" s="12"/>
      <c r="M409" s="12"/>
      <c r="N409" s="12"/>
      <c r="P409" s="8"/>
      <c r="Q409" s="8"/>
    </row>
    <row r="410" spans="12:17" ht="12.75" customHeight="1">
      <c r="L410" s="12"/>
      <c r="M410" s="12"/>
      <c r="N410" s="12"/>
      <c r="P410" s="8"/>
      <c r="Q410" s="8"/>
    </row>
    <row r="411" spans="12:17" ht="12.75" customHeight="1">
      <c r="L411" s="12"/>
      <c r="M411" s="12"/>
      <c r="N411" s="12"/>
      <c r="P411" s="8"/>
      <c r="Q411" s="8"/>
    </row>
    <row r="412" spans="12:17" ht="12.75" customHeight="1">
      <c r="L412" s="12"/>
      <c r="M412" s="12"/>
      <c r="N412" s="12"/>
      <c r="P412" s="8"/>
      <c r="Q412" s="8"/>
    </row>
    <row r="413" spans="12:17" ht="12.75" customHeight="1">
      <c r="L413" s="12"/>
      <c r="M413" s="12"/>
      <c r="N413" s="12"/>
      <c r="P413" s="8"/>
      <c r="Q413" s="8"/>
    </row>
    <row r="414" spans="12:17" ht="12.75" customHeight="1">
      <c r="L414" s="12"/>
      <c r="M414" s="12"/>
      <c r="N414" s="12"/>
      <c r="P414" s="8"/>
      <c r="Q414" s="8"/>
    </row>
    <row r="415" spans="12:17" ht="12.75" customHeight="1">
      <c r="L415" s="12"/>
      <c r="M415" s="12"/>
      <c r="N415" s="12"/>
      <c r="P415" s="8"/>
      <c r="Q415" s="8"/>
    </row>
    <row r="416" spans="12:17" ht="12.75" customHeight="1">
      <c r="L416" s="12"/>
      <c r="M416" s="12"/>
      <c r="N416" s="12"/>
      <c r="P416" s="8"/>
      <c r="Q416" s="8"/>
    </row>
    <row r="417" spans="12:17" ht="12.75" customHeight="1">
      <c r="L417" s="12"/>
      <c r="M417" s="12"/>
      <c r="N417" s="12"/>
      <c r="P417" s="8"/>
      <c r="Q417" s="8"/>
    </row>
    <row r="418" spans="12:17" ht="12.75" customHeight="1">
      <c r="L418" s="12"/>
      <c r="M418" s="12"/>
      <c r="N418" s="12"/>
      <c r="P418" s="8"/>
      <c r="Q418" s="8"/>
    </row>
    <row r="419" spans="12:17" ht="12.75" customHeight="1">
      <c r="L419" s="12"/>
      <c r="M419" s="12"/>
      <c r="N419" s="12"/>
      <c r="P419" s="8"/>
      <c r="Q419" s="8"/>
    </row>
    <row r="420" spans="12:17" ht="12.75" customHeight="1">
      <c r="L420" s="12"/>
      <c r="M420" s="12"/>
      <c r="N420" s="12"/>
      <c r="P420" s="8"/>
      <c r="Q420" s="8"/>
    </row>
    <row r="421" spans="12:17" ht="12.75" customHeight="1">
      <c r="L421" s="12"/>
      <c r="M421" s="12"/>
      <c r="N421" s="12"/>
      <c r="P421" s="8"/>
      <c r="Q421" s="8"/>
    </row>
    <row r="422" spans="12:17" ht="12.75" customHeight="1">
      <c r="L422" s="12"/>
      <c r="M422" s="12"/>
      <c r="N422" s="12"/>
      <c r="P422" s="8"/>
      <c r="Q422" s="8"/>
    </row>
    <row r="423" spans="12:17" ht="12.75" customHeight="1">
      <c r="L423" s="12"/>
      <c r="M423" s="12"/>
      <c r="N423" s="12"/>
      <c r="P423" s="8"/>
      <c r="Q423" s="8"/>
    </row>
    <row r="424" spans="12:17" ht="12.75" customHeight="1">
      <c r="L424" s="12"/>
      <c r="M424" s="12"/>
      <c r="N424" s="12"/>
      <c r="P424" s="8"/>
      <c r="Q424" s="8"/>
    </row>
    <row r="425" spans="12:17" ht="12.75" customHeight="1">
      <c r="L425" s="12"/>
      <c r="M425" s="12"/>
      <c r="N425" s="12"/>
      <c r="P425" s="8"/>
      <c r="Q425" s="8"/>
    </row>
    <row r="426" spans="12:17" ht="12.75" customHeight="1">
      <c r="L426" s="12"/>
      <c r="M426" s="12"/>
      <c r="N426" s="12"/>
      <c r="P426" s="8"/>
      <c r="Q426" s="8"/>
    </row>
    <row r="427" spans="12:17" ht="12.75" customHeight="1">
      <c r="L427" s="12"/>
      <c r="M427" s="12"/>
      <c r="N427" s="12"/>
      <c r="P427" s="8"/>
      <c r="Q427" s="8"/>
    </row>
    <row r="428" spans="12:17" ht="12.75" customHeight="1">
      <c r="L428" s="12"/>
      <c r="M428" s="12"/>
      <c r="N428" s="12"/>
      <c r="P428" s="8"/>
      <c r="Q428" s="8"/>
    </row>
    <row r="429" spans="12:17" ht="12.75" customHeight="1">
      <c r="L429" s="12"/>
      <c r="M429" s="12"/>
      <c r="N429" s="12"/>
      <c r="P429" s="8"/>
      <c r="Q429" s="8"/>
    </row>
    <row r="430" spans="12:17" ht="12.75" customHeight="1">
      <c r="L430" s="12"/>
      <c r="M430" s="12"/>
      <c r="N430" s="12"/>
      <c r="P430" s="8"/>
      <c r="Q430" s="8"/>
    </row>
    <row r="431" spans="12:17" ht="12.75" customHeight="1">
      <c r="L431" s="12"/>
      <c r="M431" s="12"/>
      <c r="N431" s="12"/>
      <c r="P431" s="8"/>
      <c r="Q431" s="8"/>
    </row>
    <row r="432" spans="12:17" ht="12.75" customHeight="1">
      <c r="L432" s="12"/>
      <c r="M432" s="12"/>
      <c r="N432" s="12"/>
      <c r="P432" s="8"/>
      <c r="Q432" s="8"/>
    </row>
    <row r="433" spans="12:17" ht="12.75" customHeight="1">
      <c r="L433" s="12"/>
      <c r="M433" s="12"/>
      <c r="N433" s="12"/>
      <c r="P433" s="8"/>
      <c r="Q433" s="8"/>
    </row>
    <row r="434" spans="12:17" ht="12.75" customHeight="1">
      <c r="L434" s="12"/>
      <c r="M434" s="12"/>
      <c r="N434" s="12"/>
      <c r="P434" s="8"/>
      <c r="Q434" s="8"/>
    </row>
    <row r="435" spans="12:17" ht="12.75" customHeight="1">
      <c r="L435" s="12"/>
      <c r="M435" s="12"/>
      <c r="N435" s="12"/>
      <c r="P435" s="8"/>
      <c r="Q435" s="8"/>
    </row>
    <row r="436" spans="12:17" ht="12.75" customHeight="1">
      <c r="L436" s="12"/>
      <c r="M436" s="12"/>
      <c r="N436" s="12"/>
      <c r="P436" s="8"/>
      <c r="Q436" s="8"/>
    </row>
    <row r="437" spans="12:17" ht="12.75" customHeight="1">
      <c r="L437" s="12"/>
      <c r="M437" s="12"/>
      <c r="N437" s="12"/>
      <c r="P437" s="8"/>
      <c r="Q437" s="8"/>
    </row>
    <row r="438" spans="12:17" ht="12.75" customHeight="1">
      <c r="L438" s="12"/>
      <c r="M438" s="12"/>
      <c r="N438" s="12"/>
      <c r="P438" s="8"/>
      <c r="Q438" s="8"/>
    </row>
    <row r="439" spans="12:17" ht="12.75" customHeight="1">
      <c r="L439" s="12"/>
      <c r="M439" s="12"/>
      <c r="N439" s="12"/>
      <c r="P439" s="8"/>
      <c r="Q439" s="8"/>
    </row>
    <row r="440" spans="12:17" ht="12.75" customHeight="1">
      <c r="L440" s="12"/>
      <c r="M440" s="12"/>
      <c r="N440" s="12"/>
      <c r="P440" s="8"/>
      <c r="Q440" s="8"/>
    </row>
    <row r="441" spans="12:17" ht="12.75" customHeight="1">
      <c r="L441" s="12"/>
      <c r="M441" s="12"/>
      <c r="N441" s="12"/>
      <c r="P441" s="8"/>
      <c r="Q441" s="8"/>
    </row>
    <row r="442" spans="12:17" ht="12.75" customHeight="1">
      <c r="L442" s="12"/>
      <c r="M442" s="12"/>
      <c r="N442" s="12"/>
      <c r="P442" s="8"/>
      <c r="Q442" s="8"/>
    </row>
    <row r="443" spans="12:17" ht="12.75" customHeight="1">
      <c r="L443" s="12"/>
      <c r="M443" s="12"/>
      <c r="N443" s="12"/>
      <c r="P443" s="8"/>
      <c r="Q443" s="8"/>
    </row>
    <row r="444" spans="12:17" ht="12.75" customHeight="1">
      <c r="L444" s="12"/>
      <c r="M444" s="12"/>
      <c r="N444" s="12"/>
      <c r="P444" s="8"/>
      <c r="Q444" s="8"/>
    </row>
    <row r="445" spans="12:17" ht="12.75" customHeight="1">
      <c r="L445" s="12"/>
      <c r="M445" s="12"/>
      <c r="N445" s="12"/>
      <c r="P445" s="8"/>
      <c r="Q445" s="8"/>
    </row>
    <row r="446" spans="12:17" ht="12.75" customHeight="1">
      <c r="L446" s="12"/>
      <c r="M446" s="12"/>
      <c r="N446" s="12"/>
      <c r="P446" s="8"/>
      <c r="Q446" s="8"/>
    </row>
    <row r="447" spans="12:17" ht="12.75" customHeight="1">
      <c r="L447" s="12"/>
      <c r="M447" s="12"/>
      <c r="N447" s="12"/>
      <c r="P447" s="8"/>
      <c r="Q447" s="8"/>
    </row>
    <row r="448" spans="12:17" ht="12.75" customHeight="1">
      <c r="L448" s="12"/>
      <c r="M448" s="12"/>
      <c r="N448" s="12"/>
      <c r="P448" s="8"/>
      <c r="Q448" s="8"/>
    </row>
    <row r="449" spans="12:17" ht="12.75" customHeight="1">
      <c r="L449" s="12"/>
      <c r="M449" s="12"/>
      <c r="N449" s="12"/>
      <c r="P449" s="8"/>
      <c r="Q449" s="8"/>
    </row>
    <row r="450" spans="12:17" ht="12.75" customHeight="1">
      <c r="L450" s="12"/>
      <c r="M450" s="12"/>
      <c r="N450" s="12"/>
      <c r="P450" s="8"/>
      <c r="Q450" s="8"/>
    </row>
    <row r="451" spans="12:17" ht="12.75" customHeight="1">
      <c r="L451" s="12"/>
      <c r="M451" s="12"/>
      <c r="N451" s="12"/>
      <c r="P451" s="8"/>
      <c r="Q451" s="8"/>
    </row>
    <row r="452" spans="12:17" ht="12.75" customHeight="1">
      <c r="L452" s="12"/>
      <c r="M452" s="12"/>
      <c r="N452" s="12"/>
      <c r="P452" s="8"/>
      <c r="Q452" s="8"/>
    </row>
    <row r="453" spans="12:17" ht="12.75" customHeight="1">
      <c r="L453" s="12"/>
      <c r="M453" s="12"/>
      <c r="N453" s="12"/>
      <c r="P453" s="8"/>
      <c r="Q453" s="8"/>
    </row>
    <row r="454" spans="12:17" ht="12.75" customHeight="1">
      <c r="L454" s="12"/>
      <c r="M454" s="12"/>
      <c r="N454" s="12"/>
      <c r="P454" s="8"/>
      <c r="Q454" s="8"/>
    </row>
    <row r="455" spans="12:17" ht="12.75" customHeight="1">
      <c r="L455" s="12"/>
      <c r="M455" s="12"/>
      <c r="N455" s="12"/>
      <c r="P455" s="8"/>
      <c r="Q455" s="8"/>
    </row>
    <row r="456" spans="12:17" ht="12.75" customHeight="1">
      <c r="L456" s="12"/>
      <c r="M456" s="12"/>
      <c r="N456" s="12"/>
      <c r="P456" s="8"/>
      <c r="Q456" s="8"/>
    </row>
    <row r="457" spans="12:17" ht="12.75" customHeight="1">
      <c r="L457" s="12"/>
      <c r="M457" s="12"/>
      <c r="N457" s="12"/>
      <c r="P457" s="8"/>
      <c r="Q457" s="8"/>
    </row>
    <row r="458" spans="12:17" ht="12.75" customHeight="1">
      <c r="L458" s="12"/>
      <c r="M458" s="12"/>
      <c r="N458" s="12"/>
      <c r="P458" s="8"/>
      <c r="Q458" s="8"/>
    </row>
    <row r="459" spans="12:17" ht="12.75" customHeight="1">
      <c r="L459" s="12"/>
      <c r="M459" s="12"/>
      <c r="N459" s="12"/>
      <c r="P459" s="8"/>
      <c r="Q459" s="8"/>
    </row>
    <row r="460" spans="12:17" ht="12.75" customHeight="1">
      <c r="L460" s="12"/>
      <c r="M460" s="12"/>
      <c r="N460" s="12"/>
      <c r="P460" s="8"/>
      <c r="Q460" s="8"/>
    </row>
    <row r="461" spans="12:17" ht="12.75" customHeight="1">
      <c r="L461" s="12"/>
      <c r="M461" s="12"/>
      <c r="N461" s="12"/>
      <c r="P461" s="8"/>
      <c r="Q461" s="8"/>
    </row>
    <row r="462" spans="12:17" ht="12.75" customHeight="1">
      <c r="L462" s="12"/>
      <c r="M462" s="12"/>
      <c r="N462" s="12"/>
      <c r="P462" s="8"/>
      <c r="Q462" s="8"/>
    </row>
    <row r="463" spans="12:17" ht="12.75" customHeight="1">
      <c r="L463" s="12"/>
      <c r="M463" s="12"/>
      <c r="N463" s="12"/>
      <c r="P463" s="8"/>
      <c r="Q463" s="8"/>
    </row>
    <row r="464" spans="12:17" ht="12.75" customHeight="1">
      <c r="L464" s="12"/>
      <c r="M464" s="12"/>
      <c r="N464" s="12"/>
      <c r="P464" s="8"/>
      <c r="Q464" s="8"/>
    </row>
    <row r="465" spans="12:17" ht="12.75" customHeight="1">
      <c r="L465" s="12"/>
      <c r="M465" s="12"/>
      <c r="N465" s="12"/>
      <c r="P465" s="8"/>
      <c r="Q465" s="8"/>
    </row>
    <row r="466" spans="12:17" ht="12.75" customHeight="1">
      <c r="L466" s="12"/>
      <c r="M466" s="12"/>
      <c r="N466" s="12"/>
      <c r="P466" s="8"/>
      <c r="Q466" s="8"/>
    </row>
    <row r="467" spans="12:17" ht="12.75" customHeight="1">
      <c r="L467" s="12"/>
      <c r="M467" s="12"/>
      <c r="N467" s="12"/>
      <c r="P467" s="8"/>
      <c r="Q467" s="8"/>
    </row>
    <row r="468" spans="12:17" ht="12.75" customHeight="1">
      <c r="L468" s="12"/>
      <c r="M468" s="12"/>
      <c r="N468" s="12"/>
      <c r="P468" s="8"/>
      <c r="Q468" s="8"/>
    </row>
    <row r="469" spans="12:17" ht="12.75" customHeight="1">
      <c r="L469" s="12"/>
      <c r="M469" s="12"/>
      <c r="N469" s="12"/>
      <c r="P469" s="8"/>
      <c r="Q469" s="8"/>
    </row>
    <row r="470" spans="12:17" ht="12.75" customHeight="1">
      <c r="L470" s="12"/>
      <c r="M470" s="12"/>
      <c r="N470" s="12"/>
      <c r="P470" s="8"/>
      <c r="Q470" s="8"/>
    </row>
    <row r="471" spans="12:17" ht="12.75" customHeight="1">
      <c r="L471" s="12"/>
      <c r="M471" s="12"/>
      <c r="N471" s="12"/>
      <c r="P471" s="8"/>
      <c r="Q471" s="8"/>
    </row>
    <row r="472" spans="12:17" ht="12.75" customHeight="1">
      <c r="L472" s="12"/>
      <c r="M472" s="12"/>
      <c r="N472" s="12"/>
      <c r="P472" s="8"/>
      <c r="Q472" s="8"/>
    </row>
    <row r="473" spans="12:17" ht="12.75" customHeight="1">
      <c r="L473" s="12"/>
      <c r="M473" s="12"/>
      <c r="N473" s="12"/>
      <c r="P473" s="8"/>
      <c r="Q473" s="8"/>
    </row>
    <row r="474" spans="12:17" ht="12.75" customHeight="1">
      <c r="L474" s="12"/>
      <c r="M474" s="12"/>
      <c r="N474" s="12"/>
      <c r="P474" s="8"/>
      <c r="Q474" s="8"/>
    </row>
    <row r="475" spans="12:17" ht="12.75" customHeight="1">
      <c r="L475" s="12"/>
      <c r="M475" s="12"/>
      <c r="N475" s="12"/>
      <c r="P475" s="8"/>
      <c r="Q475" s="8"/>
    </row>
    <row r="476" spans="12:17" ht="12.75" customHeight="1">
      <c r="L476" s="12"/>
      <c r="M476" s="12"/>
      <c r="N476" s="12"/>
      <c r="P476" s="8"/>
      <c r="Q476" s="8"/>
    </row>
    <row r="477" spans="12:17" ht="12.75" customHeight="1">
      <c r="L477" s="12"/>
      <c r="M477" s="12"/>
      <c r="N477" s="12"/>
      <c r="P477" s="8"/>
      <c r="Q477" s="8"/>
    </row>
    <row r="478" spans="12:17" ht="12.75" customHeight="1">
      <c r="L478" s="12"/>
      <c r="M478" s="12"/>
      <c r="N478" s="12"/>
      <c r="P478" s="8"/>
      <c r="Q478" s="8"/>
    </row>
    <row r="479" spans="12:17" ht="12.75" customHeight="1">
      <c r="L479" s="12"/>
      <c r="M479" s="12"/>
      <c r="N479" s="12"/>
      <c r="P479" s="8"/>
      <c r="Q479" s="8"/>
    </row>
    <row r="480" spans="12:17" ht="12.75" customHeight="1">
      <c r="L480" s="12"/>
      <c r="M480" s="12"/>
      <c r="N480" s="12"/>
      <c r="P480" s="8"/>
      <c r="Q480" s="8"/>
    </row>
    <row r="481" spans="12:17" ht="12.75" customHeight="1">
      <c r="L481" s="12"/>
      <c r="M481" s="12"/>
      <c r="N481" s="12"/>
      <c r="P481" s="8"/>
      <c r="Q481" s="8"/>
    </row>
    <row r="482" spans="12:17" ht="12.75" customHeight="1">
      <c r="L482" s="12"/>
      <c r="M482" s="12"/>
      <c r="N482" s="12"/>
      <c r="P482" s="8"/>
      <c r="Q482" s="8"/>
    </row>
    <row r="483" spans="12:17" ht="12.75" customHeight="1">
      <c r="L483" s="12"/>
      <c r="M483" s="12"/>
      <c r="N483" s="12"/>
      <c r="P483" s="8"/>
      <c r="Q483" s="8"/>
    </row>
    <row r="484" spans="12:17" ht="12.75" customHeight="1">
      <c r="L484" s="12"/>
      <c r="M484" s="12"/>
      <c r="N484" s="12"/>
      <c r="P484" s="8"/>
      <c r="Q484" s="8"/>
    </row>
    <row r="485" spans="12:17" ht="12.75" customHeight="1">
      <c r="L485" s="12"/>
      <c r="M485" s="12"/>
      <c r="N485" s="12"/>
      <c r="P485" s="8"/>
      <c r="Q485" s="8"/>
    </row>
    <row r="486" spans="12:17" ht="12.75" customHeight="1">
      <c r="L486" s="12"/>
      <c r="M486" s="12"/>
      <c r="N486" s="12"/>
      <c r="P486" s="8"/>
      <c r="Q486" s="8"/>
    </row>
    <row r="487" spans="12:17" ht="12.75" customHeight="1">
      <c r="L487" s="12"/>
      <c r="M487" s="12"/>
      <c r="N487" s="12"/>
      <c r="P487" s="8"/>
      <c r="Q487" s="8"/>
    </row>
    <row r="488" spans="12:17" ht="12.75" customHeight="1">
      <c r="L488" s="12"/>
      <c r="M488" s="12"/>
      <c r="N488" s="12"/>
      <c r="P488" s="8"/>
      <c r="Q488" s="8"/>
    </row>
    <row r="489" spans="12:17" ht="12.75" customHeight="1">
      <c r="L489" s="12"/>
      <c r="M489" s="12"/>
      <c r="N489" s="12"/>
      <c r="P489" s="8"/>
      <c r="Q489" s="8"/>
    </row>
    <row r="490" spans="12:17" ht="12.75" customHeight="1">
      <c r="L490" s="12"/>
      <c r="M490" s="12"/>
      <c r="N490" s="12"/>
      <c r="P490" s="8"/>
      <c r="Q490" s="8"/>
    </row>
    <row r="491" spans="12:17" ht="12.75" customHeight="1">
      <c r="L491" s="12"/>
      <c r="M491" s="12"/>
      <c r="N491" s="12"/>
      <c r="P491" s="8"/>
      <c r="Q491" s="8"/>
    </row>
    <row r="492" spans="12:17" ht="12.75" customHeight="1">
      <c r="L492" s="12"/>
      <c r="M492" s="12"/>
      <c r="N492" s="12"/>
      <c r="P492" s="8"/>
      <c r="Q492" s="8"/>
    </row>
    <row r="493" spans="12:17" ht="12.75" customHeight="1">
      <c r="L493" s="12"/>
      <c r="M493" s="12"/>
      <c r="N493" s="12"/>
      <c r="P493" s="8"/>
      <c r="Q493" s="8"/>
    </row>
    <row r="494" spans="12:17" ht="12.75" customHeight="1">
      <c r="L494" s="12"/>
      <c r="M494" s="12"/>
      <c r="N494" s="12"/>
      <c r="P494" s="8"/>
      <c r="Q494" s="8"/>
    </row>
    <row r="495" spans="12:17" ht="12.75" customHeight="1">
      <c r="L495" s="12"/>
      <c r="M495" s="12"/>
      <c r="N495" s="12"/>
      <c r="P495" s="8"/>
      <c r="Q495" s="8"/>
    </row>
    <row r="496" spans="12:17" ht="12.75" customHeight="1">
      <c r="L496" s="12"/>
      <c r="M496" s="12"/>
      <c r="N496" s="12"/>
      <c r="P496" s="8"/>
      <c r="Q496" s="8"/>
    </row>
    <row r="497" spans="12:17" ht="12.75" customHeight="1">
      <c r="L497" s="12"/>
      <c r="M497" s="12"/>
      <c r="N497" s="12"/>
      <c r="P497" s="8"/>
      <c r="Q497" s="8"/>
    </row>
    <row r="498" spans="12:17" ht="12.75" customHeight="1">
      <c r="L498" s="12"/>
      <c r="M498" s="12"/>
      <c r="N498" s="12"/>
      <c r="P498" s="8"/>
      <c r="Q498" s="8"/>
    </row>
    <row r="499" spans="12:17" ht="12.75" customHeight="1">
      <c r="L499" s="12"/>
      <c r="M499" s="12"/>
      <c r="N499" s="12"/>
      <c r="P499" s="8"/>
      <c r="Q499" s="8"/>
    </row>
    <row r="500" spans="12:17" ht="12.75" customHeight="1">
      <c r="L500" s="12"/>
      <c r="M500" s="12"/>
      <c r="N500" s="12"/>
      <c r="P500" s="8"/>
      <c r="Q500" s="8"/>
    </row>
    <row r="501" spans="12:17" ht="12.75" customHeight="1">
      <c r="L501" s="12"/>
      <c r="M501" s="12"/>
      <c r="N501" s="12"/>
      <c r="P501" s="8"/>
      <c r="Q501" s="8"/>
    </row>
    <row r="502" spans="12:17" ht="12.75" customHeight="1">
      <c r="L502" s="12"/>
      <c r="M502" s="12"/>
      <c r="N502" s="12"/>
      <c r="P502" s="8"/>
      <c r="Q502" s="8"/>
    </row>
    <row r="503" spans="12:17" ht="12.75" customHeight="1">
      <c r="L503" s="12"/>
      <c r="M503" s="12"/>
      <c r="N503" s="12"/>
      <c r="P503" s="8"/>
      <c r="Q503" s="8"/>
    </row>
    <row r="504" spans="12:17" ht="12.75" customHeight="1">
      <c r="L504" s="12"/>
      <c r="M504" s="12"/>
      <c r="N504" s="12"/>
      <c r="P504" s="8"/>
      <c r="Q504" s="8"/>
    </row>
    <row r="505" spans="12:17" ht="12.75" customHeight="1">
      <c r="L505" s="12"/>
      <c r="M505" s="12"/>
      <c r="N505" s="12"/>
      <c r="P505" s="8"/>
      <c r="Q505" s="8"/>
    </row>
    <row r="506" spans="12:17" ht="12.75" customHeight="1">
      <c r="L506" s="12"/>
      <c r="M506" s="12"/>
      <c r="N506" s="12"/>
      <c r="P506" s="8"/>
      <c r="Q506" s="8"/>
    </row>
    <row r="507" spans="12:17" ht="12.75" customHeight="1">
      <c r="L507" s="12"/>
      <c r="M507" s="12"/>
      <c r="N507" s="12"/>
      <c r="P507" s="8"/>
      <c r="Q507" s="8"/>
    </row>
    <row r="508" spans="12:17" ht="12.75" customHeight="1">
      <c r="L508" s="12"/>
      <c r="M508" s="12"/>
      <c r="N508" s="12"/>
      <c r="P508" s="8"/>
      <c r="Q508" s="8"/>
    </row>
    <row r="509" spans="12:17" ht="12.75" customHeight="1">
      <c r="L509" s="12"/>
      <c r="M509" s="12"/>
      <c r="N509" s="12"/>
      <c r="P509" s="8"/>
      <c r="Q509" s="8"/>
    </row>
    <row r="510" spans="12:17" ht="12.75" customHeight="1">
      <c r="L510" s="12"/>
      <c r="M510" s="12"/>
      <c r="N510" s="12"/>
      <c r="P510" s="8"/>
      <c r="Q510" s="8"/>
    </row>
    <row r="511" spans="12:17" ht="12.75" customHeight="1">
      <c r="L511" s="12"/>
      <c r="M511" s="12"/>
      <c r="N511" s="12"/>
      <c r="P511" s="8"/>
      <c r="Q511" s="8"/>
    </row>
    <row r="512" spans="12:17" ht="12.75" customHeight="1">
      <c r="L512" s="12"/>
      <c r="M512" s="12"/>
      <c r="N512" s="12"/>
      <c r="P512" s="8"/>
      <c r="Q512" s="8"/>
    </row>
    <row r="513" spans="12:17" ht="12.75" customHeight="1">
      <c r="L513" s="12"/>
      <c r="M513" s="12"/>
      <c r="N513" s="12"/>
      <c r="P513" s="8"/>
      <c r="Q513" s="8"/>
    </row>
    <row r="514" spans="12:17" ht="12.75" customHeight="1">
      <c r="L514" s="12"/>
      <c r="M514" s="12"/>
      <c r="N514" s="12"/>
      <c r="P514" s="8"/>
      <c r="Q514" s="8"/>
    </row>
    <row r="515" spans="12:17" ht="12.75" customHeight="1">
      <c r="L515" s="12"/>
      <c r="M515" s="12"/>
      <c r="N515" s="12"/>
      <c r="P515" s="8"/>
      <c r="Q515" s="8"/>
    </row>
    <row r="516" spans="12:17" ht="12.75" customHeight="1">
      <c r="L516" s="12"/>
      <c r="M516" s="12"/>
      <c r="N516" s="12"/>
      <c r="P516" s="8"/>
      <c r="Q516" s="8"/>
    </row>
    <row r="517" spans="12:17" ht="12.75" customHeight="1">
      <c r="L517" s="12"/>
      <c r="M517" s="12"/>
      <c r="N517" s="12"/>
      <c r="P517" s="8"/>
      <c r="Q517" s="8"/>
    </row>
    <row r="518" spans="12:17" ht="12.75" customHeight="1">
      <c r="L518" s="12"/>
      <c r="M518" s="12"/>
      <c r="N518" s="12"/>
      <c r="P518" s="8"/>
      <c r="Q518" s="8"/>
    </row>
    <row r="519" spans="12:17" ht="12.75" customHeight="1">
      <c r="L519" s="12"/>
      <c r="M519" s="12"/>
      <c r="N519" s="12"/>
      <c r="P519" s="8"/>
      <c r="Q519" s="8"/>
    </row>
    <row r="520" spans="12:17" ht="12.75" customHeight="1">
      <c r="L520" s="12"/>
      <c r="M520" s="12"/>
      <c r="N520" s="12"/>
      <c r="P520" s="8"/>
      <c r="Q520" s="8"/>
    </row>
    <row r="521" spans="12:17" ht="12.75" customHeight="1">
      <c r="L521" s="12"/>
      <c r="M521" s="12"/>
      <c r="N521" s="12"/>
      <c r="P521" s="8"/>
      <c r="Q521" s="8"/>
    </row>
    <row r="522" spans="12:17" ht="12.75" customHeight="1">
      <c r="L522" s="12"/>
      <c r="M522" s="12"/>
      <c r="N522" s="12"/>
      <c r="P522" s="8"/>
      <c r="Q522" s="8"/>
    </row>
    <row r="523" spans="12:17" ht="12.75" customHeight="1">
      <c r="L523" s="12"/>
      <c r="M523" s="12"/>
      <c r="N523" s="12"/>
      <c r="P523" s="8"/>
      <c r="Q523" s="8"/>
    </row>
    <row r="524" spans="12:17" ht="12.75" customHeight="1">
      <c r="L524" s="12"/>
      <c r="M524" s="12"/>
      <c r="N524" s="12"/>
      <c r="P524" s="8"/>
      <c r="Q524" s="8"/>
    </row>
    <row r="525" spans="12:17" ht="12.75" customHeight="1">
      <c r="L525" s="12"/>
      <c r="M525" s="12"/>
      <c r="N525" s="12"/>
      <c r="P525" s="8"/>
      <c r="Q525" s="8"/>
    </row>
    <row r="526" spans="12:17" ht="12.75" customHeight="1">
      <c r="L526" s="12"/>
      <c r="M526" s="12"/>
      <c r="N526" s="12"/>
      <c r="P526" s="8"/>
      <c r="Q526" s="8"/>
    </row>
    <row r="527" spans="12:17" ht="12.75" customHeight="1">
      <c r="L527" s="12"/>
      <c r="M527" s="12"/>
      <c r="N527" s="12"/>
      <c r="P527" s="8"/>
      <c r="Q527" s="8"/>
    </row>
    <row r="528" spans="12:17" ht="12.75" customHeight="1">
      <c r="L528" s="12"/>
      <c r="M528" s="12"/>
      <c r="N528" s="12"/>
      <c r="P528" s="8"/>
      <c r="Q528" s="8"/>
    </row>
    <row r="529" spans="12:17" ht="12.75" customHeight="1">
      <c r="L529" s="12"/>
      <c r="M529" s="12"/>
      <c r="N529" s="12"/>
      <c r="P529" s="8"/>
      <c r="Q529" s="8"/>
    </row>
    <row r="530" spans="12:17" ht="12.75" customHeight="1">
      <c r="L530" s="12"/>
      <c r="M530" s="12"/>
      <c r="N530" s="12"/>
      <c r="P530" s="8"/>
      <c r="Q530" s="8"/>
    </row>
    <row r="531" spans="12:17" ht="12.75" customHeight="1">
      <c r="L531" s="12"/>
      <c r="M531" s="12"/>
      <c r="N531" s="12"/>
      <c r="P531" s="8"/>
      <c r="Q531" s="8"/>
    </row>
    <row r="532" spans="12:17" ht="12.75" customHeight="1">
      <c r="L532" s="12"/>
      <c r="M532" s="12"/>
      <c r="N532" s="12"/>
      <c r="P532" s="8"/>
      <c r="Q532" s="8"/>
    </row>
    <row r="533" spans="12:17" ht="12.75" customHeight="1">
      <c r="L533" s="12"/>
      <c r="M533" s="12"/>
      <c r="N533" s="12"/>
      <c r="P533" s="8"/>
      <c r="Q533" s="8"/>
    </row>
    <row r="534" spans="12:17" ht="12.75" customHeight="1">
      <c r="L534" s="12"/>
      <c r="M534" s="12"/>
      <c r="N534" s="12"/>
      <c r="P534" s="8"/>
      <c r="Q534" s="8"/>
    </row>
    <row r="535" spans="12:17" ht="12.75" customHeight="1">
      <c r="L535" s="12"/>
      <c r="M535" s="12"/>
      <c r="N535" s="12"/>
      <c r="P535" s="8"/>
      <c r="Q535" s="8"/>
    </row>
    <row r="536" spans="12:17" ht="12.75" customHeight="1">
      <c r="L536" s="12"/>
      <c r="M536" s="12"/>
      <c r="N536" s="12"/>
      <c r="P536" s="8"/>
      <c r="Q536" s="8"/>
    </row>
    <row r="537" spans="12:17" ht="12.75" customHeight="1">
      <c r="L537" s="12"/>
      <c r="M537" s="12"/>
      <c r="N537" s="12"/>
      <c r="P537" s="8"/>
      <c r="Q537" s="8"/>
    </row>
    <row r="538" spans="12:17" ht="12.75" customHeight="1">
      <c r="L538" s="12"/>
      <c r="M538" s="12"/>
      <c r="N538" s="12"/>
      <c r="P538" s="8"/>
      <c r="Q538" s="8"/>
    </row>
    <row r="539" spans="12:17" ht="12.75" customHeight="1">
      <c r="L539" s="12"/>
      <c r="M539" s="12"/>
      <c r="N539" s="12"/>
      <c r="P539" s="8"/>
      <c r="Q539" s="8"/>
    </row>
    <row r="540" spans="12:17" ht="12.75" customHeight="1">
      <c r="L540" s="12"/>
      <c r="M540" s="12"/>
      <c r="N540" s="12"/>
      <c r="P540" s="8"/>
      <c r="Q540" s="8"/>
    </row>
    <row r="541" spans="12:17" ht="12.75" customHeight="1">
      <c r="L541" s="12"/>
      <c r="M541" s="12"/>
      <c r="N541" s="12"/>
      <c r="P541" s="8"/>
      <c r="Q541" s="8"/>
    </row>
    <row r="542" spans="12:17" ht="12.75" customHeight="1">
      <c r="L542" s="12"/>
      <c r="M542" s="12"/>
      <c r="N542" s="12"/>
      <c r="P542" s="8"/>
      <c r="Q542" s="8"/>
    </row>
    <row r="543" spans="12:17" ht="12.75" customHeight="1">
      <c r="L543" s="12"/>
      <c r="M543" s="12"/>
      <c r="N543" s="12"/>
      <c r="P543" s="8"/>
      <c r="Q543" s="8"/>
    </row>
    <row r="544" spans="12:17" ht="12.75" customHeight="1">
      <c r="L544" s="12"/>
      <c r="M544" s="12"/>
      <c r="N544" s="12"/>
      <c r="P544" s="8"/>
      <c r="Q544" s="8"/>
    </row>
    <row r="545" spans="12:17" ht="12.75" customHeight="1">
      <c r="L545" s="12"/>
      <c r="M545" s="12"/>
      <c r="N545" s="12"/>
      <c r="P545" s="8"/>
      <c r="Q545" s="8"/>
    </row>
    <row r="546" spans="12:17" ht="12.75" customHeight="1">
      <c r="L546" s="12"/>
      <c r="M546" s="12"/>
      <c r="N546" s="12"/>
      <c r="P546" s="8"/>
      <c r="Q546" s="8"/>
    </row>
    <row r="547" spans="12:17" ht="12.75" customHeight="1">
      <c r="L547" s="12"/>
      <c r="M547" s="12"/>
      <c r="N547" s="12"/>
      <c r="P547" s="8"/>
      <c r="Q547" s="8"/>
    </row>
    <row r="548" spans="12:17" ht="12.75" customHeight="1">
      <c r="L548" s="12"/>
      <c r="M548" s="12"/>
      <c r="N548" s="12"/>
      <c r="P548" s="8"/>
      <c r="Q548" s="8"/>
    </row>
    <row r="549" spans="12:17" ht="12.75" customHeight="1">
      <c r="L549" s="12"/>
      <c r="M549" s="12"/>
      <c r="N549" s="12"/>
      <c r="P549" s="8"/>
      <c r="Q549" s="8"/>
    </row>
    <row r="550" spans="12:17" ht="12.75" customHeight="1">
      <c r="L550" s="12"/>
      <c r="M550" s="12"/>
      <c r="N550" s="12"/>
      <c r="P550" s="8"/>
      <c r="Q550" s="8"/>
    </row>
    <row r="551" spans="12:17" ht="12.75" customHeight="1">
      <c r="L551" s="12"/>
      <c r="M551" s="12"/>
      <c r="N551" s="12"/>
      <c r="P551" s="8"/>
      <c r="Q551" s="8"/>
    </row>
    <row r="552" spans="12:17" ht="12.75" customHeight="1">
      <c r="L552" s="12"/>
      <c r="M552" s="12"/>
      <c r="N552" s="12"/>
      <c r="P552" s="8"/>
      <c r="Q552" s="8"/>
    </row>
    <row r="553" spans="12:17" ht="12.75" customHeight="1">
      <c r="L553" s="12"/>
      <c r="M553" s="12"/>
      <c r="N553" s="12"/>
      <c r="P553" s="8"/>
      <c r="Q553" s="8"/>
    </row>
    <row r="554" spans="12:17" ht="12.75" customHeight="1">
      <c r="L554" s="12"/>
      <c r="M554" s="12"/>
      <c r="N554" s="12"/>
      <c r="P554" s="8"/>
      <c r="Q554" s="8"/>
    </row>
    <row r="555" spans="12:17" ht="12.75" customHeight="1">
      <c r="L555" s="12"/>
      <c r="M555" s="12"/>
      <c r="N555" s="12"/>
      <c r="P555" s="8"/>
      <c r="Q555" s="8"/>
    </row>
    <row r="556" spans="12:17" ht="12.75" customHeight="1">
      <c r="L556" s="12"/>
      <c r="M556" s="12"/>
      <c r="N556" s="12"/>
      <c r="P556" s="8"/>
      <c r="Q556" s="8"/>
    </row>
    <row r="557" spans="12:17" ht="12.75" customHeight="1">
      <c r="L557" s="12"/>
      <c r="M557" s="12"/>
      <c r="N557" s="12"/>
      <c r="P557" s="8"/>
      <c r="Q557" s="8"/>
    </row>
    <row r="558" spans="12:17" ht="12.75" customHeight="1">
      <c r="L558" s="12"/>
      <c r="M558" s="12"/>
      <c r="N558" s="12"/>
      <c r="P558" s="8"/>
      <c r="Q558" s="8"/>
    </row>
    <row r="559" spans="12:17" ht="12.75" customHeight="1">
      <c r="L559" s="12"/>
      <c r="M559" s="12"/>
      <c r="N559" s="12"/>
      <c r="P559" s="8"/>
      <c r="Q559" s="8"/>
    </row>
    <row r="560" spans="12:17" ht="12.75" customHeight="1">
      <c r="L560" s="12"/>
      <c r="M560" s="12"/>
      <c r="N560" s="12"/>
      <c r="P560" s="8"/>
      <c r="Q560" s="8"/>
    </row>
    <row r="561" spans="12:17" ht="12.75" customHeight="1">
      <c r="L561" s="12"/>
      <c r="M561" s="12"/>
      <c r="N561" s="12"/>
      <c r="P561" s="8"/>
      <c r="Q561" s="8"/>
    </row>
    <row r="562" spans="12:17" ht="12.75" customHeight="1">
      <c r="L562" s="12"/>
      <c r="M562" s="12"/>
      <c r="N562" s="12"/>
      <c r="P562" s="8"/>
      <c r="Q562" s="8"/>
    </row>
    <row r="563" spans="12:17" ht="12.75" customHeight="1">
      <c r="L563" s="12"/>
      <c r="M563" s="12"/>
      <c r="N563" s="12"/>
      <c r="P563" s="8"/>
      <c r="Q563" s="8"/>
    </row>
    <row r="564" spans="12:17" ht="12.75" customHeight="1">
      <c r="L564" s="12"/>
      <c r="M564" s="12"/>
      <c r="N564" s="12"/>
      <c r="P564" s="8"/>
      <c r="Q564" s="8"/>
    </row>
    <row r="565" spans="12:17" ht="12.75" customHeight="1">
      <c r="L565" s="12"/>
      <c r="M565" s="12"/>
      <c r="N565" s="12"/>
      <c r="P565" s="8"/>
      <c r="Q565" s="8"/>
    </row>
    <row r="566" spans="12:17" ht="12.75" customHeight="1">
      <c r="L566" s="12"/>
      <c r="M566" s="12"/>
      <c r="N566" s="12"/>
      <c r="P566" s="8"/>
      <c r="Q566" s="8"/>
    </row>
    <row r="567" spans="12:17" ht="12.75" customHeight="1">
      <c r="L567" s="12"/>
      <c r="M567" s="12"/>
      <c r="N567" s="12"/>
      <c r="P567" s="8"/>
      <c r="Q567" s="8"/>
    </row>
    <row r="568" spans="12:17" ht="12.75" customHeight="1">
      <c r="L568" s="12"/>
      <c r="M568" s="12"/>
      <c r="N568" s="12"/>
      <c r="P568" s="8"/>
      <c r="Q568" s="8"/>
    </row>
    <row r="569" spans="12:17" ht="12.75" customHeight="1">
      <c r="L569" s="12"/>
      <c r="M569" s="12"/>
      <c r="N569" s="12"/>
      <c r="P569" s="8"/>
      <c r="Q569" s="8"/>
    </row>
    <row r="570" spans="12:17" ht="12.75" customHeight="1">
      <c r="L570" s="12"/>
      <c r="M570" s="12"/>
      <c r="N570" s="12"/>
      <c r="P570" s="8"/>
      <c r="Q570" s="8"/>
    </row>
    <row r="571" spans="12:17" ht="12.75" customHeight="1">
      <c r="L571" s="12"/>
      <c r="M571" s="12"/>
      <c r="N571" s="12"/>
      <c r="P571" s="8"/>
      <c r="Q571" s="8"/>
    </row>
    <row r="572" spans="12:17" ht="12.75" customHeight="1">
      <c r="L572" s="12"/>
      <c r="M572" s="12"/>
      <c r="N572" s="12"/>
      <c r="P572" s="8"/>
      <c r="Q572" s="8"/>
    </row>
    <row r="573" spans="12:17" ht="12.75" customHeight="1">
      <c r="L573" s="12"/>
      <c r="M573" s="12"/>
      <c r="N573" s="12"/>
      <c r="P573" s="8"/>
      <c r="Q573" s="8"/>
    </row>
    <row r="574" spans="12:17" ht="12.75" customHeight="1">
      <c r="L574" s="12"/>
      <c r="M574" s="12"/>
      <c r="N574" s="12"/>
      <c r="P574" s="8"/>
      <c r="Q574" s="8"/>
    </row>
    <row r="575" spans="12:17" ht="12.75" customHeight="1">
      <c r="L575" s="12"/>
      <c r="M575" s="12"/>
      <c r="N575" s="12"/>
      <c r="P575" s="8"/>
      <c r="Q575" s="8"/>
    </row>
    <row r="576" spans="12:17" ht="12.75" customHeight="1">
      <c r="L576" s="12"/>
      <c r="M576" s="12"/>
      <c r="N576" s="12"/>
      <c r="P576" s="8"/>
      <c r="Q576" s="8"/>
    </row>
    <row r="577" spans="12:17" ht="12.75" customHeight="1">
      <c r="L577" s="12"/>
      <c r="M577" s="12"/>
      <c r="N577" s="12"/>
      <c r="P577" s="8"/>
      <c r="Q577" s="8"/>
    </row>
    <row r="578" spans="12:17" ht="12.75" customHeight="1">
      <c r="L578" s="12"/>
      <c r="M578" s="12"/>
      <c r="N578" s="12"/>
      <c r="P578" s="8"/>
      <c r="Q578" s="8"/>
    </row>
    <row r="579" spans="12:17" ht="12.75" customHeight="1">
      <c r="L579" s="12"/>
      <c r="M579" s="12"/>
      <c r="N579" s="12"/>
      <c r="P579" s="8"/>
      <c r="Q579" s="8"/>
    </row>
    <row r="580" spans="12:17" ht="12.75" customHeight="1">
      <c r="L580" s="12"/>
      <c r="M580" s="12"/>
      <c r="N580" s="12"/>
      <c r="P580" s="8"/>
      <c r="Q580" s="8"/>
    </row>
    <row r="581" spans="12:17" ht="12.75" customHeight="1">
      <c r="L581" s="12"/>
      <c r="M581" s="12"/>
      <c r="N581" s="12"/>
      <c r="P581" s="8"/>
      <c r="Q581" s="8"/>
    </row>
    <row r="582" spans="12:17" ht="12.75" customHeight="1">
      <c r="L582" s="12"/>
      <c r="M582" s="12"/>
      <c r="N582" s="12"/>
      <c r="P582" s="8"/>
      <c r="Q582" s="8"/>
    </row>
    <row r="583" spans="12:17" ht="12.75" customHeight="1">
      <c r="L583" s="12"/>
      <c r="M583" s="12"/>
      <c r="N583" s="12"/>
      <c r="P583" s="8"/>
      <c r="Q583" s="8"/>
    </row>
    <row r="584" spans="12:17" ht="12.75" customHeight="1">
      <c r="L584" s="12"/>
      <c r="M584" s="12"/>
      <c r="N584" s="12"/>
      <c r="P584" s="8"/>
      <c r="Q584" s="8"/>
    </row>
    <row r="585" spans="12:17" ht="12.75" customHeight="1">
      <c r="L585" s="12"/>
      <c r="M585" s="12"/>
      <c r="N585" s="12"/>
      <c r="P585" s="8"/>
      <c r="Q585" s="8"/>
    </row>
    <row r="586" spans="12:17" ht="12.75" customHeight="1">
      <c r="L586" s="12"/>
      <c r="M586" s="12"/>
      <c r="N586" s="12"/>
      <c r="P586" s="8"/>
      <c r="Q586" s="8"/>
    </row>
    <row r="587" spans="12:17" ht="12.75" customHeight="1">
      <c r="L587" s="12"/>
      <c r="M587" s="12"/>
      <c r="N587" s="12"/>
      <c r="P587" s="8"/>
      <c r="Q587" s="8"/>
    </row>
    <row r="588" spans="12:17" ht="12.75" customHeight="1">
      <c r="L588" s="12"/>
      <c r="M588" s="12"/>
      <c r="N588" s="12"/>
      <c r="P588" s="8"/>
      <c r="Q588" s="8"/>
    </row>
    <row r="589" spans="12:17" ht="12.75" customHeight="1">
      <c r="L589" s="12"/>
      <c r="M589" s="12"/>
      <c r="N589" s="12"/>
      <c r="P589" s="8"/>
      <c r="Q589" s="8"/>
    </row>
    <row r="590" spans="12:17" ht="12.75" customHeight="1">
      <c r="L590" s="12"/>
      <c r="M590" s="12"/>
      <c r="N590" s="12"/>
      <c r="P590" s="8"/>
      <c r="Q590" s="8"/>
    </row>
    <row r="591" spans="12:17" ht="12.75" customHeight="1">
      <c r="L591" s="12"/>
      <c r="M591" s="12"/>
      <c r="N591" s="12"/>
      <c r="P591" s="8"/>
      <c r="Q591" s="8"/>
    </row>
    <row r="592" spans="12:17" ht="12.75" customHeight="1">
      <c r="L592" s="12"/>
      <c r="M592" s="12"/>
      <c r="N592" s="12"/>
      <c r="P592" s="8"/>
      <c r="Q592" s="8"/>
    </row>
    <row r="593" spans="12:17" ht="12.75" customHeight="1">
      <c r="L593" s="12"/>
      <c r="M593" s="12"/>
      <c r="N593" s="12"/>
      <c r="P593" s="8"/>
      <c r="Q593" s="8"/>
    </row>
    <row r="594" spans="12:17" ht="12.75" customHeight="1">
      <c r="L594" s="12"/>
      <c r="M594" s="12"/>
      <c r="N594" s="12"/>
      <c r="P594" s="8"/>
      <c r="Q594" s="8"/>
    </row>
    <row r="595" spans="12:17" ht="12.75" customHeight="1">
      <c r="L595" s="12"/>
      <c r="M595" s="12"/>
      <c r="N595" s="12"/>
      <c r="P595" s="8"/>
      <c r="Q595" s="8"/>
    </row>
    <row r="596" spans="12:17" ht="12.75" customHeight="1">
      <c r="L596" s="12"/>
      <c r="M596" s="12"/>
      <c r="N596" s="12"/>
      <c r="P596" s="8"/>
      <c r="Q596" s="8"/>
    </row>
    <row r="597" spans="12:17" ht="12.75" customHeight="1">
      <c r="L597" s="12"/>
      <c r="M597" s="12"/>
      <c r="N597" s="12"/>
      <c r="P597" s="8"/>
      <c r="Q597" s="8"/>
    </row>
    <row r="598" spans="12:17" ht="12.75" customHeight="1">
      <c r="L598" s="12"/>
      <c r="M598" s="12"/>
      <c r="N598" s="12"/>
      <c r="P598" s="8"/>
      <c r="Q598" s="8"/>
    </row>
    <row r="599" spans="12:17" ht="12.75" customHeight="1">
      <c r="L599" s="12"/>
      <c r="M599" s="12"/>
      <c r="N599" s="12"/>
      <c r="P599" s="8"/>
      <c r="Q599" s="8"/>
    </row>
    <row r="600" spans="12:17" ht="12.75" customHeight="1">
      <c r="L600" s="12"/>
      <c r="M600" s="12"/>
      <c r="N600" s="12"/>
      <c r="P600" s="8"/>
      <c r="Q600" s="8"/>
    </row>
    <row r="601" spans="12:17" ht="12.75" customHeight="1">
      <c r="L601" s="12"/>
      <c r="M601" s="12"/>
      <c r="N601" s="12"/>
      <c r="P601" s="8"/>
      <c r="Q601" s="8"/>
    </row>
    <row r="602" spans="12:17" ht="12.75" customHeight="1">
      <c r="L602" s="12"/>
      <c r="M602" s="12"/>
      <c r="N602" s="12"/>
      <c r="P602" s="8"/>
      <c r="Q602" s="8"/>
    </row>
    <row r="603" spans="12:17" ht="12.75" customHeight="1">
      <c r="L603" s="12"/>
      <c r="M603" s="12"/>
      <c r="N603" s="12"/>
      <c r="P603" s="8"/>
      <c r="Q603" s="8"/>
    </row>
    <row r="604" spans="12:17" ht="12.75" customHeight="1">
      <c r="L604" s="12"/>
      <c r="M604" s="12"/>
      <c r="N604" s="12"/>
      <c r="P604" s="8"/>
      <c r="Q604" s="8"/>
    </row>
    <row r="605" spans="12:17" ht="12.75" customHeight="1">
      <c r="L605" s="12"/>
      <c r="M605" s="12"/>
      <c r="N605" s="12"/>
      <c r="P605" s="8"/>
      <c r="Q605" s="8"/>
    </row>
    <row r="606" spans="12:17" ht="12.75" customHeight="1">
      <c r="L606" s="12"/>
      <c r="M606" s="12"/>
      <c r="N606" s="12"/>
      <c r="P606" s="8"/>
      <c r="Q606" s="8"/>
    </row>
    <row r="607" spans="12:17" ht="12.75" customHeight="1">
      <c r="L607" s="12"/>
      <c r="M607" s="12"/>
      <c r="N607" s="12"/>
      <c r="P607" s="8"/>
      <c r="Q607" s="8"/>
    </row>
    <row r="608" spans="12:17" ht="12.75" customHeight="1">
      <c r="L608" s="12"/>
      <c r="M608" s="12"/>
      <c r="N608" s="12"/>
      <c r="P608" s="8"/>
      <c r="Q608" s="8"/>
    </row>
    <row r="609" spans="12:17" ht="12.75" customHeight="1">
      <c r="L609" s="12"/>
      <c r="M609" s="12"/>
      <c r="N609" s="12"/>
      <c r="P609" s="8"/>
      <c r="Q609" s="8"/>
    </row>
    <row r="610" spans="12:17" ht="12.75" customHeight="1">
      <c r="L610" s="12"/>
      <c r="M610" s="12"/>
      <c r="N610" s="12"/>
      <c r="P610" s="8"/>
      <c r="Q610" s="8"/>
    </row>
    <row r="611" spans="12:17" ht="12.75" customHeight="1">
      <c r="L611" s="12"/>
      <c r="M611" s="12"/>
      <c r="N611" s="12"/>
      <c r="P611" s="8"/>
      <c r="Q611" s="8"/>
    </row>
    <row r="612" spans="12:17" ht="12.75" customHeight="1">
      <c r="L612" s="12"/>
      <c r="M612" s="12"/>
      <c r="N612" s="12"/>
      <c r="P612" s="8"/>
      <c r="Q612" s="8"/>
    </row>
    <row r="613" spans="12:17" ht="12.75" customHeight="1">
      <c r="L613" s="12"/>
      <c r="M613" s="12"/>
      <c r="N613" s="12"/>
      <c r="P613" s="8"/>
      <c r="Q613" s="8"/>
    </row>
    <row r="614" spans="12:17" ht="12.75" customHeight="1">
      <c r="L614" s="12"/>
      <c r="M614" s="12"/>
      <c r="N614" s="12"/>
      <c r="P614" s="8"/>
      <c r="Q614" s="8"/>
    </row>
    <row r="615" spans="12:17" ht="12.75" customHeight="1">
      <c r="L615" s="12"/>
      <c r="M615" s="12"/>
      <c r="N615" s="12"/>
      <c r="P615" s="8"/>
      <c r="Q615" s="8"/>
    </row>
    <row r="616" spans="12:17" ht="12.75" customHeight="1">
      <c r="L616" s="12"/>
      <c r="M616" s="12"/>
      <c r="N616" s="12"/>
      <c r="P616" s="8"/>
      <c r="Q616" s="8"/>
    </row>
    <row r="617" spans="12:17" ht="12.75" customHeight="1">
      <c r="L617" s="12"/>
      <c r="M617" s="12"/>
      <c r="N617" s="12"/>
      <c r="P617" s="8"/>
      <c r="Q617" s="8"/>
    </row>
    <row r="618" spans="12:17" ht="12.75" customHeight="1">
      <c r="L618" s="12"/>
      <c r="M618" s="12"/>
      <c r="N618" s="12"/>
      <c r="P618" s="8"/>
      <c r="Q618" s="8"/>
    </row>
    <row r="619" spans="12:17" ht="12.75" customHeight="1">
      <c r="L619" s="12"/>
      <c r="M619" s="12"/>
      <c r="N619" s="12"/>
      <c r="P619" s="8"/>
      <c r="Q619" s="8"/>
    </row>
    <row r="620" spans="12:17" ht="12.75" customHeight="1">
      <c r="L620" s="12"/>
      <c r="M620" s="12"/>
      <c r="N620" s="12"/>
      <c r="P620" s="8"/>
      <c r="Q620" s="8"/>
    </row>
    <row r="621" spans="12:17" ht="12.75" customHeight="1">
      <c r="L621" s="12"/>
      <c r="M621" s="12"/>
      <c r="N621" s="12"/>
      <c r="P621" s="8"/>
      <c r="Q621" s="8"/>
    </row>
    <row r="622" spans="12:17" ht="12.75" customHeight="1">
      <c r="L622" s="12"/>
      <c r="M622" s="12"/>
      <c r="N622" s="12"/>
      <c r="P622" s="8"/>
      <c r="Q622" s="8"/>
    </row>
    <row r="623" spans="12:17" ht="12.75" customHeight="1">
      <c r="L623" s="12"/>
      <c r="M623" s="12"/>
      <c r="N623" s="12"/>
      <c r="P623" s="8"/>
      <c r="Q623" s="8"/>
    </row>
    <row r="624" spans="12:17" ht="12.75" customHeight="1">
      <c r="L624" s="12"/>
      <c r="M624" s="12"/>
      <c r="N624" s="12"/>
      <c r="P624" s="8"/>
      <c r="Q624" s="8"/>
    </row>
    <row r="625" spans="12:17" ht="12.75" customHeight="1">
      <c r="L625" s="12"/>
      <c r="M625" s="12"/>
      <c r="N625" s="12"/>
      <c r="P625" s="8"/>
      <c r="Q625" s="8"/>
    </row>
    <row r="626" spans="12:17" ht="12.75" customHeight="1">
      <c r="L626" s="12"/>
      <c r="M626" s="12"/>
      <c r="N626" s="12"/>
      <c r="P626" s="8"/>
      <c r="Q626" s="8"/>
    </row>
    <row r="627" spans="12:17" ht="12.75" customHeight="1">
      <c r="L627" s="12"/>
      <c r="M627" s="12"/>
      <c r="N627" s="12"/>
      <c r="P627" s="8"/>
      <c r="Q627" s="8"/>
    </row>
    <row r="628" spans="12:17" ht="12.75" customHeight="1">
      <c r="L628" s="12"/>
      <c r="M628" s="12"/>
      <c r="N628" s="12"/>
      <c r="P628" s="8"/>
      <c r="Q628" s="8"/>
    </row>
    <row r="629" spans="12:17" ht="12.75" customHeight="1">
      <c r="L629" s="12"/>
      <c r="M629" s="12"/>
      <c r="N629" s="12"/>
      <c r="P629" s="8"/>
      <c r="Q629" s="8"/>
    </row>
    <row r="630" spans="12:17" ht="12.75" customHeight="1">
      <c r="L630" s="12"/>
      <c r="M630" s="12"/>
      <c r="N630" s="12"/>
      <c r="P630" s="8"/>
      <c r="Q630" s="8"/>
    </row>
    <row r="631" spans="12:17" ht="12.75" customHeight="1">
      <c r="L631" s="12"/>
      <c r="M631" s="12"/>
      <c r="N631" s="12"/>
      <c r="P631" s="8"/>
      <c r="Q631" s="8"/>
    </row>
    <row r="632" spans="12:17" ht="12.75" customHeight="1">
      <c r="L632" s="12"/>
      <c r="M632" s="12"/>
      <c r="N632" s="12"/>
      <c r="P632" s="8"/>
      <c r="Q632" s="8"/>
    </row>
    <row r="633" spans="12:17" ht="12.75" customHeight="1">
      <c r="L633" s="12"/>
      <c r="M633" s="12"/>
      <c r="N633" s="12"/>
      <c r="P633" s="8"/>
      <c r="Q633" s="8"/>
    </row>
    <row r="634" spans="12:17" ht="12.75" customHeight="1">
      <c r="L634" s="12"/>
      <c r="M634" s="12"/>
      <c r="N634" s="12"/>
      <c r="P634" s="8"/>
      <c r="Q634" s="8"/>
    </row>
    <row r="635" spans="12:17" ht="12.75" customHeight="1">
      <c r="L635" s="12"/>
      <c r="M635" s="12"/>
      <c r="N635" s="12"/>
      <c r="P635" s="8"/>
      <c r="Q635" s="8"/>
    </row>
    <row r="636" spans="12:17" ht="12.75" customHeight="1">
      <c r="L636" s="12"/>
      <c r="M636" s="12"/>
      <c r="N636" s="12"/>
      <c r="P636" s="8"/>
      <c r="Q636" s="8"/>
    </row>
    <row r="637" spans="12:17" ht="12.75" customHeight="1">
      <c r="L637" s="12"/>
      <c r="M637" s="12"/>
      <c r="N637" s="12"/>
      <c r="P637" s="8"/>
      <c r="Q637" s="8"/>
    </row>
    <row r="638" spans="12:17" ht="12.75" customHeight="1">
      <c r="L638" s="12"/>
      <c r="M638" s="12"/>
      <c r="N638" s="12"/>
      <c r="P638" s="8"/>
      <c r="Q638" s="8"/>
    </row>
    <row r="639" spans="12:17" ht="12.75" customHeight="1">
      <c r="L639" s="12"/>
      <c r="M639" s="12"/>
      <c r="N639" s="12"/>
      <c r="P639" s="8"/>
      <c r="Q639" s="8"/>
    </row>
    <row r="640" spans="12:17" ht="12.75" customHeight="1">
      <c r="L640" s="12"/>
      <c r="M640" s="12"/>
      <c r="N640" s="12"/>
      <c r="P640" s="8"/>
      <c r="Q640" s="8"/>
    </row>
    <row r="641" spans="12:17" ht="12.75" customHeight="1">
      <c r="L641" s="12"/>
      <c r="M641" s="12"/>
      <c r="N641" s="12"/>
      <c r="P641" s="8"/>
      <c r="Q641" s="8"/>
    </row>
    <row r="642" spans="12:17" ht="12.75" customHeight="1">
      <c r="L642" s="12"/>
      <c r="M642" s="12"/>
      <c r="N642" s="12"/>
      <c r="P642" s="8"/>
      <c r="Q642" s="8"/>
    </row>
    <row r="643" spans="12:17" ht="12.75" customHeight="1">
      <c r="L643" s="12"/>
      <c r="M643" s="12"/>
      <c r="N643" s="12"/>
      <c r="P643" s="8"/>
      <c r="Q643" s="8"/>
    </row>
    <row r="644" spans="12:17" ht="12.75" customHeight="1">
      <c r="L644" s="12"/>
      <c r="M644" s="12"/>
      <c r="N644" s="12"/>
      <c r="P644" s="8"/>
      <c r="Q644" s="8"/>
    </row>
    <row r="645" spans="12:17" ht="12.75" customHeight="1">
      <c r="L645" s="12"/>
      <c r="M645" s="12"/>
      <c r="N645" s="12"/>
      <c r="P645" s="8"/>
      <c r="Q645" s="8"/>
    </row>
    <row r="646" spans="12:17" ht="12.75" customHeight="1">
      <c r="L646" s="12"/>
      <c r="M646" s="12"/>
      <c r="N646" s="12"/>
      <c r="P646" s="8"/>
      <c r="Q646" s="8"/>
    </row>
    <row r="647" spans="12:17" ht="12.75" customHeight="1">
      <c r="L647" s="12"/>
      <c r="M647" s="12"/>
      <c r="N647" s="12"/>
      <c r="P647" s="8"/>
      <c r="Q647" s="8"/>
    </row>
    <row r="648" spans="12:17" ht="12.75" customHeight="1">
      <c r="L648" s="12"/>
      <c r="M648" s="12"/>
      <c r="N648" s="12"/>
      <c r="P648" s="8"/>
      <c r="Q648" s="8"/>
    </row>
    <row r="649" spans="12:17" ht="12.75" customHeight="1">
      <c r="L649" s="12"/>
      <c r="M649" s="12"/>
      <c r="N649" s="12"/>
      <c r="P649" s="8"/>
      <c r="Q649" s="8"/>
    </row>
    <row r="650" spans="12:17" ht="12.75" customHeight="1">
      <c r="L650" s="12"/>
      <c r="M650" s="12"/>
      <c r="N650" s="12"/>
      <c r="P650" s="8"/>
      <c r="Q650" s="8"/>
    </row>
    <row r="651" spans="12:17" ht="12.75" customHeight="1">
      <c r="L651" s="12"/>
      <c r="M651" s="12"/>
      <c r="N651" s="12"/>
      <c r="P651" s="8"/>
      <c r="Q651" s="8"/>
    </row>
    <row r="652" spans="12:17" ht="12.75" customHeight="1">
      <c r="L652" s="12"/>
      <c r="M652" s="12"/>
      <c r="N652" s="12"/>
      <c r="P652" s="8"/>
      <c r="Q652" s="8"/>
    </row>
    <row r="653" spans="12:17" ht="12.75" customHeight="1">
      <c r="L653" s="12"/>
      <c r="M653" s="12"/>
      <c r="N653" s="12"/>
      <c r="P653" s="8"/>
      <c r="Q653" s="8"/>
    </row>
    <row r="654" spans="12:17" ht="12.75" customHeight="1">
      <c r="L654" s="12"/>
      <c r="M654" s="12"/>
      <c r="N654" s="12"/>
      <c r="P654" s="8"/>
      <c r="Q654" s="8"/>
    </row>
    <row r="655" spans="12:17" ht="12.75" customHeight="1">
      <c r="L655" s="12"/>
      <c r="M655" s="12"/>
      <c r="N655" s="12"/>
      <c r="P655" s="8"/>
      <c r="Q655" s="8"/>
    </row>
    <row r="656" spans="12:17" ht="12.75" customHeight="1">
      <c r="L656" s="12"/>
      <c r="M656" s="12"/>
      <c r="N656" s="12"/>
      <c r="P656" s="8"/>
      <c r="Q656" s="8"/>
    </row>
    <row r="657" spans="12:17" ht="12.75" customHeight="1">
      <c r="L657" s="12"/>
      <c r="M657" s="12"/>
      <c r="N657" s="12"/>
      <c r="P657" s="8"/>
      <c r="Q657" s="8"/>
    </row>
    <row r="658" spans="12:17" ht="12.75" customHeight="1">
      <c r="L658" s="12"/>
      <c r="M658" s="12"/>
      <c r="N658" s="12"/>
      <c r="P658" s="8"/>
      <c r="Q658" s="8"/>
    </row>
    <row r="659" spans="12:17" ht="12.75" customHeight="1">
      <c r="L659" s="12"/>
      <c r="M659" s="12"/>
      <c r="N659" s="12"/>
      <c r="P659" s="8"/>
      <c r="Q659" s="8"/>
    </row>
    <row r="660" spans="12:17" ht="12.75" customHeight="1">
      <c r="L660" s="12"/>
      <c r="M660" s="12"/>
      <c r="N660" s="12"/>
      <c r="P660" s="8"/>
      <c r="Q660" s="8"/>
    </row>
    <row r="661" spans="12:17" ht="12.75" customHeight="1">
      <c r="L661" s="12"/>
      <c r="M661" s="12"/>
      <c r="N661" s="12"/>
      <c r="P661" s="8"/>
      <c r="Q661" s="8"/>
    </row>
    <row r="662" spans="12:17" ht="12.75" customHeight="1">
      <c r="L662" s="12"/>
      <c r="M662" s="12"/>
      <c r="N662" s="12"/>
      <c r="P662" s="8"/>
      <c r="Q662" s="8"/>
    </row>
    <row r="663" spans="12:17" ht="12.75" customHeight="1">
      <c r="L663" s="12"/>
      <c r="M663" s="12"/>
      <c r="N663" s="12"/>
      <c r="P663" s="8"/>
      <c r="Q663" s="8"/>
    </row>
    <row r="664" spans="12:17" ht="12.75" customHeight="1">
      <c r="L664" s="12"/>
      <c r="M664" s="12"/>
      <c r="N664" s="12"/>
      <c r="P664" s="8"/>
      <c r="Q664" s="8"/>
    </row>
    <row r="665" spans="12:17" ht="12.75" customHeight="1">
      <c r="L665" s="12"/>
      <c r="M665" s="12"/>
      <c r="N665" s="12"/>
      <c r="P665" s="8"/>
      <c r="Q665" s="8"/>
    </row>
    <row r="666" spans="12:17" ht="12.75" customHeight="1">
      <c r="L666" s="12"/>
      <c r="M666" s="12"/>
      <c r="N666" s="12"/>
      <c r="P666" s="8"/>
      <c r="Q666" s="8"/>
    </row>
    <row r="667" spans="12:17" ht="12.75" customHeight="1">
      <c r="L667" s="12"/>
      <c r="M667" s="12"/>
      <c r="N667" s="12"/>
      <c r="P667" s="8"/>
      <c r="Q667" s="8"/>
    </row>
    <row r="668" spans="12:17" ht="12.75" customHeight="1">
      <c r="L668" s="12"/>
      <c r="M668" s="12"/>
      <c r="N668" s="12"/>
      <c r="P668" s="8"/>
      <c r="Q668" s="8"/>
    </row>
    <row r="669" spans="12:17" ht="12.75" customHeight="1">
      <c r="L669" s="12"/>
      <c r="M669" s="12"/>
      <c r="N669" s="12"/>
      <c r="P669" s="8"/>
      <c r="Q669" s="8"/>
    </row>
    <row r="670" spans="12:17" ht="12.75" customHeight="1">
      <c r="L670" s="12"/>
      <c r="M670" s="12"/>
      <c r="N670" s="12"/>
      <c r="P670" s="8"/>
      <c r="Q670" s="8"/>
    </row>
    <row r="671" spans="12:17" ht="12.75" customHeight="1">
      <c r="L671" s="12"/>
      <c r="M671" s="12"/>
      <c r="N671" s="12"/>
      <c r="P671" s="8"/>
      <c r="Q671" s="8"/>
    </row>
    <row r="672" spans="12:17" ht="12.75" customHeight="1">
      <c r="L672" s="12"/>
      <c r="M672" s="12"/>
      <c r="N672" s="12"/>
      <c r="P672" s="8"/>
      <c r="Q672" s="8"/>
    </row>
    <row r="673" spans="12:17" ht="12.75" customHeight="1">
      <c r="L673" s="12"/>
      <c r="M673" s="12"/>
      <c r="N673" s="12"/>
      <c r="P673" s="8"/>
      <c r="Q673" s="8"/>
    </row>
    <row r="674" spans="12:17" ht="12.75" customHeight="1">
      <c r="L674" s="12"/>
      <c r="M674" s="12"/>
      <c r="N674" s="12"/>
      <c r="P674" s="8"/>
      <c r="Q674" s="8"/>
    </row>
    <row r="675" spans="12:17" ht="12.75" customHeight="1">
      <c r="L675" s="12"/>
      <c r="M675" s="12"/>
      <c r="N675" s="12"/>
      <c r="P675" s="8"/>
      <c r="Q675" s="8"/>
    </row>
    <row r="676" spans="12:17" ht="12.75" customHeight="1">
      <c r="L676" s="12"/>
      <c r="M676" s="12"/>
      <c r="N676" s="12"/>
      <c r="P676" s="8"/>
      <c r="Q676" s="8"/>
    </row>
    <row r="677" spans="12:17" ht="12.75" customHeight="1">
      <c r="L677" s="12"/>
      <c r="M677" s="12"/>
      <c r="N677" s="12"/>
      <c r="P677" s="8"/>
      <c r="Q677" s="8"/>
    </row>
    <row r="678" spans="12:17" ht="12.75" customHeight="1">
      <c r="L678" s="12"/>
      <c r="M678" s="12"/>
      <c r="N678" s="12"/>
      <c r="P678" s="8"/>
      <c r="Q678" s="8"/>
    </row>
    <row r="679" spans="12:17" ht="12.75" customHeight="1">
      <c r="L679" s="12"/>
      <c r="M679" s="12"/>
      <c r="N679" s="12"/>
      <c r="P679" s="8"/>
      <c r="Q679" s="8"/>
    </row>
    <row r="680" spans="12:17" ht="12.75" customHeight="1">
      <c r="L680" s="12"/>
      <c r="M680" s="12"/>
      <c r="N680" s="12"/>
      <c r="P680" s="8"/>
      <c r="Q680" s="8"/>
    </row>
    <row r="681" spans="12:17" ht="12.75" customHeight="1">
      <c r="L681" s="12"/>
      <c r="M681" s="12"/>
      <c r="N681" s="12"/>
      <c r="P681" s="8"/>
      <c r="Q681" s="8"/>
    </row>
    <row r="682" spans="12:17" ht="12.75" customHeight="1">
      <c r="L682" s="12"/>
      <c r="M682" s="12"/>
      <c r="N682" s="12"/>
      <c r="P682" s="8"/>
      <c r="Q682" s="8"/>
    </row>
    <row r="683" spans="12:17" ht="12.75" customHeight="1">
      <c r="L683" s="12"/>
      <c r="M683" s="12"/>
      <c r="N683" s="12"/>
      <c r="P683" s="8"/>
      <c r="Q683" s="8"/>
    </row>
    <row r="684" spans="12:17" ht="12.75" customHeight="1">
      <c r="L684" s="12"/>
      <c r="M684" s="12"/>
      <c r="N684" s="12"/>
      <c r="P684" s="8"/>
      <c r="Q684" s="8"/>
    </row>
    <row r="685" spans="12:17" ht="12.75" customHeight="1">
      <c r="L685" s="12"/>
      <c r="M685" s="12"/>
      <c r="N685" s="12"/>
      <c r="P685" s="8"/>
      <c r="Q685" s="8"/>
    </row>
    <row r="686" spans="12:17" ht="12.75" customHeight="1">
      <c r="L686" s="12"/>
      <c r="M686" s="12"/>
      <c r="N686" s="12"/>
      <c r="P686" s="8"/>
      <c r="Q686" s="8"/>
    </row>
    <row r="687" spans="12:17" ht="12.75" customHeight="1">
      <c r="L687" s="12"/>
      <c r="M687" s="12"/>
      <c r="N687" s="12"/>
      <c r="P687" s="8"/>
      <c r="Q687" s="8"/>
    </row>
    <row r="688" spans="12:17" ht="12.75" customHeight="1">
      <c r="L688" s="12"/>
      <c r="M688" s="12"/>
      <c r="N688" s="12"/>
      <c r="P688" s="8"/>
      <c r="Q688" s="8"/>
    </row>
    <row r="689" spans="12:17" ht="12.75" customHeight="1">
      <c r="L689" s="12"/>
      <c r="M689" s="12"/>
      <c r="N689" s="12"/>
      <c r="P689" s="8"/>
      <c r="Q689" s="8"/>
    </row>
    <row r="690" spans="12:17" ht="12.75" customHeight="1">
      <c r="L690" s="12"/>
      <c r="M690" s="12"/>
      <c r="N690" s="12"/>
      <c r="P690" s="8"/>
      <c r="Q690" s="8"/>
    </row>
    <row r="691" spans="12:17" ht="12.75" customHeight="1">
      <c r="L691" s="12"/>
      <c r="M691" s="12"/>
      <c r="N691" s="12"/>
      <c r="P691" s="8"/>
      <c r="Q691" s="8"/>
    </row>
    <row r="692" spans="12:17" ht="12.75" customHeight="1">
      <c r="L692" s="12"/>
      <c r="M692" s="12"/>
      <c r="N692" s="12"/>
      <c r="P692" s="8"/>
      <c r="Q692" s="8"/>
    </row>
    <row r="693" spans="12:17" ht="12.75" customHeight="1">
      <c r="L693" s="12"/>
      <c r="M693" s="12"/>
      <c r="N693" s="12"/>
      <c r="P693" s="8"/>
      <c r="Q693" s="8"/>
    </row>
    <row r="694" spans="12:17" ht="12.75" customHeight="1">
      <c r="L694" s="12"/>
      <c r="M694" s="12"/>
      <c r="N694" s="12"/>
      <c r="P694" s="8"/>
      <c r="Q694" s="8"/>
    </row>
    <row r="695" spans="12:17" ht="12.75" customHeight="1">
      <c r="L695" s="12"/>
      <c r="M695" s="12"/>
      <c r="N695" s="12"/>
      <c r="P695" s="8"/>
      <c r="Q695" s="8"/>
    </row>
    <row r="696" spans="12:17" ht="12.75" customHeight="1">
      <c r="L696" s="12"/>
      <c r="M696" s="12"/>
      <c r="N696" s="12"/>
      <c r="P696" s="8"/>
      <c r="Q696" s="8"/>
    </row>
    <row r="697" spans="12:17" ht="12.75" customHeight="1">
      <c r="L697" s="12"/>
      <c r="M697" s="12"/>
      <c r="N697" s="12"/>
      <c r="P697" s="8"/>
      <c r="Q697" s="8"/>
    </row>
    <row r="698" spans="12:17" ht="12.75" customHeight="1">
      <c r="L698" s="12"/>
      <c r="M698" s="12"/>
      <c r="N698" s="12"/>
      <c r="P698" s="8"/>
      <c r="Q698" s="8"/>
    </row>
    <row r="699" spans="12:17" ht="12.75" customHeight="1">
      <c r="L699" s="12"/>
      <c r="M699" s="12"/>
      <c r="N699" s="12"/>
      <c r="P699" s="8"/>
      <c r="Q699" s="8"/>
    </row>
    <row r="700" spans="12:17" ht="12.75" customHeight="1">
      <c r="L700" s="12"/>
      <c r="M700" s="12"/>
      <c r="N700" s="12"/>
      <c r="P700" s="8"/>
      <c r="Q700" s="8"/>
    </row>
    <row r="701" spans="12:17" ht="12.75" customHeight="1">
      <c r="L701" s="12"/>
      <c r="M701" s="12"/>
      <c r="N701" s="12"/>
      <c r="P701" s="8"/>
      <c r="Q701" s="8"/>
    </row>
    <row r="702" spans="12:17" ht="12.75" customHeight="1">
      <c r="L702" s="12"/>
      <c r="M702" s="12"/>
      <c r="N702" s="12"/>
      <c r="P702" s="8"/>
      <c r="Q702" s="8"/>
    </row>
    <row r="703" spans="12:17" ht="12.75" customHeight="1">
      <c r="L703" s="12"/>
      <c r="M703" s="12"/>
      <c r="N703" s="12"/>
      <c r="P703" s="8"/>
      <c r="Q703" s="8"/>
    </row>
    <row r="704" spans="12:17" ht="12.75" customHeight="1">
      <c r="L704" s="12"/>
      <c r="M704" s="12"/>
      <c r="N704" s="12"/>
      <c r="P704" s="8"/>
      <c r="Q704" s="8"/>
    </row>
    <row r="705" spans="12:17" ht="12.75" customHeight="1">
      <c r="L705" s="12"/>
      <c r="M705" s="12"/>
      <c r="N705" s="12"/>
      <c r="P705" s="8"/>
      <c r="Q705" s="8"/>
    </row>
    <row r="706" spans="12:17" ht="12.75" customHeight="1">
      <c r="L706" s="12"/>
      <c r="M706" s="12"/>
      <c r="N706" s="12"/>
      <c r="P706" s="8"/>
      <c r="Q706" s="8"/>
    </row>
    <row r="707" spans="12:17" ht="12.75" customHeight="1">
      <c r="L707" s="12"/>
      <c r="M707" s="12"/>
      <c r="N707" s="12"/>
      <c r="P707" s="8"/>
      <c r="Q707" s="8"/>
    </row>
    <row r="708" spans="12:17" ht="12.75" customHeight="1">
      <c r="L708" s="12"/>
      <c r="M708" s="12"/>
      <c r="N708" s="12"/>
      <c r="P708" s="8"/>
      <c r="Q708" s="8"/>
    </row>
    <row r="709" spans="12:17" ht="12.75" customHeight="1">
      <c r="L709" s="12"/>
      <c r="M709" s="12"/>
      <c r="N709" s="12"/>
      <c r="P709" s="8"/>
      <c r="Q709" s="8"/>
    </row>
    <row r="710" spans="12:17" ht="12.75" customHeight="1">
      <c r="L710" s="12"/>
      <c r="M710" s="12"/>
      <c r="N710" s="12"/>
      <c r="P710" s="8"/>
      <c r="Q710" s="8"/>
    </row>
    <row r="711" spans="12:17" ht="12.75" customHeight="1">
      <c r="L711" s="12"/>
      <c r="M711" s="12"/>
      <c r="N711" s="12"/>
      <c r="P711" s="8"/>
      <c r="Q711" s="8"/>
    </row>
    <row r="712" spans="12:17" ht="12.75" customHeight="1">
      <c r="L712" s="12"/>
      <c r="M712" s="12"/>
      <c r="N712" s="12"/>
      <c r="P712" s="8"/>
      <c r="Q712" s="8"/>
    </row>
    <row r="713" spans="12:17" ht="12.75" customHeight="1">
      <c r="L713" s="12"/>
      <c r="M713" s="12"/>
      <c r="N713" s="12"/>
      <c r="P713" s="8"/>
      <c r="Q713" s="8"/>
    </row>
    <row r="714" spans="12:17" ht="12.75" customHeight="1">
      <c r="L714" s="12"/>
      <c r="M714" s="12"/>
      <c r="N714" s="12"/>
      <c r="P714" s="8"/>
      <c r="Q714" s="8"/>
    </row>
    <row r="715" spans="12:17" ht="12.75" customHeight="1">
      <c r="L715" s="12"/>
      <c r="M715" s="12"/>
      <c r="N715" s="12"/>
      <c r="P715" s="8"/>
      <c r="Q715" s="8"/>
    </row>
    <row r="716" spans="12:17" ht="12.75" customHeight="1">
      <c r="L716" s="12"/>
      <c r="M716" s="12"/>
      <c r="N716" s="12"/>
      <c r="P716" s="8"/>
      <c r="Q716" s="8"/>
    </row>
    <row r="717" spans="12:17" ht="12.75" customHeight="1">
      <c r="L717" s="12"/>
      <c r="M717" s="12"/>
      <c r="N717" s="12"/>
      <c r="P717" s="8"/>
      <c r="Q717" s="8"/>
    </row>
    <row r="718" spans="12:17" ht="12.75" customHeight="1">
      <c r="L718" s="12"/>
      <c r="M718" s="12"/>
      <c r="N718" s="12"/>
      <c r="P718" s="8"/>
      <c r="Q718" s="8"/>
    </row>
    <row r="719" spans="12:17" ht="12.75" customHeight="1">
      <c r="L719" s="12"/>
      <c r="M719" s="12"/>
      <c r="N719" s="12"/>
      <c r="P719" s="8"/>
      <c r="Q719" s="8"/>
    </row>
    <row r="720" spans="12:17" ht="12.75" customHeight="1">
      <c r="L720" s="12"/>
      <c r="M720" s="12"/>
      <c r="N720" s="12"/>
      <c r="P720" s="8"/>
      <c r="Q720" s="8"/>
    </row>
    <row r="721" spans="12:17" ht="12.75" customHeight="1">
      <c r="L721" s="12"/>
      <c r="M721" s="12"/>
      <c r="N721" s="12"/>
      <c r="P721" s="8"/>
      <c r="Q721" s="8"/>
    </row>
    <row r="722" spans="12:17" ht="12.75" customHeight="1">
      <c r="L722" s="12"/>
      <c r="M722" s="12"/>
      <c r="N722" s="12"/>
      <c r="P722" s="8"/>
      <c r="Q722" s="8"/>
    </row>
    <row r="723" spans="12:17" ht="12.75" customHeight="1">
      <c r="L723" s="12"/>
      <c r="M723" s="12"/>
      <c r="N723" s="12"/>
      <c r="P723" s="8"/>
      <c r="Q723" s="8"/>
    </row>
    <row r="724" spans="12:17" ht="12.75" customHeight="1">
      <c r="L724" s="12"/>
      <c r="M724" s="12"/>
      <c r="N724" s="12"/>
      <c r="P724" s="8"/>
      <c r="Q724" s="8"/>
    </row>
    <row r="725" spans="12:17" ht="12.75" customHeight="1">
      <c r="L725" s="12"/>
      <c r="M725" s="12"/>
      <c r="N725" s="12"/>
      <c r="P725" s="8"/>
      <c r="Q725" s="8"/>
    </row>
    <row r="726" spans="12:17" ht="12.75" customHeight="1">
      <c r="L726" s="12"/>
      <c r="M726" s="12"/>
      <c r="N726" s="12"/>
      <c r="P726" s="8"/>
      <c r="Q726" s="8"/>
    </row>
    <row r="727" spans="12:17" ht="12.75" customHeight="1">
      <c r="L727" s="12"/>
      <c r="M727" s="12"/>
      <c r="N727" s="12"/>
      <c r="P727" s="8"/>
      <c r="Q727" s="8"/>
    </row>
    <row r="728" spans="12:17" ht="12.75" customHeight="1">
      <c r="L728" s="12"/>
      <c r="M728" s="12"/>
      <c r="N728" s="12"/>
      <c r="P728" s="8"/>
      <c r="Q728" s="8"/>
    </row>
    <row r="729" spans="12:17" ht="12.75" customHeight="1">
      <c r="L729" s="12"/>
      <c r="M729" s="12"/>
      <c r="N729" s="12"/>
      <c r="P729" s="8"/>
      <c r="Q729" s="8"/>
    </row>
    <row r="730" spans="12:17" ht="12.75" customHeight="1">
      <c r="L730" s="12"/>
      <c r="M730" s="12"/>
      <c r="N730" s="12"/>
      <c r="P730" s="8"/>
      <c r="Q730" s="8"/>
    </row>
    <row r="731" spans="12:17" ht="12.75" customHeight="1">
      <c r="L731" s="12"/>
      <c r="M731" s="12"/>
      <c r="N731" s="12"/>
      <c r="P731" s="8"/>
      <c r="Q731" s="8"/>
    </row>
    <row r="732" spans="12:17" ht="12.75" customHeight="1">
      <c r="L732" s="12"/>
      <c r="M732" s="12"/>
      <c r="N732" s="12"/>
      <c r="P732" s="8"/>
      <c r="Q732" s="8"/>
    </row>
    <row r="733" spans="12:17" ht="12.75" customHeight="1">
      <c r="L733" s="12"/>
      <c r="M733" s="12"/>
      <c r="N733" s="12"/>
      <c r="P733" s="8"/>
      <c r="Q733" s="8"/>
    </row>
    <row r="734" spans="12:17" ht="12.75" customHeight="1">
      <c r="L734" s="12"/>
      <c r="M734" s="12"/>
      <c r="N734" s="12"/>
      <c r="P734" s="8"/>
      <c r="Q734" s="8"/>
    </row>
    <row r="735" spans="12:17" ht="12.75" customHeight="1">
      <c r="L735" s="12"/>
      <c r="M735" s="12"/>
      <c r="N735" s="12"/>
      <c r="P735" s="8"/>
      <c r="Q735" s="8"/>
    </row>
    <row r="736" spans="12:17" ht="12.75" customHeight="1">
      <c r="L736" s="12"/>
      <c r="M736" s="12"/>
      <c r="N736" s="12"/>
      <c r="P736" s="8"/>
      <c r="Q736" s="8"/>
    </row>
    <row r="737" spans="12:17" ht="12.75" customHeight="1">
      <c r="L737" s="12"/>
      <c r="M737" s="12"/>
      <c r="N737" s="12"/>
      <c r="P737" s="8"/>
      <c r="Q737" s="8"/>
    </row>
    <row r="738" spans="12:17" ht="12.75" customHeight="1">
      <c r="L738" s="12"/>
      <c r="M738" s="12"/>
      <c r="N738" s="12"/>
      <c r="P738" s="8"/>
      <c r="Q738" s="8"/>
    </row>
    <row r="739" spans="12:17" ht="12.75" customHeight="1">
      <c r="L739" s="12"/>
      <c r="M739" s="12"/>
      <c r="N739" s="12"/>
      <c r="P739" s="8"/>
      <c r="Q739" s="8"/>
    </row>
    <row r="740" spans="12:17" ht="12.75" customHeight="1">
      <c r="L740" s="12"/>
      <c r="M740" s="12"/>
      <c r="N740" s="12"/>
      <c r="P740" s="8"/>
      <c r="Q740" s="8"/>
    </row>
    <row r="741" spans="12:17" ht="12.75" customHeight="1">
      <c r="L741" s="12"/>
      <c r="M741" s="12"/>
      <c r="N741" s="12"/>
      <c r="P741" s="8"/>
      <c r="Q741" s="8"/>
    </row>
    <row r="742" spans="12:17" ht="12.75" customHeight="1">
      <c r="L742" s="12"/>
      <c r="M742" s="12"/>
      <c r="N742" s="12"/>
      <c r="P742" s="8"/>
      <c r="Q742" s="8"/>
    </row>
    <row r="743" spans="12:17" ht="12.75" customHeight="1">
      <c r="L743" s="12"/>
      <c r="M743" s="12"/>
      <c r="N743" s="12"/>
      <c r="P743" s="8"/>
      <c r="Q743" s="8"/>
    </row>
    <row r="744" spans="12:17" ht="12.75" customHeight="1">
      <c r="L744" s="12"/>
      <c r="M744" s="12"/>
      <c r="N744" s="12"/>
      <c r="P744" s="8"/>
      <c r="Q744" s="8"/>
    </row>
    <row r="745" spans="12:17" ht="12.75" customHeight="1">
      <c r="L745" s="12"/>
      <c r="M745" s="12"/>
      <c r="N745" s="12"/>
      <c r="P745" s="8"/>
      <c r="Q745" s="8"/>
    </row>
    <row r="746" spans="12:17" ht="12.75" customHeight="1">
      <c r="L746" s="12"/>
      <c r="M746" s="12"/>
      <c r="N746" s="12"/>
      <c r="P746" s="8"/>
      <c r="Q746" s="8"/>
    </row>
    <row r="747" spans="12:17" ht="12.75" customHeight="1">
      <c r="L747" s="12"/>
      <c r="M747" s="12"/>
      <c r="N747" s="12"/>
      <c r="P747" s="8"/>
      <c r="Q747" s="8"/>
    </row>
    <row r="748" spans="12:17" ht="12.75" customHeight="1">
      <c r="L748" s="12"/>
      <c r="M748" s="12"/>
      <c r="N748" s="12"/>
      <c r="P748" s="8"/>
      <c r="Q748" s="8"/>
    </row>
    <row r="749" spans="12:17" ht="12.75" customHeight="1">
      <c r="L749" s="12"/>
      <c r="M749" s="12"/>
      <c r="N749" s="12"/>
      <c r="P749" s="8"/>
      <c r="Q749" s="8"/>
    </row>
    <row r="750" spans="12:17" ht="12.75" customHeight="1">
      <c r="L750" s="12"/>
      <c r="M750" s="12"/>
      <c r="N750" s="12"/>
      <c r="P750" s="8"/>
      <c r="Q750" s="8"/>
    </row>
    <row r="751" spans="12:17" ht="12.75" customHeight="1">
      <c r="L751" s="12"/>
      <c r="M751" s="12"/>
      <c r="N751" s="12"/>
      <c r="P751" s="8"/>
      <c r="Q751" s="8"/>
    </row>
    <row r="752" spans="12:17" ht="12.75" customHeight="1">
      <c r="L752" s="12"/>
      <c r="M752" s="12"/>
      <c r="N752" s="12"/>
      <c r="P752" s="8"/>
      <c r="Q752" s="8"/>
    </row>
    <row r="753" spans="12:17" ht="12.75" customHeight="1">
      <c r="L753" s="12"/>
      <c r="M753" s="12"/>
      <c r="N753" s="12"/>
      <c r="P753" s="8"/>
      <c r="Q753" s="8"/>
    </row>
    <row r="754" spans="12:17" ht="12.75" customHeight="1">
      <c r="L754" s="12"/>
      <c r="M754" s="12"/>
      <c r="N754" s="12"/>
      <c r="P754" s="8"/>
      <c r="Q754" s="8"/>
    </row>
    <row r="755" spans="12:17" ht="12.75" customHeight="1">
      <c r="L755" s="12"/>
      <c r="M755" s="12"/>
      <c r="N755" s="12"/>
      <c r="P755" s="8"/>
      <c r="Q755" s="8"/>
    </row>
    <row r="756" spans="12:17" ht="12.75" customHeight="1">
      <c r="L756" s="12"/>
      <c r="M756" s="12"/>
      <c r="N756" s="12"/>
      <c r="P756" s="8"/>
      <c r="Q756" s="8"/>
    </row>
    <row r="757" spans="12:17" ht="12.75" customHeight="1">
      <c r="L757" s="12"/>
      <c r="M757" s="12"/>
      <c r="N757" s="12"/>
      <c r="P757" s="8"/>
      <c r="Q757" s="8"/>
    </row>
    <row r="758" spans="12:17" ht="12.75" customHeight="1">
      <c r="L758" s="12"/>
      <c r="M758" s="12"/>
      <c r="N758" s="12"/>
      <c r="P758" s="8"/>
      <c r="Q758" s="8"/>
    </row>
    <row r="759" spans="12:17" ht="12.75" customHeight="1">
      <c r="L759" s="12"/>
      <c r="M759" s="12"/>
      <c r="N759" s="12"/>
      <c r="P759" s="8"/>
      <c r="Q759" s="8"/>
    </row>
    <row r="760" spans="12:17" ht="12.75" customHeight="1">
      <c r="L760" s="12"/>
      <c r="M760" s="12"/>
      <c r="N760" s="12"/>
      <c r="P760" s="8"/>
      <c r="Q760" s="8"/>
    </row>
    <row r="761" spans="12:17" ht="12.75" customHeight="1">
      <c r="L761" s="12"/>
      <c r="M761" s="12"/>
      <c r="N761" s="12"/>
      <c r="P761" s="8"/>
      <c r="Q761" s="8"/>
    </row>
    <row r="762" spans="12:17" ht="12.75" customHeight="1">
      <c r="L762" s="12"/>
      <c r="M762" s="12"/>
      <c r="N762" s="12"/>
      <c r="P762" s="8"/>
      <c r="Q762" s="8"/>
    </row>
    <row r="763" spans="12:17" ht="12.75" customHeight="1">
      <c r="L763" s="12"/>
      <c r="M763" s="12"/>
      <c r="N763" s="12"/>
      <c r="P763" s="8"/>
      <c r="Q763" s="8"/>
    </row>
    <row r="764" spans="12:17" ht="12.75" customHeight="1">
      <c r="L764" s="12"/>
      <c r="M764" s="12"/>
      <c r="N764" s="12"/>
      <c r="P764" s="8"/>
      <c r="Q764" s="8"/>
    </row>
    <row r="765" spans="12:17" ht="12.75" customHeight="1">
      <c r="L765" s="12"/>
      <c r="M765" s="12"/>
      <c r="N765" s="12"/>
      <c r="P765" s="8"/>
      <c r="Q765" s="8"/>
    </row>
    <row r="766" spans="12:17" ht="12.75" customHeight="1">
      <c r="L766" s="12"/>
      <c r="M766" s="12"/>
      <c r="N766" s="12"/>
      <c r="P766" s="8"/>
      <c r="Q766" s="8"/>
    </row>
    <row r="767" spans="12:17" ht="12.75" customHeight="1">
      <c r="L767" s="12"/>
      <c r="M767" s="12"/>
      <c r="N767" s="12"/>
      <c r="P767" s="8"/>
      <c r="Q767" s="8"/>
    </row>
    <row r="768" spans="12:17" ht="12.75" customHeight="1">
      <c r="L768" s="12"/>
      <c r="M768" s="12"/>
      <c r="N768" s="12"/>
      <c r="P768" s="8"/>
      <c r="Q768" s="8"/>
    </row>
    <row r="769" spans="12:17" ht="12.75" customHeight="1">
      <c r="L769" s="12"/>
      <c r="M769" s="12"/>
      <c r="N769" s="12"/>
      <c r="P769" s="8"/>
      <c r="Q769" s="8"/>
    </row>
    <row r="770" spans="12:17" ht="12.75" customHeight="1">
      <c r="L770" s="12"/>
      <c r="M770" s="12"/>
      <c r="N770" s="12"/>
      <c r="P770" s="8"/>
      <c r="Q770" s="8"/>
    </row>
    <row r="771" spans="12:17" ht="12.75" customHeight="1">
      <c r="L771" s="12"/>
      <c r="M771" s="12"/>
      <c r="N771" s="12"/>
      <c r="P771" s="8"/>
      <c r="Q771" s="8"/>
    </row>
    <row r="772" spans="12:17" ht="12.75" customHeight="1">
      <c r="L772" s="12"/>
      <c r="M772" s="12"/>
      <c r="N772" s="12"/>
      <c r="P772" s="8"/>
      <c r="Q772" s="8"/>
    </row>
    <row r="773" spans="12:17" ht="12.75" customHeight="1">
      <c r="L773" s="12"/>
      <c r="M773" s="12"/>
      <c r="N773" s="12"/>
      <c r="P773" s="8"/>
      <c r="Q773" s="8"/>
    </row>
    <row r="774" spans="12:17" ht="12.75" customHeight="1">
      <c r="L774" s="12"/>
      <c r="M774" s="12"/>
      <c r="N774" s="12"/>
      <c r="P774" s="8"/>
      <c r="Q774" s="8"/>
    </row>
    <row r="775" spans="12:17" ht="12.75" customHeight="1">
      <c r="L775" s="12"/>
      <c r="M775" s="12"/>
      <c r="N775" s="12"/>
      <c r="P775" s="8"/>
      <c r="Q775" s="8"/>
    </row>
    <row r="776" spans="12:17" ht="12.75" customHeight="1">
      <c r="L776" s="12"/>
      <c r="M776" s="12"/>
      <c r="N776" s="12"/>
      <c r="P776" s="8"/>
      <c r="Q776" s="8"/>
    </row>
    <row r="777" spans="12:17" ht="12.75" customHeight="1">
      <c r="L777" s="12"/>
      <c r="M777" s="12"/>
      <c r="N777" s="12"/>
      <c r="P777" s="8"/>
      <c r="Q777" s="8"/>
    </row>
    <row r="778" spans="12:17" ht="12.75" customHeight="1">
      <c r="L778" s="12"/>
      <c r="M778" s="12"/>
      <c r="N778" s="12"/>
      <c r="P778" s="8"/>
      <c r="Q778" s="8"/>
    </row>
    <row r="779" spans="12:17" ht="12.75" customHeight="1">
      <c r="L779" s="12"/>
      <c r="M779" s="12"/>
      <c r="N779" s="12"/>
      <c r="P779" s="8"/>
      <c r="Q779" s="8"/>
    </row>
    <row r="780" spans="12:17" ht="12.75" customHeight="1">
      <c r="L780" s="12"/>
      <c r="M780" s="12"/>
      <c r="N780" s="12"/>
      <c r="P780" s="8"/>
      <c r="Q780" s="8"/>
    </row>
    <row r="781" spans="12:17" ht="12.75" customHeight="1">
      <c r="L781" s="12"/>
      <c r="M781" s="12"/>
      <c r="N781" s="12"/>
      <c r="P781" s="8"/>
      <c r="Q781" s="8"/>
    </row>
    <row r="782" spans="12:17" ht="12.75" customHeight="1">
      <c r="L782" s="12"/>
      <c r="M782" s="12"/>
      <c r="N782" s="12"/>
      <c r="P782" s="8"/>
      <c r="Q782" s="8"/>
    </row>
    <row r="783" spans="12:17" ht="12.75" customHeight="1">
      <c r="L783" s="12"/>
      <c r="M783" s="12"/>
      <c r="N783" s="12"/>
      <c r="P783" s="8"/>
      <c r="Q783" s="8"/>
    </row>
    <row r="784" spans="12:17" ht="12.75" customHeight="1">
      <c r="L784" s="12"/>
      <c r="M784" s="12"/>
      <c r="N784" s="12"/>
      <c r="P784" s="8"/>
      <c r="Q784" s="8"/>
    </row>
    <row r="785" spans="12:17" ht="12.75" customHeight="1">
      <c r="L785" s="12"/>
      <c r="M785" s="12"/>
      <c r="N785" s="12"/>
      <c r="P785" s="8"/>
      <c r="Q785" s="8"/>
    </row>
    <row r="786" spans="12:17" ht="12.75" customHeight="1">
      <c r="L786" s="12"/>
      <c r="M786" s="12"/>
      <c r="N786" s="12"/>
      <c r="P786" s="8"/>
      <c r="Q786" s="8"/>
    </row>
    <row r="787" spans="12:17" ht="12.75" customHeight="1">
      <c r="L787" s="12"/>
      <c r="M787" s="12"/>
      <c r="N787" s="12"/>
      <c r="P787" s="8"/>
      <c r="Q787" s="8"/>
    </row>
    <row r="788" spans="12:17" ht="12.75" customHeight="1">
      <c r="L788" s="12"/>
      <c r="M788" s="12"/>
      <c r="N788" s="12"/>
      <c r="P788" s="8"/>
      <c r="Q788" s="8"/>
    </row>
    <row r="789" spans="12:17" ht="12.75" customHeight="1">
      <c r="L789" s="12"/>
      <c r="M789" s="12"/>
      <c r="N789" s="12"/>
      <c r="P789" s="8"/>
      <c r="Q789" s="8"/>
    </row>
    <row r="790" spans="12:17" ht="12.75" customHeight="1">
      <c r="L790" s="12"/>
      <c r="M790" s="12"/>
      <c r="N790" s="12"/>
      <c r="P790" s="8"/>
      <c r="Q790" s="8"/>
    </row>
    <row r="791" spans="12:17" ht="12.75" customHeight="1">
      <c r="L791" s="12"/>
      <c r="M791" s="12"/>
      <c r="N791" s="12"/>
      <c r="P791" s="8"/>
      <c r="Q791" s="8"/>
    </row>
    <row r="792" spans="12:17" ht="12.75" customHeight="1">
      <c r="L792" s="12"/>
      <c r="M792" s="12"/>
      <c r="N792" s="12"/>
      <c r="P792" s="8"/>
      <c r="Q792" s="8"/>
    </row>
    <row r="793" spans="12:17" ht="12.75" customHeight="1">
      <c r="L793" s="12"/>
      <c r="M793" s="12"/>
      <c r="N793" s="12"/>
      <c r="P793" s="8"/>
      <c r="Q793" s="8"/>
    </row>
    <row r="794" spans="12:17" ht="12.75" customHeight="1">
      <c r="L794" s="12"/>
      <c r="M794" s="12"/>
      <c r="N794" s="12"/>
      <c r="P794" s="8"/>
      <c r="Q794" s="8"/>
    </row>
    <row r="795" spans="12:17" ht="12.75" customHeight="1">
      <c r="L795" s="12"/>
      <c r="M795" s="12"/>
      <c r="N795" s="12"/>
      <c r="P795" s="8"/>
      <c r="Q795" s="8"/>
    </row>
    <row r="796" spans="12:17" ht="12.75" customHeight="1">
      <c r="L796" s="12"/>
      <c r="M796" s="12"/>
      <c r="N796" s="12"/>
      <c r="P796" s="8"/>
      <c r="Q796" s="8"/>
    </row>
    <row r="797" spans="12:17" ht="12.75" customHeight="1">
      <c r="L797" s="12"/>
      <c r="M797" s="12"/>
      <c r="N797" s="12"/>
      <c r="P797" s="8"/>
      <c r="Q797" s="8"/>
    </row>
    <row r="798" spans="12:17" ht="12.75" customHeight="1">
      <c r="L798" s="12"/>
      <c r="M798" s="12"/>
      <c r="N798" s="12"/>
      <c r="P798" s="8"/>
      <c r="Q798" s="8"/>
    </row>
    <row r="799" spans="12:17" ht="12.75" customHeight="1">
      <c r="L799" s="12"/>
      <c r="M799" s="12"/>
      <c r="N799" s="12"/>
      <c r="P799" s="8"/>
      <c r="Q799" s="8"/>
    </row>
    <row r="800" spans="12:17" ht="12.75" customHeight="1">
      <c r="L800" s="12"/>
      <c r="M800" s="12"/>
      <c r="N800" s="12"/>
      <c r="P800" s="8"/>
      <c r="Q800" s="8"/>
    </row>
    <row r="801" spans="12:17" ht="12.75" customHeight="1">
      <c r="L801" s="12"/>
      <c r="M801" s="12"/>
      <c r="N801" s="12"/>
      <c r="P801" s="8"/>
      <c r="Q801" s="8"/>
    </row>
    <row r="802" spans="12:17" ht="12.75" customHeight="1">
      <c r="L802" s="12"/>
      <c r="M802" s="12"/>
      <c r="N802" s="12"/>
      <c r="P802" s="8"/>
      <c r="Q802" s="8"/>
    </row>
    <row r="803" spans="12:17" ht="12.75" customHeight="1">
      <c r="L803" s="12"/>
      <c r="M803" s="12"/>
      <c r="N803" s="12"/>
      <c r="P803" s="8"/>
      <c r="Q803" s="8"/>
    </row>
    <row r="804" spans="12:17" ht="12.75" customHeight="1">
      <c r="L804" s="12"/>
      <c r="M804" s="12"/>
      <c r="N804" s="12"/>
      <c r="P804" s="8"/>
      <c r="Q804" s="8"/>
    </row>
    <row r="805" spans="12:17" ht="12.75" customHeight="1">
      <c r="L805" s="12"/>
      <c r="M805" s="12"/>
      <c r="N805" s="12"/>
      <c r="P805" s="8"/>
      <c r="Q805" s="8"/>
    </row>
    <row r="806" spans="12:17" ht="12.75" customHeight="1">
      <c r="L806" s="12"/>
      <c r="M806" s="12"/>
      <c r="N806" s="12"/>
      <c r="P806" s="8"/>
      <c r="Q806" s="8"/>
    </row>
    <row r="807" spans="12:17" ht="12.75" customHeight="1">
      <c r="L807" s="12"/>
      <c r="M807" s="12"/>
      <c r="N807" s="12"/>
      <c r="P807" s="8"/>
      <c r="Q807" s="8"/>
    </row>
    <row r="808" spans="12:17" ht="12.75" customHeight="1">
      <c r="L808" s="12"/>
      <c r="M808" s="12"/>
      <c r="N808" s="12"/>
      <c r="P808" s="8"/>
      <c r="Q808" s="8"/>
    </row>
    <row r="809" spans="12:17" ht="12.75" customHeight="1">
      <c r="L809" s="12"/>
      <c r="M809" s="12"/>
      <c r="N809" s="12"/>
      <c r="P809" s="8"/>
      <c r="Q809" s="8"/>
    </row>
    <row r="810" spans="12:17" ht="12.75" customHeight="1">
      <c r="L810" s="12"/>
      <c r="M810" s="12"/>
      <c r="N810" s="12"/>
      <c r="P810" s="8"/>
      <c r="Q810" s="8"/>
    </row>
    <row r="811" spans="12:17" ht="12.75" customHeight="1">
      <c r="L811" s="12"/>
      <c r="M811" s="12"/>
      <c r="N811" s="12"/>
      <c r="P811" s="8"/>
      <c r="Q811" s="8"/>
    </row>
    <row r="812" spans="12:17" ht="12.75" customHeight="1">
      <c r="L812" s="12"/>
      <c r="M812" s="12"/>
      <c r="N812" s="12"/>
      <c r="P812" s="8"/>
      <c r="Q812" s="8"/>
    </row>
    <row r="813" spans="12:17" ht="12.75" customHeight="1">
      <c r="L813" s="12"/>
      <c r="M813" s="12"/>
      <c r="N813" s="12"/>
      <c r="P813" s="8"/>
      <c r="Q813" s="8"/>
    </row>
    <row r="814" spans="12:17" ht="12.75" customHeight="1">
      <c r="L814" s="12"/>
      <c r="M814" s="12"/>
      <c r="N814" s="12"/>
      <c r="P814" s="8"/>
      <c r="Q814" s="8"/>
    </row>
    <row r="815" spans="12:17" ht="12.75" customHeight="1">
      <c r="L815" s="12"/>
      <c r="M815" s="12"/>
      <c r="N815" s="12"/>
      <c r="P815" s="8"/>
      <c r="Q815" s="8"/>
    </row>
    <row r="816" spans="12:17" ht="12.75" customHeight="1">
      <c r="L816" s="12"/>
      <c r="M816" s="12"/>
      <c r="N816" s="12"/>
      <c r="P816" s="8"/>
      <c r="Q816" s="8"/>
    </row>
    <row r="817" spans="12:17" ht="12.75" customHeight="1">
      <c r="L817" s="12"/>
      <c r="M817" s="12"/>
      <c r="N817" s="12"/>
      <c r="P817" s="8"/>
      <c r="Q817" s="8"/>
    </row>
    <row r="818" spans="12:17" ht="12.75" customHeight="1">
      <c r="L818" s="12"/>
      <c r="M818" s="12"/>
      <c r="N818" s="12"/>
      <c r="P818" s="8"/>
      <c r="Q818" s="8"/>
    </row>
    <row r="819" spans="12:17" ht="12.75" customHeight="1">
      <c r="L819" s="12"/>
      <c r="M819" s="12"/>
      <c r="N819" s="12"/>
      <c r="P819" s="8"/>
      <c r="Q819" s="8"/>
    </row>
    <row r="820" spans="12:17" ht="12.75" customHeight="1">
      <c r="L820" s="12"/>
      <c r="M820" s="12"/>
      <c r="N820" s="12"/>
      <c r="P820" s="8"/>
      <c r="Q820" s="8"/>
    </row>
    <row r="821" spans="12:17" ht="12.75" customHeight="1">
      <c r="L821" s="12"/>
      <c r="M821" s="12"/>
      <c r="N821" s="12"/>
      <c r="P821" s="8"/>
      <c r="Q821" s="8"/>
    </row>
    <row r="822" spans="12:17" ht="12.75" customHeight="1">
      <c r="L822" s="12"/>
      <c r="M822" s="12"/>
      <c r="N822" s="12"/>
      <c r="P822" s="8"/>
      <c r="Q822" s="8"/>
    </row>
    <row r="823" spans="12:17" ht="12.75" customHeight="1">
      <c r="L823" s="12"/>
      <c r="M823" s="12"/>
      <c r="N823" s="12"/>
      <c r="P823" s="8"/>
      <c r="Q823" s="8"/>
    </row>
    <row r="824" spans="12:17" ht="12.75" customHeight="1">
      <c r="L824" s="12"/>
      <c r="M824" s="12"/>
      <c r="N824" s="12"/>
      <c r="P824" s="8"/>
      <c r="Q824" s="8"/>
    </row>
    <row r="825" spans="12:17" ht="12.75" customHeight="1">
      <c r="L825" s="12"/>
      <c r="M825" s="12"/>
      <c r="N825" s="12"/>
      <c r="P825" s="8"/>
      <c r="Q825" s="8"/>
    </row>
    <row r="826" spans="12:17" ht="12.75" customHeight="1">
      <c r="L826" s="12"/>
      <c r="M826" s="12"/>
      <c r="N826" s="12"/>
      <c r="P826" s="8"/>
      <c r="Q826" s="8"/>
    </row>
    <row r="827" spans="12:17" ht="12.75" customHeight="1">
      <c r="L827" s="12"/>
      <c r="M827" s="12"/>
      <c r="N827" s="12"/>
      <c r="P827" s="8"/>
      <c r="Q827" s="8"/>
    </row>
    <row r="828" spans="12:17" ht="12.75" customHeight="1">
      <c r="L828" s="12"/>
      <c r="M828" s="12"/>
      <c r="N828" s="12"/>
      <c r="P828" s="8"/>
      <c r="Q828" s="8"/>
    </row>
    <row r="829" spans="12:17" ht="12.75" customHeight="1">
      <c r="L829" s="12"/>
      <c r="M829" s="12"/>
      <c r="N829" s="12"/>
      <c r="P829" s="8"/>
      <c r="Q829" s="8"/>
    </row>
    <row r="830" spans="12:17" ht="12.75" customHeight="1">
      <c r="L830" s="12"/>
      <c r="M830" s="12"/>
      <c r="N830" s="12"/>
      <c r="P830" s="8"/>
      <c r="Q830" s="8"/>
    </row>
    <row r="831" spans="12:17" ht="12.75" customHeight="1">
      <c r="L831" s="12"/>
      <c r="M831" s="12"/>
      <c r="N831" s="12"/>
      <c r="P831" s="8"/>
      <c r="Q831" s="8"/>
    </row>
    <row r="832" spans="12:17" ht="12.75" customHeight="1">
      <c r="L832" s="12"/>
      <c r="M832" s="12"/>
      <c r="N832" s="12"/>
      <c r="P832" s="8"/>
      <c r="Q832" s="8"/>
    </row>
    <row r="833" spans="12:17" ht="12.75" customHeight="1">
      <c r="L833" s="12"/>
      <c r="M833" s="12"/>
      <c r="N833" s="12"/>
      <c r="P833" s="8"/>
      <c r="Q833" s="8"/>
    </row>
    <row r="834" spans="12:17" ht="12.75" customHeight="1">
      <c r="L834" s="12"/>
      <c r="M834" s="12"/>
      <c r="N834" s="12"/>
      <c r="P834" s="8"/>
      <c r="Q834" s="8"/>
    </row>
    <row r="835" spans="12:17" ht="12.75" customHeight="1">
      <c r="L835" s="12"/>
      <c r="M835" s="12"/>
      <c r="N835" s="12"/>
      <c r="P835" s="8"/>
      <c r="Q835" s="8"/>
    </row>
    <row r="836" spans="12:17" ht="12.75" customHeight="1">
      <c r="L836" s="12"/>
      <c r="M836" s="12"/>
      <c r="N836" s="12"/>
      <c r="P836" s="8"/>
      <c r="Q836" s="8"/>
    </row>
    <row r="837" spans="12:17" ht="12.75" customHeight="1">
      <c r="L837" s="12"/>
      <c r="M837" s="12"/>
      <c r="N837" s="12"/>
      <c r="P837" s="8"/>
      <c r="Q837" s="8"/>
    </row>
    <row r="838" spans="12:17" ht="12.75" customHeight="1">
      <c r="L838" s="12"/>
      <c r="M838" s="12"/>
      <c r="N838" s="12"/>
      <c r="P838" s="8"/>
      <c r="Q838" s="8"/>
    </row>
    <row r="839" spans="12:17" ht="12.75" customHeight="1">
      <c r="L839" s="12"/>
      <c r="M839" s="12"/>
      <c r="N839" s="12"/>
      <c r="P839" s="8"/>
      <c r="Q839" s="8"/>
    </row>
    <row r="840" spans="12:17" ht="12.75" customHeight="1">
      <c r="L840" s="12"/>
      <c r="M840" s="12"/>
      <c r="N840" s="12"/>
      <c r="P840" s="8"/>
      <c r="Q840" s="8"/>
    </row>
    <row r="841" spans="12:17" ht="12.75" customHeight="1">
      <c r="L841" s="12"/>
      <c r="M841" s="12"/>
      <c r="N841" s="12"/>
      <c r="P841" s="8"/>
      <c r="Q841" s="8"/>
    </row>
    <row r="842" spans="12:17" ht="12.75" customHeight="1">
      <c r="L842" s="12"/>
      <c r="M842" s="12"/>
      <c r="N842" s="12"/>
      <c r="P842" s="8"/>
      <c r="Q842" s="8"/>
    </row>
    <row r="843" spans="12:17" ht="12.75" customHeight="1">
      <c r="L843" s="12"/>
      <c r="M843" s="12"/>
      <c r="N843" s="12"/>
      <c r="P843" s="8"/>
      <c r="Q843" s="8"/>
    </row>
    <row r="844" spans="12:17" ht="12.75" customHeight="1">
      <c r="L844" s="12"/>
      <c r="M844" s="12"/>
      <c r="N844" s="12"/>
      <c r="P844" s="8"/>
      <c r="Q844" s="8"/>
    </row>
    <row r="845" spans="12:17" ht="12.75" customHeight="1">
      <c r="L845" s="12"/>
      <c r="M845" s="12"/>
      <c r="N845" s="12"/>
      <c r="P845" s="8"/>
      <c r="Q845" s="8"/>
    </row>
    <row r="846" spans="12:17" ht="12.75" customHeight="1">
      <c r="L846" s="12"/>
      <c r="M846" s="12"/>
      <c r="N846" s="12"/>
      <c r="P846" s="8"/>
      <c r="Q846" s="8"/>
    </row>
    <row r="847" spans="12:17" ht="12.75" customHeight="1">
      <c r="L847" s="12"/>
      <c r="M847" s="12"/>
      <c r="N847" s="12"/>
      <c r="P847" s="8"/>
      <c r="Q847" s="8"/>
    </row>
    <row r="848" spans="12:17" ht="12.75" customHeight="1">
      <c r="L848" s="12"/>
      <c r="M848" s="12"/>
      <c r="N848" s="12"/>
      <c r="P848" s="8"/>
      <c r="Q848" s="8"/>
    </row>
    <row r="849" spans="12:17" ht="12.75" customHeight="1">
      <c r="L849" s="12"/>
      <c r="M849" s="12"/>
      <c r="N849" s="12"/>
      <c r="P849" s="8"/>
      <c r="Q849" s="8"/>
    </row>
    <row r="850" spans="12:17" ht="12.75" customHeight="1">
      <c r="L850" s="12"/>
      <c r="M850" s="12"/>
      <c r="N850" s="12"/>
      <c r="P850" s="8"/>
      <c r="Q850" s="8"/>
    </row>
    <row r="851" spans="12:17" ht="12.75" customHeight="1">
      <c r="L851" s="12"/>
      <c r="M851" s="12"/>
      <c r="N851" s="12"/>
      <c r="P851" s="8"/>
      <c r="Q851" s="8"/>
    </row>
    <row r="852" spans="12:17" ht="12.75" customHeight="1">
      <c r="L852" s="12"/>
      <c r="M852" s="12"/>
      <c r="N852" s="12"/>
      <c r="P852" s="8"/>
      <c r="Q852" s="8"/>
    </row>
    <row r="853" spans="12:17" ht="12.75" customHeight="1">
      <c r="L853" s="12"/>
      <c r="M853" s="12"/>
      <c r="N853" s="12"/>
      <c r="P853" s="8"/>
      <c r="Q853" s="8"/>
    </row>
    <row r="854" spans="12:17" ht="12.75" customHeight="1">
      <c r="L854" s="12"/>
      <c r="M854" s="12"/>
      <c r="N854" s="12"/>
      <c r="P854" s="8"/>
      <c r="Q854" s="8"/>
    </row>
    <row r="855" spans="12:17" ht="12.75" customHeight="1">
      <c r="L855" s="12"/>
      <c r="M855" s="12"/>
      <c r="N855" s="12"/>
      <c r="P855" s="8"/>
      <c r="Q855" s="8"/>
    </row>
    <row r="856" spans="12:17" ht="12.75" customHeight="1">
      <c r="L856" s="12"/>
      <c r="M856" s="12"/>
      <c r="N856" s="12"/>
      <c r="P856" s="8"/>
      <c r="Q856" s="8"/>
    </row>
    <row r="857" spans="12:17" ht="12.75" customHeight="1">
      <c r="L857" s="12"/>
      <c r="M857" s="12"/>
      <c r="N857" s="12"/>
      <c r="P857" s="8"/>
      <c r="Q857" s="8"/>
    </row>
    <row r="858" spans="12:17" ht="12.75" customHeight="1">
      <c r="L858" s="12"/>
      <c r="M858" s="12"/>
      <c r="N858" s="12"/>
      <c r="P858" s="8"/>
      <c r="Q858" s="8"/>
    </row>
    <row r="859" spans="12:17" ht="12.75" customHeight="1">
      <c r="L859" s="12"/>
      <c r="M859" s="12"/>
      <c r="N859" s="12"/>
      <c r="P859" s="8"/>
      <c r="Q859" s="8"/>
    </row>
    <row r="860" spans="12:17" ht="12.75" customHeight="1">
      <c r="L860" s="12"/>
      <c r="M860" s="12"/>
      <c r="N860" s="12"/>
      <c r="P860" s="8"/>
      <c r="Q860" s="8"/>
    </row>
    <row r="861" spans="12:17" ht="12.75" customHeight="1">
      <c r="L861" s="12"/>
      <c r="M861" s="12"/>
      <c r="N861" s="12"/>
      <c r="P861" s="8"/>
      <c r="Q861" s="8"/>
    </row>
    <row r="862" spans="12:17" ht="12.75" customHeight="1">
      <c r="L862" s="12"/>
      <c r="M862" s="12"/>
      <c r="N862" s="12"/>
      <c r="P862" s="8"/>
      <c r="Q862" s="8"/>
    </row>
    <row r="863" spans="12:17" ht="12.75" customHeight="1">
      <c r="L863" s="12"/>
      <c r="M863" s="12"/>
      <c r="N863" s="12"/>
      <c r="P863" s="8"/>
      <c r="Q863" s="8"/>
    </row>
    <row r="864" spans="12:17" ht="12.75" customHeight="1">
      <c r="L864" s="12"/>
      <c r="M864" s="12"/>
      <c r="N864" s="12"/>
      <c r="P864" s="8"/>
      <c r="Q864" s="8"/>
    </row>
    <row r="865" spans="12:17" ht="12.75" customHeight="1">
      <c r="L865" s="12"/>
      <c r="M865" s="12"/>
      <c r="N865" s="12"/>
      <c r="P865" s="8"/>
      <c r="Q865" s="8"/>
    </row>
    <row r="866" spans="12:17" ht="12.75" customHeight="1">
      <c r="L866" s="12"/>
      <c r="M866" s="12"/>
      <c r="N866" s="12"/>
      <c r="P866" s="8"/>
      <c r="Q866" s="8"/>
    </row>
    <row r="867" spans="12:17" ht="12.75" customHeight="1">
      <c r="L867" s="12"/>
      <c r="M867" s="12"/>
      <c r="N867" s="12"/>
      <c r="P867" s="8"/>
      <c r="Q867" s="8"/>
    </row>
    <row r="868" spans="12:17" ht="12.75" customHeight="1">
      <c r="L868" s="12"/>
      <c r="M868" s="12"/>
      <c r="N868" s="12"/>
      <c r="P868" s="8"/>
      <c r="Q868" s="8"/>
    </row>
    <row r="869" spans="12:17" ht="12.75" customHeight="1">
      <c r="L869" s="12"/>
      <c r="M869" s="12"/>
      <c r="N869" s="12"/>
      <c r="P869" s="8"/>
      <c r="Q869" s="8"/>
    </row>
    <row r="870" spans="12:17" ht="12.75" customHeight="1">
      <c r="L870" s="12"/>
      <c r="M870" s="12"/>
      <c r="N870" s="12"/>
      <c r="P870" s="8"/>
      <c r="Q870" s="8"/>
    </row>
    <row r="871" spans="12:17" ht="12.75" customHeight="1">
      <c r="L871" s="12"/>
      <c r="M871" s="12"/>
      <c r="N871" s="12"/>
      <c r="P871" s="8"/>
      <c r="Q871" s="8"/>
    </row>
    <row r="872" spans="12:17" ht="12.75" customHeight="1">
      <c r="L872" s="12"/>
      <c r="M872" s="12"/>
      <c r="N872" s="12"/>
      <c r="P872" s="8"/>
      <c r="Q872" s="8"/>
    </row>
    <row r="873" spans="12:17" ht="12.75" customHeight="1">
      <c r="L873" s="12"/>
      <c r="M873" s="12"/>
      <c r="N873" s="12"/>
      <c r="P873" s="8"/>
      <c r="Q873" s="8"/>
    </row>
    <row r="874" spans="12:17" ht="12.75" customHeight="1">
      <c r="L874" s="12"/>
      <c r="M874" s="12"/>
      <c r="N874" s="12"/>
      <c r="P874" s="8"/>
      <c r="Q874" s="8"/>
    </row>
    <row r="875" spans="12:17" ht="12.75" customHeight="1">
      <c r="L875" s="12"/>
      <c r="M875" s="12"/>
      <c r="N875" s="12"/>
      <c r="P875" s="8"/>
      <c r="Q875" s="8"/>
    </row>
    <row r="876" spans="12:17" ht="12.75" customHeight="1">
      <c r="L876" s="12"/>
      <c r="M876" s="12"/>
      <c r="N876" s="12"/>
      <c r="P876" s="8"/>
      <c r="Q876" s="8"/>
    </row>
    <row r="877" spans="12:17" ht="12.75" customHeight="1">
      <c r="L877" s="12"/>
      <c r="M877" s="12"/>
      <c r="N877" s="12"/>
      <c r="P877" s="8"/>
      <c r="Q877" s="8"/>
    </row>
    <row r="878" spans="12:17" ht="12.75" customHeight="1">
      <c r="L878" s="12"/>
      <c r="M878" s="12"/>
      <c r="N878" s="12"/>
      <c r="P878" s="8"/>
      <c r="Q878" s="8"/>
    </row>
    <row r="879" spans="12:17" ht="12.75" customHeight="1">
      <c r="L879" s="12"/>
      <c r="M879" s="12"/>
      <c r="N879" s="12"/>
      <c r="P879" s="8"/>
      <c r="Q879" s="8"/>
    </row>
    <row r="880" spans="12:17" ht="12.75" customHeight="1">
      <c r="L880" s="12"/>
      <c r="M880" s="12"/>
      <c r="N880" s="12"/>
      <c r="P880" s="8"/>
      <c r="Q880" s="8"/>
    </row>
    <row r="881" spans="12:17" ht="12.75" customHeight="1">
      <c r="L881" s="12"/>
      <c r="M881" s="12"/>
      <c r="N881" s="12"/>
      <c r="P881" s="8"/>
      <c r="Q881" s="8"/>
    </row>
    <row r="882" spans="12:17" ht="12.75" customHeight="1">
      <c r="L882" s="12"/>
      <c r="M882" s="12"/>
      <c r="N882" s="12"/>
      <c r="P882" s="8"/>
      <c r="Q882" s="8"/>
    </row>
    <row r="883" spans="12:17" ht="12.75" customHeight="1">
      <c r="L883" s="12"/>
      <c r="M883" s="12"/>
      <c r="N883" s="12"/>
      <c r="P883" s="8"/>
      <c r="Q883" s="8"/>
    </row>
    <row r="884" spans="12:17" ht="12.75" customHeight="1">
      <c r="L884" s="12"/>
      <c r="M884" s="12"/>
      <c r="N884" s="12"/>
      <c r="P884" s="8"/>
      <c r="Q884" s="8"/>
    </row>
    <row r="885" spans="12:17" ht="12.75" customHeight="1">
      <c r="L885" s="12"/>
      <c r="M885" s="12"/>
      <c r="N885" s="12"/>
      <c r="P885" s="8"/>
      <c r="Q885" s="8"/>
    </row>
    <row r="886" spans="12:17" ht="12.75" customHeight="1">
      <c r="L886" s="12"/>
      <c r="M886" s="12"/>
      <c r="N886" s="12"/>
      <c r="P886" s="8"/>
      <c r="Q886" s="8"/>
    </row>
    <row r="887" spans="12:17" ht="12.75" customHeight="1">
      <c r="L887" s="12"/>
      <c r="M887" s="12"/>
      <c r="N887" s="12"/>
      <c r="P887" s="8"/>
      <c r="Q887" s="8"/>
    </row>
    <row r="888" spans="12:17" ht="12.75" customHeight="1">
      <c r="L888" s="12"/>
      <c r="M888" s="12"/>
      <c r="N888" s="12"/>
      <c r="P888" s="8"/>
      <c r="Q888" s="8"/>
    </row>
    <row r="889" spans="12:17" ht="12.75" customHeight="1">
      <c r="L889" s="12"/>
      <c r="M889" s="12"/>
      <c r="N889" s="12"/>
      <c r="P889" s="8"/>
      <c r="Q889" s="8"/>
    </row>
    <row r="890" spans="12:17" ht="12.75" customHeight="1">
      <c r="L890" s="12"/>
      <c r="M890" s="12"/>
      <c r="N890" s="12"/>
      <c r="P890" s="8"/>
      <c r="Q890" s="8"/>
    </row>
    <row r="891" spans="12:17" ht="12.75" customHeight="1">
      <c r="L891" s="12"/>
      <c r="M891" s="12"/>
      <c r="N891" s="12"/>
      <c r="P891" s="8"/>
      <c r="Q891" s="8"/>
    </row>
    <row r="892" spans="12:17" ht="12.75" customHeight="1">
      <c r="L892" s="12"/>
      <c r="M892" s="12"/>
      <c r="N892" s="12"/>
      <c r="P892" s="8"/>
      <c r="Q892" s="8"/>
    </row>
    <row r="893" spans="12:17" ht="12.75" customHeight="1">
      <c r="L893" s="12"/>
      <c r="M893" s="12"/>
      <c r="N893" s="12"/>
      <c r="P893" s="8"/>
      <c r="Q893" s="8"/>
    </row>
    <row r="894" spans="12:17" ht="12.75" customHeight="1">
      <c r="L894" s="12"/>
      <c r="M894" s="12"/>
      <c r="N894" s="12"/>
      <c r="P894" s="8"/>
      <c r="Q894" s="8"/>
    </row>
    <row r="895" spans="12:17" ht="12.75" customHeight="1">
      <c r="L895" s="12"/>
      <c r="M895" s="12"/>
      <c r="N895" s="12"/>
      <c r="P895" s="8"/>
      <c r="Q895" s="8"/>
    </row>
    <row r="896" spans="12:17" ht="12.75" customHeight="1">
      <c r="L896" s="12"/>
      <c r="M896" s="12"/>
      <c r="N896" s="12"/>
      <c r="P896" s="8"/>
      <c r="Q896" s="8"/>
    </row>
    <row r="897" spans="12:17" ht="12.75" customHeight="1">
      <c r="L897" s="12"/>
      <c r="M897" s="12"/>
      <c r="N897" s="12"/>
      <c r="P897" s="8"/>
      <c r="Q897" s="8"/>
    </row>
    <row r="898" spans="12:17" ht="12.75" customHeight="1">
      <c r="L898" s="12"/>
      <c r="M898" s="12"/>
      <c r="N898" s="12"/>
      <c r="P898" s="8"/>
      <c r="Q898" s="8"/>
    </row>
    <row r="899" spans="12:17" ht="12.75" customHeight="1">
      <c r="L899" s="12"/>
      <c r="M899" s="12"/>
      <c r="N899" s="12"/>
      <c r="P899" s="8"/>
      <c r="Q899" s="8"/>
    </row>
    <row r="900" spans="12:17" ht="12.75" customHeight="1">
      <c r="L900" s="12"/>
      <c r="M900" s="12"/>
      <c r="N900" s="12"/>
      <c r="P900" s="8"/>
      <c r="Q900" s="8"/>
    </row>
    <row r="901" spans="12:17" ht="12.75" customHeight="1">
      <c r="L901" s="12"/>
      <c r="M901" s="12"/>
      <c r="N901" s="12"/>
      <c r="P901" s="8"/>
      <c r="Q901" s="8"/>
    </row>
    <row r="902" spans="12:17" ht="12.75" customHeight="1">
      <c r="L902" s="12"/>
      <c r="M902" s="12"/>
      <c r="N902" s="12"/>
      <c r="P902" s="8"/>
      <c r="Q902" s="8"/>
    </row>
    <row r="903" spans="12:17" ht="12.75" customHeight="1">
      <c r="L903" s="12"/>
      <c r="M903" s="12"/>
      <c r="N903" s="12"/>
      <c r="P903" s="8"/>
      <c r="Q903" s="8"/>
    </row>
    <row r="904" spans="12:17" ht="12.75" customHeight="1">
      <c r="L904" s="12"/>
      <c r="M904" s="12"/>
      <c r="N904" s="12"/>
      <c r="P904" s="8"/>
      <c r="Q904" s="8"/>
    </row>
    <row r="905" spans="12:17" ht="12.75" customHeight="1">
      <c r="L905" s="12"/>
      <c r="M905" s="12"/>
      <c r="N905" s="12"/>
      <c r="P905" s="8"/>
      <c r="Q905" s="8"/>
    </row>
    <row r="906" spans="12:17" ht="12.75" customHeight="1">
      <c r="L906" s="12"/>
      <c r="M906" s="12"/>
      <c r="N906" s="12"/>
      <c r="P906" s="8"/>
      <c r="Q906" s="8"/>
    </row>
    <row r="907" spans="12:17" ht="12.75" customHeight="1">
      <c r="L907" s="12"/>
      <c r="M907" s="12"/>
      <c r="N907" s="12"/>
      <c r="P907" s="8"/>
      <c r="Q907" s="8"/>
    </row>
    <row r="908" spans="12:17" ht="12.75" customHeight="1">
      <c r="L908" s="12"/>
      <c r="M908" s="12"/>
      <c r="N908" s="12"/>
      <c r="P908" s="8"/>
      <c r="Q908" s="8"/>
    </row>
    <row r="909" spans="12:17" ht="12.75" customHeight="1">
      <c r="L909" s="12"/>
      <c r="M909" s="12"/>
      <c r="N909" s="12"/>
      <c r="P909" s="8"/>
      <c r="Q909" s="8"/>
    </row>
    <row r="910" spans="12:17" ht="12.75" customHeight="1">
      <c r="L910" s="12"/>
      <c r="M910" s="12"/>
      <c r="N910" s="12"/>
      <c r="P910" s="8"/>
      <c r="Q910" s="8"/>
    </row>
    <row r="911" spans="12:17" ht="12.75" customHeight="1">
      <c r="L911" s="12"/>
      <c r="M911" s="12"/>
      <c r="N911" s="12"/>
      <c r="P911" s="8"/>
      <c r="Q911" s="8"/>
    </row>
    <row r="912" spans="12:17" ht="12.75" customHeight="1">
      <c r="L912" s="12"/>
      <c r="M912" s="12"/>
      <c r="N912" s="12"/>
      <c r="P912" s="8"/>
      <c r="Q912" s="8"/>
    </row>
    <row r="913" spans="12:17" ht="12.75" customHeight="1">
      <c r="L913" s="12"/>
      <c r="M913" s="12"/>
      <c r="N913" s="12"/>
      <c r="P913" s="8"/>
      <c r="Q913" s="8"/>
    </row>
    <row r="914" spans="12:17" ht="12.75" customHeight="1">
      <c r="L914" s="12"/>
      <c r="M914" s="12"/>
      <c r="N914" s="12"/>
      <c r="P914" s="8"/>
      <c r="Q914" s="8"/>
    </row>
    <row r="915" spans="12:17" ht="12.75" customHeight="1">
      <c r="L915" s="12"/>
      <c r="M915" s="12"/>
      <c r="N915" s="12"/>
      <c r="P915" s="8"/>
      <c r="Q915" s="8"/>
    </row>
    <row r="916" spans="12:17" ht="12.75" customHeight="1">
      <c r="L916" s="12"/>
      <c r="M916" s="12"/>
      <c r="N916" s="12"/>
      <c r="P916" s="8"/>
      <c r="Q916" s="8"/>
    </row>
    <row r="917" spans="12:17" ht="12.75" customHeight="1">
      <c r="L917" s="12"/>
      <c r="M917" s="12"/>
      <c r="N917" s="12"/>
      <c r="P917" s="8"/>
      <c r="Q917" s="8"/>
    </row>
    <row r="918" spans="12:17" ht="12.75" customHeight="1">
      <c r="L918" s="12"/>
      <c r="M918" s="12"/>
      <c r="N918" s="12"/>
      <c r="P918" s="8"/>
      <c r="Q918" s="8"/>
    </row>
    <row r="919" spans="12:17" ht="12.75" customHeight="1">
      <c r="L919" s="12"/>
      <c r="M919" s="12"/>
      <c r="N919" s="12"/>
      <c r="P919" s="8"/>
      <c r="Q919" s="8"/>
    </row>
    <row r="920" spans="12:17" ht="12.75" customHeight="1">
      <c r="L920" s="12"/>
      <c r="M920" s="12"/>
      <c r="N920" s="12"/>
      <c r="P920" s="8"/>
      <c r="Q920" s="8"/>
    </row>
    <row r="921" spans="12:17" ht="12.75" customHeight="1">
      <c r="L921" s="12"/>
      <c r="M921" s="12"/>
      <c r="N921" s="12"/>
      <c r="P921" s="8"/>
      <c r="Q921" s="8"/>
    </row>
    <row r="922" spans="12:17" ht="12.75" customHeight="1">
      <c r="L922" s="12"/>
      <c r="M922" s="12"/>
      <c r="N922" s="12"/>
      <c r="P922" s="8"/>
      <c r="Q922" s="8"/>
    </row>
    <row r="923" spans="12:17" ht="12.75" customHeight="1">
      <c r="L923" s="12"/>
      <c r="M923" s="12"/>
      <c r="N923" s="12"/>
      <c r="P923" s="8"/>
      <c r="Q923" s="8"/>
    </row>
    <row r="924" spans="12:17" ht="12.75" customHeight="1">
      <c r="L924" s="12"/>
      <c r="M924" s="12"/>
      <c r="N924" s="12"/>
      <c r="P924" s="8"/>
      <c r="Q924" s="8"/>
    </row>
    <row r="925" spans="12:17" ht="12.75" customHeight="1">
      <c r="L925" s="12"/>
      <c r="M925" s="12"/>
      <c r="N925" s="12"/>
      <c r="P925" s="8"/>
      <c r="Q925" s="8"/>
    </row>
    <row r="926" spans="12:17" ht="12.75" customHeight="1">
      <c r="L926" s="12"/>
      <c r="M926" s="12"/>
      <c r="N926" s="12"/>
      <c r="P926" s="8"/>
      <c r="Q926" s="8"/>
    </row>
    <row r="927" spans="12:17" ht="12.75" customHeight="1">
      <c r="L927" s="12"/>
      <c r="M927" s="12"/>
      <c r="N927" s="12"/>
      <c r="P927" s="8"/>
      <c r="Q927" s="8"/>
    </row>
    <row r="928" spans="12:17" ht="12.75" customHeight="1">
      <c r="L928" s="12"/>
      <c r="M928" s="12"/>
      <c r="N928" s="12"/>
      <c r="P928" s="8"/>
      <c r="Q928" s="8"/>
    </row>
    <row r="929" spans="12:17" ht="12.75" customHeight="1">
      <c r="L929" s="12"/>
      <c r="M929" s="12"/>
      <c r="N929" s="12"/>
      <c r="P929" s="8"/>
      <c r="Q929" s="8"/>
    </row>
    <row r="930" spans="12:17" ht="12.75" customHeight="1">
      <c r="L930" s="12"/>
      <c r="M930" s="12"/>
      <c r="N930" s="12"/>
      <c r="P930" s="8"/>
      <c r="Q930" s="8"/>
    </row>
    <row r="931" spans="12:17" ht="12.75" customHeight="1">
      <c r="L931" s="12"/>
      <c r="M931" s="12"/>
      <c r="N931" s="12"/>
      <c r="P931" s="8"/>
      <c r="Q931" s="8"/>
    </row>
    <row r="932" spans="12:17" ht="12.75" customHeight="1">
      <c r="L932" s="12"/>
      <c r="M932" s="12"/>
      <c r="N932" s="12"/>
      <c r="P932" s="8"/>
      <c r="Q932" s="8"/>
    </row>
    <row r="933" spans="12:17" ht="12.75" customHeight="1">
      <c r="L933" s="12"/>
      <c r="M933" s="12"/>
      <c r="N933" s="12"/>
      <c r="P933" s="8"/>
      <c r="Q933" s="8"/>
    </row>
    <row r="934" spans="12:17" ht="12.75" customHeight="1">
      <c r="L934" s="12"/>
      <c r="M934" s="12"/>
      <c r="N934" s="12"/>
      <c r="P934" s="8"/>
      <c r="Q934" s="8"/>
    </row>
    <row r="935" spans="12:17" ht="12.75" customHeight="1">
      <c r="L935" s="12"/>
      <c r="M935" s="12"/>
      <c r="N935" s="12"/>
      <c r="P935" s="8"/>
      <c r="Q935" s="8"/>
    </row>
    <row r="936" spans="12:17" ht="12.75" customHeight="1">
      <c r="L936" s="12"/>
      <c r="M936" s="12"/>
      <c r="N936" s="12"/>
      <c r="P936" s="8"/>
      <c r="Q936" s="8"/>
    </row>
    <row r="937" spans="12:17" ht="12.75" customHeight="1">
      <c r="L937" s="12"/>
      <c r="M937" s="12"/>
      <c r="N937" s="12"/>
      <c r="P937" s="8"/>
      <c r="Q937" s="8"/>
    </row>
    <row r="938" spans="12:17" ht="12.75" customHeight="1">
      <c r="L938" s="12"/>
      <c r="M938" s="12"/>
      <c r="N938" s="12"/>
      <c r="P938" s="8"/>
      <c r="Q938" s="8"/>
    </row>
    <row r="939" spans="12:17" ht="12.75" customHeight="1">
      <c r="L939" s="12"/>
      <c r="M939" s="12"/>
      <c r="N939" s="12"/>
      <c r="P939" s="8"/>
      <c r="Q939" s="8"/>
    </row>
    <row r="940" spans="12:17" ht="12.75" customHeight="1">
      <c r="L940" s="12"/>
      <c r="M940" s="12"/>
      <c r="N940" s="12"/>
      <c r="P940" s="8"/>
      <c r="Q940" s="8"/>
    </row>
    <row r="941" spans="12:17" ht="12.75" customHeight="1">
      <c r="L941" s="12"/>
      <c r="M941" s="12"/>
      <c r="N941" s="12"/>
      <c r="P941" s="8"/>
      <c r="Q941" s="8"/>
    </row>
    <row r="942" spans="12:17" ht="12.75" customHeight="1">
      <c r="L942" s="12"/>
      <c r="M942" s="12"/>
      <c r="N942" s="12"/>
      <c r="P942" s="8"/>
      <c r="Q942" s="8"/>
    </row>
    <row r="943" spans="12:17" ht="12.75" customHeight="1">
      <c r="L943" s="12"/>
      <c r="M943" s="12"/>
      <c r="N943" s="12"/>
      <c r="P943" s="8"/>
      <c r="Q943" s="8"/>
    </row>
    <row r="944" spans="12:17" ht="12.75" customHeight="1">
      <c r="L944" s="12"/>
      <c r="M944" s="12"/>
      <c r="N944" s="12"/>
      <c r="P944" s="8"/>
      <c r="Q944" s="8"/>
    </row>
    <row r="945" spans="12:17" ht="12.75" customHeight="1">
      <c r="L945" s="12"/>
      <c r="M945" s="12"/>
      <c r="N945" s="12"/>
      <c r="P945" s="8"/>
      <c r="Q945" s="8"/>
    </row>
    <row r="946" spans="12:17" ht="12.75" customHeight="1">
      <c r="L946" s="12"/>
      <c r="M946" s="12"/>
      <c r="N946" s="12"/>
      <c r="P946" s="8"/>
      <c r="Q946" s="8"/>
    </row>
    <row r="947" spans="12:17" ht="12.75" customHeight="1">
      <c r="L947" s="12"/>
      <c r="M947" s="12"/>
      <c r="N947" s="12"/>
      <c r="P947" s="8"/>
      <c r="Q947" s="8"/>
    </row>
    <row r="948" spans="12:17" ht="12.75" customHeight="1">
      <c r="L948" s="12"/>
      <c r="M948" s="12"/>
      <c r="N948" s="12"/>
      <c r="P948" s="8"/>
      <c r="Q948" s="8"/>
    </row>
    <row r="949" spans="12:17" ht="12.75" customHeight="1">
      <c r="L949" s="12"/>
      <c r="M949" s="12"/>
      <c r="N949" s="12"/>
      <c r="P949" s="8"/>
      <c r="Q949" s="8"/>
    </row>
    <row r="950" spans="12:17" ht="12.75" customHeight="1">
      <c r="L950" s="12"/>
      <c r="M950" s="12"/>
      <c r="N950" s="12"/>
      <c r="P950" s="8"/>
      <c r="Q950" s="8"/>
    </row>
    <row r="951" spans="12:17" ht="12.75" customHeight="1">
      <c r="L951" s="12"/>
      <c r="M951" s="12"/>
      <c r="N951" s="12"/>
      <c r="P951" s="8"/>
      <c r="Q951" s="8"/>
    </row>
    <row r="952" spans="12:17" ht="12.75" customHeight="1">
      <c r="L952" s="12"/>
      <c r="M952" s="12"/>
      <c r="N952" s="12"/>
      <c r="P952" s="8"/>
      <c r="Q952" s="8"/>
    </row>
    <row r="953" spans="12:17" ht="12.75" customHeight="1">
      <c r="L953" s="12"/>
      <c r="M953" s="12"/>
      <c r="N953" s="12"/>
      <c r="P953" s="8"/>
      <c r="Q953" s="8"/>
    </row>
    <row r="954" spans="12:17" ht="12.75" customHeight="1">
      <c r="L954" s="12"/>
      <c r="M954" s="12"/>
      <c r="N954" s="12"/>
      <c r="P954" s="8"/>
      <c r="Q954" s="8"/>
    </row>
    <row r="955" spans="12:17" ht="12.75" customHeight="1">
      <c r="L955" s="12"/>
      <c r="M955" s="12"/>
      <c r="N955" s="12"/>
      <c r="P955" s="8"/>
      <c r="Q955" s="8"/>
    </row>
    <row r="956" spans="12:17" ht="12.75" customHeight="1">
      <c r="L956" s="12"/>
      <c r="M956" s="12"/>
      <c r="N956" s="12"/>
      <c r="P956" s="8"/>
      <c r="Q956" s="8"/>
    </row>
    <row r="957" spans="12:17" ht="12.75" customHeight="1">
      <c r="L957" s="12"/>
      <c r="M957" s="12"/>
      <c r="N957" s="12"/>
      <c r="P957" s="8"/>
      <c r="Q957" s="8"/>
    </row>
    <row r="958" spans="12:17" ht="12.75" customHeight="1">
      <c r="L958" s="12"/>
      <c r="M958" s="12"/>
      <c r="N958" s="12"/>
      <c r="P958" s="8"/>
      <c r="Q958" s="8"/>
    </row>
    <row r="959" spans="12:17" ht="12.75" customHeight="1">
      <c r="L959" s="12"/>
      <c r="M959" s="12"/>
      <c r="N959" s="12"/>
      <c r="P959" s="8"/>
      <c r="Q959" s="8"/>
    </row>
    <row r="960" spans="12:17" ht="12.75" customHeight="1">
      <c r="L960" s="12"/>
      <c r="M960" s="12"/>
      <c r="N960" s="12"/>
      <c r="P960" s="8"/>
      <c r="Q960" s="8"/>
    </row>
    <row r="961" spans="12:17" ht="12.75" customHeight="1">
      <c r="L961" s="12"/>
      <c r="M961" s="12"/>
      <c r="N961" s="12"/>
      <c r="P961" s="8"/>
      <c r="Q961" s="8"/>
    </row>
    <row r="962" spans="12:17" ht="12.75" customHeight="1">
      <c r="L962" s="12"/>
      <c r="M962" s="12"/>
      <c r="N962" s="12"/>
      <c r="P962" s="8"/>
      <c r="Q962" s="8"/>
    </row>
    <row r="963" spans="12:17" ht="12.75" customHeight="1">
      <c r="L963" s="12"/>
      <c r="M963" s="12"/>
      <c r="N963" s="12"/>
      <c r="P963" s="8"/>
      <c r="Q963" s="8"/>
    </row>
    <row r="964" spans="12:17" ht="12.75" customHeight="1">
      <c r="L964" s="12"/>
      <c r="M964" s="12"/>
      <c r="N964" s="12"/>
      <c r="P964" s="8"/>
      <c r="Q964" s="8"/>
    </row>
    <row r="965" spans="12:17" ht="12.75" customHeight="1">
      <c r="L965" s="12"/>
      <c r="M965" s="12"/>
      <c r="N965" s="12"/>
      <c r="P965" s="8"/>
      <c r="Q965" s="8"/>
    </row>
    <row r="966" spans="12:17" ht="12.75" customHeight="1">
      <c r="L966" s="12"/>
      <c r="M966" s="12"/>
      <c r="N966" s="12"/>
      <c r="P966" s="8"/>
      <c r="Q966" s="8"/>
    </row>
    <row r="967" spans="12:17" ht="12.75" customHeight="1">
      <c r="L967" s="12"/>
      <c r="M967" s="12"/>
      <c r="N967" s="12"/>
      <c r="P967" s="8"/>
      <c r="Q967" s="8"/>
    </row>
    <row r="968" spans="12:17" ht="12.75" customHeight="1">
      <c r="L968" s="12"/>
      <c r="M968" s="12"/>
      <c r="N968" s="12"/>
      <c r="P968" s="8"/>
      <c r="Q968" s="8"/>
    </row>
    <row r="969" spans="12:17" ht="12.75" customHeight="1">
      <c r="L969" s="12"/>
      <c r="M969" s="12"/>
      <c r="N969" s="12"/>
      <c r="P969" s="8"/>
      <c r="Q969" s="8"/>
    </row>
    <row r="970" spans="12:17" ht="12.75" customHeight="1">
      <c r="L970" s="12"/>
      <c r="M970" s="12"/>
      <c r="N970" s="12"/>
      <c r="P970" s="8"/>
      <c r="Q970" s="8"/>
    </row>
    <row r="971" spans="12:17" ht="12.75" customHeight="1">
      <c r="L971" s="12"/>
      <c r="M971" s="12"/>
      <c r="N971" s="12"/>
      <c r="P971" s="8"/>
      <c r="Q971" s="8"/>
    </row>
    <row r="972" spans="12:17" ht="12.75" customHeight="1">
      <c r="L972" s="12"/>
      <c r="M972" s="12"/>
      <c r="N972" s="12"/>
      <c r="P972" s="8"/>
      <c r="Q972" s="8"/>
    </row>
    <row r="973" spans="12:17" ht="12.75" customHeight="1">
      <c r="L973" s="12"/>
      <c r="M973" s="12"/>
      <c r="N973" s="12"/>
      <c r="P973" s="8"/>
      <c r="Q973" s="8"/>
    </row>
    <row r="974" spans="12:17" ht="12.75" customHeight="1">
      <c r="L974" s="12"/>
      <c r="M974" s="12"/>
      <c r="N974" s="12"/>
      <c r="P974" s="8"/>
      <c r="Q974" s="8"/>
    </row>
    <row r="975" spans="12:17" ht="12.75" customHeight="1">
      <c r="L975" s="12"/>
      <c r="M975" s="12"/>
      <c r="N975" s="12"/>
      <c r="P975" s="8"/>
      <c r="Q975" s="8"/>
    </row>
    <row r="976" spans="12:17" ht="12.75" customHeight="1">
      <c r="L976" s="12"/>
      <c r="M976" s="12"/>
      <c r="N976" s="12"/>
      <c r="P976" s="8"/>
      <c r="Q976" s="8"/>
    </row>
    <row r="977" spans="12:17" ht="12.75" customHeight="1">
      <c r="L977" s="12"/>
      <c r="M977" s="12"/>
      <c r="N977" s="12"/>
      <c r="P977" s="8"/>
      <c r="Q977" s="8"/>
    </row>
    <row r="978" spans="12:17" ht="12.75" customHeight="1">
      <c r="L978" s="12"/>
      <c r="M978" s="12"/>
      <c r="N978" s="12"/>
      <c r="P978" s="8"/>
      <c r="Q978" s="8"/>
    </row>
    <row r="979" spans="12:17" ht="12.75" customHeight="1">
      <c r="L979" s="12"/>
      <c r="M979" s="12"/>
      <c r="N979" s="12"/>
      <c r="P979" s="8"/>
      <c r="Q979" s="8"/>
    </row>
    <row r="980" spans="12:17" ht="12.75" customHeight="1">
      <c r="L980" s="12"/>
      <c r="M980" s="12"/>
      <c r="N980" s="12"/>
      <c r="P980" s="8"/>
      <c r="Q980" s="8"/>
    </row>
    <row r="981" spans="12:17" ht="12.75" customHeight="1">
      <c r="L981" s="12"/>
      <c r="M981" s="12"/>
      <c r="N981" s="12"/>
      <c r="P981" s="8"/>
      <c r="Q981" s="8"/>
    </row>
    <row r="982" spans="12:17" ht="12.75" customHeight="1">
      <c r="L982" s="12"/>
      <c r="M982" s="12"/>
      <c r="N982" s="12"/>
      <c r="P982" s="8"/>
      <c r="Q982" s="8"/>
    </row>
    <row r="983" spans="12:17" ht="12.75" customHeight="1">
      <c r="L983" s="12"/>
      <c r="M983" s="12"/>
      <c r="N983" s="12"/>
      <c r="P983" s="8"/>
      <c r="Q983" s="8"/>
    </row>
    <row r="984" spans="12:17" ht="12.75" customHeight="1">
      <c r="L984" s="12"/>
      <c r="M984" s="12"/>
      <c r="N984" s="12"/>
      <c r="P984" s="8"/>
      <c r="Q984" s="8"/>
    </row>
    <row r="985" spans="12:17" ht="12.75" customHeight="1">
      <c r="L985" s="12"/>
      <c r="M985" s="12"/>
      <c r="N985" s="12"/>
      <c r="P985" s="8"/>
      <c r="Q985" s="8"/>
    </row>
    <row r="986" spans="12:17" ht="12.75" customHeight="1">
      <c r="L986" s="12"/>
      <c r="M986" s="12"/>
      <c r="N986" s="12"/>
      <c r="P986" s="8"/>
      <c r="Q986" s="8"/>
    </row>
    <row r="987" spans="12:17" ht="12.75" customHeight="1">
      <c r="L987" s="12"/>
      <c r="M987" s="12"/>
      <c r="N987" s="12"/>
      <c r="P987" s="8"/>
      <c r="Q987" s="8"/>
    </row>
    <row r="988" spans="12:17" ht="12.75" customHeight="1">
      <c r="L988" s="12"/>
      <c r="M988" s="12"/>
      <c r="N988" s="12"/>
      <c r="P988" s="8"/>
      <c r="Q988" s="8"/>
    </row>
    <row r="989" spans="12:17" ht="12.75" customHeight="1">
      <c r="L989" s="12"/>
      <c r="M989" s="12"/>
      <c r="N989" s="12"/>
      <c r="P989" s="8"/>
      <c r="Q989" s="8"/>
    </row>
    <row r="990" spans="12:17" ht="12.75" customHeight="1">
      <c r="L990" s="12"/>
      <c r="M990" s="12"/>
      <c r="N990" s="12"/>
      <c r="P990" s="8"/>
      <c r="Q990" s="8"/>
    </row>
    <row r="991" spans="12:17" ht="12.75" customHeight="1">
      <c r="L991" s="12"/>
      <c r="M991" s="12"/>
      <c r="N991" s="12"/>
      <c r="P991" s="8"/>
      <c r="Q991" s="8"/>
    </row>
    <row r="992" spans="12:17" ht="12.75" customHeight="1">
      <c r="L992" s="12"/>
      <c r="M992" s="12"/>
      <c r="N992" s="12"/>
      <c r="P992" s="8"/>
      <c r="Q992" s="8"/>
    </row>
    <row r="993" spans="12:17" ht="12.75" customHeight="1">
      <c r="L993" s="12"/>
      <c r="M993" s="12"/>
      <c r="N993" s="12"/>
      <c r="P993" s="8"/>
      <c r="Q993" s="8"/>
    </row>
    <row r="994" spans="12:17" ht="12.75" customHeight="1">
      <c r="L994" s="12"/>
      <c r="M994" s="12"/>
      <c r="N994" s="12"/>
      <c r="P994" s="8"/>
      <c r="Q994" s="8"/>
    </row>
    <row r="995" spans="12:17" ht="12.75" customHeight="1">
      <c r="L995" s="12"/>
      <c r="M995" s="12"/>
      <c r="N995" s="12"/>
      <c r="P995" s="8"/>
      <c r="Q995" s="8"/>
    </row>
    <row r="996" spans="12:17" ht="12.75" customHeight="1">
      <c r="L996" s="12"/>
      <c r="M996" s="12"/>
      <c r="N996" s="12"/>
      <c r="P996" s="8"/>
      <c r="Q996" s="8"/>
    </row>
    <row r="997" spans="12:17" ht="12.75" customHeight="1">
      <c r="L997" s="12"/>
      <c r="M997" s="12"/>
      <c r="N997" s="12"/>
      <c r="P997" s="8"/>
      <c r="Q997" s="8"/>
    </row>
    <row r="998" spans="12:17" ht="12.75" customHeight="1">
      <c r="L998" s="12"/>
      <c r="M998" s="12"/>
      <c r="N998" s="12"/>
      <c r="P998" s="8"/>
      <c r="Q998" s="8"/>
    </row>
    <row r="999" spans="12:17" ht="12.75" customHeight="1">
      <c r="L999" s="12"/>
      <c r="M999" s="12"/>
      <c r="N999" s="12"/>
      <c r="P999" s="8"/>
      <c r="Q999" s="8"/>
    </row>
    <row r="1000" spans="12:17" ht="12.75" customHeight="1">
      <c r="L1000" s="12"/>
      <c r="M1000" s="12"/>
      <c r="N1000" s="12"/>
      <c r="P1000" s="8"/>
      <c r="Q1000" s="8"/>
    </row>
  </sheetData>
  <mergeCells count="52">
    <mergeCell ref="S27:S33"/>
    <mergeCell ref="A26:M26"/>
    <mergeCell ref="A27:C27"/>
    <mergeCell ref="L13:L14"/>
    <mergeCell ref="N13:N14"/>
    <mergeCell ref="O13:Q13"/>
    <mergeCell ref="S13:S14"/>
    <mergeCell ref="N15:N24"/>
    <mergeCell ref="R17:R19"/>
    <mergeCell ref="R20:R23"/>
    <mergeCell ref="R13:R14"/>
    <mergeCell ref="R15:R16"/>
    <mergeCell ref="M17:M19"/>
    <mergeCell ref="M13:M14"/>
    <mergeCell ref="M20:M23"/>
    <mergeCell ref="S15:S24"/>
    <mergeCell ref="A39:C39"/>
    <mergeCell ref="D39:N39"/>
    <mergeCell ref="A29:C29"/>
    <mergeCell ref="A31:C31"/>
    <mergeCell ref="A33:C33"/>
    <mergeCell ref="A35:A36"/>
    <mergeCell ref="B35:N35"/>
    <mergeCell ref="B36:J36"/>
    <mergeCell ref="A38:J38"/>
    <mergeCell ref="N27:N33"/>
    <mergeCell ref="F6:G6"/>
    <mergeCell ref="H6:N6"/>
    <mergeCell ref="A6:A7"/>
    <mergeCell ref="A8:A9"/>
    <mergeCell ref="A10:A11"/>
    <mergeCell ref="A15:A24"/>
    <mergeCell ref="A1:N1"/>
    <mergeCell ref="A2:N2"/>
    <mergeCell ref="D4:E4"/>
    <mergeCell ref="G4:H4"/>
    <mergeCell ref="J4:N4"/>
    <mergeCell ref="C6:E6"/>
    <mergeCell ref="C7:N7"/>
    <mergeCell ref="C8:G8"/>
    <mergeCell ref="I8:N8"/>
    <mergeCell ref="C9:G9"/>
    <mergeCell ref="I9:N9"/>
    <mergeCell ref="B10:G11"/>
    <mergeCell ref="H10:N11"/>
    <mergeCell ref="B13:D13"/>
    <mergeCell ref="M15:M16"/>
    <mergeCell ref="B14:C14"/>
    <mergeCell ref="B15:C16"/>
    <mergeCell ref="B17:C19"/>
    <mergeCell ref="B20:C23"/>
    <mergeCell ref="B24:C24"/>
  </mergeCells>
  <conditionalFormatting sqref="E15:K25 E27:K33">
    <cfRule type="cellIs" dxfId="31" priority="1" operator="equal">
      <formula>"A"</formula>
    </cfRule>
    <cfRule type="cellIs" dxfId="30" priority="2" operator="equal">
      <formula>"NE"</formula>
    </cfRule>
    <cfRule type="cellIs" dxfId="29" priority="3" operator="equal">
      <formula>"NA"</formula>
    </cfRule>
    <cfRule type="cellIs" dxfId="28" priority="4" operator="equal">
      <formula>"ECA"</formula>
    </cfRule>
  </conditionalFormatting>
  <conditionalFormatting sqref="L36 N36">
    <cfRule type="cellIs" dxfId="27" priority="85" operator="equal">
      <formula>"X"</formula>
    </cfRule>
  </conditionalFormatting>
  <conditionalFormatting sqref="L38">
    <cfRule type="cellIs" dxfId="26" priority="86" operator="equal">
      <formula>"X"</formula>
    </cfRule>
  </conditionalFormatting>
  <conditionalFormatting sqref="L15:N24 L27:N33">
    <cfRule type="cellIs" dxfId="25" priority="88" operator="equal">
      <formula>"En cours d'Acquisition"</formula>
    </cfRule>
    <cfRule type="cellIs" dxfId="24" priority="89" operator="equal">
      <formula>"Non Acquis"</formula>
    </cfRule>
    <cfRule type="cellIs" dxfId="23" priority="90" operator="equal">
      <formula>"Acquis"</formula>
    </cfRule>
  </conditionalFormatting>
  <conditionalFormatting sqref="N38">
    <cfRule type="cellIs" dxfId="22" priority="87" operator="equal">
      <formula>"X"</formula>
    </cfRule>
  </conditionalFormatting>
  <dataValidations count="3">
    <dataValidation type="list" allowBlank="1" showErrorMessage="1" sqref="L36 N36 L38 N38" xr:uid="{00000000-0002-0000-0900-000000000000}">
      <formula1>"X"</formula1>
    </dataValidation>
    <dataValidation type="list" allowBlank="1" showInputMessage="1" showErrorMessage="1" sqref="H6:N6" xr:uid="{5A0D9C07-2205-441F-B5E4-DF56B5363515}">
      <formula1>INDIRECT("Tab_base_stagiaire[PRENOM]")</formula1>
    </dataValidation>
    <dataValidation allowBlank="1" showErrorMessage="1" sqref="C9:G9" xr:uid="{3C95EDC6-8CB5-4D69-9A00-2235434A8515}"/>
  </dataValidations>
  <pageMargins left="0.7" right="0.7" top="0.75" bottom="0.75" header="0" footer="0"/>
  <pageSetup paperSize="9" scale="50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</sheetPr>
  <dimension ref="A1:L1014"/>
  <sheetViews>
    <sheetView workbookViewId="0">
      <selection activeCell="I35" sqref="I35"/>
    </sheetView>
  </sheetViews>
  <sheetFormatPr baseColWidth="10" defaultColWidth="12.54296875" defaultRowHeight="15" customHeight="1"/>
  <cols>
    <col min="1" max="2" width="12.453125" customWidth="1"/>
    <col min="3" max="3" width="14.453125" customWidth="1"/>
    <col min="4" max="4" width="12.453125" customWidth="1"/>
    <col min="5" max="5" width="17.453125" customWidth="1"/>
    <col min="6" max="6" width="21.1796875" customWidth="1"/>
    <col min="7" max="7" width="12.453125" customWidth="1"/>
    <col min="8" max="8" width="17.1796875" bestFit="1" customWidth="1"/>
    <col min="9" max="9" width="19" customWidth="1"/>
    <col min="10" max="10" width="12.453125" customWidth="1"/>
    <col min="11" max="11" width="21.26953125" customWidth="1"/>
    <col min="12" max="12" width="17.54296875" customWidth="1"/>
    <col min="13" max="19" width="12.453125" customWidth="1"/>
  </cols>
  <sheetData>
    <row r="1" spans="1:12" ht="15.75" customHeight="1">
      <c r="A1" s="78" t="s">
        <v>0</v>
      </c>
      <c r="B1" s="78" t="s">
        <v>1</v>
      </c>
      <c r="C1" s="172" t="s">
        <v>193</v>
      </c>
      <c r="E1" s="153" t="s">
        <v>152</v>
      </c>
      <c r="F1" s="154" t="s">
        <v>153</v>
      </c>
      <c r="H1" s="81" t="s">
        <v>137</v>
      </c>
      <c r="I1" s="82" t="s">
        <v>138</v>
      </c>
      <c r="K1" s="85" t="s">
        <v>112</v>
      </c>
      <c r="L1" s="86" t="str">
        <f>IF(ISBLANK(L3),"",TEXT(L3,"AAAAMMJJ"))</f>
        <v/>
      </c>
    </row>
    <row r="2" spans="1:12" ht="15.75" customHeight="1">
      <c r="A2" s="35" t="s">
        <v>115</v>
      </c>
      <c r="B2" s="35" t="s">
        <v>131</v>
      </c>
      <c r="C2" s="36" t="s">
        <v>111</v>
      </c>
      <c r="E2" s="80" t="s">
        <v>133</v>
      </c>
      <c r="F2" s="34" t="s">
        <v>132</v>
      </c>
      <c r="H2" s="80"/>
      <c r="I2" s="34"/>
      <c r="K2" s="87" t="s">
        <v>113</v>
      </c>
      <c r="L2" s="142"/>
    </row>
    <row r="3" spans="1:12" ht="15.75" customHeight="1">
      <c r="K3" s="102" t="s">
        <v>139</v>
      </c>
      <c r="L3" s="156"/>
    </row>
    <row r="4" spans="1:12" ht="15.75" customHeight="1" thickBot="1">
      <c r="K4" s="103" t="s">
        <v>140</v>
      </c>
      <c r="L4" s="88"/>
    </row>
    <row r="5" spans="1:12" ht="15.75" customHeight="1"/>
    <row r="6" spans="1:12" ht="15.75" customHeight="1"/>
    <row r="7" spans="1:12" ht="15.75" customHeight="1">
      <c r="K7" s="104"/>
    </row>
    <row r="8" spans="1:12" ht="15.75" customHeight="1"/>
    <row r="9" spans="1:12" ht="15.75" customHeight="1"/>
    <row r="10" spans="1:12" ht="15.75" customHeight="1"/>
    <row r="11" spans="1:12" ht="15.75" customHeight="1"/>
    <row r="12" spans="1:12" ht="15.75" customHeight="1"/>
    <row r="13" spans="1:12" ht="15.75" customHeight="1"/>
    <row r="14" spans="1:12" ht="15.75" customHeight="1"/>
    <row r="15" spans="1:12" ht="15.75" customHeight="1"/>
    <row r="16" spans="1:12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</sheetData>
  <phoneticPr fontId="27" type="noConversion"/>
  <pageMargins left="0.7" right="0.7" top="0.75" bottom="0.75" header="0" footer="0"/>
  <pageSetup orientation="landscape"/>
  <tableParts count="3">
    <tablePart r:id="rId1"/>
    <tablePart r:id="rId2"/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06D81-0AD0-47C9-B0D1-36851DE8254E}">
  <sheetPr codeName="Feuil3"/>
  <dimension ref="A2:A5"/>
  <sheetViews>
    <sheetView zoomScale="70" zoomScaleNormal="70" workbookViewId="0">
      <selection sqref="A1:A1048576"/>
    </sheetView>
  </sheetViews>
  <sheetFormatPr baseColWidth="10" defaultRowHeight="12.5"/>
  <cols>
    <col min="1" max="1" width="135" customWidth="1"/>
  </cols>
  <sheetData>
    <row r="2" spans="1:1">
      <c r="A2" t="s">
        <v>134</v>
      </c>
    </row>
    <row r="3" spans="1:1">
      <c r="A3" t="s">
        <v>135</v>
      </c>
    </row>
    <row r="4" spans="1:1">
      <c r="A4" t="s">
        <v>136</v>
      </c>
    </row>
    <row r="5" spans="1:1">
      <c r="A5" s="104" t="s">
        <v>145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D2380-2887-4BBD-A031-E3E45CA53513}">
  <sheetPr codeName="Feuil9">
    <pageSetUpPr fitToPage="1"/>
  </sheetPr>
  <dimension ref="A1:Q988"/>
  <sheetViews>
    <sheetView topLeftCell="A20" workbookViewId="0">
      <selection activeCell="D6" sqref="D6:K6"/>
    </sheetView>
  </sheetViews>
  <sheetFormatPr baseColWidth="10" defaultColWidth="12.54296875" defaultRowHeight="15.75" customHeight="1"/>
  <cols>
    <col min="1" max="1" width="28.81640625" style="113" customWidth="1"/>
    <col min="2" max="2" width="13.453125" style="113" customWidth="1"/>
    <col min="3" max="3" width="8.453125" style="113" customWidth="1"/>
    <col min="4" max="11" width="11.81640625" style="113" customWidth="1"/>
    <col min="12" max="17" width="10.54296875" style="113" customWidth="1"/>
    <col min="18" max="16384" width="12.54296875" style="113"/>
  </cols>
  <sheetData>
    <row r="1" spans="1:17" ht="42.75" customHeight="1">
      <c r="A1" s="263" t="s">
        <v>8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</row>
    <row r="2" spans="1:17" ht="24" customHeight="1">
      <c r="A2" s="265" t="s">
        <v>66</v>
      </c>
      <c r="B2" s="266"/>
      <c r="C2" s="266"/>
      <c r="D2" s="266"/>
      <c r="E2" s="266"/>
      <c r="F2" s="266"/>
      <c r="G2" s="266"/>
      <c r="H2" s="266"/>
      <c r="I2" s="266"/>
      <c r="J2" s="266"/>
      <c r="K2" s="266"/>
    </row>
    <row r="3" spans="1:17" ht="9.75" customHeight="1">
      <c r="A3" s="138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5"/>
      <c r="M3" s="135"/>
      <c r="N3" s="135"/>
      <c r="O3" s="135"/>
      <c r="P3" s="135"/>
      <c r="Q3" s="135"/>
    </row>
    <row r="4" spans="1:17" ht="18" customHeight="1">
      <c r="A4" s="120"/>
      <c r="B4" s="120"/>
      <c r="C4" s="136" t="s">
        <v>67</v>
      </c>
      <c r="D4" s="145" t="str">
        <f>IF(ISBLANK('Responsable pédagogique'!L3),"",'Responsable pédagogique'!$L$3)</f>
        <v/>
      </c>
      <c r="E4" s="137"/>
      <c r="F4" s="136" t="s">
        <v>68</v>
      </c>
      <c r="G4" s="146" t="str">
        <f>IF(ISBLANK('Responsable pédagogique'!L4),"",'Responsable pédagogique'!$L$4)</f>
        <v/>
      </c>
      <c r="H4" s="143"/>
      <c r="I4" s="136" t="s">
        <v>69</v>
      </c>
      <c r="J4" s="147" t="str">
        <f>IF(ISBLANK('Responsable pédagogique'!L2),"",'Responsable pédagogique'!$L$2)</f>
        <v/>
      </c>
      <c r="K4" s="144"/>
      <c r="L4" s="135"/>
      <c r="M4" s="135"/>
      <c r="N4" s="135"/>
      <c r="O4" s="135"/>
      <c r="P4" s="135"/>
      <c r="Q4" s="135"/>
    </row>
    <row r="5" spans="1:17" ht="9.75" customHeight="1" thickBot="1"/>
    <row r="6" spans="1:17" ht="21" customHeight="1" thickTop="1">
      <c r="A6" s="267"/>
      <c r="B6" s="268"/>
      <c r="C6" s="269"/>
      <c r="D6" s="134"/>
      <c r="E6" s="134"/>
      <c r="F6" s="134"/>
      <c r="G6" s="134"/>
      <c r="H6" s="134"/>
      <c r="I6" s="134"/>
      <c r="J6" s="134"/>
      <c r="K6" s="133"/>
      <c r="M6" s="173"/>
    </row>
    <row r="7" spans="1:17" ht="26.25" customHeight="1" thickBot="1">
      <c r="A7" s="270" t="s">
        <v>78</v>
      </c>
      <c r="B7" s="271"/>
      <c r="C7" s="132" t="s">
        <v>79</v>
      </c>
      <c r="D7" s="132"/>
      <c r="E7" s="132"/>
      <c r="F7" s="132"/>
      <c r="G7" s="132"/>
      <c r="H7" s="132"/>
      <c r="I7" s="132"/>
      <c r="J7" s="132"/>
      <c r="K7" s="131"/>
      <c r="L7" s="130"/>
      <c r="M7" s="174"/>
      <c r="N7" s="130"/>
      <c r="O7" s="130"/>
      <c r="P7" s="130"/>
      <c r="Q7" s="130"/>
    </row>
    <row r="8" spans="1:17" ht="43.5" customHeight="1" thickTop="1">
      <c r="A8" s="272" t="s">
        <v>81</v>
      </c>
      <c r="B8" s="273"/>
      <c r="C8" s="129" t="s">
        <v>38</v>
      </c>
      <c r="D8" s="128"/>
      <c r="E8" s="128"/>
      <c r="F8" s="128"/>
      <c r="G8" s="128"/>
      <c r="H8" s="128"/>
      <c r="I8" s="128"/>
      <c r="J8" s="128"/>
      <c r="K8" s="127"/>
      <c r="L8" s="114"/>
      <c r="M8" s="114"/>
      <c r="N8" s="114"/>
      <c r="O8" s="114"/>
      <c r="P8" s="114"/>
      <c r="Q8" s="114"/>
    </row>
    <row r="9" spans="1:17" ht="43.5" customHeight="1" thickBot="1">
      <c r="A9" s="274"/>
      <c r="B9" s="275"/>
      <c r="C9" s="123" t="s">
        <v>82</v>
      </c>
      <c r="D9" s="122"/>
      <c r="E9" s="122"/>
      <c r="F9" s="122"/>
      <c r="G9" s="122"/>
      <c r="H9" s="122"/>
      <c r="I9" s="122"/>
      <c r="J9" s="122"/>
      <c r="K9" s="121"/>
      <c r="L9" s="114"/>
      <c r="M9" s="114"/>
      <c r="N9" s="114"/>
      <c r="O9" s="114"/>
      <c r="P9" s="114"/>
      <c r="Q9" s="114"/>
    </row>
    <row r="10" spans="1:17" ht="43.5" customHeight="1" thickTop="1">
      <c r="A10" s="272" t="s">
        <v>83</v>
      </c>
      <c r="B10" s="273"/>
      <c r="C10" s="129" t="s">
        <v>84</v>
      </c>
      <c r="D10" s="128"/>
      <c r="E10" s="128"/>
      <c r="F10" s="128"/>
      <c r="G10" s="128"/>
      <c r="H10" s="128"/>
      <c r="I10" s="128"/>
      <c r="J10" s="128"/>
      <c r="K10" s="127"/>
      <c r="L10" s="114"/>
      <c r="M10" s="114"/>
      <c r="N10" s="114"/>
      <c r="O10" s="114"/>
      <c r="P10" s="114"/>
      <c r="Q10" s="114"/>
    </row>
    <row r="11" spans="1:17" ht="43.5" customHeight="1">
      <c r="A11" s="276"/>
      <c r="B11" s="277"/>
      <c r="C11" s="126" t="s">
        <v>85</v>
      </c>
      <c r="D11" s="125"/>
      <c r="E11" s="125"/>
      <c r="F11" s="125"/>
      <c r="G11" s="125"/>
      <c r="H11" s="125"/>
      <c r="I11" s="125"/>
      <c r="J11" s="125"/>
      <c r="K11" s="124"/>
      <c r="L11" s="114"/>
      <c r="M11" s="114"/>
      <c r="N11" s="114"/>
      <c r="O11" s="114"/>
      <c r="P11" s="114"/>
      <c r="Q11" s="114"/>
    </row>
    <row r="12" spans="1:17" ht="43.5" customHeight="1" thickBot="1">
      <c r="A12" s="274"/>
      <c r="B12" s="275"/>
      <c r="C12" s="123" t="s">
        <v>86</v>
      </c>
      <c r="D12" s="122"/>
      <c r="E12" s="122"/>
      <c r="F12" s="122"/>
      <c r="G12" s="122"/>
      <c r="H12" s="122"/>
      <c r="I12" s="122"/>
      <c r="J12" s="122"/>
      <c r="K12" s="121"/>
      <c r="L12" s="114"/>
      <c r="M12" s="114"/>
      <c r="N12" s="114"/>
      <c r="O12" s="114"/>
      <c r="P12" s="114"/>
      <c r="Q12" s="114"/>
    </row>
    <row r="13" spans="1:17" ht="43.5" customHeight="1" thickTop="1">
      <c r="A13" s="272" t="s">
        <v>87</v>
      </c>
      <c r="B13" s="273"/>
      <c r="C13" s="129" t="s">
        <v>88</v>
      </c>
      <c r="D13" s="128"/>
      <c r="E13" s="128"/>
      <c r="F13" s="128"/>
      <c r="G13" s="128"/>
      <c r="H13" s="128"/>
      <c r="I13" s="128"/>
      <c r="J13" s="128"/>
      <c r="K13" s="127"/>
      <c r="L13" s="114"/>
      <c r="M13" s="114"/>
      <c r="N13" s="114"/>
      <c r="O13" s="114"/>
      <c r="P13" s="114"/>
      <c r="Q13" s="114"/>
    </row>
    <row r="14" spans="1:17" ht="43.5" customHeight="1">
      <c r="A14" s="276"/>
      <c r="B14" s="277"/>
      <c r="C14" s="126" t="s">
        <v>89</v>
      </c>
      <c r="D14" s="125"/>
      <c r="E14" s="125"/>
      <c r="F14" s="125"/>
      <c r="G14" s="125"/>
      <c r="H14" s="125"/>
      <c r="I14" s="125"/>
      <c r="J14" s="125"/>
      <c r="K14" s="124"/>
      <c r="L14" s="114"/>
      <c r="M14" s="114"/>
      <c r="N14" s="114"/>
      <c r="O14" s="114"/>
      <c r="P14" s="114"/>
      <c r="Q14" s="114"/>
    </row>
    <row r="15" spans="1:17" ht="43.5" customHeight="1">
      <c r="A15" s="276"/>
      <c r="B15" s="277"/>
      <c r="C15" s="126" t="s">
        <v>90</v>
      </c>
      <c r="D15" s="125"/>
      <c r="E15" s="125"/>
      <c r="F15" s="125"/>
      <c r="G15" s="125"/>
      <c r="H15" s="125"/>
      <c r="I15" s="125"/>
      <c r="J15" s="125"/>
      <c r="K15" s="124"/>
      <c r="L15" s="114"/>
      <c r="M15" s="114"/>
      <c r="N15" s="114"/>
      <c r="O15" s="114"/>
      <c r="P15" s="114"/>
      <c r="Q15" s="114"/>
    </row>
    <row r="16" spans="1:17" ht="43.5" customHeight="1" thickBot="1">
      <c r="A16" s="274"/>
      <c r="B16" s="275"/>
      <c r="C16" s="123" t="s">
        <v>91</v>
      </c>
      <c r="D16" s="122"/>
      <c r="E16" s="122"/>
      <c r="F16" s="122"/>
      <c r="G16" s="122"/>
      <c r="H16" s="122"/>
      <c r="I16" s="122"/>
      <c r="J16" s="122"/>
      <c r="K16" s="121"/>
      <c r="L16" s="114"/>
      <c r="M16" s="114"/>
      <c r="N16" s="114"/>
      <c r="O16" s="114"/>
      <c r="P16" s="114"/>
      <c r="Q16" s="114"/>
    </row>
    <row r="17" spans="1:17" ht="43.5" customHeight="1" thickTop="1" thickBot="1">
      <c r="A17" s="261" t="s">
        <v>92</v>
      </c>
      <c r="B17" s="262"/>
      <c r="C17" s="117" t="s">
        <v>93</v>
      </c>
      <c r="D17" s="116"/>
      <c r="E17" s="116"/>
      <c r="F17" s="116"/>
      <c r="G17" s="116"/>
      <c r="H17" s="116"/>
      <c r="I17" s="116"/>
      <c r="J17" s="116"/>
      <c r="K17" s="115"/>
      <c r="L17" s="114"/>
      <c r="M17" s="114"/>
      <c r="N17" s="114"/>
      <c r="O17" s="114"/>
      <c r="P17" s="114"/>
      <c r="Q17" s="114"/>
    </row>
    <row r="18" spans="1:17" ht="12.75" customHeight="1" thickTop="1"/>
    <row r="19" spans="1:17" ht="12.75" customHeight="1" thickBot="1">
      <c r="A19" s="278" t="s">
        <v>77</v>
      </c>
      <c r="B19" s="279"/>
      <c r="C19" s="279"/>
      <c r="D19" s="279"/>
      <c r="E19" s="279"/>
      <c r="F19" s="279"/>
      <c r="G19" s="279"/>
      <c r="H19" s="279"/>
      <c r="I19" s="279"/>
      <c r="J19" s="279"/>
      <c r="K19" s="279"/>
      <c r="L19" s="120"/>
      <c r="M19" s="120"/>
      <c r="N19" s="120"/>
      <c r="O19" s="120"/>
      <c r="P19" s="120"/>
      <c r="Q19" s="120"/>
    </row>
    <row r="20" spans="1:17" ht="45" customHeight="1" thickTop="1" thickBot="1">
      <c r="A20" s="261" t="s">
        <v>94</v>
      </c>
      <c r="B20" s="262"/>
      <c r="C20" s="117" t="s">
        <v>95</v>
      </c>
      <c r="D20" s="116"/>
      <c r="E20" s="116"/>
      <c r="F20" s="116"/>
      <c r="G20" s="116"/>
      <c r="H20" s="116"/>
      <c r="I20" s="116"/>
      <c r="J20" s="116"/>
      <c r="K20" s="115"/>
      <c r="L20" s="114"/>
      <c r="M20" s="114"/>
      <c r="N20" s="114"/>
      <c r="O20" s="114"/>
      <c r="P20" s="114"/>
      <c r="Q20" s="114"/>
    </row>
    <row r="21" spans="1:17" ht="12.75" customHeight="1" thickTop="1" thickBot="1">
      <c r="C21" s="119"/>
      <c r="D21" s="118"/>
      <c r="E21" s="118"/>
      <c r="F21" s="118"/>
      <c r="G21" s="118"/>
      <c r="H21" s="118"/>
      <c r="I21" s="118"/>
      <c r="J21" s="118"/>
      <c r="K21" s="118"/>
    </row>
    <row r="22" spans="1:17" ht="45" customHeight="1" thickTop="1" thickBot="1">
      <c r="A22" s="261" t="s">
        <v>96</v>
      </c>
      <c r="B22" s="262"/>
      <c r="C22" s="117" t="s">
        <v>97</v>
      </c>
      <c r="D22" s="116"/>
      <c r="E22" s="116"/>
      <c r="F22" s="116"/>
      <c r="G22" s="116"/>
      <c r="H22" s="116"/>
      <c r="I22" s="116"/>
      <c r="J22" s="116"/>
      <c r="K22" s="115"/>
      <c r="L22" s="114"/>
      <c r="M22" s="114"/>
      <c r="N22" s="114"/>
      <c r="O22" s="114"/>
      <c r="P22" s="114"/>
      <c r="Q22" s="114"/>
    </row>
    <row r="23" spans="1:17" ht="12.75" customHeight="1" thickTop="1" thickBot="1">
      <c r="C23" s="119"/>
      <c r="D23" s="118"/>
      <c r="E23" s="118"/>
      <c r="F23" s="118"/>
      <c r="G23" s="118"/>
      <c r="H23" s="118"/>
      <c r="I23" s="118"/>
      <c r="J23" s="118"/>
      <c r="K23" s="118"/>
    </row>
    <row r="24" spans="1:17" ht="45" customHeight="1" thickTop="1" thickBot="1">
      <c r="A24" s="261" t="s">
        <v>98</v>
      </c>
      <c r="B24" s="262"/>
      <c r="C24" s="117" t="s">
        <v>99</v>
      </c>
      <c r="D24" s="116"/>
      <c r="E24" s="116"/>
      <c r="F24" s="116"/>
      <c r="G24" s="116"/>
      <c r="H24" s="116"/>
      <c r="I24" s="116"/>
      <c r="J24" s="116"/>
      <c r="K24" s="115"/>
      <c r="L24" s="114"/>
      <c r="M24" s="114"/>
      <c r="N24" s="114"/>
      <c r="O24" s="114"/>
      <c r="P24" s="114"/>
      <c r="Q24" s="114"/>
    </row>
    <row r="25" spans="1:17" ht="12.75" customHeight="1" thickTop="1" thickBot="1">
      <c r="C25" s="119"/>
      <c r="D25" s="118"/>
      <c r="E25" s="118"/>
      <c r="F25" s="118"/>
      <c r="G25" s="118"/>
      <c r="H25" s="118"/>
      <c r="I25" s="118"/>
      <c r="J25" s="118"/>
      <c r="K25" s="118"/>
    </row>
    <row r="26" spans="1:17" ht="45" customHeight="1" thickTop="1" thickBot="1">
      <c r="A26" s="261" t="s">
        <v>100</v>
      </c>
      <c r="B26" s="262"/>
      <c r="C26" s="117" t="s">
        <v>101</v>
      </c>
      <c r="D26" s="116"/>
      <c r="E26" s="116"/>
      <c r="F26" s="116"/>
      <c r="G26" s="116"/>
      <c r="H26" s="116"/>
      <c r="I26" s="116"/>
      <c r="J26" s="116"/>
      <c r="K26" s="115"/>
      <c r="L26" s="114"/>
      <c r="M26" s="114"/>
      <c r="N26" s="114"/>
      <c r="O26" s="114"/>
      <c r="P26" s="114"/>
      <c r="Q26" s="114"/>
    </row>
    <row r="27" spans="1:17" ht="12.75" customHeight="1" thickTop="1"/>
    <row r="28" spans="1:17" ht="12.75" customHeight="1"/>
    <row r="29" spans="1:17" ht="12.75" customHeight="1"/>
    <row r="30" spans="1:17" ht="12.75" customHeight="1"/>
    <row r="31" spans="1:17" ht="12.75" customHeight="1"/>
    <row r="32" spans="1:17" ht="12.75" customHeight="1"/>
    <row r="33" s="113" customFormat="1" ht="12.75" customHeight="1"/>
    <row r="34" s="113" customFormat="1" ht="12.75" customHeight="1"/>
    <row r="35" s="113" customFormat="1" ht="12.75" customHeight="1"/>
    <row r="36" s="113" customFormat="1" ht="12.75" customHeight="1"/>
    <row r="37" s="113" customFormat="1" ht="12.75" customHeight="1"/>
    <row r="38" s="113" customFormat="1" ht="12.75" customHeight="1"/>
    <row r="39" s="113" customFormat="1" ht="12.75" customHeight="1"/>
    <row r="40" s="113" customFormat="1" ht="12.75" customHeight="1"/>
    <row r="41" s="113" customFormat="1" ht="12.75" customHeight="1"/>
    <row r="42" s="113" customFormat="1" ht="12.75" customHeight="1"/>
    <row r="43" s="113" customFormat="1" ht="12.75" customHeight="1"/>
    <row r="44" s="113" customFormat="1" ht="12.75" customHeight="1"/>
    <row r="45" s="113" customFormat="1" ht="12.75" customHeight="1"/>
    <row r="46" s="113" customFormat="1" ht="12.75" customHeight="1"/>
    <row r="47" s="113" customFormat="1" ht="12.75" customHeight="1"/>
    <row r="48" s="113" customFormat="1" ht="12.75" customHeight="1"/>
    <row r="49" s="113" customFormat="1" ht="12.75" customHeight="1"/>
    <row r="50" s="113" customFormat="1" ht="12.75" customHeight="1"/>
    <row r="51" s="113" customFormat="1" ht="12.75" customHeight="1"/>
    <row r="52" s="113" customFormat="1" ht="12.75" customHeight="1"/>
    <row r="53" s="113" customFormat="1" ht="12.75" customHeight="1"/>
    <row r="54" s="113" customFormat="1" ht="12.75" customHeight="1"/>
    <row r="55" s="113" customFormat="1" ht="12.75" customHeight="1"/>
    <row r="56" s="113" customFormat="1" ht="12.75" customHeight="1"/>
    <row r="57" s="113" customFormat="1" ht="12.75" customHeight="1"/>
    <row r="58" s="113" customFormat="1" ht="12.75" customHeight="1"/>
    <row r="59" s="113" customFormat="1" ht="12.75" customHeight="1"/>
    <row r="60" s="113" customFormat="1" ht="12.75" customHeight="1"/>
    <row r="61" s="113" customFormat="1" ht="12.75" customHeight="1"/>
    <row r="62" s="113" customFormat="1" ht="12.75" customHeight="1"/>
    <row r="63" s="113" customFormat="1" ht="12.75" customHeight="1"/>
    <row r="64" s="113" customFormat="1" ht="12.75" customHeight="1"/>
    <row r="65" s="113" customFormat="1" ht="12.75" customHeight="1"/>
    <row r="66" s="113" customFormat="1" ht="12.75" customHeight="1"/>
    <row r="67" s="113" customFormat="1" ht="12.75" customHeight="1"/>
    <row r="68" s="113" customFormat="1" ht="12.75" customHeight="1"/>
    <row r="69" s="113" customFormat="1" ht="12.75" customHeight="1"/>
    <row r="70" s="113" customFormat="1" ht="12.75" customHeight="1"/>
    <row r="71" s="113" customFormat="1" ht="12.75" customHeight="1"/>
    <row r="72" s="113" customFormat="1" ht="12.75" customHeight="1"/>
    <row r="73" s="113" customFormat="1" ht="12.75" customHeight="1"/>
    <row r="74" s="113" customFormat="1" ht="12.75" customHeight="1"/>
    <row r="75" s="113" customFormat="1" ht="12.75" customHeight="1"/>
    <row r="76" s="113" customFormat="1" ht="12.75" customHeight="1"/>
    <row r="77" s="113" customFormat="1" ht="12.75" customHeight="1"/>
    <row r="78" s="113" customFormat="1" ht="12.75" customHeight="1"/>
    <row r="79" s="113" customFormat="1" ht="12.75" customHeight="1"/>
    <row r="80" s="113" customFormat="1" ht="12.75" customHeight="1"/>
    <row r="81" s="113" customFormat="1" ht="12.75" customHeight="1"/>
    <row r="82" s="113" customFormat="1" ht="12.75" customHeight="1"/>
    <row r="83" s="113" customFormat="1" ht="12.75" customHeight="1"/>
    <row r="84" s="113" customFormat="1" ht="12.75" customHeight="1"/>
    <row r="85" s="113" customFormat="1" ht="12.75" customHeight="1"/>
    <row r="86" s="113" customFormat="1" ht="12.75" customHeight="1"/>
    <row r="87" s="113" customFormat="1" ht="12.75" customHeight="1"/>
    <row r="88" s="113" customFormat="1" ht="12.75" customHeight="1"/>
    <row r="89" s="113" customFormat="1" ht="12.75" customHeight="1"/>
    <row r="90" s="113" customFormat="1" ht="12.75" customHeight="1"/>
    <row r="91" s="113" customFormat="1" ht="12.75" customHeight="1"/>
    <row r="92" s="113" customFormat="1" ht="12.75" customHeight="1"/>
    <row r="93" s="113" customFormat="1" ht="12.75" customHeight="1"/>
    <row r="94" s="113" customFormat="1" ht="12.75" customHeight="1"/>
    <row r="95" s="113" customFormat="1" ht="12.75" customHeight="1"/>
    <row r="96" s="113" customFormat="1" ht="12.75" customHeight="1"/>
    <row r="97" s="113" customFormat="1" ht="12.75" customHeight="1"/>
    <row r="98" s="113" customFormat="1" ht="12.75" customHeight="1"/>
    <row r="99" s="113" customFormat="1" ht="12.75" customHeight="1"/>
    <row r="100" s="113" customFormat="1" ht="12.75" customHeight="1"/>
    <row r="101" s="113" customFormat="1" ht="12.75" customHeight="1"/>
    <row r="102" s="113" customFormat="1" ht="12.75" customHeight="1"/>
    <row r="103" s="113" customFormat="1" ht="12.75" customHeight="1"/>
    <row r="104" s="113" customFormat="1" ht="12.75" customHeight="1"/>
    <row r="105" s="113" customFormat="1" ht="12.75" customHeight="1"/>
    <row r="106" s="113" customFormat="1" ht="12.75" customHeight="1"/>
    <row r="107" s="113" customFormat="1" ht="12.75" customHeight="1"/>
    <row r="108" s="113" customFormat="1" ht="12.75" customHeight="1"/>
    <row r="109" s="113" customFormat="1" ht="12.75" customHeight="1"/>
    <row r="110" s="113" customFormat="1" ht="12.75" customHeight="1"/>
    <row r="111" s="113" customFormat="1" ht="12.75" customHeight="1"/>
    <row r="112" s="113" customFormat="1" ht="12.75" customHeight="1"/>
    <row r="113" s="113" customFormat="1" ht="12.75" customHeight="1"/>
    <row r="114" s="113" customFormat="1" ht="12.75" customHeight="1"/>
    <row r="115" s="113" customFormat="1" ht="12.75" customHeight="1"/>
    <row r="116" s="113" customFormat="1" ht="12.75" customHeight="1"/>
    <row r="117" s="113" customFormat="1" ht="12.75" customHeight="1"/>
    <row r="118" s="113" customFormat="1" ht="12.75" customHeight="1"/>
    <row r="119" s="113" customFormat="1" ht="12.75" customHeight="1"/>
    <row r="120" s="113" customFormat="1" ht="12.75" customHeight="1"/>
    <row r="121" s="113" customFormat="1" ht="12.75" customHeight="1"/>
    <row r="122" s="113" customFormat="1" ht="12.75" customHeight="1"/>
    <row r="123" s="113" customFormat="1" ht="12.75" customHeight="1"/>
    <row r="124" s="113" customFormat="1" ht="12.75" customHeight="1"/>
    <row r="125" s="113" customFormat="1" ht="12.75" customHeight="1"/>
    <row r="126" s="113" customFormat="1" ht="12.75" customHeight="1"/>
    <row r="127" s="113" customFormat="1" ht="12.75" customHeight="1"/>
    <row r="128" s="113" customFormat="1" ht="12.75" customHeight="1"/>
    <row r="129" s="113" customFormat="1" ht="12.75" customHeight="1"/>
    <row r="130" s="113" customFormat="1" ht="12.75" customHeight="1"/>
    <row r="131" s="113" customFormat="1" ht="12.75" customHeight="1"/>
    <row r="132" s="113" customFormat="1" ht="12.75" customHeight="1"/>
    <row r="133" s="113" customFormat="1" ht="12.75" customHeight="1"/>
    <row r="134" s="113" customFormat="1" ht="12.75" customHeight="1"/>
    <row r="135" s="113" customFormat="1" ht="12.75" customHeight="1"/>
    <row r="136" s="113" customFormat="1" ht="12.75" customHeight="1"/>
    <row r="137" s="113" customFormat="1" ht="12.75" customHeight="1"/>
    <row r="138" s="113" customFormat="1" ht="12.75" customHeight="1"/>
    <row r="139" s="113" customFormat="1" ht="12.75" customHeight="1"/>
    <row r="140" s="113" customFormat="1" ht="12.75" customHeight="1"/>
    <row r="141" s="113" customFormat="1" ht="12.75" customHeight="1"/>
    <row r="142" s="113" customFormat="1" ht="12.75" customHeight="1"/>
    <row r="143" s="113" customFormat="1" ht="12.75" customHeight="1"/>
    <row r="144" s="113" customFormat="1" ht="12.75" customHeight="1"/>
    <row r="145" s="113" customFormat="1" ht="12.75" customHeight="1"/>
    <row r="146" s="113" customFormat="1" ht="12.75" customHeight="1"/>
    <row r="147" s="113" customFormat="1" ht="12.75" customHeight="1"/>
    <row r="148" s="113" customFormat="1" ht="12.75" customHeight="1"/>
    <row r="149" s="113" customFormat="1" ht="12.75" customHeight="1"/>
    <row r="150" s="113" customFormat="1" ht="12.75" customHeight="1"/>
    <row r="151" s="113" customFormat="1" ht="12.75" customHeight="1"/>
    <row r="152" s="113" customFormat="1" ht="12.75" customHeight="1"/>
    <row r="153" s="113" customFormat="1" ht="12.75" customHeight="1"/>
    <row r="154" s="113" customFormat="1" ht="12.75" customHeight="1"/>
    <row r="155" s="113" customFormat="1" ht="12.75" customHeight="1"/>
    <row r="156" s="113" customFormat="1" ht="12.75" customHeight="1"/>
    <row r="157" s="113" customFormat="1" ht="12.75" customHeight="1"/>
    <row r="158" s="113" customFormat="1" ht="12.75" customHeight="1"/>
    <row r="159" s="113" customFormat="1" ht="12.75" customHeight="1"/>
    <row r="160" s="113" customFormat="1" ht="12.75" customHeight="1"/>
    <row r="161" s="113" customFormat="1" ht="12.75" customHeight="1"/>
    <row r="162" s="113" customFormat="1" ht="12.75" customHeight="1"/>
    <row r="163" s="113" customFormat="1" ht="12.75" customHeight="1"/>
    <row r="164" s="113" customFormat="1" ht="12.75" customHeight="1"/>
    <row r="165" s="113" customFormat="1" ht="12.75" customHeight="1"/>
    <row r="166" s="113" customFormat="1" ht="12.75" customHeight="1"/>
    <row r="167" s="113" customFormat="1" ht="12.75" customHeight="1"/>
    <row r="168" s="113" customFormat="1" ht="12.75" customHeight="1"/>
    <row r="169" s="113" customFormat="1" ht="12.75" customHeight="1"/>
    <row r="170" s="113" customFormat="1" ht="12.75" customHeight="1"/>
    <row r="171" s="113" customFormat="1" ht="12.75" customHeight="1"/>
    <row r="172" s="113" customFormat="1" ht="12.75" customHeight="1"/>
    <row r="173" s="113" customFormat="1" ht="12.75" customHeight="1"/>
    <row r="174" s="113" customFormat="1" ht="12.75" customHeight="1"/>
    <row r="175" s="113" customFormat="1" ht="12.75" customHeight="1"/>
    <row r="176" s="113" customFormat="1" ht="12.75" customHeight="1"/>
    <row r="177" s="113" customFormat="1" ht="12.75" customHeight="1"/>
    <row r="178" s="113" customFormat="1" ht="12.75" customHeight="1"/>
    <row r="179" s="113" customFormat="1" ht="12.75" customHeight="1"/>
    <row r="180" s="113" customFormat="1" ht="12.75" customHeight="1"/>
    <row r="181" s="113" customFormat="1" ht="12.75" customHeight="1"/>
    <row r="182" s="113" customFormat="1" ht="12.75" customHeight="1"/>
    <row r="183" s="113" customFormat="1" ht="12.75" customHeight="1"/>
    <row r="184" s="113" customFormat="1" ht="12.75" customHeight="1"/>
    <row r="185" s="113" customFormat="1" ht="12.75" customHeight="1"/>
    <row r="186" s="113" customFormat="1" ht="12.75" customHeight="1"/>
    <row r="187" s="113" customFormat="1" ht="12.75" customHeight="1"/>
    <row r="188" s="113" customFormat="1" ht="12.75" customHeight="1"/>
    <row r="189" s="113" customFormat="1" ht="12.75" customHeight="1"/>
    <row r="190" s="113" customFormat="1" ht="12.75" customHeight="1"/>
    <row r="191" s="113" customFormat="1" ht="12.75" customHeight="1"/>
    <row r="192" s="113" customFormat="1" ht="12.75" customHeight="1"/>
    <row r="193" s="113" customFormat="1" ht="12.75" customHeight="1"/>
    <row r="194" s="113" customFormat="1" ht="12.75" customHeight="1"/>
    <row r="195" s="113" customFormat="1" ht="12.75" customHeight="1"/>
    <row r="196" s="113" customFormat="1" ht="12.75" customHeight="1"/>
    <row r="197" s="113" customFormat="1" ht="12.75" customHeight="1"/>
    <row r="198" s="113" customFormat="1" ht="12.75" customHeight="1"/>
    <row r="199" s="113" customFormat="1" ht="12.75" customHeight="1"/>
    <row r="200" s="113" customFormat="1" ht="12.75" customHeight="1"/>
    <row r="201" s="113" customFormat="1" ht="12.75" customHeight="1"/>
    <row r="202" s="113" customFormat="1" ht="12.75" customHeight="1"/>
    <row r="203" s="113" customFormat="1" ht="12.75" customHeight="1"/>
    <row r="204" s="113" customFormat="1" ht="12.75" customHeight="1"/>
    <row r="205" s="113" customFormat="1" ht="12.75" customHeight="1"/>
    <row r="206" s="113" customFormat="1" ht="12.75" customHeight="1"/>
    <row r="207" s="113" customFormat="1" ht="12.75" customHeight="1"/>
    <row r="208" s="113" customFormat="1" ht="12.75" customHeight="1"/>
    <row r="209" s="113" customFormat="1" ht="12.75" customHeight="1"/>
    <row r="210" s="113" customFormat="1" ht="12.75" customHeight="1"/>
    <row r="211" s="113" customFormat="1" ht="12.75" customHeight="1"/>
    <row r="212" s="113" customFormat="1" ht="12.75" customHeight="1"/>
    <row r="213" s="113" customFormat="1" ht="12.75" customHeight="1"/>
    <row r="214" s="113" customFormat="1" ht="12.75" customHeight="1"/>
    <row r="215" s="113" customFormat="1" ht="12.75" customHeight="1"/>
    <row r="216" s="113" customFormat="1" ht="12.75" customHeight="1"/>
    <row r="217" s="113" customFormat="1" ht="12.75" customHeight="1"/>
    <row r="218" s="113" customFormat="1" ht="12.75" customHeight="1"/>
    <row r="219" s="113" customFormat="1" ht="12.75" customHeight="1"/>
    <row r="220" s="113" customFormat="1" ht="12.75" customHeight="1"/>
    <row r="221" s="113" customFormat="1" ht="12.75" customHeight="1"/>
    <row r="222" s="113" customFormat="1" ht="12.75" customHeight="1"/>
    <row r="223" s="113" customFormat="1" ht="12.75" customHeight="1"/>
    <row r="224" s="113" customFormat="1" ht="12.75" customHeight="1"/>
    <row r="225" s="113" customFormat="1" ht="12.75" customHeight="1"/>
    <row r="226" s="113" customFormat="1" ht="12.75" customHeight="1"/>
    <row r="227" s="113" customFormat="1" ht="12.75" customHeight="1"/>
    <row r="228" s="113" customFormat="1" ht="12.75" customHeight="1"/>
    <row r="229" s="113" customFormat="1" ht="12.75" customHeight="1"/>
    <row r="230" s="113" customFormat="1" ht="12.75" customHeight="1"/>
    <row r="231" s="113" customFormat="1" ht="12.75" customHeight="1"/>
    <row r="232" s="113" customFormat="1" ht="12.75" customHeight="1"/>
    <row r="233" s="113" customFormat="1" ht="12.75" customHeight="1"/>
    <row r="234" s="113" customFormat="1" ht="12.75" customHeight="1"/>
    <row r="235" s="113" customFormat="1" ht="12.75" customHeight="1"/>
    <row r="236" s="113" customFormat="1" ht="12.75" customHeight="1"/>
    <row r="237" s="113" customFormat="1" ht="12.75" customHeight="1"/>
    <row r="238" s="113" customFormat="1" ht="12.75" customHeight="1"/>
    <row r="239" s="113" customFormat="1" ht="12.75" customHeight="1"/>
    <row r="240" s="113" customFormat="1" ht="12.75" customHeight="1"/>
    <row r="241" s="113" customFormat="1" ht="12.75" customHeight="1"/>
    <row r="242" s="113" customFormat="1" ht="12.75" customHeight="1"/>
    <row r="243" s="113" customFormat="1" ht="12.75" customHeight="1"/>
    <row r="244" s="113" customFormat="1" ht="12.75" customHeight="1"/>
    <row r="245" s="113" customFormat="1" ht="12.75" customHeight="1"/>
    <row r="246" s="113" customFormat="1" ht="12.75" customHeight="1"/>
    <row r="247" s="113" customFormat="1" ht="12.75" customHeight="1"/>
    <row r="248" s="113" customFormat="1" ht="12.75" customHeight="1"/>
    <row r="249" s="113" customFormat="1" ht="12.75" customHeight="1"/>
    <row r="250" s="113" customFormat="1" ht="12.75" customHeight="1"/>
    <row r="251" s="113" customFormat="1" ht="12.75" customHeight="1"/>
    <row r="252" s="113" customFormat="1" ht="12.75" customHeight="1"/>
    <row r="253" s="113" customFormat="1" ht="12.75" customHeight="1"/>
    <row r="254" s="113" customFormat="1" ht="12.75" customHeight="1"/>
    <row r="255" s="113" customFormat="1" ht="12.75" customHeight="1"/>
    <row r="256" s="113" customFormat="1" ht="12.75" customHeight="1"/>
    <row r="257" s="113" customFormat="1" ht="12.75" customHeight="1"/>
    <row r="258" s="113" customFormat="1" ht="12.75" customHeight="1"/>
    <row r="259" s="113" customFormat="1" ht="12.75" customHeight="1"/>
    <row r="260" s="113" customFormat="1" ht="12.75" customHeight="1"/>
    <row r="261" s="113" customFormat="1" ht="12.75" customHeight="1"/>
    <row r="262" s="113" customFormat="1" ht="12.75" customHeight="1"/>
    <row r="263" s="113" customFormat="1" ht="12.75" customHeight="1"/>
    <row r="264" s="113" customFormat="1" ht="12.75" customHeight="1"/>
    <row r="265" s="113" customFormat="1" ht="12.75" customHeight="1"/>
    <row r="266" s="113" customFormat="1" ht="12.75" customHeight="1"/>
    <row r="267" s="113" customFormat="1" ht="12.75" customHeight="1"/>
    <row r="268" s="113" customFormat="1" ht="12.75" customHeight="1"/>
    <row r="269" s="113" customFormat="1" ht="12.75" customHeight="1"/>
    <row r="270" s="113" customFormat="1" ht="12.75" customHeight="1"/>
    <row r="271" s="113" customFormat="1" ht="12.75" customHeight="1"/>
    <row r="272" s="113" customFormat="1" ht="12.75" customHeight="1"/>
    <row r="273" s="113" customFormat="1" ht="12.75" customHeight="1"/>
    <row r="274" s="113" customFormat="1" ht="12.75" customHeight="1"/>
    <row r="275" s="113" customFormat="1" ht="12.75" customHeight="1"/>
    <row r="276" s="113" customFormat="1" ht="12.75" customHeight="1"/>
    <row r="277" s="113" customFormat="1" ht="12.75" customHeight="1"/>
    <row r="278" s="113" customFormat="1" ht="12.75" customHeight="1"/>
    <row r="279" s="113" customFormat="1" ht="12.75" customHeight="1"/>
    <row r="280" s="113" customFormat="1" ht="12.75" customHeight="1"/>
    <row r="281" s="113" customFormat="1" ht="12.75" customHeight="1"/>
    <row r="282" s="113" customFormat="1" ht="12.75" customHeight="1"/>
    <row r="283" s="113" customFormat="1" ht="12.75" customHeight="1"/>
    <row r="284" s="113" customFormat="1" ht="12.75" customHeight="1"/>
    <row r="285" s="113" customFormat="1" ht="12.75" customHeight="1"/>
    <row r="286" s="113" customFormat="1" ht="12.75" customHeight="1"/>
    <row r="287" s="113" customFormat="1" ht="12.75" customHeight="1"/>
    <row r="288" s="113" customFormat="1" ht="12.75" customHeight="1"/>
    <row r="289" s="113" customFormat="1" ht="12.75" customHeight="1"/>
    <row r="290" s="113" customFormat="1" ht="12.75" customHeight="1"/>
    <row r="291" s="113" customFormat="1" ht="12.75" customHeight="1"/>
    <row r="292" s="113" customFormat="1" ht="12.75" customHeight="1"/>
    <row r="293" s="113" customFormat="1" ht="12.75" customHeight="1"/>
    <row r="294" s="113" customFormat="1" ht="12.75" customHeight="1"/>
    <row r="295" s="113" customFormat="1" ht="12.75" customHeight="1"/>
    <row r="296" s="113" customFormat="1" ht="12.75" customHeight="1"/>
    <row r="297" s="113" customFormat="1" ht="12.75" customHeight="1"/>
    <row r="298" s="113" customFormat="1" ht="12.75" customHeight="1"/>
    <row r="299" s="113" customFormat="1" ht="12.75" customHeight="1"/>
    <row r="300" s="113" customFormat="1" ht="12.75" customHeight="1"/>
    <row r="301" s="113" customFormat="1" ht="12.75" customHeight="1"/>
    <row r="302" s="113" customFormat="1" ht="12.75" customHeight="1"/>
    <row r="303" s="113" customFormat="1" ht="12.75" customHeight="1"/>
    <row r="304" s="113" customFormat="1" ht="12.75" customHeight="1"/>
    <row r="305" s="113" customFormat="1" ht="12.75" customHeight="1"/>
    <row r="306" s="113" customFormat="1" ht="12.75" customHeight="1"/>
    <row r="307" s="113" customFormat="1" ht="12.75" customHeight="1"/>
    <row r="308" s="113" customFormat="1" ht="12.75" customHeight="1"/>
    <row r="309" s="113" customFormat="1" ht="12.75" customHeight="1"/>
    <row r="310" s="113" customFormat="1" ht="12.75" customHeight="1"/>
    <row r="311" s="113" customFormat="1" ht="12.75" customHeight="1"/>
    <row r="312" s="113" customFormat="1" ht="12.75" customHeight="1"/>
    <row r="313" s="113" customFormat="1" ht="12.75" customHeight="1"/>
    <row r="314" s="113" customFormat="1" ht="12.75" customHeight="1"/>
    <row r="315" s="113" customFormat="1" ht="12.75" customHeight="1"/>
    <row r="316" s="113" customFormat="1" ht="12.75" customHeight="1"/>
    <row r="317" s="113" customFormat="1" ht="12.75" customHeight="1"/>
    <row r="318" s="113" customFormat="1" ht="12.75" customHeight="1"/>
    <row r="319" s="113" customFormat="1" ht="12.75" customHeight="1"/>
    <row r="320" s="113" customFormat="1" ht="12.75" customHeight="1"/>
    <row r="321" s="113" customFormat="1" ht="12.75" customHeight="1"/>
    <row r="322" s="113" customFormat="1" ht="12.75" customHeight="1"/>
    <row r="323" s="113" customFormat="1" ht="12.75" customHeight="1"/>
    <row r="324" s="113" customFormat="1" ht="12.75" customHeight="1"/>
    <row r="325" s="113" customFormat="1" ht="12.75" customHeight="1"/>
    <row r="326" s="113" customFormat="1" ht="12.75" customHeight="1"/>
    <row r="327" s="113" customFormat="1" ht="12.75" customHeight="1"/>
    <row r="328" s="113" customFormat="1" ht="12.75" customHeight="1"/>
    <row r="329" s="113" customFormat="1" ht="12.75" customHeight="1"/>
    <row r="330" s="113" customFormat="1" ht="12.75" customHeight="1"/>
    <row r="331" s="113" customFormat="1" ht="12.75" customHeight="1"/>
    <row r="332" s="113" customFormat="1" ht="12.75" customHeight="1"/>
    <row r="333" s="113" customFormat="1" ht="12.75" customHeight="1"/>
    <row r="334" s="113" customFormat="1" ht="12.75" customHeight="1"/>
    <row r="335" s="113" customFormat="1" ht="12.75" customHeight="1"/>
    <row r="336" s="113" customFormat="1" ht="12.75" customHeight="1"/>
    <row r="337" s="113" customFormat="1" ht="12.75" customHeight="1"/>
    <row r="338" s="113" customFormat="1" ht="12.75" customHeight="1"/>
    <row r="339" s="113" customFormat="1" ht="12.75" customHeight="1"/>
    <row r="340" s="113" customFormat="1" ht="12.75" customHeight="1"/>
    <row r="341" s="113" customFormat="1" ht="12.75" customHeight="1"/>
    <row r="342" s="113" customFormat="1" ht="12.75" customHeight="1"/>
    <row r="343" s="113" customFormat="1" ht="12.75" customHeight="1"/>
    <row r="344" s="113" customFormat="1" ht="12.75" customHeight="1"/>
    <row r="345" s="113" customFormat="1" ht="12.75" customHeight="1"/>
    <row r="346" s="113" customFormat="1" ht="12.75" customHeight="1"/>
    <row r="347" s="113" customFormat="1" ht="12.75" customHeight="1"/>
    <row r="348" s="113" customFormat="1" ht="12.75" customHeight="1"/>
    <row r="349" s="113" customFormat="1" ht="12.75" customHeight="1"/>
    <row r="350" s="113" customFormat="1" ht="12.75" customHeight="1"/>
    <row r="351" s="113" customFormat="1" ht="12.75" customHeight="1"/>
    <row r="352" s="113" customFormat="1" ht="12.75" customHeight="1"/>
    <row r="353" s="113" customFormat="1" ht="12.75" customHeight="1"/>
    <row r="354" s="113" customFormat="1" ht="12.75" customHeight="1"/>
    <row r="355" s="113" customFormat="1" ht="12.75" customHeight="1"/>
    <row r="356" s="113" customFormat="1" ht="12.75" customHeight="1"/>
    <row r="357" s="113" customFormat="1" ht="12.75" customHeight="1"/>
    <row r="358" s="113" customFormat="1" ht="12.75" customHeight="1"/>
    <row r="359" s="113" customFormat="1" ht="12.75" customHeight="1"/>
    <row r="360" s="113" customFormat="1" ht="12.75" customHeight="1"/>
    <row r="361" s="113" customFormat="1" ht="12.75" customHeight="1"/>
    <row r="362" s="113" customFormat="1" ht="12.75" customHeight="1"/>
    <row r="363" s="113" customFormat="1" ht="12.75" customHeight="1"/>
    <row r="364" s="113" customFormat="1" ht="12.75" customHeight="1"/>
    <row r="365" s="113" customFormat="1" ht="12.75" customHeight="1"/>
    <row r="366" s="113" customFormat="1" ht="12.75" customHeight="1"/>
    <row r="367" s="113" customFormat="1" ht="12.75" customHeight="1"/>
    <row r="368" s="113" customFormat="1" ht="12.75" customHeight="1"/>
    <row r="369" s="113" customFormat="1" ht="12.75" customHeight="1"/>
    <row r="370" s="113" customFormat="1" ht="12.75" customHeight="1"/>
    <row r="371" s="113" customFormat="1" ht="12.75" customHeight="1"/>
    <row r="372" s="113" customFormat="1" ht="12.75" customHeight="1"/>
    <row r="373" s="113" customFormat="1" ht="12.75" customHeight="1"/>
    <row r="374" s="113" customFormat="1" ht="12.75" customHeight="1"/>
    <row r="375" s="113" customFormat="1" ht="12.75" customHeight="1"/>
    <row r="376" s="113" customFormat="1" ht="12.75" customHeight="1"/>
    <row r="377" s="113" customFormat="1" ht="12.75" customHeight="1"/>
    <row r="378" s="113" customFormat="1" ht="12.75" customHeight="1"/>
    <row r="379" s="113" customFormat="1" ht="12.75" customHeight="1"/>
    <row r="380" s="113" customFormat="1" ht="12.75" customHeight="1"/>
    <row r="381" s="113" customFormat="1" ht="12.75" customHeight="1"/>
    <row r="382" s="113" customFormat="1" ht="12.75" customHeight="1"/>
    <row r="383" s="113" customFormat="1" ht="12.75" customHeight="1"/>
    <row r="384" s="113" customFormat="1" ht="12.75" customHeight="1"/>
    <row r="385" s="113" customFormat="1" ht="12.75" customHeight="1"/>
    <row r="386" s="113" customFormat="1" ht="12.75" customHeight="1"/>
    <row r="387" s="113" customFormat="1" ht="12.75" customHeight="1"/>
    <row r="388" s="113" customFormat="1" ht="12.75" customHeight="1"/>
    <row r="389" s="113" customFormat="1" ht="12.75" customHeight="1"/>
    <row r="390" s="113" customFormat="1" ht="12.75" customHeight="1"/>
    <row r="391" s="113" customFormat="1" ht="12.75" customHeight="1"/>
    <row r="392" s="113" customFormat="1" ht="12.75" customHeight="1"/>
    <row r="393" s="113" customFormat="1" ht="12.75" customHeight="1"/>
    <row r="394" s="113" customFormat="1" ht="12.75" customHeight="1"/>
    <row r="395" s="113" customFormat="1" ht="12.75" customHeight="1"/>
    <row r="396" s="113" customFormat="1" ht="12.75" customHeight="1"/>
    <row r="397" s="113" customFormat="1" ht="12.75" customHeight="1"/>
    <row r="398" s="113" customFormat="1" ht="12.75" customHeight="1"/>
    <row r="399" s="113" customFormat="1" ht="12.75" customHeight="1"/>
    <row r="400" s="113" customFormat="1" ht="12.75" customHeight="1"/>
    <row r="401" s="113" customFormat="1" ht="12.75" customHeight="1"/>
    <row r="402" s="113" customFormat="1" ht="12.75" customHeight="1"/>
    <row r="403" s="113" customFormat="1" ht="12.75" customHeight="1"/>
    <row r="404" s="113" customFormat="1" ht="12.75" customHeight="1"/>
    <row r="405" s="113" customFormat="1" ht="12.75" customHeight="1"/>
    <row r="406" s="113" customFormat="1" ht="12.75" customHeight="1"/>
    <row r="407" s="113" customFormat="1" ht="12.75" customHeight="1"/>
    <row r="408" s="113" customFormat="1" ht="12.75" customHeight="1"/>
    <row r="409" s="113" customFormat="1" ht="12.75" customHeight="1"/>
    <row r="410" s="113" customFormat="1" ht="12.75" customHeight="1"/>
    <row r="411" s="113" customFormat="1" ht="12.75" customHeight="1"/>
    <row r="412" s="113" customFormat="1" ht="12.75" customHeight="1"/>
    <row r="413" s="113" customFormat="1" ht="12.75" customHeight="1"/>
    <row r="414" s="113" customFormat="1" ht="12.75" customHeight="1"/>
    <row r="415" s="113" customFormat="1" ht="12.75" customHeight="1"/>
    <row r="416" s="113" customFormat="1" ht="12.75" customHeight="1"/>
    <row r="417" s="113" customFormat="1" ht="12.75" customHeight="1"/>
    <row r="418" s="113" customFormat="1" ht="12.75" customHeight="1"/>
    <row r="419" s="113" customFormat="1" ht="12.75" customHeight="1"/>
    <row r="420" s="113" customFormat="1" ht="12.75" customHeight="1"/>
    <row r="421" s="113" customFormat="1" ht="12.75" customHeight="1"/>
    <row r="422" s="113" customFormat="1" ht="12.75" customHeight="1"/>
    <row r="423" s="113" customFormat="1" ht="12.75" customHeight="1"/>
    <row r="424" s="113" customFormat="1" ht="12.75" customHeight="1"/>
    <row r="425" s="113" customFormat="1" ht="12.75" customHeight="1"/>
    <row r="426" s="113" customFormat="1" ht="12.75" customHeight="1"/>
    <row r="427" s="113" customFormat="1" ht="12.75" customHeight="1"/>
    <row r="428" s="113" customFormat="1" ht="12.75" customHeight="1"/>
    <row r="429" s="113" customFormat="1" ht="12.75" customHeight="1"/>
    <row r="430" s="113" customFormat="1" ht="12.75" customHeight="1"/>
    <row r="431" s="113" customFormat="1" ht="12.75" customHeight="1"/>
    <row r="432" s="113" customFormat="1" ht="12.75" customHeight="1"/>
    <row r="433" s="113" customFormat="1" ht="12.75" customHeight="1"/>
    <row r="434" s="113" customFormat="1" ht="12.75" customHeight="1"/>
    <row r="435" s="113" customFormat="1" ht="12.75" customHeight="1"/>
    <row r="436" s="113" customFormat="1" ht="12.75" customHeight="1"/>
    <row r="437" s="113" customFormat="1" ht="12.75" customHeight="1"/>
    <row r="438" s="113" customFormat="1" ht="12.75" customHeight="1"/>
    <row r="439" s="113" customFormat="1" ht="12.75" customHeight="1"/>
    <row r="440" s="113" customFormat="1" ht="12.75" customHeight="1"/>
    <row r="441" s="113" customFormat="1" ht="12.75" customHeight="1"/>
    <row r="442" s="113" customFormat="1" ht="12.75" customHeight="1"/>
    <row r="443" s="113" customFormat="1" ht="12.75" customHeight="1"/>
    <row r="444" s="113" customFormat="1" ht="12.75" customHeight="1"/>
    <row r="445" s="113" customFormat="1" ht="12.75" customHeight="1"/>
    <row r="446" s="113" customFormat="1" ht="12.75" customHeight="1"/>
    <row r="447" s="113" customFormat="1" ht="12.75" customHeight="1"/>
    <row r="448" s="113" customFormat="1" ht="12.75" customHeight="1"/>
    <row r="449" s="113" customFormat="1" ht="12.75" customHeight="1"/>
    <row r="450" s="113" customFormat="1" ht="12.75" customHeight="1"/>
    <row r="451" s="113" customFormat="1" ht="12.75" customHeight="1"/>
    <row r="452" s="113" customFormat="1" ht="12.75" customHeight="1"/>
    <row r="453" s="113" customFormat="1" ht="12.75" customHeight="1"/>
    <row r="454" s="113" customFormat="1" ht="12.75" customHeight="1"/>
    <row r="455" s="113" customFormat="1" ht="12.75" customHeight="1"/>
    <row r="456" s="113" customFormat="1" ht="12.75" customHeight="1"/>
    <row r="457" s="113" customFormat="1" ht="12.75" customHeight="1"/>
    <row r="458" s="113" customFormat="1" ht="12.75" customHeight="1"/>
    <row r="459" s="113" customFormat="1" ht="12.75" customHeight="1"/>
    <row r="460" s="113" customFormat="1" ht="12.75" customHeight="1"/>
    <row r="461" s="113" customFormat="1" ht="12.75" customHeight="1"/>
    <row r="462" s="113" customFormat="1" ht="12.75" customHeight="1"/>
    <row r="463" s="113" customFormat="1" ht="12.75" customHeight="1"/>
    <row r="464" s="113" customFormat="1" ht="12.75" customHeight="1"/>
    <row r="465" s="113" customFormat="1" ht="12.75" customHeight="1"/>
    <row r="466" s="113" customFormat="1" ht="12.75" customHeight="1"/>
    <row r="467" s="113" customFormat="1" ht="12.75" customHeight="1"/>
    <row r="468" s="113" customFormat="1" ht="12.75" customHeight="1"/>
    <row r="469" s="113" customFormat="1" ht="12.75" customHeight="1"/>
    <row r="470" s="113" customFormat="1" ht="12.75" customHeight="1"/>
    <row r="471" s="113" customFormat="1" ht="12.75" customHeight="1"/>
    <row r="472" s="113" customFormat="1" ht="12.75" customHeight="1"/>
    <row r="473" s="113" customFormat="1" ht="12.75" customHeight="1"/>
    <row r="474" s="113" customFormat="1" ht="12.75" customHeight="1"/>
    <row r="475" s="113" customFormat="1" ht="12.75" customHeight="1"/>
    <row r="476" s="113" customFormat="1" ht="12.75" customHeight="1"/>
    <row r="477" s="113" customFormat="1" ht="12.75" customHeight="1"/>
    <row r="478" s="113" customFormat="1" ht="12.75" customHeight="1"/>
    <row r="479" s="113" customFormat="1" ht="12.75" customHeight="1"/>
    <row r="480" s="113" customFormat="1" ht="12.75" customHeight="1"/>
    <row r="481" s="113" customFormat="1" ht="12.75" customHeight="1"/>
    <row r="482" s="113" customFormat="1" ht="12.75" customHeight="1"/>
    <row r="483" s="113" customFormat="1" ht="12.75" customHeight="1"/>
    <row r="484" s="113" customFormat="1" ht="12.75" customHeight="1"/>
    <row r="485" s="113" customFormat="1" ht="12.75" customHeight="1"/>
    <row r="486" s="113" customFormat="1" ht="12.75" customHeight="1"/>
    <row r="487" s="113" customFormat="1" ht="12.75" customHeight="1"/>
    <row r="488" s="113" customFormat="1" ht="12.75" customHeight="1"/>
    <row r="489" s="113" customFormat="1" ht="12.75" customHeight="1"/>
    <row r="490" s="113" customFormat="1" ht="12.75" customHeight="1"/>
    <row r="491" s="113" customFormat="1" ht="12.75" customHeight="1"/>
    <row r="492" s="113" customFormat="1" ht="12.75" customHeight="1"/>
    <row r="493" s="113" customFormat="1" ht="12.75" customHeight="1"/>
    <row r="494" s="113" customFormat="1" ht="12.75" customHeight="1"/>
    <row r="495" s="113" customFormat="1" ht="12.75" customHeight="1"/>
    <row r="496" s="113" customFormat="1" ht="12.75" customHeight="1"/>
    <row r="497" s="113" customFormat="1" ht="12.75" customHeight="1"/>
    <row r="498" s="113" customFormat="1" ht="12.75" customHeight="1"/>
    <row r="499" s="113" customFormat="1" ht="12.75" customHeight="1"/>
    <row r="500" s="113" customFormat="1" ht="12.75" customHeight="1"/>
    <row r="501" s="113" customFormat="1" ht="12.75" customHeight="1"/>
    <row r="502" s="113" customFormat="1" ht="12.75" customHeight="1"/>
    <row r="503" s="113" customFormat="1" ht="12.75" customHeight="1"/>
    <row r="504" s="113" customFormat="1" ht="12.75" customHeight="1"/>
    <row r="505" s="113" customFormat="1" ht="12.75" customHeight="1"/>
    <row r="506" s="113" customFormat="1" ht="12.75" customHeight="1"/>
    <row r="507" s="113" customFormat="1" ht="12.75" customHeight="1"/>
    <row r="508" s="113" customFormat="1" ht="12.75" customHeight="1"/>
    <row r="509" s="113" customFormat="1" ht="12.75" customHeight="1"/>
    <row r="510" s="113" customFormat="1" ht="12.75" customHeight="1"/>
    <row r="511" s="113" customFormat="1" ht="12.75" customHeight="1"/>
    <row r="512" s="113" customFormat="1" ht="12.75" customHeight="1"/>
    <row r="513" s="113" customFormat="1" ht="12.75" customHeight="1"/>
    <row r="514" s="113" customFormat="1" ht="12.75" customHeight="1"/>
    <row r="515" s="113" customFormat="1" ht="12.75" customHeight="1"/>
    <row r="516" s="113" customFormat="1" ht="12.75" customHeight="1"/>
    <row r="517" s="113" customFormat="1" ht="12.75" customHeight="1"/>
    <row r="518" s="113" customFormat="1" ht="12.75" customHeight="1"/>
    <row r="519" s="113" customFormat="1" ht="12.75" customHeight="1"/>
    <row r="520" s="113" customFormat="1" ht="12.75" customHeight="1"/>
    <row r="521" s="113" customFormat="1" ht="12.75" customHeight="1"/>
    <row r="522" s="113" customFormat="1" ht="12.75" customHeight="1"/>
    <row r="523" s="113" customFormat="1" ht="12.75" customHeight="1"/>
    <row r="524" s="113" customFormat="1" ht="12.75" customHeight="1"/>
    <row r="525" s="113" customFormat="1" ht="12.75" customHeight="1"/>
    <row r="526" s="113" customFormat="1" ht="12.75" customHeight="1"/>
    <row r="527" s="113" customFormat="1" ht="12.75" customHeight="1"/>
    <row r="528" s="113" customFormat="1" ht="12.75" customHeight="1"/>
    <row r="529" s="113" customFormat="1" ht="12.75" customHeight="1"/>
    <row r="530" s="113" customFormat="1" ht="12.75" customHeight="1"/>
    <row r="531" s="113" customFormat="1" ht="12.75" customHeight="1"/>
    <row r="532" s="113" customFormat="1" ht="12.75" customHeight="1"/>
    <row r="533" s="113" customFormat="1" ht="12.75" customHeight="1"/>
    <row r="534" s="113" customFormat="1" ht="12.75" customHeight="1"/>
    <row r="535" s="113" customFormat="1" ht="12.75" customHeight="1"/>
    <row r="536" s="113" customFormat="1" ht="12.75" customHeight="1"/>
    <row r="537" s="113" customFormat="1" ht="12.75" customHeight="1"/>
    <row r="538" s="113" customFormat="1" ht="12.75" customHeight="1"/>
    <row r="539" s="113" customFormat="1" ht="12.75" customHeight="1"/>
    <row r="540" s="113" customFormat="1" ht="12.75" customHeight="1"/>
    <row r="541" s="113" customFormat="1" ht="12.75" customHeight="1"/>
    <row r="542" s="113" customFormat="1" ht="12.75" customHeight="1"/>
    <row r="543" s="113" customFormat="1" ht="12.75" customHeight="1"/>
    <row r="544" s="113" customFormat="1" ht="12.75" customHeight="1"/>
    <row r="545" s="113" customFormat="1" ht="12.75" customHeight="1"/>
    <row r="546" s="113" customFormat="1" ht="12.75" customHeight="1"/>
    <row r="547" s="113" customFormat="1" ht="12.75" customHeight="1"/>
    <row r="548" s="113" customFormat="1" ht="12.75" customHeight="1"/>
    <row r="549" s="113" customFormat="1" ht="12.75" customHeight="1"/>
    <row r="550" s="113" customFormat="1" ht="12.75" customHeight="1"/>
    <row r="551" s="113" customFormat="1" ht="12.75" customHeight="1"/>
    <row r="552" s="113" customFormat="1" ht="12.75" customHeight="1"/>
    <row r="553" s="113" customFormat="1" ht="12.75" customHeight="1"/>
    <row r="554" s="113" customFormat="1" ht="12.75" customHeight="1"/>
    <row r="555" s="113" customFormat="1" ht="12.75" customHeight="1"/>
    <row r="556" s="113" customFormat="1" ht="12.75" customHeight="1"/>
    <row r="557" s="113" customFormat="1" ht="12.75" customHeight="1"/>
    <row r="558" s="113" customFormat="1" ht="12.75" customHeight="1"/>
    <row r="559" s="113" customFormat="1" ht="12.75" customHeight="1"/>
    <row r="560" s="113" customFormat="1" ht="12.75" customHeight="1"/>
    <row r="561" s="113" customFormat="1" ht="12.75" customHeight="1"/>
    <row r="562" s="113" customFormat="1" ht="12.75" customHeight="1"/>
    <row r="563" s="113" customFormat="1" ht="12.75" customHeight="1"/>
    <row r="564" s="113" customFormat="1" ht="12.75" customHeight="1"/>
    <row r="565" s="113" customFormat="1" ht="12.75" customHeight="1"/>
    <row r="566" s="113" customFormat="1" ht="12.75" customHeight="1"/>
    <row r="567" s="113" customFormat="1" ht="12.75" customHeight="1"/>
    <row r="568" s="113" customFormat="1" ht="12.75" customHeight="1"/>
    <row r="569" s="113" customFormat="1" ht="12.75" customHeight="1"/>
    <row r="570" s="113" customFormat="1" ht="12.75" customHeight="1"/>
    <row r="571" s="113" customFormat="1" ht="12.75" customHeight="1"/>
    <row r="572" s="113" customFormat="1" ht="12.75" customHeight="1"/>
    <row r="573" s="113" customFormat="1" ht="12.75" customHeight="1"/>
    <row r="574" s="113" customFormat="1" ht="12.75" customHeight="1"/>
    <row r="575" s="113" customFormat="1" ht="12.75" customHeight="1"/>
    <row r="576" s="113" customFormat="1" ht="12.75" customHeight="1"/>
    <row r="577" s="113" customFormat="1" ht="12.75" customHeight="1"/>
    <row r="578" s="113" customFormat="1" ht="12.75" customHeight="1"/>
    <row r="579" s="113" customFormat="1" ht="12.75" customHeight="1"/>
    <row r="580" s="113" customFormat="1" ht="12.75" customHeight="1"/>
    <row r="581" s="113" customFormat="1" ht="12.75" customHeight="1"/>
    <row r="582" s="113" customFormat="1" ht="12.75" customHeight="1"/>
    <row r="583" s="113" customFormat="1" ht="12.75" customHeight="1"/>
    <row r="584" s="113" customFormat="1" ht="12.75" customHeight="1"/>
    <row r="585" s="113" customFormat="1" ht="12.75" customHeight="1"/>
    <row r="586" s="113" customFormat="1" ht="12.75" customHeight="1"/>
    <row r="587" s="113" customFormat="1" ht="12.75" customHeight="1"/>
    <row r="588" s="113" customFormat="1" ht="12.75" customHeight="1"/>
    <row r="589" s="113" customFormat="1" ht="12.75" customHeight="1"/>
    <row r="590" s="113" customFormat="1" ht="12.75" customHeight="1"/>
    <row r="591" s="113" customFormat="1" ht="12.75" customHeight="1"/>
    <row r="592" s="113" customFormat="1" ht="12.75" customHeight="1"/>
    <row r="593" s="113" customFormat="1" ht="12.75" customHeight="1"/>
    <row r="594" s="113" customFormat="1" ht="12.75" customHeight="1"/>
    <row r="595" s="113" customFormat="1" ht="12.75" customHeight="1"/>
    <row r="596" s="113" customFormat="1" ht="12.75" customHeight="1"/>
    <row r="597" s="113" customFormat="1" ht="12.75" customHeight="1"/>
    <row r="598" s="113" customFormat="1" ht="12.75" customHeight="1"/>
    <row r="599" s="113" customFormat="1" ht="12.75" customHeight="1"/>
    <row r="600" s="113" customFormat="1" ht="12.75" customHeight="1"/>
    <row r="601" s="113" customFormat="1" ht="12.75" customHeight="1"/>
    <row r="602" s="113" customFormat="1" ht="12.75" customHeight="1"/>
    <row r="603" s="113" customFormat="1" ht="12.75" customHeight="1"/>
    <row r="604" s="113" customFormat="1" ht="12.75" customHeight="1"/>
    <row r="605" s="113" customFormat="1" ht="12.75" customHeight="1"/>
    <row r="606" s="113" customFormat="1" ht="12.75" customHeight="1"/>
    <row r="607" s="113" customFormat="1" ht="12.75" customHeight="1"/>
    <row r="608" s="113" customFormat="1" ht="12.75" customHeight="1"/>
    <row r="609" s="113" customFormat="1" ht="12.75" customHeight="1"/>
    <row r="610" s="113" customFormat="1" ht="12.75" customHeight="1"/>
    <row r="611" s="113" customFormat="1" ht="12.75" customHeight="1"/>
    <row r="612" s="113" customFormat="1" ht="12.75" customHeight="1"/>
    <row r="613" s="113" customFormat="1" ht="12.75" customHeight="1"/>
    <row r="614" s="113" customFormat="1" ht="12.75" customHeight="1"/>
    <row r="615" s="113" customFormat="1" ht="12.75" customHeight="1"/>
    <row r="616" s="113" customFormat="1" ht="12.75" customHeight="1"/>
    <row r="617" s="113" customFormat="1" ht="12.75" customHeight="1"/>
    <row r="618" s="113" customFormat="1" ht="12.75" customHeight="1"/>
    <row r="619" s="113" customFormat="1" ht="12.75" customHeight="1"/>
    <row r="620" s="113" customFormat="1" ht="12.75" customHeight="1"/>
    <row r="621" s="113" customFormat="1" ht="12.75" customHeight="1"/>
    <row r="622" s="113" customFormat="1" ht="12.75" customHeight="1"/>
    <row r="623" s="113" customFormat="1" ht="12.75" customHeight="1"/>
    <row r="624" s="113" customFormat="1" ht="12.75" customHeight="1"/>
    <row r="625" s="113" customFormat="1" ht="12.75" customHeight="1"/>
    <row r="626" s="113" customFormat="1" ht="12.75" customHeight="1"/>
    <row r="627" s="113" customFormat="1" ht="12.75" customHeight="1"/>
    <row r="628" s="113" customFormat="1" ht="12.75" customHeight="1"/>
    <row r="629" s="113" customFormat="1" ht="12.75" customHeight="1"/>
    <row r="630" s="113" customFormat="1" ht="12.75" customHeight="1"/>
    <row r="631" s="113" customFormat="1" ht="12.75" customHeight="1"/>
    <row r="632" s="113" customFormat="1" ht="12.75" customHeight="1"/>
    <row r="633" s="113" customFormat="1" ht="12.75" customHeight="1"/>
    <row r="634" s="113" customFormat="1" ht="12.75" customHeight="1"/>
    <row r="635" s="113" customFormat="1" ht="12.75" customHeight="1"/>
    <row r="636" s="113" customFormat="1" ht="12.75" customHeight="1"/>
    <row r="637" s="113" customFormat="1" ht="12.75" customHeight="1"/>
    <row r="638" s="113" customFormat="1" ht="12.75" customHeight="1"/>
    <row r="639" s="113" customFormat="1" ht="12.75" customHeight="1"/>
    <row r="640" s="113" customFormat="1" ht="12.75" customHeight="1"/>
    <row r="641" s="113" customFormat="1" ht="12.75" customHeight="1"/>
    <row r="642" s="113" customFormat="1" ht="12.75" customHeight="1"/>
    <row r="643" s="113" customFormat="1" ht="12.75" customHeight="1"/>
    <row r="644" s="113" customFormat="1" ht="12.75" customHeight="1"/>
    <row r="645" s="113" customFormat="1" ht="12.75" customHeight="1"/>
    <row r="646" s="113" customFormat="1" ht="12.75" customHeight="1"/>
    <row r="647" s="113" customFormat="1" ht="12.75" customHeight="1"/>
    <row r="648" s="113" customFormat="1" ht="12.75" customHeight="1"/>
    <row r="649" s="113" customFormat="1" ht="12.75" customHeight="1"/>
    <row r="650" s="113" customFormat="1" ht="12.75" customHeight="1"/>
    <row r="651" s="113" customFormat="1" ht="12.75" customHeight="1"/>
    <row r="652" s="113" customFormat="1" ht="12.75" customHeight="1"/>
    <row r="653" s="113" customFormat="1" ht="12.75" customHeight="1"/>
    <row r="654" s="113" customFormat="1" ht="12.75" customHeight="1"/>
    <row r="655" s="113" customFormat="1" ht="12.75" customHeight="1"/>
    <row r="656" s="113" customFormat="1" ht="12.75" customHeight="1"/>
    <row r="657" s="113" customFormat="1" ht="12.75" customHeight="1"/>
    <row r="658" s="113" customFormat="1" ht="12.75" customHeight="1"/>
    <row r="659" s="113" customFormat="1" ht="12.75" customHeight="1"/>
    <row r="660" s="113" customFormat="1" ht="12.75" customHeight="1"/>
    <row r="661" s="113" customFormat="1" ht="12.75" customHeight="1"/>
    <row r="662" s="113" customFormat="1" ht="12.75" customHeight="1"/>
    <row r="663" s="113" customFormat="1" ht="12.75" customHeight="1"/>
    <row r="664" s="113" customFormat="1" ht="12.75" customHeight="1"/>
    <row r="665" s="113" customFormat="1" ht="12.75" customHeight="1"/>
    <row r="666" s="113" customFormat="1" ht="12.75" customHeight="1"/>
    <row r="667" s="113" customFormat="1" ht="12.75" customHeight="1"/>
    <row r="668" s="113" customFormat="1" ht="12.75" customHeight="1"/>
    <row r="669" s="113" customFormat="1" ht="12.75" customHeight="1"/>
    <row r="670" s="113" customFormat="1" ht="12.75" customHeight="1"/>
    <row r="671" s="113" customFormat="1" ht="12.75" customHeight="1"/>
    <row r="672" s="113" customFormat="1" ht="12.75" customHeight="1"/>
    <row r="673" s="113" customFormat="1" ht="12.75" customHeight="1"/>
    <row r="674" s="113" customFormat="1" ht="12.75" customHeight="1"/>
    <row r="675" s="113" customFormat="1" ht="12.75" customHeight="1"/>
    <row r="676" s="113" customFormat="1" ht="12.75" customHeight="1"/>
    <row r="677" s="113" customFormat="1" ht="12.75" customHeight="1"/>
    <row r="678" s="113" customFormat="1" ht="12.75" customHeight="1"/>
    <row r="679" s="113" customFormat="1" ht="12.75" customHeight="1"/>
    <row r="680" s="113" customFormat="1" ht="12.75" customHeight="1"/>
    <row r="681" s="113" customFormat="1" ht="12.75" customHeight="1"/>
    <row r="682" s="113" customFormat="1" ht="12.75" customHeight="1"/>
    <row r="683" s="113" customFormat="1" ht="12.75" customHeight="1"/>
    <row r="684" s="113" customFormat="1" ht="12.75" customHeight="1"/>
    <row r="685" s="113" customFormat="1" ht="12.75" customHeight="1"/>
    <row r="686" s="113" customFormat="1" ht="12.75" customHeight="1"/>
    <row r="687" s="113" customFormat="1" ht="12.75" customHeight="1"/>
    <row r="688" s="113" customFormat="1" ht="12.75" customHeight="1"/>
    <row r="689" s="113" customFormat="1" ht="12.75" customHeight="1"/>
    <row r="690" s="113" customFormat="1" ht="12.75" customHeight="1"/>
    <row r="691" s="113" customFormat="1" ht="12.75" customHeight="1"/>
    <row r="692" s="113" customFormat="1" ht="12.75" customHeight="1"/>
    <row r="693" s="113" customFormat="1" ht="12.75" customHeight="1"/>
    <row r="694" s="113" customFormat="1" ht="12.75" customHeight="1"/>
    <row r="695" s="113" customFormat="1" ht="12.75" customHeight="1"/>
    <row r="696" s="113" customFormat="1" ht="12.75" customHeight="1"/>
    <row r="697" s="113" customFormat="1" ht="12.75" customHeight="1"/>
    <row r="698" s="113" customFormat="1" ht="12.75" customHeight="1"/>
    <row r="699" s="113" customFormat="1" ht="12.75" customHeight="1"/>
    <row r="700" s="113" customFormat="1" ht="12.75" customHeight="1"/>
    <row r="701" s="113" customFormat="1" ht="12.75" customHeight="1"/>
    <row r="702" s="113" customFormat="1" ht="12.75" customHeight="1"/>
    <row r="703" s="113" customFormat="1" ht="12.75" customHeight="1"/>
    <row r="704" s="113" customFormat="1" ht="12.75" customHeight="1"/>
    <row r="705" s="113" customFormat="1" ht="12.75" customHeight="1"/>
    <row r="706" s="113" customFormat="1" ht="12.75" customHeight="1"/>
    <row r="707" s="113" customFormat="1" ht="12.75" customHeight="1"/>
    <row r="708" s="113" customFormat="1" ht="12.75" customHeight="1"/>
    <row r="709" s="113" customFormat="1" ht="12.75" customHeight="1"/>
    <row r="710" s="113" customFormat="1" ht="12.75" customHeight="1"/>
    <row r="711" s="113" customFormat="1" ht="12.75" customHeight="1"/>
    <row r="712" s="113" customFormat="1" ht="12.75" customHeight="1"/>
    <row r="713" s="113" customFormat="1" ht="12.75" customHeight="1"/>
    <row r="714" s="113" customFormat="1" ht="12.75" customHeight="1"/>
    <row r="715" s="113" customFormat="1" ht="12.75" customHeight="1"/>
    <row r="716" s="113" customFormat="1" ht="12.75" customHeight="1"/>
    <row r="717" s="113" customFormat="1" ht="12.75" customHeight="1"/>
    <row r="718" s="113" customFormat="1" ht="12.75" customHeight="1"/>
    <row r="719" s="113" customFormat="1" ht="12.75" customHeight="1"/>
    <row r="720" s="113" customFormat="1" ht="12.75" customHeight="1"/>
    <row r="721" s="113" customFormat="1" ht="12.75" customHeight="1"/>
    <row r="722" s="113" customFormat="1" ht="12.75" customHeight="1"/>
    <row r="723" s="113" customFormat="1" ht="12.75" customHeight="1"/>
    <row r="724" s="113" customFormat="1" ht="12.75" customHeight="1"/>
    <row r="725" s="113" customFormat="1" ht="12.75" customHeight="1"/>
    <row r="726" s="113" customFormat="1" ht="12.75" customHeight="1"/>
    <row r="727" s="113" customFormat="1" ht="12.75" customHeight="1"/>
    <row r="728" s="113" customFormat="1" ht="12.75" customHeight="1"/>
    <row r="729" s="113" customFormat="1" ht="12.75" customHeight="1"/>
    <row r="730" s="113" customFormat="1" ht="12.75" customHeight="1"/>
    <row r="731" s="113" customFormat="1" ht="12.75" customHeight="1"/>
    <row r="732" s="113" customFormat="1" ht="12.75" customHeight="1"/>
    <row r="733" s="113" customFormat="1" ht="12.75" customHeight="1"/>
    <row r="734" s="113" customFormat="1" ht="12.75" customHeight="1"/>
    <row r="735" s="113" customFormat="1" ht="12.75" customHeight="1"/>
    <row r="736" s="113" customFormat="1" ht="12.75" customHeight="1"/>
    <row r="737" s="113" customFormat="1" ht="12.75" customHeight="1"/>
    <row r="738" s="113" customFormat="1" ht="12.75" customHeight="1"/>
    <row r="739" s="113" customFormat="1" ht="12.75" customHeight="1"/>
    <row r="740" s="113" customFormat="1" ht="12.75" customHeight="1"/>
    <row r="741" s="113" customFormat="1" ht="12.75" customHeight="1"/>
    <row r="742" s="113" customFormat="1" ht="12.75" customHeight="1"/>
    <row r="743" s="113" customFormat="1" ht="12.75" customHeight="1"/>
    <row r="744" s="113" customFormat="1" ht="12.75" customHeight="1"/>
    <row r="745" s="113" customFormat="1" ht="12.75" customHeight="1"/>
    <row r="746" s="113" customFormat="1" ht="12.75" customHeight="1"/>
    <row r="747" s="113" customFormat="1" ht="12.75" customHeight="1"/>
    <row r="748" s="113" customFormat="1" ht="12.75" customHeight="1"/>
    <row r="749" s="113" customFormat="1" ht="12.75" customHeight="1"/>
    <row r="750" s="113" customFormat="1" ht="12.75" customHeight="1"/>
    <row r="751" s="113" customFormat="1" ht="12.75" customHeight="1"/>
    <row r="752" s="113" customFormat="1" ht="12.75" customHeight="1"/>
    <row r="753" s="113" customFormat="1" ht="12.75" customHeight="1"/>
    <row r="754" s="113" customFormat="1" ht="12.75" customHeight="1"/>
    <row r="755" s="113" customFormat="1" ht="12.75" customHeight="1"/>
    <row r="756" s="113" customFormat="1" ht="12.75" customHeight="1"/>
    <row r="757" s="113" customFormat="1" ht="12.75" customHeight="1"/>
    <row r="758" s="113" customFormat="1" ht="12.75" customHeight="1"/>
    <row r="759" s="113" customFormat="1" ht="12.75" customHeight="1"/>
    <row r="760" s="113" customFormat="1" ht="12.75" customHeight="1"/>
    <row r="761" s="113" customFormat="1" ht="12.75" customHeight="1"/>
    <row r="762" s="113" customFormat="1" ht="12.75" customHeight="1"/>
    <row r="763" s="113" customFormat="1" ht="12.75" customHeight="1"/>
    <row r="764" s="113" customFormat="1" ht="12.75" customHeight="1"/>
    <row r="765" s="113" customFormat="1" ht="12.75" customHeight="1"/>
    <row r="766" s="113" customFormat="1" ht="12.75" customHeight="1"/>
    <row r="767" s="113" customFormat="1" ht="12.75" customHeight="1"/>
    <row r="768" s="113" customFormat="1" ht="12.75" customHeight="1"/>
    <row r="769" s="113" customFormat="1" ht="12.75" customHeight="1"/>
    <row r="770" s="113" customFormat="1" ht="12.75" customHeight="1"/>
    <row r="771" s="113" customFormat="1" ht="12.75" customHeight="1"/>
    <row r="772" s="113" customFormat="1" ht="12.75" customHeight="1"/>
    <row r="773" s="113" customFormat="1" ht="12.75" customHeight="1"/>
    <row r="774" s="113" customFormat="1" ht="12.75" customHeight="1"/>
    <row r="775" s="113" customFormat="1" ht="12.75" customHeight="1"/>
    <row r="776" s="113" customFormat="1" ht="12.75" customHeight="1"/>
    <row r="777" s="113" customFormat="1" ht="12.75" customHeight="1"/>
    <row r="778" s="113" customFormat="1" ht="12.75" customHeight="1"/>
    <row r="779" s="113" customFormat="1" ht="12.75" customHeight="1"/>
    <row r="780" s="113" customFormat="1" ht="12.75" customHeight="1"/>
    <row r="781" s="113" customFormat="1" ht="12.75" customHeight="1"/>
    <row r="782" s="113" customFormat="1" ht="12.75" customHeight="1"/>
    <row r="783" s="113" customFormat="1" ht="12.75" customHeight="1"/>
    <row r="784" s="113" customFormat="1" ht="12.75" customHeight="1"/>
    <row r="785" s="113" customFormat="1" ht="12.75" customHeight="1"/>
    <row r="786" s="113" customFormat="1" ht="12.75" customHeight="1"/>
    <row r="787" s="113" customFormat="1" ht="12.75" customHeight="1"/>
    <row r="788" s="113" customFormat="1" ht="12.75" customHeight="1"/>
    <row r="789" s="113" customFormat="1" ht="12.75" customHeight="1"/>
    <row r="790" s="113" customFormat="1" ht="12.75" customHeight="1"/>
    <row r="791" s="113" customFormat="1" ht="12.75" customHeight="1"/>
    <row r="792" s="113" customFormat="1" ht="12.75" customHeight="1"/>
    <row r="793" s="113" customFormat="1" ht="12.75" customHeight="1"/>
    <row r="794" s="113" customFormat="1" ht="12.75" customHeight="1"/>
    <row r="795" s="113" customFormat="1" ht="12.75" customHeight="1"/>
    <row r="796" s="113" customFormat="1" ht="12.75" customHeight="1"/>
    <row r="797" s="113" customFormat="1" ht="12.75" customHeight="1"/>
    <row r="798" s="113" customFormat="1" ht="12.75" customHeight="1"/>
    <row r="799" s="113" customFormat="1" ht="12.75" customHeight="1"/>
    <row r="800" s="113" customFormat="1" ht="12.75" customHeight="1"/>
    <row r="801" s="113" customFormat="1" ht="12.75" customHeight="1"/>
    <row r="802" s="113" customFormat="1" ht="12.75" customHeight="1"/>
    <row r="803" s="113" customFormat="1" ht="12.75" customHeight="1"/>
    <row r="804" s="113" customFormat="1" ht="12.75" customHeight="1"/>
    <row r="805" s="113" customFormat="1" ht="12.75" customHeight="1"/>
    <row r="806" s="113" customFormat="1" ht="12.75" customHeight="1"/>
    <row r="807" s="113" customFormat="1" ht="12.75" customHeight="1"/>
    <row r="808" s="113" customFormat="1" ht="12.75" customHeight="1"/>
    <row r="809" s="113" customFormat="1" ht="12.75" customHeight="1"/>
    <row r="810" s="113" customFormat="1" ht="12.75" customHeight="1"/>
    <row r="811" s="113" customFormat="1" ht="12.75" customHeight="1"/>
    <row r="812" s="113" customFormat="1" ht="12.75" customHeight="1"/>
    <row r="813" s="113" customFormat="1" ht="12.75" customHeight="1"/>
    <row r="814" s="113" customFormat="1" ht="12.75" customHeight="1"/>
    <row r="815" s="113" customFormat="1" ht="12.75" customHeight="1"/>
    <row r="816" s="113" customFormat="1" ht="12.75" customHeight="1"/>
    <row r="817" s="113" customFormat="1" ht="12.75" customHeight="1"/>
    <row r="818" s="113" customFormat="1" ht="12.75" customHeight="1"/>
    <row r="819" s="113" customFormat="1" ht="12.75" customHeight="1"/>
    <row r="820" s="113" customFormat="1" ht="12.75" customHeight="1"/>
    <row r="821" s="113" customFormat="1" ht="12.75" customHeight="1"/>
    <row r="822" s="113" customFormat="1" ht="12.75" customHeight="1"/>
    <row r="823" s="113" customFormat="1" ht="12.75" customHeight="1"/>
    <row r="824" s="113" customFormat="1" ht="12.75" customHeight="1"/>
    <row r="825" s="113" customFormat="1" ht="12.75" customHeight="1"/>
    <row r="826" s="113" customFormat="1" ht="12.75" customHeight="1"/>
    <row r="827" s="113" customFormat="1" ht="12.75" customHeight="1"/>
    <row r="828" s="113" customFormat="1" ht="12.75" customHeight="1"/>
    <row r="829" s="113" customFormat="1" ht="12.75" customHeight="1"/>
    <row r="830" s="113" customFormat="1" ht="12.75" customHeight="1"/>
    <row r="831" s="113" customFormat="1" ht="12.75" customHeight="1"/>
    <row r="832" s="113" customFormat="1" ht="12.75" customHeight="1"/>
    <row r="833" s="113" customFormat="1" ht="12.75" customHeight="1"/>
    <row r="834" s="113" customFormat="1" ht="12.75" customHeight="1"/>
    <row r="835" s="113" customFormat="1" ht="12.75" customHeight="1"/>
    <row r="836" s="113" customFormat="1" ht="12.75" customHeight="1"/>
    <row r="837" s="113" customFormat="1" ht="12.75" customHeight="1"/>
    <row r="838" s="113" customFormat="1" ht="12.75" customHeight="1"/>
    <row r="839" s="113" customFormat="1" ht="12.75" customHeight="1"/>
    <row r="840" s="113" customFormat="1" ht="12.75" customHeight="1"/>
    <row r="841" s="113" customFormat="1" ht="12.75" customHeight="1"/>
    <row r="842" s="113" customFormat="1" ht="12.75" customHeight="1"/>
    <row r="843" s="113" customFormat="1" ht="12.75" customHeight="1"/>
    <row r="844" s="113" customFormat="1" ht="12.75" customHeight="1"/>
    <row r="845" s="113" customFormat="1" ht="12.75" customHeight="1"/>
    <row r="846" s="113" customFormat="1" ht="12.75" customHeight="1"/>
    <row r="847" s="113" customFormat="1" ht="12.75" customHeight="1"/>
    <row r="848" s="113" customFormat="1" ht="12.75" customHeight="1"/>
    <row r="849" s="113" customFormat="1" ht="12.75" customHeight="1"/>
    <row r="850" s="113" customFormat="1" ht="12.75" customHeight="1"/>
    <row r="851" s="113" customFormat="1" ht="12.75" customHeight="1"/>
    <row r="852" s="113" customFormat="1" ht="12.75" customHeight="1"/>
    <row r="853" s="113" customFormat="1" ht="12.75" customHeight="1"/>
    <row r="854" s="113" customFormat="1" ht="12.75" customHeight="1"/>
    <row r="855" s="113" customFormat="1" ht="12.75" customHeight="1"/>
    <row r="856" s="113" customFormat="1" ht="12.75" customHeight="1"/>
    <row r="857" s="113" customFormat="1" ht="12.75" customHeight="1"/>
    <row r="858" s="113" customFormat="1" ht="12.75" customHeight="1"/>
    <row r="859" s="113" customFormat="1" ht="12.75" customHeight="1"/>
    <row r="860" s="113" customFormat="1" ht="12.75" customHeight="1"/>
    <row r="861" s="113" customFormat="1" ht="12.75" customHeight="1"/>
    <row r="862" s="113" customFormat="1" ht="12.75" customHeight="1"/>
    <row r="863" s="113" customFormat="1" ht="12.75" customHeight="1"/>
    <row r="864" s="113" customFormat="1" ht="12.75" customHeight="1"/>
    <row r="865" s="113" customFormat="1" ht="12.75" customHeight="1"/>
    <row r="866" s="113" customFormat="1" ht="12.75" customHeight="1"/>
    <row r="867" s="113" customFormat="1" ht="12.75" customHeight="1"/>
    <row r="868" s="113" customFormat="1" ht="12.75" customHeight="1"/>
    <row r="869" s="113" customFormat="1" ht="12.75" customHeight="1"/>
    <row r="870" s="113" customFormat="1" ht="12.75" customHeight="1"/>
    <row r="871" s="113" customFormat="1" ht="12.75" customHeight="1"/>
    <row r="872" s="113" customFormat="1" ht="12.75" customHeight="1"/>
    <row r="873" s="113" customFormat="1" ht="12.75" customHeight="1"/>
    <row r="874" s="113" customFormat="1" ht="12.75" customHeight="1"/>
    <row r="875" s="113" customFormat="1" ht="12.75" customHeight="1"/>
    <row r="876" s="113" customFormat="1" ht="12.75" customHeight="1"/>
    <row r="877" s="113" customFormat="1" ht="12.75" customHeight="1"/>
    <row r="878" s="113" customFormat="1" ht="12.75" customHeight="1"/>
    <row r="879" s="113" customFormat="1" ht="12.75" customHeight="1"/>
    <row r="880" s="113" customFormat="1" ht="12.75" customHeight="1"/>
    <row r="881" s="113" customFormat="1" ht="12.75" customHeight="1"/>
    <row r="882" s="113" customFormat="1" ht="12.75" customHeight="1"/>
    <row r="883" s="113" customFormat="1" ht="12.75" customHeight="1"/>
    <row r="884" s="113" customFormat="1" ht="12.75" customHeight="1"/>
    <row r="885" s="113" customFormat="1" ht="12.75" customHeight="1"/>
    <row r="886" s="113" customFormat="1" ht="12.75" customHeight="1"/>
    <row r="887" s="113" customFormat="1" ht="12.75" customHeight="1"/>
    <row r="888" s="113" customFormat="1" ht="12.75" customHeight="1"/>
    <row r="889" s="113" customFormat="1" ht="12.75" customHeight="1"/>
    <row r="890" s="113" customFormat="1" ht="12.75" customHeight="1"/>
    <row r="891" s="113" customFormat="1" ht="12.75" customHeight="1"/>
    <row r="892" s="113" customFormat="1" ht="12.75" customHeight="1"/>
    <row r="893" s="113" customFormat="1" ht="12.75" customHeight="1"/>
    <row r="894" s="113" customFormat="1" ht="12.75" customHeight="1"/>
    <row r="895" s="113" customFormat="1" ht="12.75" customHeight="1"/>
    <row r="896" s="113" customFormat="1" ht="12.75" customHeight="1"/>
    <row r="897" s="113" customFormat="1" ht="12.75" customHeight="1"/>
    <row r="898" s="113" customFormat="1" ht="12.75" customHeight="1"/>
    <row r="899" s="113" customFormat="1" ht="12.75" customHeight="1"/>
    <row r="900" s="113" customFormat="1" ht="12.75" customHeight="1"/>
    <row r="901" s="113" customFormat="1" ht="12.75" customHeight="1"/>
    <row r="902" s="113" customFormat="1" ht="12.75" customHeight="1"/>
    <row r="903" s="113" customFormat="1" ht="12.75" customHeight="1"/>
    <row r="904" s="113" customFormat="1" ht="12.75" customHeight="1"/>
    <row r="905" s="113" customFormat="1" ht="12.75" customHeight="1"/>
    <row r="906" s="113" customFormat="1" ht="12.75" customHeight="1"/>
    <row r="907" s="113" customFormat="1" ht="12.75" customHeight="1"/>
    <row r="908" s="113" customFormat="1" ht="12.75" customHeight="1"/>
    <row r="909" s="113" customFormat="1" ht="12.75" customHeight="1"/>
    <row r="910" s="113" customFormat="1" ht="12.75" customHeight="1"/>
    <row r="911" s="113" customFormat="1" ht="12.75" customHeight="1"/>
    <row r="912" s="113" customFormat="1" ht="12.75" customHeight="1"/>
    <row r="913" s="113" customFormat="1" ht="12.75" customHeight="1"/>
    <row r="914" s="113" customFormat="1" ht="12.75" customHeight="1"/>
    <row r="915" s="113" customFormat="1" ht="12.75" customHeight="1"/>
    <row r="916" s="113" customFormat="1" ht="12.75" customHeight="1"/>
    <row r="917" s="113" customFormat="1" ht="12.75" customHeight="1"/>
    <row r="918" s="113" customFormat="1" ht="12.75" customHeight="1"/>
    <row r="919" s="113" customFormat="1" ht="12.75" customHeight="1"/>
    <row r="920" s="113" customFormat="1" ht="12.75" customHeight="1"/>
    <row r="921" s="113" customFormat="1" ht="12.75" customHeight="1"/>
    <row r="922" s="113" customFormat="1" ht="12.75" customHeight="1"/>
    <row r="923" s="113" customFormat="1" ht="12.75" customHeight="1"/>
    <row r="924" s="113" customFormat="1" ht="12.75" customHeight="1"/>
    <row r="925" s="113" customFormat="1" ht="12.75" customHeight="1"/>
    <row r="926" s="113" customFormat="1" ht="12.75" customHeight="1"/>
    <row r="927" s="113" customFormat="1" ht="12.75" customHeight="1"/>
    <row r="928" s="113" customFormat="1" ht="12.75" customHeight="1"/>
    <row r="929" s="113" customFormat="1" ht="12.75" customHeight="1"/>
    <row r="930" s="113" customFormat="1" ht="12.75" customHeight="1"/>
    <row r="931" s="113" customFormat="1" ht="12.75" customHeight="1"/>
    <row r="932" s="113" customFormat="1" ht="12.75" customHeight="1"/>
    <row r="933" s="113" customFormat="1" ht="12.75" customHeight="1"/>
    <row r="934" s="113" customFormat="1" ht="12.75" customHeight="1"/>
    <row r="935" s="113" customFormat="1" ht="12.75" customHeight="1"/>
    <row r="936" s="113" customFormat="1" ht="12.75" customHeight="1"/>
    <row r="937" s="113" customFormat="1" ht="12.75" customHeight="1"/>
    <row r="938" s="113" customFormat="1" ht="12.75" customHeight="1"/>
    <row r="939" s="113" customFormat="1" ht="12.75" customHeight="1"/>
    <row r="940" s="113" customFormat="1" ht="12.75" customHeight="1"/>
    <row r="941" s="113" customFormat="1" ht="12.75" customHeight="1"/>
    <row r="942" s="113" customFormat="1" ht="12.75" customHeight="1"/>
    <row r="943" s="113" customFormat="1" ht="12.75" customHeight="1"/>
    <row r="944" s="113" customFormat="1" ht="12.75" customHeight="1"/>
    <row r="945" s="113" customFormat="1" ht="12.75" customHeight="1"/>
    <row r="946" s="113" customFormat="1" ht="12.75" customHeight="1"/>
    <row r="947" s="113" customFormat="1" ht="12.75" customHeight="1"/>
    <row r="948" s="113" customFormat="1" ht="12.75" customHeight="1"/>
    <row r="949" s="113" customFormat="1" ht="12.75" customHeight="1"/>
    <row r="950" s="113" customFormat="1" ht="12.75" customHeight="1"/>
    <row r="951" s="113" customFormat="1" ht="12.75" customHeight="1"/>
    <row r="952" s="113" customFormat="1" ht="12.75" customHeight="1"/>
    <row r="953" s="113" customFormat="1" ht="12.75" customHeight="1"/>
    <row r="954" s="113" customFormat="1" ht="12.75" customHeight="1"/>
    <row r="955" s="113" customFormat="1" ht="12.75" customHeight="1"/>
    <row r="956" s="113" customFormat="1" ht="12.75" customHeight="1"/>
    <row r="957" s="113" customFormat="1" ht="12.75" customHeight="1"/>
    <row r="958" s="113" customFormat="1" ht="12.75" customHeight="1"/>
    <row r="959" s="113" customFormat="1" ht="12.75" customHeight="1"/>
    <row r="960" s="113" customFormat="1" ht="12.75" customHeight="1"/>
    <row r="961" s="113" customFormat="1" ht="12.75" customHeight="1"/>
    <row r="962" s="113" customFormat="1" ht="12.75" customHeight="1"/>
    <row r="963" s="113" customFormat="1" ht="12.75" customHeight="1"/>
    <row r="964" s="113" customFormat="1" ht="12.75" customHeight="1"/>
    <row r="965" s="113" customFormat="1" ht="12.75" customHeight="1"/>
    <row r="966" s="113" customFormat="1" ht="12.75" customHeight="1"/>
    <row r="967" s="113" customFormat="1" ht="12.75" customHeight="1"/>
    <row r="968" s="113" customFormat="1" ht="12.75" customHeight="1"/>
    <row r="969" s="113" customFormat="1" ht="12.75" customHeight="1"/>
    <row r="970" s="113" customFormat="1" ht="12.75" customHeight="1"/>
    <row r="971" s="113" customFormat="1" ht="12.75" customHeight="1"/>
    <row r="972" s="113" customFormat="1" ht="12.75" customHeight="1"/>
    <row r="973" s="113" customFormat="1" ht="12.75" customHeight="1"/>
    <row r="974" s="113" customFormat="1" ht="12.75" customHeight="1"/>
    <row r="975" s="113" customFormat="1" ht="12.75" customHeight="1"/>
    <row r="976" s="113" customFormat="1" ht="12.75" customHeight="1"/>
    <row r="977" s="113" customFormat="1" ht="12.75" customHeight="1"/>
    <row r="978" s="113" customFormat="1" ht="12.75" customHeight="1"/>
    <row r="979" s="113" customFormat="1" ht="12.75" customHeight="1"/>
    <row r="980" s="113" customFormat="1" ht="12.75" customHeight="1"/>
    <row r="981" s="113" customFormat="1" ht="12.75" customHeight="1"/>
    <row r="982" s="113" customFormat="1" ht="12.75" customHeight="1"/>
    <row r="983" s="113" customFormat="1" ht="12.75" customHeight="1"/>
    <row r="984" s="113" customFormat="1" ht="12.75" customHeight="1"/>
    <row r="985" s="113" customFormat="1" ht="12.75" customHeight="1"/>
    <row r="986" s="113" customFormat="1" ht="12.75" customHeight="1"/>
    <row r="987" s="113" customFormat="1" ht="12.75" customHeight="1"/>
    <row r="988" s="113" customFormat="1" ht="12.75" customHeight="1"/>
  </sheetData>
  <mergeCells count="13">
    <mergeCell ref="A22:B22"/>
    <mergeCell ref="A24:B24"/>
    <mergeCell ref="A26:B26"/>
    <mergeCell ref="A1:K1"/>
    <mergeCell ref="A2:K2"/>
    <mergeCell ref="A6:C6"/>
    <mergeCell ref="A7:B7"/>
    <mergeCell ref="A8:B9"/>
    <mergeCell ref="A10:B12"/>
    <mergeCell ref="A13:B16"/>
    <mergeCell ref="A17:B17"/>
    <mergeCell ref="A19:K19"/>
    <mergeCell ref="A20:B20"/>
  </mergeCells>
  <conditionalFormatting sqref="A8:K26">
    <cfRule type="cellIs" dxfId="2" priority="3" operator="equal">
      <formula>"En cours d'Acquisition"</formula>
    </cfRule>
  </conditionalFormatting>
  <conditionalFormatting sqref="D8:K17 D20:K26">
    <cfRule type="cellIs" dxfId="1" priority="1" operator="equal">
      <formula>"Acquis"</formula>
    </cfRule>
    <cfRule type="cellIs" dxfId="0" priority="2" operator="equal">
      <formula>"Non Acquis"</formula>
    </cfRule>
  </conditionalFormatting>
  <pageMargins left="0.25" right="0.25" top="0.75" bottom="0.75" header="0" footer="0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37A18-B16E-424A-B801-B04DC826B415}">
  <sheetPr codeName="Feuil10"/>
  <dimension ref="A1:AX5"/>
  <sheetViews>
    <sheetView zoomScale="115" zoomScaleNormal="115" workbookViewId="0">
      <selection activeCell="C3" sqref="C3"/>
    </sheetView>
  </sheetViews>
  <sheetFormatPr baseColWidth="10" defaultRowHeight="12.5"/>
  <cols>
    <col min="1" max="1" width="13.453125" customWidth="1"/>
    <col min="2" max="3" width="3.26953125" bestFit="1" customWidth="1"/>
    <col min="4" max="18" width="3.26953125" style="83" bestFit="1" customWidth="1"/>
    <col min="19" max="19" width="3.26953125" bestFit="1" customWidth="1"/>
    <col min="20" max="34" width="3.26953125" style="83" bestFit="1" customWidth="1"/>
    <col min="35" max="35" width="3.26953125" bestFit="1" customWidth="1"/>
    <col min="36" max="50" width="3.26953125" style="83" bestFit="1" customWidth="1"/>
  </cols>
  <sheetData>
    <row r="1" spans="1:50" ht="18.5" customHeight="1" thickBot="1">
      <c r="C1" s="280" t="s">
        <v>154</v>
      </c>
      <c r="D1" s="281"/>
      <c r="E1" s="281"/>
      <c r="F1" s="281"/>
      <c r="G1" s="281"/>
      <c r="H1" s="281"/>
      <c r="I1" s="281"/>
      <c r="J1" s="281"/>
      <c r="K1" s="281"/>
      <c r="L1" s="281"/>
      <c r="M1" s="281"/>
      <c r="N1" s="281"/>
      <c r="O1" s="281"/>
      <c r="P1" s="281"/>
      <c r="Q1" s="281"/>
      <c r="R1" s="281"/>
      <c r="S1" s="282" t="s">
        <v>151</v>
      </c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3"/>
      <c r="AH1" s="283"/>
      <c r="AI1" s="284" t="s">
        <v>150</v>
      </c>
      <c r="AJ1" s="285"/>
      <c r="AK1" s="285"/>
      <c r="AL1" s="285"/>
      <c r="AM1" s="285"/>
      <c r="AN1" s="285"/>
      <c r="AO1" s="285"/>
      <c r="AP1" s="285"/>
      <c r="AQ1" s="285"/>
      <c r="AR1" s="285"/>
      <c r="AS1" s="285"/>
      <c r="AT1" s="285"/>
      <c r="AU1" s="285"/>
      <c r="AV1" s="285"/>
      <c r="AW1" s="285"/>
      <c r="AX1" s="285"/>
    </row>
    <row r="2" spans="1:50" ht="409.5" customHeight="1" thickBot="1">
      <c r="A2" s="112" t="s">
        <v>146</v>
      </c>
      <c r="B2" s="111" t="s">
        <v>147</v>
      </c>
      <c r="C2" s="108" t="s">
        <v>50</v>
      </c>
      <c r="D2" s="109" t="s">
        <v>39</v>
      </c>
      <c r="E2" s="109" t="s">
        <v>40</v>
      </c>
      <c r="F2" s="109" t="s">
        <v>41</v>
      </c>
      <c r="G2" s="109" t="s">
        <v>42</v>
      </c>
      <c r="H2" s="109" t="s">
        <v>43</v>
      </c>
      <c r="I2" s="109" t="s">
        <v>44</v>
      </c>
      <c r="J2" s="109" t="s">
        <v>45</v>
      </c>
      <c r="K2" s="109" t="s">
        <v>46</v>
      </c>
      <c r="L2" s="109" t="s">
        <v>47</v>
      </c>
      <c r="M2" s="109" t="s">
        <v>48</v>
      </c>
      <c r="N2" s="109" t="s">
        <v>49</v>
      </c>
      <c r="O2" s="108" t="s">
        <v>50</v>
      </c>
      <c r="P2" s="109" t="s">
        <v>51</v>
      </c>
      <c r="Q2" s="109" t="s">
        <v>52</v>
      </c>
      <c r="R2" s="110" t="s">
        <v>53</v>
      </c>
      <c r="S2" s="108" t="s">
        <v>50</v>
      </c>
      <c r="T2" s="109" t="s">
        <v>39</v>
      </c>
      <c r="U2" s="109" t="s">
        <v>40</v>
      </c>
      <c r="V2" s="109" t="s">
        <v>41</v>
      </c>
      <c r="W2" s="109" t="s">
        <v>42</v>
      </c>
      <c r="X2" s="109" t="s">
        <v>43</v>
      </c>
      <c r="Y2" s="109" t="s">
        <v>44</v>
      </c>
      <c r="Z2" s="109" t="s">
        <v>45</v>
      </c>
      <c r="AA2" s="109" t="s">
        <v>46</v>
      </c>
      <c r="AB2" s="109" t="s">
        <v>47</v>
      </c>
      <c r="AC2" s="109" t="s">
        <v>48</v>
      </c>
      <c r="AD2" s="109" t="s">
        <v>49</v>
      </c>
      <c r="AE2" s="108" t="s">
        <v>50</v>
      </c>
      <c r="AF2" s="109" t="s">
        <v>51</v>
      </c>
      <c r="AG2" s="109" t="s">
        <v>52</v>
      </c>
      <c r="AH2" s="110" t="s">
        <v>53</v>
      </c>
      <c r="AI2" s="108" t="s">
        <v>50</v>
      </c>
      <c r="AJ2" s="109" t="s">
        <v>39</v>
      </c>
      <c r="AK2" s="109" t="s">
        <v>40</v>
      </c>
      <c r="AL2" s="109" t="s">
        <v>41</v>
      </c>
      <c r="AM2" s="109" t="s">
        <v>42</v>
      </c>
      <c r="AN2" s="109" t="s">
        <v>43</v>
      </c>
      <c r="AO2" s="109" t="s">
        <v>44</v>
      </c>
      <c r="AP2" s="109" t="s">
        <v>45</v>
      </c>
      <c r="AQ2" s="109" t="s">
        <v>46</v>
      </c>
      <c r="AR2" s="109" t="s">
        <v>47</v>
      </c>
      <c r="AS2" s="109" t="s">
        <v>48</v>
      </c>
      <c r="AT2" s="109" t="s">
        <v>49</v>
      </c>
      <c r="AU2" s="108" t="s">
        <v>50</v>
      </c>
      <c r="AV2" s="109" t="s">
        <v>51</v>
      </c>
      <c r="AW2" s="109" t="s">
        <v>52</v>
      </c>
      <c r="AX2" s="110" t="s">
        <v>53</v>
      </c>
    </row>
    <row r="3" spans="1:50" ht="60.5" customHeight="1">
      <c r="A3" t="str" cm="1">
        <f t="array" ref="A3:A5">_xlfn.UNIQUE('Donnée globale'!B2:B1048576)</f>
        <v>Nom : ae</v>
      </c>
      <c r="B3" s="161">
        <f>COUNTIF('Donnée globale'!B:B,A3)</f>
        <v>1</v>
      </c>
    </row>
    <row r="4" spans="1:50">
      <c r="A4">
        <v>0</v>
      </c>
    </row>
    <row r="5" spans="1:50">
      <c r="A5">
        <v>0</v>
      </c>
    </row>
  </sheetData>
  <mergeCells count="3">
    <mergeCell ref="C1:R1"/>
    <mergeCell ref="S1:AH1"/>
    <mergeCell ref="AI1:AX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26C0A-0100-4906-BD12-CC567A3F796F}">
  <sheetPr codeName="Feuil7"/>
  <dimension ref="B2:F4"/>
  <sheetViews>
    <sheetView tabSelected="1" zoomScale="85" zoomScaleNormal="85" workbookViewId="0">
      <selection activeCell="B4" sqref="B4"/>
    </sheetView>
  </sheetViews>
  <sheetFormatPr baseColWidth="10" defaultRowHeight="12.5"/>
  <cols>
    <col min="2" max="6" width="30.7265625" customWidth="1"/>
  </cols>
  <sheetData>
    <row r="2" spans="2:6" ht="13" thickBot="1"/>
    <row r="3" spans="2:6" ht="42" customHeight="1" thickBot="1">
      <c r="B3" s="107" t="s">
        <v>142</v>
      </c>
      <c r="C3" s="139" t="s">
        <v>148</v>
      </c>
      <c r="D3" s="139" t="s">
        <v>143</v>
      </c>
      <c r="E3" s="107" t="s">
        <v>144</v>
      </c>
      <c r="F3" s="107" t="s">
        <v>144</v>
      </c>
    </row>
    <row r="4" spans="2:6" ht="159.75" customHeight="1" thickBot="1">
      <c r="B4" s="140"/>
      <c r="C4" s="140"/>
      <c r="D4" s="107"/>
      <c r="E4" s="106"/>
      <c r="F4" s="106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formateur1">
                <anchor moveWithCells="1" sizeWithCells="1">
                  <from>
                    <xdr:col>1</xdr:col>
                    <xdr:colOff>50800</xdr:colOff>
                    <xdr:row>2</xdr:row>
                    <xdr:rowOff>76200</xdr:rowOff>
                  </from>
                  <to>
                    <xdr:col>1</xdr:col>
                    <xdr:colOff>2133600</xdr:colOff>
                    <xdr:row>2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RP">
                <anchor moveWithCells="1" sizeWithCells="1">
                  <from>
                    <xdr:col>3</xdr:col>
                    <xdr:colOff>38100</xdr:colOff>
                    <xdr:row>2</xdr:row>
                    <xdr:rowOff>69850</xdr:rowOff>
                  </from>
                  <to>
                    <xdr:col>3</xdr:col>
                    <xdr:colOff>2120900</xdr:colOff>
                    <xdr:row>2</xdr:row>
                    <xdr:rowOff>469900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Formateur2">
                <anchor moveWithCells="1" sizeWithCells="1">
                  <from>
                    <xdr:col>2</xdr:col>
                    <xdr:colOff>44450</xdr:colOff>
                    <xdr:row>2</xdr:row>
                    <xdr:rowOff>69850</xdr:rowOff>
                  </from>
                  <to>
                    <xdr:col>2</xdr:col>
                    <xdr:colOff>2127250</xdr:colOff>
                    <xdr:row>2</xdr:row>
                    <xdr:rowOff>469900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6" name="Button 4">
              <controlPr defaultSize="0" print="0" autoFill="0" autoPict="0" macro="[0]!GLOBALE">
                <anchor moveWithCells="1" sizeWithCells="1">
                  <from>
                    <xdr:col>4</xdr:col>
                    <xdr:colOff>38100</xdr:colOff>
                    <xdr:row>2</xdr:row>
                    <xdr:rowOff>63500</xdr:rowOff>
                  </from>
                  <to>
                    <xdr:col>4</xdr:col>
                    <xdr:colOff>2120900</xdr:colOff>
                    <xdr:row>2</xdr:row>
                    <xdr:rowOff>463550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7" name="Button 5">
              <controlPr defaultSize="0" print="0" autoFill="0" autoPict="0" macro="[0]!stagiaire">
                <anchor moveWithCells="1" sizeWithCells="1">
                  <from>
                    <xdr:col>5</xdr:col>
                    <xdr:colOff>38100</xdr:colOff>
                    <xdr:row>2</xdr:row>
                    <xdr:rowOff>63500</xdr:rowOff>
                  </from>
                  <to>
                    <xdr:col>5</xdr:col>
                    <xdr:colOff>2120900</xdr:colOff>
                    <xdr:row>2</xdr:row>
                    <xdr:rowOff>463550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731A0-7C11-4D9D-9A06-8A7A3EEBD31B}">
  <sheetPr codeName="Feuil12"/>
  <dimension ref="A1:AF3"/>
  <sheetViews>
    <sheetView workbookViewId="0">
      <selection activeCell="I27" sqref="I27"/>
    </sheetView>
  </sheetViews>
  <sheetFormatPr baseColWidth="10" defaultRowHeight="12.5"/>
  <cols>
    <col min="1" max="1" width="10.90625" style="160"/>
    <col min="4" max="4" width="18.36328125" customWidth="1"/>
  </cols>
  <sheetData>
    <row r="1" spans="1:32" s="83" customFormat="1" ht="206" customHeight="1">
      <c r="A1" s="84" t="s">
        <v>116</v>
      </c>
      <c r="B1" s="84" t="s">
        <v>117</v>
      </c>
      <c r="C1" s="84" t="s">
        <v>118</v>
      </c>
      <c r="D1" s="84" t="s">
        <v>119</v>
      </c>
      <c r="E1" s="84" t="s">
        <v>120</v>
      </c>
      <c r="F1" s="84" t="s">
        <v>121</v>
      </c>
      <c r="G1" s="84" t="s">
        <v>122</v>
      </c>
      <c r="H1" s="84" t="s">
        <v>123</v>
      </c>
      <c r="I1" s="84" t="s">
        <v>127</v>
      </c>
      <c r="J1" s="84" t="s">
        <v>124</v>
      </c>
      <c r="K1" s="84" t="s">
        <v>128</v>
      </c>
      <c r="L1" s="84" t="s">
        <v>125</v>
      </c>
      <c r="M1" s="84" t="s">
        <v>129</v>
      </c>
      <c r="N1" s="84" t="s">
        <v>126</v>
      </c>
      <c r="O1" s="84" t="s">
        <v>130</v>
      </c>
      <c r="P1" s="84" t="s">
        <v>39</v>
      </c>
      <c r="Q1" s="84" t="s">
        <v>40</v>
      </c>
      <c r="R1" s="84" t="s">
        <v>41</v>
      </c>
      <c r="S1" s="84" t="s">
        <v>42</v>
      </c>
      <c r="T1" s="84" t="s">
        <v>43</v>
      </c>
      <c r="U1" s="84" t="s">
        <v>44</v>
      </c>
      <c r="V1" s="84" t="s">
        <v>45</v>
      </c>
      <c r="W1" s="84" t="s">
        <v>46</v>
      </c>
      <c r="X1" s="84" t="s">
        <v>47</v>
      </c>
      <c r="Y1" s="84" t="s">
        <v>48</v>
      </c>
      <c r="Z1" s="84" t="s">
        <v>49</v>
      </c>
      <c r="AA1" s="84" t="s">
        <v>51</v>
      </c>
      <c r="AB1" s="84" t="s">
        <v>52</v>
      </c>
      <c r="AC1" s="84" t="s">
        <v>53</v>
      </c>
      <c r="AD1" s="84" t="s">
        <v>54</v>
      </c>
      <c r="AE1" s="84" t="s">
        <v>55</v>
      </c>
      <c r="AF1" s="84" t="s">
        <v>56</v>
      </c>
    </row>
    <row r="2" spans="1:32">
      <c r="A2" s="160" cm="1">
        <f t="array" ref="A2:AF3">_xlfn.VSTACK(Tab_Bilan_formateur1[],Tab_Bilan_formateur2[])</f>
        <v>45935.725370370368</v>
      </c>
      <c r="B2" t="str">
        <v>Nom : ae</v>
      </c>
      <c r="C2" t="str">
        <v>Robert</v>
      </c>
      <c r="D2" t="e">
        <v>#N/A</v>
      </c>
      <c r="E2" t="str">
        <v>Nom : Fred</v>
      </c>
      <c r="F2" t="str">
        <v>Albert</v>
      </c>
      <c r="G2" t="str">
        <v>S28</v>
      </c>
      <c r="H2" t="str">
        <v>Très insuffisant</v>
      </c>
      <c r="I2">
        <v>0</v>
      </c>
      <c r="J2" t="str">
        <v>Non évalué</v>
      </c>
      <c r="K2">
        <v>0</v>
      </c>
      <c r="L2" t="str">
        <v>Non évalué</v>
      </c>
      <c r="M2">
        <v>0</v>
      </c>
      <c r="N2">
        <v>0</v>
      </c>
      <c r="O2">
        <v>0</v>
      </c>
      <c r="P2" t="str">
        <v>Non évalué</v>
      </c>
      <c r="Q2" t="str">
        <v>En cours d'acquisition</v>
      </c>
      <c r="R2" t="str">
        <v>Non évalué</v>
      </c>
      <c r="S2" t="str">
        <v>Acquis</v>
      </c>
      <c r="T2" t="str">
        <v>Acquis</v>
      </c>
      <c r="U2" t="str">
        <v>Acquis</v>
      </c>
      <c r="V2" t="str">
        <v>Acquis</v>
      </c>
      <c r="W2" t="str">
        <v>Acquis</v>
      </c>
      <c r="X2" t="str">
        <v>Acquis</v>
      </c>
      <c r="Y2" t="str">
        <v>Non évalué</v>
      </c>
      <c r="Z2">
        <v>0</v>
      </c>
      <c r="AA2" t="str">
        <v>Non évalué</v>
      </c>
      <c r="AB2" t="str">
        <v>Non évalué</v>
      </c>
      <c r="AC2">
        <v>0</v>
      </c>
      <c r="AD2">
        <v>0</v>
      </c>
      <c r="AE2">
        <v>0</v>
      </c>
      <c r="AF2">
        <v>0</v>
      </c>
    </row>
    <row r="3" spans="1:32">
      <c r="A3" s="160">
        <v>0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2</vt:i4>
      </vt:variant>
    </vt:vector>
  </HeadingPairs>
  <TitlesOfParts>
    <vt:vector size="14" baseType="lpstr">
      <vt:lpstr>Formateur 2</vt:lpstr>
      <vt:lpstr>donnée formateur2</vt:lpstr>
      <vt:lpstr>Formateur 1</vt:lpstr>
      <vt:lpstr>donnée formateur1</vt:lpstr>
      <vt:lpstr>SCENARIOS</vt:lpstr>
      <vt:lpstr>SYNTHESE</vt:lpstr>
      <vt:lpstr>Responsable pédagogique</vt:lpstr>
      <vt:lpstr>Feuil1</vt:lpstr>
      <vt:lpstr>SYNTHESE globale</vt:lpstr>
      <vt:lpstr>compétence</vt:lpstr>
      <vt:lpstr>ACCUEIL</vt:lpstr>
      <vt:lpstr>Donnée globale</vt:lpstr>
      <vt:lpstr>'Formateur 1'!Zone_d_impression</vt:lpstr>
      <vt:lpstr>'Formateur 2'!Zone_d_impression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corbin Pierrick</dc:creator>
  <cp:lastModifiedBy>CORBIN Pierrick [EIFFAGE CONCESSIONS]</cp:lastModifiedBy>
  <cp:lastPrinted>2025-10-04T18:02:33Z</cp:lastPrinted>
  <dcterms:created xsi:type="dcterms:W3CDTF">2025-10-01T18:50:59Z</dcterms:created>
  <dcterms:modified xsi:type="dcterms:W3CDTF">2025-10-05T15:59:53Z</dcterms:modified>
</cp:coreProperties>
</file>