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50" windowWidth="23715" windowHeight="9525" activeTab="2"/>
  </bookViews>
  <sheets>
    <sheet name="BDDParc" sheetId="1" r:id="rId1"/>
    <sheet name="Sgasoil" sheetId="2" r:id="rId2"/>
    <sheet name="Conso Engin" sheetId="3" r:id="rId3"/>
    <sheet name="Récap Parc" sheetId="4" r:id="rId4"/>
  </sheets>
  <externalReferences>
    <externalReference r:id="rId5"/>
    <externalReference r:id="rId6"/>
  </externalReferences>
  <definedNames>
    <definedName name="BDDNumPARC" localSheetId="2">OFFSET(#REF!,,,COUNTA(#REF!)-1)</definedName>
    <definedName name="BDDNumPARC" localSheetId="3">OFFSET(#REF!,,,COUNTA(#REF!)-1)</definedName>
    <definedName name="BDDNumPARC">OFFSET(#REF!,,,COUNTA(#REF!)-1)</definedName>
    <definedName name="BDDPARC" localSheetId="2">OFFSET(#REF!,,,COUNTA(#REF!)-1)</definedName>
    <definedName name="BDDPARC" localSheetId="3">OFFSET(#REF!,,,COUNTA(#REF!)-1)</definedName>
    <definedName name="BDDPARC">OFFSET(#REF!,,,COUNTA(#REF!)-1)</definedName>
    <definedName name="BDDTypeV" localSheetId="2">OFFSET(#REF!,,,COUNTA(#REF!)-1)</definedName>
    <definedName name="BDDTypeV" localSheetId="3">OFFSET(#REF!,,,COUNTA(#REF!)-1)</definedName>
    <definedName name="BDDTypeV">OFFSET(#REF!,,,COUNTA(#REF!)-1)</definedName>
    <definedName name="CI" localSheetId="2">#REF!</definedName>
    <definedName name="CI" localSheetId="3">#REF!</definedName>
    <definedName name="CI">#REF!</definedName>
    <definedName name="CIAciers1" localSheetId="2">[2]!TBCIAciers[CIAciers]</definedName>
    <definedName name="CIAciers1" localSheetId="3">[2]!TBCIAciers[CIAciers]</definedName>
    <definedName name="CIAciers1">[2]!TBCIAciers[CIAciers]</definedName>
    <definedName name="CICiment1" localSheetId="2">[2]!TBCICiment[CICiment]</definedName>
    <definedName name="CICiment1" localSheetId="3">[2]!TBCICiment[CICiment]</definedName>
    <definedName name="CICiment1">[2]!TBCICiment[CICiment]</definedName>
    <definedName name="CIDivers1" localSheetId="2">[2]!TBCIDivers[CIDivers]</definedName>
    <definedName name="CIDivers1" localSheetId="3">[2]!TBCIDivers[CIDivers]</definedName>
    <definedName name="CIDivers1">[2]!TBCIDivers[CIDivers]</definedName>
    <definedName name="CIMateriaux1" localSheetId="2">[2]!TBCIMateriaux[CIMateriaux]</definedName>
    <definedName name="CIMateriaux1" localSheetId="3">[2]!TBCIMateriaux[CIMateriaux]</definedName>
    <definedName name="CIMateriaux1">[2]!TBCIMateriaux[CIMateriaux]</definedName>
    <definedName name="dateExpédition" localSheetId="2">#REF!</definedName>
    <definedName name="dateExpédition" localSheetId="3">#REF!</definedName>
    <definedName name="dateExpédition">#REF!</definedName>
    <definedName name="dateNiveauCuves" localSheetId="2">#REF!</definedName>
    <definedName name="dateNiveauCuves" localSheetId="3">#REF!</definedName>
    <definedName name="dateNiveauCuves">#REF!</definedName>
    <definedName name="dateRavitailleur" localSheetId="2">#REF!</definedName>
    <definedName name="dateRavitailleur" localSheetId="3">#REF!</definedName>
    <definedName name="dateRavitailleur">#REF!</definedName>
    <definedName name="dateReception" localSheetId="2">#REF!</definedName>
    <definedName name="dateReception" localSheetId="3">#REF!</definedName>
    <definedName name="dateReception">#REF!</definedName>
    <definedName name="Entrées_gasoil" localSheetId="3">#REF!</definedName>
    <definedName name="Entrées_gasoil">#REF!</definedName>
    <definedName name="Lieudesortiegasoil" localSheetId="2">#REF!</definedName>
    <definedName name="Lieudesortiegasoil" localSheetId="3">#REF!</definedName>
    <definedName name="Lieudesortiegasoil">#REF!</definedName>
    <definedName name="MoisComptable1" localSheetId="2">[2]!MoisComptable[MoisComptable]</definedName>
    <definedName name="MoisComptable1" localSheetId="3">[2]!MoisComptable[MoisComptable]</definedName>
    <definedName name="MoisComptable1">[2]!MoisComptable[MoisComptable]</definedName>
    <definedName name="NumParc" localSheetId="2">#REF!</definedName>
    <definedName name="NumParc" localSheetId="3">#REF!</definedName>
    <definedName name="NumParc">#REF!</definedName>
    <definedName name="QtéEntréeRavitailleur" localSheetId="2">#REF!</definedName>
    <definedName name="QtéEntréeRavitailleur" localSheetId="3">#REF!</definedName>
    <definedName name="QtéEntréeRavitailleur">#REF!</definedName>
    <definedName name="QtéReceptionnée" localSheetId="2">#REF!</definedName>
    <definedName name="QtéReceptionnée" localSheetId="3">#REF!</definedName>
    <definedName name="QtéReceptionnée">#REF!</definedName>
    <definedName name="QtéSortie" localSheetId="2">#REF!</definedName>
    <definedName name="QtéSortie" localSheetId="3">#REF!</definedName>
    <definedName name="QtéSortie">#REF!</definedName>
    <definedName name="StockMatin" localSheetId="2">#REF!</definedName>
    <definedName name="StockMatin" localSheetId="3">#REF!</definedName>
    <definedName name="StockMatin">#REF!</definedName>
    <definedName name="StockRavitailleur" localSheetId="2">#REF!</definedName>
    <definedName name="StockRavitailleur" localSheetId="3">#REF!</definedName>
    <definedName name="StockRavitailleur">#REF!</definedName>
    <definedName name="StockSoir" localSheetId="2">#REF!</definedName>
    <definedName name="StockSoir" localSheetId="3">#REF!</definedName>
    <definedName name="StockSoir">#REF!</definedName>
    <definedName name="TypeAciers1" localSheetId="2">[2]!TBTypeAciers[TypeAciers]</definedName>
    <definedName name="TypeAciers1" localSheetId="3">[2]!TBTypeAciers[TypeAciers]</definedName>
    <definedName name="TypeAciers1" localSheetId="1">[2]!TBTypeAciers[TypeAciers]</definedName>
    <definedName name="TypeAciers1">[2]!TBCICiment[CICiment]</definedName>
    <definedName name="TypeDivers1" localSheetId="2">[2]!TBTypeDivers[TypeDivers]</definedName>
    <definedName name="TypeDivers1" localSheetId="3">[2]!TBTypeDivers[TypeDivers]</definedName>
    <definedName name="TypeDivers1">[2]!TBTypeDivers[TypeDivers]</definedName>
    <definedName name="TypeMateriaux1" localSheetId="2">[2]!TBTypeMateriaux[TypeMateriaux]</definedName>
    <definedName name="TypeMateriaux1" localSheetId="3">[2]!TBTypeMateriaux[TypeMateriaux]</definedName>
    <definedName name="TypeMateriaux1">[2]!TBTypeMateriaux[TypeMateriaux]</definedName>
  </definedNames>
  <calcPr calcId="144525" calcMode="manual"/>
</workbook>
</file>

<file path=xl/calcChain.xml><?xml version="1.0" encoding="utf-8"?>
<calcChain xmlns="http://schemas.openxmlformats.org/spreadsheetml/2006/main">
  <c r="B39" i="4" l="1"/>
  <c r="G2" i="4"/>
  <c r="B11" i="3" l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D7" i="3"/>
  <c r="H2" i="3"/>
  <c r="T5" i="2"/>
  <c r="S5" i="2"/>
  <c r="R5" i="2"/>
  <c r="T4" i="2"/>
  <c r="S4" i="2"/>
  <c r="R4" i="2"/>
  <c r="T3" i="2"/>
  <c r="S3" i="2"/>
  <c r="R3" i="2"/>
  <c r="T2" i="2"/>
  <c r="S2" i="2"/>
  <c r="R2" i="2"/>
</calcChain>
</file>

<file path=xl/sharedStrings.xml><?xml version="1.0" encoding="utf-8"?>
<sst xmlns="http://schemas.openxmlformats.org/spreadsheetml/2006/main" count="164" uniqueCount="110">
  <si>
    <t>Type Parc</t>
  </si>
  <si>
    <t>N° Parc</t>
  </si>
  <si>
    <t>Famille/désignation</t>
  </si>
  <si>
    <t>N° série/Immatriculation</t>
  </si>
  <si>
    <t>Marque</t>
  </si>
  <si>
    <t>Information</t>
  </si>
  <si>
    <t>Présence_chantier</t>
  </si>
  <si>
    <t>DateARchantier</t>
  </si>
  <si>
    <t>Provenance</t>
  </si>
  <si>
    <t>DateDPchantier</t>
  </si>
  <si>
    <t>Direction</t>
  </si>
  <si>
    <t>JPJ Lisaro</t>
  </si>
  <si>
    <t>E 7663</t>
  </si>
  <si>
    <t>4x4</t>
  </si>
  <si>
    <t>567 HJ 5</t>
  </si>
  <si>
    <t>renault</t>
  </si>
  <si>
    <t>Armand</t>
  </si>
  <si>
    <t>NON</t>
  </si>
  <si>
    <t>mayamaya</t>
  </si>
  <si>
    <t>kinkala</t>
  </si>
  <si>
    <t>AMMI SERVICE</t>
  </si>
  <si>
    <t>inconnu</t>
  </si>
  <si>
    <t>hilux</t>
  </si>
  <si>
    <t>6738HJ7</t>
  </si>
  <si>
    <t>Depaul</t>
  </si>
  <si>
    <t>E 5678</t>
  </si>
  <si>
    <t>taxi</t>
  </si>
  <si>
    <t>567 HK 8</t>
  </si>
  <si>
    <t>peugeot</t>
  </si>
  <si>
    <t>Armel</t>
  </si>
  <si>
    <t>OUI</t>
  </si>
  <si>
    <t>Gamboma</t>
  </si>
  <si>
    <t>SGE-C</t>
  </si>
  <si>
    <t>E 5688</t>
  </si>
  <si>
    <t>567 HJ 8</t>
  </si>
  <si>
    <t>Stagiaire</t>
  </si>
  <si>
    <t>Brazzaville</t>
  </si>
  <si>
    <t>Paris</t>
  </si>
  <si>
    <t>J 7893</t>
  </si>
  <si>
    <t>rav4</t>
  </si>
  <si>
    <t>toyota</t>
  </si>
  <si>
    <t>transport personnel</t>
  </si>
  <si>
    <t>H 6738</t>
  </si>
  <si>
    <t>Benne</t>
  </si>
  <si>
    <t>675 HJ 8</t>
  </si>
  <si>
    <t>Terrassement</t>
  </si>
  <si>
    <t>Bretagne</t>
  </si>
  <si>
    <t>N°BS</t>
  </si>
  <si>
    <t>Date_sortie</t>
  </si>
  <si>
    <t>Heure</t>
  </si>
  <si>
    <t>Qntité (L)</t>
  </si>
  <si>
    <t>Plein ravitailleur</t>
  </si>
  <si>
    <t>Entreprise</t>
  </si>
  <si>
    <t>Chauffeur</t>
  </si>
  <si>
    <t>N°Parc</t>
  </si>
  <si>
    <t>Type vehicule</t>
  </si>
  <si>
    <t>N°immat</t>
  </si>
  <si>
    <t>Relevé compteur</t>
  </si>
  <si>
    <t>Panne compteur</t>
  </si>
  <si>
    <t>Type distributeur</t>
  </si>
  <si>
    <t>Index
Début</t>
  </si>
  <si>
    <t>Index
 Fin</t>
  </si>
  <si>
    <t>Pompiste</t>
  </si>
  <si>
    <t>Conso réelle/th</t>
  </si>
  <si>
    <t>Ecart réel/th</t>
  </si>
  <si>
    <t>Mois Comptable</t>
  </si>
  <si>
    <t>76</t>
  </si>
  <si>
    <t>13:24</t>
  </si>
  <si>
    <t>Giscard</t>
  </si>
  <si>
    <t>E 7684</t>
  </si>
  <si>
    <t>Autobétonnière</t>
  </si>
  <si>
    <t>67889</t>
  </si>
  <si>
    <t>pompe 2</t>
  </si>
  <si>
    <t>267</t>
  </si>
  <si>
    <t>14:26</t>
  </si>
  <si>
    <t>Jean-Paul</t>
  </si>
  <si>
    <t>E 67836</t>
  </si>
  <si>
    <t>compacteur</t>
  </si>
  <si>
    <t>boomag</t>
  </si>
  <si>
    <t/>
  </si>
  <si>
    <t>78</t>
  </si>
  <si>
    <t>15:26</t>
  </si>
  <si>
    <t>pompe 1</t>
  </si>
  <si>
    <t>22</t>
  </si>
  <si>
    <t>Durand</t>
  </si>
  <si>
    <t>78393</t>
  </si>
  <si>
    <t>CONSOMMATION ENGIN</t>
  </si>
  <si>
    <t>N° PARC Engin</t>
  </si>
  <si>
    <t>Date</t>
  </si>
  <si>
    <t>BS</t>
  </si>
  <si>
    <t>Quantité</t>
  </si>
  <si>
    <t>Compteur</t>
  </si>
  <si>
    <t>Temps d'utilisation</t>
  </si>
  <si>
    <t>Conso moyenne</t>
  </si>
  <si>
    <t>Carte identité véhicule</t>
  </si>
  <si>
    <t>N° Immatriculation/série</t>
  </si>
  <si>
    <t>Informations</t>
  </si>
  <si>
    <t>Présence sur le chantier</t>
  </si>
  <si>
    <t>Arrivée sur le chantier</t>
  </si>
  <si>
    <t>le</t>
  </si>
  <si>
    <t>en provenance de</t>
  </si>
  <si>
    <t>Départ du chantier</t>
  </si>
  <si>
    <t>prévu le</t>
  </si>
  <si>
    <t>en direction de</t>
  </si>
  <si>
    <t>RECAP PARC</t>
  </si>
  <si>
    <t>Famille/Désig.</t>
  </si>
  <si>
    <t>N°immat/série</t>
  </si>
  <si>
    <t>Compteur début mois</t>
  </si>
  <si>
    <t>Compteur fin mois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</si>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</sst>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[$-40C]mmmm\-yy;@"/>
    <numFmt numFmtId="167" formatCode="0.0"/>
    <numFmt numFmtId="168" formatCode="_-* #,##0\ _€_-;\-* #,##0\ _€_-;_-* &quot;-&quot;??\ _€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9" fillId="3" borderId="0" applyNumberFormat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0" fillId="22" borderId="0" applyNumberFormat="0" applyBorder="0" applyAlignment="0" applyProtection="0"/>
    <xf numFmtId="0" fontId="7" fillId="0" borderId="0" applyFont="0"/>
    <xf numFmtId="0" fontId="7" fillId="0" borderId="0" applyFont="0"/>
    <xf numFmtId="0" fontId="7" fillId="0" borderId="0"/>
    <xf numFmtId="0" fontId="7" fillId="0" borderId="0"/>
    <xf numFmtId="0" fontId="1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6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21" fillId="0" borderId="0" xfId="0" applyNumberFormat="1" applyFont="1" applyAlignment="1">
      <alignment horizontal="center" vertical="center"/>
    </xf>
    <xf numFmtId="166" fontId="22" fillId="0" borderId="0" xfId="0" applyNumberFormat="1" applyFont="1" applyAlignment="1">
      <alignment horizontal="centerContinuous" vertical="center"/>
    </xf>
    <xf numFmtId="166" fontId="23" fillId="0" borderId="10" xfId="0" applyNumberFormat="1" applyFont="1" applyBorder="1" applyAlignment="1">
      <alignment horizontal="centerContinuous" vertical="center"/>
    </xf>
    <xf numFmtId="0" fontId="22" fillId="0" borderId="11" xfId="0" applyFont="1" applyBorder="1" applyAlignment="1">
      <alignment horizontal="centerContinuous" vertical="center"/>
    </xf>
    <xf numFmtId="0" fontId="21" fillId="0" borderId="11" xfId="0" applyFont="1" applyBorder="1" applyAlignment="1">
      <alignment horizontal="center" vertical="center"/>
    </xf>
    <xf numFmtId="166" fontId="23" fillId="0" borderId="13" xfId="0" applyNumberFormat="1" applyFont="1" applyBorder="1" applyAlignment="1">
      <alignment vertical="center"/>
    </xf>
    <xf numFmtId="166" fontId="23" fillId="0" borderId="0" xfId="0" applyNumberFormat="1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Continuous" vertical="center"/>
    </xf>
    <xf numFmtId="166" fontId="21" fillId="24" borderId="14" xfId="0" applyNumberFormat="1" applyFont="1" applyFill="1" applyBorder="1" applyAlignment="1">
      <alignment horizontal="centerContinuous" vertical="distributed" wrapText="1"/>
    </xf>
    <xf numFmtId="0" fontId="24" fillId="0" borderId="0" xfId="0" applyNumberFormat="1" applyFont="1" applyBorder="1" applyAlignment="1">
      <alignment horizontal="centerContinuous"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14" fontId="21" fillId="0" borderId="0" xfId="0" applyNumberFormat="1" applyFont="1" applyBorder="1" applyAlignment="1">
      <alignment horizontal="center" vertical="center"/>
    </xf>
    <xf numFmtId="167" fontId="21" fillId="0" borderId="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Continuous" vertical="distributed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14" fontId="21" fillId="0" borderId="15" xfId="0" applyNumberFormat="1" applyFont="1" applyBorder="1" applyAlignment="1">
      <alignment horizontal="center" vertical="center" wrapText="1"/>
    </xf>
    <xf numFmtId="19" fontId="21" fillId="0" borderId="0" xfId="0" applyNumberFormat="1" applyFont="1" applyBorder="1" applyAlignment="1">
      <alignment horizontal="center" vertical="center"/>
    </xf>
    <xf numFmtId="168" fontId="21" fillId="0" borderId="18" xfId="1" applyNumberFormat="1" applyFont="1" applyBorder="1" applyAlignment="1">
      <alignment horizontal="center" vertical="center"/>
    </xf>
    <xf numFmtId="168" fontId="21" fillId="0" borderId="19" xfId="1" applyNumberFormat="1" applyFont="1" applyBorder="1" applyAlignment="1">
      <alignment horizontal="center" vertical="center"/>
    </xf>
    <xf numFmtId="168" fontId="21" fillId="0" borderId="20" xfId="1" applyNumberFormat="1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14" fontId="21" fillId="0" borderId="21" xfId="0" applyNumberFormat="1" applyFont="1" applyBorder="1" applyAlignment="1">
      <alignment horizontal="center" vertical="center"/>
    </xf>
    <xf numFmtId="167" fontId="21" fillId="0" borderId="20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168" fontId="21" fillId="0" borderId="24" xfId="1" applyNumberFormat="1" applyFont="1" applyBorder="1" applyAlignment="1">
      <alignment horizontal="center" vertical="center"/>
    </xf>
    <xf numFmtId="168" fontId="21" fillId="0" borderId="21" xfId="1" applyNumberFormat="1" applyFont="1" applyBorder="1" applyAlignment="1">
      <alignment horizontal="center" vertical="center"/>
    </xf>
    <xf numFmtId="168" fontId="21" fillId="0" borderId="13" xfId="1" applyNumberFormat="1" applyFont="1" applyBorder="1" applyAlignment="1">
      <alignment horizontal="center" vertical="center"/>
    </xf>
    <xf numFmtId="167" fontId="21" fillId="0" borderId="13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5" fillId="0" borderId="25" xfId="0" applyFont="1" applyBorder="1" applyAlignment="1">
      <alignment horizontal="left" vertical="center"/>
    </xf>
    <xf numFmtId="0" fontId="21" fillId="0" borderId="13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right" vertical="center"/>
    </xf>
    <xf numFmtId="14" fontId="25" fillId="0" borderId="25" xfId="0" applyNumberFormat="1" applyFont="1" applyBorder="1" applyAlignment="1">
      <alignment horizontal="left" vertical="center"/>
    </xf>
    <xf numFmtId="0" fontId="21" fillId="0" borderId="16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168" fontId="21" fillId="0" borderId="28" xfId="1" applyNumberFormat="1" applyFont="1" applyBorder="1" applyAlignment="1">
      <alignment horizontal="center" vertical="center"/>
    </xf>
    <xf numFmtId="168" fontId="21" fillId="0" borderId="15" xfId="1" applyNumberFormat="1" applyFont="1" applyBorder="1" applyAlignment="1">
      <alignment horizontal="center" vertical="center"/>
    </xf>
    <xf numFmtId="168" fontId="21" fillId="0" borderId="16" xfId="1" applyNumberFormat="1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168" fontId="21" fillId="0" borderId="15" xfId="0" applyNumberFormat="1" applyFont="1" applyBorder="1" applyAlignment="1">
      <alignment horizontal="center" vertical="center"/>
    </xf>
    <xf numFmtId="2" fontId="21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66" fontId="22" fillId="0" borderId="11" xfId="0" applyNumberFormat="1" applyFont="1" applyBorder="1" applyAlignment="1">
      <alignment horizontal="center" vertical="center"/>
    </xf>
    <xf numFmtId="166" fontId="22" fillId="0" borderId="12" xfId="0" applyNumberFormat="1" applyFont="1" applyBorder="1" applyAlignment="1">
      <alignment horizontal="center" vertical="center"/>
    </xf>
    <xf numFmtId="167" fontId="25" fillId="0" borderId="17" xfId="0" applyNumberFormat="1" applyFont="1" applyBorder="1" applyAlignment="1">
      <alignment horizontal="center" vertical="center"/>
    </xf>
    <xf numFmtId="167" fontId="25" fillId="0" borderId="11" xfId="0" applyNumberFormat="1" applyFont="1" applyBorder="1" applyAlignment="1">
      <alignment horizontal="center" vertical="center"/>
    </xf>
    <xf numFmtId="167" fontId="25" fillId="0" borderId="12" xfId="0" applyNumberFormat="1" applyFont="1" applyBorder="1" applyAlignment="1">
      <alignment horizontal="center" vertical="center"/>
    </xf>
    <xf numFmtId="166" fontId="22" fillId="0" borderId="11" xfId="0" applyNumberFormat="1" applyFont="1" applyBorder="1" applyAlignment="1">
      <alignment horizontal="right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168" fontId="21" fillId="0" borderId="0" xfId="1" applyNumberFormat="1" applyFont="1" applyBorder="1" applyAlignment="1">
      <alignment horizontal="center" vertical="center"/>
    </xf>
    <xf numFmtId="168" fontId="21" fillId="0" borderId="25" xfId="1" applyNumberFormat="1" applyFont="1" applyBorder="1" applyAlignment="1">
      <alignment horizontal="center" vertical="center"/>
    </xf>
    <xf numFmtId="168" fontId="21" fillId="0" borderId="23" xfId="1" applyNumberFormat="1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</cellXfs>
  <cellStyles count="5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31"/>
    <cellStyle name="Euro 2" xfId="32"/>
    <cellStyle name="Insatisfaisant 2" xfId="33"/>
    <cellStyle name="Milliers" xfId="1" builtinId="3"/>
    <cellStyle name="Milliers 2" xfId="34"/>
    <cellStyle name="Milliers 3" xfId="35"/>
    <cellStyle name="Neutre 2" xfId="36"/>
    <cellStyle name="Normal" xfId="0" builtinId="0"/>
    <cellStyle name="Normal 2" xfId="37"/>
    <cellStyle name="Normal 3" xfId="38"/>
    <cellStyle name="Normal 4" xfId="39"/>
    <cellStyle name="Normal 4 2" xfId="40"/>
    <cellStyle name="Normal 7" xfId="41"/>
    <cellStyle name="Satisfaisant 2" xfId="42"/>
    <cellStyle name="Sortie 2" xfId="43"/>
    <cellStyle name="Texte explicatif 2" xfId="44"/>
    <cellStyle name="Titre 2" xfId="45"/>
    <cellStyle name="Titre 1 2" xfId="46"/>
    <cellStyle name="Titre 2 2" xfId="47"/>
    <cellStyle name="Titre 3 2" xfId="48"/>
    <cellStyle name="Titre 4 2" xfId="49"/>
    <cellStyle name="Total 2" xfId="50"/>
    <cellStyle name="Vérification 2" xfId="51"/>
  </cellStyles>
  <dxfs count="25">
    <dxf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color rgb="FF92D050"/>
      </font>
    </dxf>
    <dxf>
      <font>
        <color rgb="FFFF0000"/>
      </font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</xdr:row>
          <xdr:rowOff>0</xdr:rowOff>
        </xdr:from>
        <xdr:to>
          <xdr:col>13</xdr:col>
          <xdr:colOff>95250</xdr:colOff>
          <xdr:row>1</xdr:row>
          <xdr:rowOff>295275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190500</xdr:rowOff>
        </xdr:from>
        <xdr:to>
          <xdr:col>7</xdr:col>
          <xdr:colOff>38100</xdr:colOff>
          <xdr:row>5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9525</xdr:rowOff>
        </xdr:from>
        <xdr:to>
          <xdr:col>10</xdr:col>
          <xdr:colOff>9525</xdr:colOff>
          <xdr:row>2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stager/Documents/4.%20Suivi/4.1%20D&#233;penses%20mat&#233;riel%20et%20consommation%20GO/4.12%20Suivi%20des%20conso%20de%20GO/Suivi%20conso%20Gasoi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stager/Documents/4.%20Suivi/4.2%20Consommation%20fournitures/4.21%20Suivi%20des%20stocks/Suivi%20des%20stock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PARAM."/>
      <sheetName val="BDDParc"/>
      <sheetName val="Egasoil"/>
      <sheetName val="Sgasoil"/>
      <sheetName val="Stock"/>
      <sheetName val="Conso Engin"/>
      <sheetName val="Récap Tiers"/>
      <sheetName val="Récap Par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PARAM."/>
      <sheetName val="ECim"/>
      <sheetName val="SCim"/>
      <sheetName val="EAcier"/>
      <sheetName val="SAcier"/>
      <sheetName val="EMat"/>
      <sheetName val="SMat"/>
      <sheetName val="EDiv"/>
      <sheetName val="SDiv"/>
      <sheetName val="CIMENT"/>
      <sheetName val="ACIER"/>
      <sheetName val="MATERIAUX"/>
      <sheetName val="DIVERS"/>
      <sheetName val="RÉCAP 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id="1" name="TBBDDParc" displayName="TBBDDParc" ref="A1:K7" totalsRowShown="0">
  <autoFilter ref="A1:K7"/>
  <tableColumns count="11">
    <tableColumn id="1" name="Type Parc"/>
    <tableColumn id="2" name="N° Parc"/>
    <tableColumn id="3" name="Famille/désignation"/>
    <tableColumn id="4" name="N° série/Immatriculation"/>
    <tableColumn id="5" name="Marque"/>
    <tableColumn id="6" name="Information"/>
    <tableColumn id="11" name="Présence_chantier"/>
    <tableColumn id="7" name="DateARchantier"/>
    <tableColumn id="8" name="Provenance"/>
    <tableColumn id="9" name="DateDPchantier"/>
    <tableColumn id="10" name="Direction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2" name="TBSgasoil" displayName="TBSgasoil" ref="A1:T5" totalsRowShown="0" headerRowDxfId="21" dataDxfId="20">
  <autoFilter ref="A1:T5"/>
  <tableColumns count="20">
    <tableColumn id="1" name="N°BS" dataDxfId="19"/>
    <tableColumn id="2" name="Date_sortie" dataDxfId="18"/>
    <tableColumn id="3" name="Heure" dataDxfId="17"/>
    <tableColumn id="4" name="Qntité (L)" dataDxfId="16"/>
    <tableColumn id="5" name="Plein ravitailleur" dataDxfId="15"/>
    <tableColumn id="10" name="Entreprise" dataDxfId="14"/>
    <tableColumn id="18" name="Chauffeur" dataDxfId="13"/>
    <tableColumn id="6" name="N°Parc" dataDxfId="12"/>
    <tableColumn id="7" name="Type vehicule" dataDxfId="11"/>
    <tableColumn id="8" name="Marque" dataDxfId="10"/>
    <tableColumn id="9" name="N°immat" dataDxfId="9"/>
    <tableColumn id="11" name="Relevé compteur" dataDxfId="8"/>
    <tableColumn id="12" name="Panne compteur" dataDxfId="7"/>
    <tableColumn id="13" name="Type distributeur" dataDxfId="6"/>
    <tableColumn id="14" name="Index_x000a_Début" dataDxfId="5"/>
    <tableColumn id="15" name="Index_x000a_ Fin" dataDxfId="4"/>
    <tableColumn id="16" name="Pompiste" dataDxfId="3"/>
    <tableColumn id="17" name="Conso réelle/th" dataDxfId="2">
      <calculatedColumnFormula>IF(TBSgasoil[Index
 Fin]-TBSgasoil[Index
Début]&lt;&gt;TBSgasoil[Qntité (L)],"erreur","OK")</calculatedColumnFormula>
    </tableColumn>
    <tableColumn id="19" name="Ecart réel/th" dataDxfId="1">
      <calculatedColumnFormula>(TBSgasoil[Index
 Fin]-TBSgasoil[Index
Début])-TBSgasoil[Qntité (L)]</calculatedColumnFormula>
    </tableColumn>
    <tableColumn id="20" name="Mois Comptable" dataDxfId="0">
      <calculatedColumnFormula>IF((DAY(B2)*1)&gt;25,1*CONCATENATE(25,(1*CONCATENATE(MONTH(B2),YEAR(B2)))+10000),1*CONCATENATE(25,1*CONCATENATE(MONTH(B2),YEAR(B2))))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249977111117893"/>
  </sheetPr>
  <dimension ref="A1:K7"/>
  <sheetViews>
    <sheetView zoomScale="80" zoomScaleNormal="80" workbookViewId="0">
      <selection activeCell="E26" sqref="E26"/>
    </sheetView>
  </sheetViews>
  <sheetFormatPr baseColWidth="10" defaultRowHeight="15" x14ac:dyDescent="0.25"/>
  <cols>
    <col min="1" max="1" width="13.85546875" bestFit="1" customWidth="1"/>
    <col min="3" max="3" width="21" customWidth="1"/>
    <col min="4" max="4" width="25.140625" customWidth="1"/>
    <col min="6" max="7" width="13.7109375" customWidth="1"/>
    <col min="8" max="8" width="19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s="1">
        <v>41518</v>
      </c>
      <c r="I2" t="s">
        <v>18</v>
      </c>
      <c r="J2" s="1">
        <v>41593</v>
      </c>
      <c r="K2" t="s">
        <v>19</v>
      </c>
    </row>
    <row r="3" spans="1:11" x14ac:dyDescent="0.25">
      <c r="A3" t="s">
        <v>20</v>
      </c>
      <c r="B3" t="s">
        <v>21</v>
      </c>
      <c r="C3" t="s">
        <v>22</v>
      </c>
      <c r="D3" t="s">
        <v>23</v>
      </c>
      <c r="E3" t="s">
        <v>15</v>
      </c>
      <c r="F3" t="s">
        <v>24</v>
      </c>
      <c r="G3" t="s">
        <v>17</v>
      </c>
      <c r="H3" s="1">
        <v>41518</v>
      </c>
      <c r="I3" t="s">
        <v>21</v>
      </c>
      <c r="J3" s="1">
        <v>41594</v>
      </c>
      <c r="K3" t="s">
        <v>21</v>
      </c>
    </row>
    <row r="4" spans="1:11" x14ac:dyDescent="0.25">
      <c r="A4" t="s">
        <v>11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s="1">
        <v>41518</v>
      </c>
      <c r="I4" t="s">
        <v>31</v>
      </c>
      <c r="J4" s="1">
        <v>41639</v>
      </c>
      <c r="K4" t="s">
        <v>21</v>
      </c>
    </row>
    <row r="5" spans="1:11" x14ac:dyDescent="0.25">
      <c r="A5" t="s">
        <v>32</v>
      </c>
      <c r="B5" t="s">
        <v>33</v>
      </c>
      <c r="C5" t="s">
        <v>13</v>
      </c>
      <c r="D5" t="s">
        <v>34</v>
      </c>
      <c r="E5" t="s">
        <v>15</v>
      </c>
      <c r="F5" t="s">
        <v>35</v>
      </c>
      <c r="G5" t="s">
        <v>30</v>
      </c>
      <c r="H5" s="1">
        <v>41518</v>
      </c>
      <c r="I5" t="s">
        <v>36</v>
      </c>
      <c r="J5" s="1">
        <v>41594</v>
      </c>
      <c r="K5" t="s">
        <v>37</v>
      </c>
    </row>
    <row r="6" spans="1:11" x14ac:dyDescent="0.25">
      <c r="A6" t="s">
        <v>32</v>
      </c>
      <c r="B6" t="s">
        <v>38</v>
      </c>
      <c r="C6" t="s">
        <v>39</v>
      </c>
      <c r="D6" t="s">
        <v>34</v>
      </c>
      <c r="E6" t="s">
        <v>40</v>
      </c>
      <c r="F6" t="s">
        <v>41</v>
      </c>
      <c r="G6" t="s">
        <v>17</v>
      </c>
      <c r="H6" s="1">
        <v>41518</v>
      </c>
      <c r="I6" t="s">
        <v>21</v>
      </c>
      <c r="J6" s="1">
        <v>41518</v>
      </c>
      <c r="K6" t="s">
        <v>21</v>
      </c>
    </row>
    <row r="7" spans="1:11" x14ac:dyDescent="0.25">
      <c r="A7" t="s">
        <v>20</v>
      </c>
      <c r="B7" t="s">
        <v>42</v>
      </c>
      <c r="C7" t="s">
        <v>43</v>
      </c>
      <c r="D7" t="s">
        <v>44</v>
      </c>
      <c r="E7" t="s">
        <v>15</v>
      </c>
      <c r="F7" t="s">
        <v>45</v>
      </c>
      <c r="G7" t="s">
        <v>17</v>
      </c>
      <c r="H7" s="1">
        <v>41518</v>
      </c>
      <c r="I7" t="s">
        <v>21</v>
      </c>
      <c r="J7" s="1">
        <v>41518</v>
      </c>
      <c r="K7" t="s">
        <v>46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T5"/>
  <sheetViews>
    <sheetView zoomScale="80" zoomScaleNormal="80" workbookViewId="0">
      <selection activeCell="T6" sqref="T6"/>
    </sheetView>
  </sheetViews>
  <sheetFormatPr baseColWidth="10" defaultRowHeight="15" x14ac:dyDescent="0.25"/>
  <cols>
    <col min="1" max="1" width="11.42578125" style="3"/>
    <col min="2" max="2" width="15.5703125" style="3" customWidth="1"/>
    <col min="3" max="8" width="11.42578125" style="3"/>
    <col min="9" max="9" width="15.28515625" style="3" bestFit="1" customWidth="1"/>
    <col min="10" max="10" width="12.28515625" style="3" customWidth="1"/>
    <col min="11" max="13" width="11.42578125" style="3"/>
    <col min="14" max="14" width="13.5703125" style="3" customWidth="1"/>
    <col min="15" max="19" width="11.42578125" style="3"/>
  </cols>
  <sheetData>
    <row r="1" spans="1:20" s="2" customFormat="1" ht="30" x14ac:dyDescent="0.25">
      <c r="A1" s="2" t="s">
        <v>47</v>
      </c>
      <c r="B1" s="2" t="s">
        <v>48</v>
      </c>
      <c r="C1" s="2" t="s">
        <v>49</v>
      </c>
      <c r="D1" s="2" t="s">
        <v>50</v>
      </c>
      <c r="E1" s="2" t="s">
        <v>51</v>
      </c>
      <c r="F1" s="2" t="s">
        <v>52</v>
      </c>
      <c r="G1" s="2" t="s">
        <v>53</v>
      </c>
      <c r="H1" s="2" t="s">
        <v>54</v>
      </c>
      <c r="I1" s="2" t="s">
        <v>55</v>
      </c>
      <c r="J1" s="2" t="s">
        <v>4</v>
      </c>
      <c r="K1" s="2" t="s">
        <v>56</v>
      </c>
      <c r="L1" s="2" t="s">
        <v>57</v>
      </c>
      <c r="M1" s="2" t="s">
        <v>58</v>
      </c>
      <c r="N1" s="2" t="s">
        <v>59</v>
      </c>
      <c r="O1" s="2" t="s">
        <v>60</v>
      </c>
      <c r="P1" s="2" t="s">
        <v>61</v>
      </c>
      <c r="Q1" s="2" t="s">
        <v>62</v>
      </c>
      <c r="R1" s="2" t="s">
        <v>63</v>
      </c>
      <c r="S1" s="2" t="s">
        <v>64</v>
      </c>
      <c r="T1" s="2" t="s">
        <v>65</v>
      </c>
    </row>
    <row r="2" spans="1:20" x14ac:dyDescent="0.25">
      <c r="A2" s="3" t="s">
        <v>66</v>
      </c>
      <c r="B2" s="4">
        <v>41518</v>
      </c>
      <c r="C2" s="3" t="s">
        <v>67</v>
      </c>
      <c r="D2" s="3">
        <v>63</v>
      </c>
      <c r="F2" s="3" t="s">
        <v>32</v>
      </c>
      <c r="G2" s="3" t="s">
        <v>68</v>
      </c>
      <c r="H2" s="3" t="s">
        <v>69</v>
      </c>
      <c r="I2" s="3" t="s">
        <v>70</v>
      </c>
      <c r="J2" s="3" t="s">
        <v>40</v>
      </c>
      <c r="L2" s="3" t="s">
        <v>71</v>
      </c>
      <c r="M2" s="3" t="s">
        <v>17</v>
      </c>
      <c r="N2" s="3" t="s">
        <v>72</v>
      </c>
      <c r="O2" s="3">
        <v>789</v>
      </c>
      <c r="P2" s="3">
        <v>899</v>
      </c>
      <c r="Q2" s="3" t="s">
        <v>29</v>
      </c>
      <c r="R2" s="3" t="str">
        <f>IF(TBSgasoil[Index
 Fin]-TBSgasoil[Index
Début]&lt;&gt;TBSgasoil[Qntité (L)],"erreur","OK")</f>
        <v>erreur</v>
      </c>
      <c r="S2" s="3">
        <f>(TBSgasoil[Index
 Fin]-TBSgasoil[Index
Début])-TBSgasoil[Qntité (L)]</f>
        <v>47</v>
      </c>
      <c r="T2" s="3">
        <f>IF((DAY(B2)*1)&gt;25,1*CONCATENATE(25,(1*CONCATENATE(MONTH(B2),YEAR(B2)))+10000),1*CONCATENATE(25,1*CONCATENATE(MONTH(B2),YEAR(B2))))</f>
        <v>2592013</v>
      </c>
    </row>
    <row r="3" spans="1:20" x14ac:dyDescent="0.25">
      <c r="A3" s="3" t="s">
        <v>73</v>
      </c>
      <c r="B3" s="4">
        <v>41518</v>
      </c>
      <c r="C3" s="3" t="s">
        <v>74</v>
      </c>
      <c r="D3" s="3">
        <v>876</v>
      </c>
      <c r="F3" s="3" t="s">
        <v>32</v>
      </c>
      <c r="G3" s="3" t="s">
        <v>75</v>
      </c>
      <c r="H3" s="3" t="s">
        <v>76</v>
      </c>
      <c r="I3" s="3" t="s">
        <v>77</v>
      </c>
      <c r="J3" s="3" t="s">
        <v>78</v>
      </c>
      <c r="L3" s="3" t="s">
        <v>79</v>
      </c>
      <c r="M3" s="3" t="s">
        <v>30</v>
      </c>
      <c r="N3" s="3" t="s">
        <v>72</v>
      </c>
      <c r="O3" s="3">
        <v>7663</v>
      </c>
      <c r="P3" s="3">
        <v>8999</v>
      </c>
      <c r="Q3" s="3" t="s">
        <v>29</v>
      </c>
      <c r="R3" s="3" t="str">
        <f>IF(TBSgasoil[Index
 Fin]-TBSgasoil[Index
Début]&lt;&gt;TBSgasoil[Qntité (L)],"erreur","OK")</f>
        <v>erreur</v>
      </c>
      <c r="S3" s="3">
        <f>(TBSgasoil[Index
 Fin]-TBSgasoil[Index
Début])-TBSgasoil[Qntité (L)]</f>
        <v>460</v>
      </c>
      <c r="T3" s="3">
        <f t="shared" ref="T3:T4" si="0">IF((DAY(B3)*1)&gt;25,1*CONCATENATE(25,(1*CONCATENATE(MONTH(B3),YEAR(B3)))+10000),1*CONCATENATE(25,1*CONCATENATE(MONTH(B3),YEAR(B3))))</f>
        <v>2592013</v>
      </c>
    </row>
    <row r="4" spans="1:20" x14ac:dyDescent="0.25">
      <c r="A4" s="3" t="s">
        <v>80</v>
      </c>
      <c r="B4" s="4">
        <v>41563</v>
      </c>
      <c r="C4" s="3" t="s">
        <v>81</v>
      </c>
      <c r="D4" s="3">
        <v>50</v>
      </c>
      <c r="F4" s="3" t="s">
        <v>11</v>
      </c>
      <c r="G4" s="3" t="s">
        <v>16</v>
      </c>
      <c r="H4" s="3" t="s">
        <v>25</v>
      </c>
      <c r="I4" s="3" t="s">
        <v>26</v>
      </c>
      <c r="J4" s="3" t="s">
        <v>28</v>
      </c>
      <c r="L4" s="3" t="s">
        <v>79</v>
      </c>
      <c r="M4" s="3" t="s">
        <v>30</v>
      </c>
      <c r="N4" s="3" t="s">
        <v>82</v>
      </c>
      <c r="O4" s="3">
        <v>678</v>
      </c>
      <c r="P4" s="3">
        <v>789</v>
      </c>
      <c r="Q4" s="3" t="s">
        <v>29</v>
      </c>
      <c r="R4" s="3" t="str">
        <f>IF(TBSgasoil[Index
 Fin]-TBSgasoil[Index
Début]&lt;&gt;TBSgasoil[Qntité (L)],"erreur","OK")</f>
        <v>erreur</v>
      </c>
      <c r="S4" s="3">
        <f>(TBSgasoil[Index
 Fin]-TBSgasoil[Index
Début])-TBSgasoil[Qntité (L)]</f>
        <v>61</v>
      </c>
      <c r="T4" s="3">
        <f t="shared" si="0"/>
        <v>25102013</v>
      </c>
    </row>
    <row r="5" spans="1:20" x14ac:dyDescent="0.25">
      <c r="A5" s="3" t="s">
        <v>83</v>
      </c>
      <c r="B5" s="4">
        <v>41563</v>
      </c>
      <c r="C5" s="3" t="s">
        <v>79</v>
      </c>
      <c r="D5" s="3">
        <v>700</v>
      </c>
      <c r="F5" s="3" t="s">
        <v>32</v>
      </c>
      <c r="G5" s="3" t="s">
        <v>84</v>
      </c>
      <c r="H5" s="3" t="s">
        <v>25</v>
      </c>
      <c r="I5" s="3" t="s">
        <v>26</v>
      </c>
      <c r="J5" s="3" t="s">
        <v>28</v>
      </c>
      <c r="K5" s="3" t="s">
        <v>27</v>
      </c>
      <c r="L5" s="3" t="s">
        <v>85</v>
      </c>
      <c r="M5" s="3" t="s">
        <v>17</v>
      </c>
      <c r="N5" s="3" t="s">
        <v>82</v>
      </c>
      <c r="O5" s="3">
        <v>567</v>
      </c>
      <c r="P5" s="3">
        <v>789</v>
      </c>
      <c r="Q5" s="3" t="s">
        <v>29</v>
      </c>
      <c r="R5" s="3" t="str">
        <f>IF(TBSgasoil[Index
 Fin]-TBSgasoil[Index
Début]&lt;&gt;TBSgasoil[Qntité (L)],"erreur","OK")</f>
        <v>erreur</v>
      </c>
      <c r="S5" s="3">
        <f>(TBSgasoil[Index
 Fin]-TBSgasoil[Index
Début])-TBSgasoil[Qntité (L)]</f>
        <v>-478</v>
      </c>
      <c r="T5" s="5">
        <f>IF((DAY(B5)*1)&gt;25,1*CONCATENATE(25,(1*CONCATENATE(MONTH(B5),YEAR(B5)))+10000),1*CONCATENATE(25,1*CONCATENATE(MONTH(B5),YEAR(B5))))</f>
        <v>25102013</v>
      </c>
    </row>
  </sheetData>
  <conditionalFormatting sqref="S3:S1048576 R1:R5">
    <cfRule type="cellIs" dxfId="24" priority="1" operator="equal">
      <formula>"""OK"""</formula>
    </cfRule>
    <cfRule type="cellIs" dxfId="23" priority="3" operator="equal">
      <formula>"""erreur"""</formula>
    </cfRule>
  </conditionalFormatting>
  <conditionalFormatting sqref="R1:R5">
    <cfRule type="cellIs" dxfId="22" priority="2" operator="equal">
      <formula>"""OK"""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0.39997558519241921"/>
    <pageSetUpPr fitToPage="1"/>
  </sheetPr>
  <dimension ref="B2:AJ110"/>
  <sheetViews>
    <sheetView showGridLines="0" tabSelected="1" zoomScaleNormal="100" zoomScaleSheetLayoutView="40" workbookViewId="0">
      <selection activeCell="B10" sqref="B10"/>
    </sheetView>
  </sheetViews>
  <sheetFormatPr baseColWidth="10" defaultRowHeight="11.25" x14ac:dyDescent="0.25"/>
  <cols>
    <col min="1" max="1" width="2.42578125" style="13" customWidth="1"/>
    <col min="2" max="2" width="10.7109375" style="6" bestFit="1" customWidth="1"/>
    <col min="3" max="3" width="1.140625" style="13" customWidth="1"/>
    <col min="4" max="9" width="12.7109375" style="13" customWidth="1"/>
    <col min="10" max="10" width="9.85546875" style="13" customWidth="1"/>
    <col min="11" max="11" width="12.7109375" style="13" customWidth="1"/>
    <col min="12" max="12" width="9.28515625" style="13" customWidth="1"/>
    <col min="13" max="13" width="1.5703125" style="13" customWidth="1"/>
    <col min="14" max="14" width="14.7109375" style="13" customWidth="1"/>
    <col min="15" max="15" width="2.7109375" style="13" customWidth="1"/>
    <col min="16" max="16" width="6" style="13" customWidth="1"/>
    <col min="17" max="17" width="1.140625" style="13" customWidth="1"/>
    <col min="18" max="19" width="12.7109375" style="13" customWidth="1"/>
    <col min="20" max="26" width="8.7109375" style="13" customWidth="1"/>
    <col min="27" max="27" width="4.85546875" style="13" customWidth="1"/>
    <col min="28" max="36" width="9.7109375" style="13" customWidth="1"/>
    <col min="37" max="16384" width="11.42578125" style="13"/>
  </cols>
  <sheetData>
    <row r="2" spans="2:18" ht="24" customHeight="1" x14ac:dyDescent="0.25">
      <c r="C2" s="7"/>
      <c r="D2" s="8"/>
      <c r="E2" s="9" t="s">
        <v>86</v>
      </c>
      <c r="F2" s="9"/>
      <c r="G2" s="10"/>
      <c r="H2" s="57">
        <f>B7</f>
        <v>41518</v>
      </c>
      <c r="I2" s="57"/>
      <c r="J2" s="58"/>
      <c r="K2" s="11"/>
      <c r="L2" s="12"/>
      <c r="M2" s="7"/>
      <c r="O2" s="7"/>
      <c r="P2" s="7"/>
      <c r="R2" s="7"/>
    </row>
    <row r="3" spans="2:18" ht="7.5" customHeight="1" x14ac:dyDescent="0.25"/>
    <row r="4" spans="2:18" s="14" customFormat="1" ht="16.5" customHeight="1" x14ac:dyDescent="0.25">
      <c r="C4" s="13"/>
      <c r="D4" s="15"/>
      <c r="E4" s="15"/>
      <c r="F4" s="15"/>
      <c r="K4" s="15"/>
      <c r="L4" s="15"/>
      <c r="M4" s="15"/>
      <c r="N4" s="15"/>
      <c r="O4" s="13"/>
      <c r="P4" s="13"/>
      <c r="Q4" s="13"/>
    </row>
    <row r="5" spans="2:18" s="14" customFormat="1" ht="16.5" customHeight="1" x14ac:dyDescent="0.25">
      <c r="C5" s="13"/>
      <c r="D5" s="15"/>
      <c r="F5" s="14" t="s">
        <v>87</v>
      </c>
      <c r="J5" s="15"/>
      <c r="K5" s="15"/>
      <c r="L5" s="15"/>
    </row>
    <row r="6" spans="2:18" ht="16.5" customHeight="1" x14ac:dyDescent="0.25">
      <c r="E6" s="14"/>
      <c r="F6" s="14"/>
    </row>
    <row r="7" spans="2:18" s="21" customFormat="1" x14ac:dyDescent="0.25">
      <c r="B7" s="16">
        <v>41518</v>
      </c>
      <c r="C7" s="13"/>
      <c r="D7" s="17">
        <f>CONCATENATE(25,MONTH(B7)+1,YEAR(B7))*1</f>
        <v>25102013</v>
      </c>
      <c r="E7" s="14"/>
      <c r="F7" s="14"/>
      <c r="G7" s="18"/>
      <c r="H7" s="19"/>
      <c r="I7" s="19"/>
      <c r="J7" s="19"/>
      <c r="K7" s="20"/>
    </row>
    <row r="8" spans="2:18" x14ac:dyDescent="0.25">
      <c r="C8" s="6"/>
      <c r="D8" s="21"/>
      <c r="E8" s="21"/>
      <c r="F8" s="21"/>
      <c r="H8" s="22"/>
      <c r="I8" s="22"/>
      <c r="J8" s="23"/>
      <c r="K8" s="23"/>
    </row>
    <row r="9" spans="2:18" ht="22.5" x14ac:dyDescent="0.25">
      <c r="B9" s="24" t="s">
        <v>88</v>
      </c>
      <c r="C9" s="6"/>
      <c r="D9" s="25" t="s">
        <v>49</v>
      </c>
      <c r="E9" s="25" t="s">
        <v>89</v>
      </c>
      <c r="F9" s="26" t="s">
        <v>90</v>
      </c>
      <c r="G9" s="25" t="s">
        <v>91</v>
      </c>
      <c r="H9" s="27" t="s">
        <v>92</v>
      </c>
      <c r="I9" s="27" t="s">
        <v>93</v>
      </c>
      <c r="J9" s="23"/>
      <c r="K9" s="59" t="s">
        <v>94</v>
      </c>
      <c r="L9" s="60"/>
      <c r="M9" s="60"/>
      <c r="N9" s="61"/>
    </row>
    <row r="10" spans="2:18" x14ac:dyDescent="0.25">
      <c r="B10" s="28">
        <v>0</v>
      </c>
      <c r="C10" s="6"/>
      <c r="D10" s="29"/>
      <c r="E10" s="30"/>
      <c r="F10" s="31"/>
      <c r="G10" s="32"/>
      <c r="H10" s="33"/>
      <c r="I10" s="33"/>
      <c r="J10" s="23"/>
      <c r="K10" s="34"/>
      <c r="L10" s="35"/>
      <c r="M10" s="35"/>
      <c r="N10" s="36"/>
    </row>
    <row r="11" spans="2:18" ht="12" x14ac:dyDescent="0.25">
      <c r="B11" s="22">
        <f>B10+1</f>
        <v>1</v>
      </c>
      <c r="C11" s="6"/>
      <c r="D11" s="37"/>
      <c r="E11" s="38"/>
      <c r="F11" s="39"/>
      <c r="G11" s="32"/>
      <c r="H11" s="33"/>
      <c r="I11" s="33"/>
      <c r="J11" s="23"/>
      <c r="K11" s="40"/>
      <c r="L11" s="41" t="s">
        <v>0</v>
      </c>
      <c r="M11" s="14"/>
      <c r="N11" s="42"/>
    </row>
    <row r="12" spans="2:18" ht="12" x14ac:dyDescent="0.25">
      <c r="B12" s="22">
        <f t="shared" ref="B12:B36" si="0">B11+1</f>
        <v>2</v>
      </c>
      <c r="C12" s="6"/>
      <c r="D12" s="37"/>
      <c r="E12" s="38"/>
      <c r="F12" s="39"/>
      <c r="G12" s="32"/>
      <c r="H12" s="33"/>
      <c r="I12" s="33"/>
      <c r="J12" s="23"/>
      <c r="K12" s="40"/>
      <c r="L12" s="41"/>
      <c r="M12" s="14"/>
      <c r="N12" s="42"/>
    </row>
    <row r="13" spans="2:18" ht="12" x14ac:dyDescent="0.25">
      <c r="B13" s="22">
        <f t="shared" si="0"/>
        <v>3</v>
      </c>
      <c r="C13" s="6"/>
      <c r="D13" s="37"/>
      <c r="E13" s="38"/>
      <c r="F13" s="39"/>
      <c r="G13" s="32"/>
      <c r="H13" s="33"/>
      <c r="I13" s="33"/>
      <c r="J13" s="23"/>
      <c r="K13" s="40"/>
      <c r="L13" s="41" t="s">
        <v>2</v>
      </c>
      <c r="M13" s="14"/>
      <c r="N13" s="42"/>
    </row>
    <row r="14" spans="2:18" ht="12" x14ac:dyDescent="0.25">
      <c r="B14" s="22">
        <f t="shared" si="0"/>
        <v>4</v>
      </c>
      <c r="C14" s="6"/>
      <c r="D14" s="37"/>
      <c r="E14" s="38"/>
      <c r="F14" s="39"/>
      <c r="G14" s="32"/>
      <c r="H14" s="33"/>
      <c r="I14" s="33"/>
      <c r="J14" s="23"/>
      <c r="K14" s="40"/>
      <c r="L14" s="41"/>
      <c r="M14" s="14"/>
      <c r="N14" s="42"/>
    </row>
    <row r="15" spans="2:18" ht="12" x14ac:dyDescent="0.25">
      <c r="B15" s="22">
        <f t="shared" si="0"/>
        <v>5</v>
      </c>
      <c r="C15" s="6"/>
      <c r="D15" s="37"/>
      <c r="E15" s="38"/>
      <c r="F15" s="39"/>
      <c r="G15" s="32"/>
      <c r="H15" s="33"/>
      <c r="I15" s="33"/>
      <c r="J15" s="23"/>
      <c r="K15" s="40"/>
      <c r="L15" s="41" t="s">
        <v>95</v>
      </c>
      <c r="M15" s="14"/>
      <c r="N15" s="42"/>
    </row>
    <row r="16" spans="2:18" ht="12" x14ac:dyDescent="0.25">
      <c r="B16" s="22">
        <f t="shared" si="0"/>
        <v>6</v>
      </c>
      <c r="C16" s="6"/>
      <c r="D16" s="37"/>
      <c r="E16" s="38"/>
      <c r="F16" s="39"/>
      <c r="G16" s="32"/>
      <c r="H16" s="33"/>
      <c r="I16" s="33"/>
      <c r="J16" s="23"/>
      <c r="K16" s="40"/>
      <c r="L16" s="41"/>
      <c r="M16" s="14"/>
      <c r="N16" s="42"/>
    </row>
    <row r="17" spans="2:14" ht="12" x14ac:dyDescent="0.25">
      <c r="B17" s="22">
        <f t="shared" si="0"/>
        <v>7</v>
      </c>
      <c r="C17" s="6"/>
      <c r="D17" s="37"/>
      <c r="E17" s="38"/>
      <c r="F17" s="39"/>
      <c r="G17" s="32"/>
      <c r="H17" s="33"/>
      <c r="I17" s="33"/>
      <c r="J17" s="23"/>
      <c r="K17" s="40"/>
      <c r="L17" s="41" t="s">
        <v>4</v>
      </c>
      <c r="M17" s="14"/>
      <c r="N17" s="42"/>
    </row>
    <row r="18" spans="2:14" ht="12" x14ac:dyDescent="0.25">
      <c r="B18" s="22">
        <f t="shared" si="0"/>
        <v>8</v>
      </c>
      <c r="C18" s="6"/>
      <c r="D18" s="37"/>
      <c r="E18" s="38"/>
      <c r="F18" s="39"/>
      <c r="G18" s="32"/>
      <c r="H18" s="33"/>
      <c r="I18" s="33"/>
      <c r="J18" s="23"/>
      <c r="K18" s="40"/>
      <c r="L18" s="41"/>
      <c r="M18" s="14"/>
      <c r="N18" s="42"/>
    </row>
    <row r="19" spans="2:14" ht="12" x14ac:dyDescent="0.25">
      <c r="B19" s="22">
        <f t="shared" si="0"/>
        <v>9</v>
      </c>
      <c r="C19" s="6"/>
      <c r="D19" s="37"/>
      <c r="E19" s="38"/>
      <c r="F19" s="39"/>
      <c r="G19" s="32"/>
      <c r="H19" s="33"/>
      <c r="I19" s="33"/>
      <c r="J19" s="23"/>
      <c r="K19" s="40"/>
      <c r="L19" s="41" t="s">
        <v>96</v>
      </c>
      <c r="M19" s="14"/>
      <c r="N19" s="42"/>
    </row>
    <row r="20" spans="2:14" ht="12" x14ac:dyDescent="0.25">
      <c r="B20" s="22">
        <f t="shared" si="0"/>
        <v>10</v>
      </c>
      <c r="C20" s="6"/>
      <c r="D20" s="37"/>
      <c r="E20" s="38"/>
      <c r="F20" s="39"/>
      <c r="G20" s="32"/>
      <c r="H20" s="33"/>
      <c r="I20" s="33"/>
      <c r="K20" s="43"/>
      <c r="L20" s="44"/>
      <c r="M20" s="14"/>
      <c r="N20" s="42"/>
    </row>
    <row r="21" spans="2:14" ht="12" x14ac:dyDescent="0.25">
      <c r="B21" s="22">
        <f t="shared" si="0"/>
        <v>11</v>
      </c>
      <c r="C21" s="6"/>
      <c r="D21" s="37"/>
      <c r="E21" s="38"/>
      <c r="F21" s="39"/>
      <c r="G21" s="32"/>
      <c r="H21" s="33"/>
      <c r="I21" s="33"/>
      <c r="K21" s="43"/>
      <c r="L21" s="41" t="s">
        <v>97</v>
      </c>
      <c r="M21" s="14"/>
      <c r="N21" s="42"/>
    </row>
    <row r="22" spans="2:14" ht="12" x14ac:dyDescent="0.25">
      <c r="B22" s="22">
        <f t="shared" si="0"/>
        <v>12</v>
      </c>
      <c r="D22" s="37"/>
      <c r="E22" s="38"/>
      <c r="F22" s="39"/>
      <c r="G22" s="32"/>
      <c r="H22" s="32"/>
      <c r="I22" s="32"/>
      <c r="K22" s="43"/>
      <c r="L22" s="14"/>
      <c r="M22" s="14"/>
      <c r="N22" s="42"/>
    </row>
    <row r="23" spans="2:14" ht="12" x14ac:dyDescent="0.25">
      <c r="B23" s="22">
        <f t="shared" si="0"/>
        <v>13</v>
      </c>
      <c r="D23" s="37"/>
      <c r="E23" s="38"/>
      <c r="F23" s="39"/>
      <c r="G23" s="32"/>
      <c r="H23" s="32"/>
      <c r="I23" s="32"/>
      <c r="K23" s="43"/>
      <c r="L23" s="45" t="s">
        <v>98</v>
      </c>
      <c r="M23" s="14"/>
      <c r="N23" s="42"/>
    </row>
    <row r="24" spans="2:14" ht="12" x14ac:dyDescent="0.25">
      <c r="B24" s="22">
        <f t="shared" si="0"/>
        <v>14</v>
      </c>
      <c r="D24" s="37"/>
      <c r="E24" s="38"/>
      <c r="F24" s="39"/>
      <c r="G24" s="32"/>
      <c r="H24" s="32"/>
      <c r="I24" s="32"/>
      <c r="K24" s="43"/>
      <c r="L24" s="41" t="s">
        <v>99</v>
      </c>
      <c r="M24" s="14"/>
      <c r="N24" s="46"/>
    </row>
    <row r="25" spans="2:14" ht="12" x14ac:dyDescent="0.25">
      <c r="B25" s="22">
        <f t="shared" si="0"/>
        <v>15</v>
      </c>
      <c r="D25" s="37"/>
      <c r="E25" s="38"/>
      <c r="F25" s="39"/>
      <c r="G25" s="32"/>
      <c r="H25" s="32"/>
      <c r="I25" s="32"/>
      <c r="K25" s="43"/>
      <c r="L25" s="41" t="s">
        <v>100</v>
      </c>
      <c r="M25" s="14"/>
      <c r="N25" s="42"/>
    </row>
    <row r="26" spans="2:14" ht="12" x14ac:dyDescent="0.25">
      <c r="B26" s="22">
        <f t="shared" si="0"/>
        <v>16</v>
      </c>
      <c r="D26" s="37"/>
      <c r="E26" s="38"/>
      <c r="F26" s="39"/>
      <c r="G26" s="32"/>
      <c r="H26" s="32"/>
      <c r="I26" s="32"/>
      <c r="K26" s="43"/>
      <c r="L26" s="41"/>
      <c r="M26" s="14"/>
      <c r="N26" s="42"/>
    </row>
    <row r="27" spans="2:14" ht="12" x14ac:dyDescent="0.25">
      <c r="B27" s="22">
        <f t="shared" si="0"/>
        <v>17</v>
      </c>
      <c r="D27" s="37"/>
      <c r="E27" s="38"/>
      <c r="F27" s="39"/>
      <c r="G27" s="32"/>
      <c r="H27" s="32"/>
      <c r="I27" s="32"/>
      <c r="K27" s="43"/>
      <c r="L27" s="45" t="s">
        <v>101</v>
      </c>
      <c r="M27" s="14"/>
      <c r="N27" s="42"/>
    </row>
    <row r="28" spans="2:14" ht="12" x14ac:dyDescent="0.25">
      <c r="B28" s="22">
        <f t="shared" si="0"/>
        <v>18</v>
      </c>
      <c r="D28" s="37"/>
      <c r="E28" s="38"/>
      <c r="F28" s="39"/>
      <c r="G28" s="32"/>
      <c r="H28" s="32"/>
      <c r="I28" s="32"/>
      <c r="K28" s="43"/>
      <c r="L28" s="41" t="s">
        <v>102</v>
      </c>
      <c r="M28" s="14"/>
      <c r="N28" s="46"/>
    </row>
    <row r="29" spans="2:14" ht="12" x14ac:dyDescent="0.25">
      <c r="B29" s="22">
        <f t="shared" si="0"/>
        <v>19</v>
      </c>
      <c r="D29" s="37"/>
      <c r="E29" s="38"/>
      <c r="F29" s="39"/>
      <c r="G29" s="32"/>
      <c r="H29" s="32"/>
      <c r="I29" s="32"/>
      <c r="K29" s="43"/>
      <c r="L29" s="41" t="s">
        <v>103</v>
      </c>
      <c r="M29" s="14"/>
      <c r="N29" s="42"/>
    </row>
    <row r="30" spans="2:14" x14ac:dyDescent="0.25">
      <c r="B30" s="22">
        <f t="shared" si="0"/>
        <v>20</v>
      </c>
      <c r="D30" s="37"/>
      <c r="E30" s="38"/>
      <c r="F30" s="39"/>
      <c r="G30" s="32"/>
      <c r="H30" s="32"/>
      <c r="I30" s="32"/>
      <c r="K30" s="47"/>
      <c r="L30" s="48"/>
      <c r="M30" s="48"/>
      <c r="N30" s="49"/>
    </row>
    <row r="31" spans="2:14" x14ac:dyDescent="0.25">
      <c r="B31" s="22">
        <f t="shared" si="0"/>
        <v>21</v>
      </c>
      <c r="D31" s="37"/>
      <c r="E31" s="38"/>
      <c r="F31" s="39"/>
      <c r="G31" s="32"/>
      <c r="H31" s="32"/>
      <c r="I31" s="32"/>
    </row>
    <row r="32" spans="2:14" x14ac:dyDescent="0.25">
      <c r="B32" s="22">
        <f t="shared" si="0"/>
        <v>22</v>
      </c>
      <c r="D32" s="37"/>
      <c r="E32" s="38"/>
      <c r="F32" s="39"/>
      <c r="G32" s="32"/>
      <c r="H32" s="32"/>
      <c r="I32" s="32"/>
    </row>
    <row r="33" spans="2:18" x14ac:dyDescent="0.25">
      <c r="B33" s="22">
        <f t="shared" si="0"/>
        <v>23</v>
      </c>
      <c r="D33" s="37"/>
      <c r="E33" s="38"/>
      <c r="F33" s="39"/>
      <c r="G33" s="32"/>
      <c r="H33" s="32"/>
      <c r="I33" s="32"/>
    </row>
    <row r="34" spans="2:18" x14ac:dyDescent="0.25">
      <c r="B34" s="22">
        <f t="shared" si="0"/>
        <v>24</v>
      </c>
      <c r="D34" s="37"/>
      <c r="E34" s="38"/>
      <c r="F34" s="39"/>
      <c r="G34" s="32"/>
      <c r="H34" s="32"/>
      <c r="I34" s="32"/>
    </row>
    <row r="35" spans="2:18" x14ac:dyDescent="0.25">
      <c r="B35" s="22">
        <f t="shared" si="0"/>
        <v>25</v>
      </c>
      <c r="D35" s="37"/>
      <c r="E35" s="38"/>
      <c r="F35" s="39"/>
      <c r="G35" s="32"/>
      <c r="H35" s="32"/>
      <c r="I35" s="32"/>
    </row>
    <row r="36" spans="2:18" x14ac:dyDescent="0.25">
      <c r="B36" s="22">
        <f t="shared" si="0"/>
        <v>26</v>
      </c>
      <c r="D36" s="37"/>
      <c r="E36" s="38"/>
      <c r="F36" s="39"/>
      <c r="G36" s="32"/>
      <c r="H36" s="32"/>
      <c r="I36" s="32"/>
    </row>
    <row r="37" spans="2:18" x14ac:dyDescent="0.25">
      <c r="B37" s="22" t="str">
        <f>IF(B36=" "," ",IF((1*DAY(B36)=26)," ",B36+1))</f>
        <v xml:space="preserve"> </v>
      </c>
      <c r="D37" s="37"/>
      <c r="E37" s="38"/>
      <c r="F37" s="39"/>
      <c r="G37" s="32"/>
      <c r="H37" s="32"/>
      <c r="I37" s="32"/>
    </row>
    <row r="38" spans="2:18" x14ac:dyDescent="0.25">
      <c r="B38" s="22" t="str">
        <f t="shared" ref="B38:B41" si="1">IF(B37=" "," ",IF((1*DAY(B37)=26)," ",B37+1))</f>
        <v xml:space="preserve"> </v>
      </c>
      <c r="D38" s="37"/>
      <c r="E38" s="38"/>
      <c r="F38" s="39"/>
      <c r="G38" s="32"/>
      <c r="H38" s="32"/>
      <c r="I38" s="32"/>
    </row>
    <row r="39" spans="2:18" x14ac:dyDescent="0.25">
      <c r="B39" s="22" t="str">
        <f t="shared" si="1"/>
        <v xml:space="preserve"> </v>
      </c>
      <c r="D39" s="37"/>
      <c r="E39" s="38"/>
      <c r="F39" s="39"/>
      <c r="G39" s="32"/>
      <c r="H39" s="32"/>
      <c r="I39" s="32"/>
    </row>
    <row r="40" spans="2:18" x14ac:dyDescent="0.25">
      <c r="B40" s="22" t="str">
        <f t="shared" si="1"/>
        <v xml:space="preserve"> </v>
      </c>
      <c r="D40" s="37"/>
      <c r="E40" s="38"/>
      <c r="F40" s="39"/>
      <c r="G40" s="32"/>
      <c r="H40" s="32"/>
      <c r="I40" s="32"/>
    </row>
    <row r="41" spans="2:18" x14ac:dyDescent="0.25">
      <c r="B41" s="22" t="str">
        <f t="shared" si="1"/>
        <v xml:space="preserve"> </v>
      </c>
      <c r="D41" s="50"/>
      <c r="E41" s="51"/>
      <c r="F41" s="52"/>
      <c r="G41" s="53"/>
      <c r="H41" s="53"/>
      <c r="I41" s="54"/>
    </row>
    <row r="44" spans="2:18" x14ac:dyDescent="0.25">
      <c r="B44" s="13"/>
      <c r="K44" s="55"/>
      <c r="L44" s="55"/>
      <c r="M44" s="55"/>
      <c r="N44" s="55"/>
      <c r="O44" s="55"/>
      <c r="P44" s="55"/>
    </row>
    <row r="45" spans="2:18" x14ac:dyDescent="0.25">
      <c r="B45" s="13"/>
    </row>
    <row r="46" spans="2:18" ht="11.25" customHeight="1" x14ac:dyDescent="0.25">
      <c r="B46" s="13"/>
      <c r="C46" s="56"/>
      <c r="J46" s="56"/>
      <c r="O46" s="56"/>
      <c r="P46" s="56"/>
      <c r="Q46" s="56"/>
      <c r="R46" s="56"/>
    </row>
    <row r="47" spans="2:18" ht="11.25" customHeight="1" x14ac:dyDescent="0.25"/>
    <row r="48" spans="2:18" ht="11.25" customHeight="1" x14ac:dyDescent="0.25">
      <c r="B48" s="13"/>
    </row>
    <row r="49" spans="3:36" ht="11.1" customHeight="1" x14ac:dyDescent="0.25"/>
    <row r="50" spans="3:36" ht="11.1" customHeight="1" x14ac:dyDescent="0.25"/>
    <row r="51" spans="3:36" ht="11.1" customHeight="1" x14ac:dyDescent="0.25"/>
    <row r="52" spans="3:36" s="6" customFormat="1" ht="11.1" customHeight="1" x14ac:dyDescent="0.25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</row>
    <row r="53" spans="3:36" s="6" customFormat="1" ht="11.1" customHeight="1" x14ac:dyDescent="0.25"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</row>
    <row r="54" spans="3:36" s="6" customFormat="1" ht="11.1" customHeight="1" x14ac:dyDescent="0.25"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</row>
    <row r="55" spans="3:36" s="6" customFormat="1" ht="11.1" customHeight="1" x14ac:dyDescent="0.25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</row>
    <row r="56" spans="3:36" s="6" customFormat="1" ht="11.1" customHeight="1" x14ac:dyDescent="0.25"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</row>
    <row r="57" spans="3:36" s="6" customFormat="1" ht="11.1" customHeight="1" x14ac:dyDescent="0.25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</row>
    <row r="58" spans="3:36" s="6" customFormat="1" ht="11.1" customHeight="1" x14ac:dyDescent="0.25"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</row>
    <row r="59" spans="3:36" s="6" customFormat="1" ht="11.1" customHeight="1" x14ac:dyDescent="0.25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</row>
    <row r="60" spans="3:36" s="6" customFormat="1" ht="11.1" customHeight="1" x14ac:dyDescent="0.25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</row>
    <row r="61" spans="3:36" s="6" customFormat="1" ht="11.1" customHeight="1" x14ac:dyDescent="0.25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</row>
    <row r="62" spans="3:36" s="6" customFormat="1" ht="11.1" customHeight="1" x14ac:dyDescent="0.25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</row>
    <row r="63" spans="3:36" s="6" customFormat="1" ht="11.1" customHeight="1" x14ac:dyDescent="0.25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</row>
    <row r="64" spans="3:36" s="6" customFormat="1" ht="11.1" customHeight="1" x14ac:dyDescent="0.25"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</row>
    <row r="65" spans="3:36" s="6" customFormat="1" ht="11.1" customHeight="1" x14ac:dyDescent="0.25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</row>
    <row r="66" spans="3:36" s="6" customFormat="1" ht="11.1" customHeight="1" x14ac:dyDescent="0.25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</row>
    <row r="67" spans="3:36" s="6" customFormat="1" ht="11.1" customHeight="1" x14ac:dyDescent="0.25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</row>
    <row r="68" spans="3:36" s="6" customFormat="1" ht="11.1" customHeight="1" x14ac:dyDescent="0.25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</row>
    <row r="69" spans="3:36" s="6" customFormat="1" ht="11.1" customHeight="1" x14ac:dyDescent="0.25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</row>
    <row r="70" spans="3:36" s="6" customFormat="1" ht="11.1" customHeight="1" x14ac:dyDescent="0.25"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</row>
    <row r="71" spans="3:36" s="6" customFormat="1" ht="11.1" customHeight="1" x14ac:dyDescent="0.25"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</row>
    <row r="72" spans="3:36" s="6" customFormat="1" ht="11.1" customHeight="1" x14ac:dyDescent="0.25"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</row>
    <row r="73" spans="3:36" s="6" customFormat="1" ht="11.1" customHeight="1" x14ac:dyDescent="0.25"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</row>
    <row r="74" spans="3:36" s="6" customFormat="1" ht="11.1" customHeight="1" x14ac:dyDescent="0.25"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</row>
    <row r="75" spans="3:36" s="6" customFormat="1" ht="11.1" customHeight="1" x14ac:dyDescent="0.25"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</row>
    <row r="76" spans="3:36" s="6" customFormat="1" ht="11.1" customHeight="1" x14ac:dyDescent="0.25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</row>
    <row r="77" spans="3:36" s="6" customFormat="1" ht="11.1" customHeight="1" x14ac:dyDescent="0.25"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</row>
    <row r="78" spans="3:36" s="6" customFormat="1" ht="11.1" customHeight="1" x14ac:dyDescent="0.25"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</row>
    <row r="79" spans="3:36" s="6" customFormat="1" ht="11.1" customHeight="1" x14ac:dyDescent="0.25"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</row>
    <row r="80" spans="3:36" s="6" customFormat="1" ht="11.1" customHeight="1" x14ac:dyDescent="0.25"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</row>
    <row r="81" spans="3:36" s="6" customFormat="1" ht="11.1" customHeight="1" x14ac:dyDescent="0.25"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</row>
    <row r="82" spans="3:36" s="6" customFormat="1" ht="11.1" customHeight="1" x14ac:dyDescent="0.25"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</row>
    <row r="83" spans="3:36" s="6" customFormat="1" ht="11.1" customHeight="1" x14ac:dyDescent="0.25"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</row>
    <row r="84" spans="3:36" ht="11.1" customHeight="1" x14ac:dyDescent="0.25"/>
    <row r="85" spans="3:36" ht="11.1" customHeight="1" x14ac:dyDescent="0.25"/>
    <row r="86" spans="3:36" ht="11.1" customHeight="1" x14ac:dyDescent="0.25"/>
    <row r="87" spans="3:36" ht="11.1" customHeight="1" x14ac:dyDescent="0.25"/>
    <row r="88" spans="3:36" ht="11.1" customHeight="1" x14ac:dyDescent="0.25"/>
    <row r="89" spans="3:36" ht="11.1" customHeight="1" x14ac:dyDescent="0.25"/>
    <row r="90" spans="3:36" ht="11.1" customHeight="1" x14ac:dyDescent="0.25"/>
    <row r="91" spans="3:36" ht="11.1" customHeight="1" x14ac:dyDescent="0.25"/>
    <row r="92" spans="3:36" ht="11.1" customHeight="1" x14ac:dyDescent="0.25"/>
    <row r="93" spans="3:36" ht="11.1" customHeight="1" x14ac:dyDescent="0.25"/>
    <row r="94" spans="3:36" ht="11.1" customHeight="1" x14ac:dyDescent="0.25"/>
    <row r="95" spans="3:36" ht="11.1" customHeight="1" x14ac:dyDescent="0.25"/>
    <row r="96" spans="3:36" ht="11.1" customHeight="1" x14ac:dyDescent="0.25"/>
    <row r="97" spans="3:36" ht="11.1" customHeight="1" x14ac:dyDescent="0.25"/>
    <row r="98" spans="3:36" s="6" customFormat="1" ht="11.1" customHeight="1" x14ac:dyDescent="0.25"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</row>
    <row r="99" spans="3:36" s="6" customFormat="1" ht="11.1" customHeight="1" x14ac:dyDescent="0.25"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</row>
    <row r="100" spans="3:36" s="6" customFormat="1" ht="11.1" customHeight="1" x14ac:dyDescent="0.25"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</row>
    <row r="101" spans="3:36" s="6" customFormat="1" ht="11.1" customHeight="1" x14ac:dyDescent="0.25"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</row>
    <row r="102" spans="3:36" s="6" customFormat="1" ht="11.1" customHeight="1" x14ac:dyDescent="0.25"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</row>
    <row r="103" spans="3:36" s="6" customFormat="1" ht="11.1" customHeight="1" x14ac:dyDescent="0.25"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</row>
    <row r="104" spans="3:36" s="6" customFormat="1" ht="11.1" customHeight="1" x14ac:dyDescent="0.25"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</row>
    <row r="105" spans="3:36" s="6" customFormat="1" ht="11.1" customHeight="1" x14ac:dyDescent="0.25"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</row>
    <row r="106" spans="3:36" s="6" customFormat="1" ht="11.1" customHeight="1" x14ac:dyDescent="0.25"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</row>
    <row r="107" spans="3:36" s="6" customFormat="1" ht="11.1" customHeight="1" x14ac:dyDescent="0.25"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</row>
    <row r="108" spans="3:36" s="6" customFormat="1" ht="11.1" customHeight="1" x14ac:dyDescent="0.25"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</row>
    <row r="109" spans="3:36" s="6" customFormat="1" ht="11.1" customHeight="1" x14ac:dyDescent="0.25"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</row>
    <row r="110" spans="3:36" s="6" customFormat="1" ht="11.1" customHeight="1" x14ac:dyDescent="0.25"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</row>
  </sheetData>
  <mergeCells count="2">
    <mergeCell ref="H2:J2"/>
    <mergeCell ref="K9:N9"/>
  </mergeCells>
  <pageMargins left="0.7" right="0.7" top="0.75" bottom="0.75" header="0.3" footer="0.3"/>
  <pageSetup paperSize="9" scale="8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tualiser">
                <anchor moveWithCells="1" sizeWithCells="1">
                  <from>
                    <xdr:col>11</xdr:col>
                    <xdr:colOff>0</xdr:colOff>
                    <xdr:row>1</xdr:row>
                    <xdr:rowOff>0</xdr:rowOff>
                  </from>
                  <to>
                    <xdr:col>13</xdr:col>
                    <xdr:colOff>95250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LancerFormulairelisteparc">
                <anchor moveWithCells="1" sizeWithCells="1">
                  <from>
                    <xdr:col>6</xdr:col>
                    <xdr:colOff>0</xdr:colOff>
                    <xdr:row>3</xdr:row>
                    <xdr:rowOff>190500</xdr:rowOff>
                  </from>
                  <to>
                    <xdr:col>7</xdr:col>
                    <xdr:colOff>38100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[1]PARAM.!#REF!</xm:f>
          </x14:formula1>
          <xm:sqref>B7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9" tint="0.39997558519241921"/>
    <pageSetUpPr fitToPage="1"/>
  </sheetPr>
  <dimension ref="B2:AI109"/>
  <sheetViews>
    <sheetView showGridLines="0" zoomScaleNormal="100" zoomScaleSheetLayoutView="40" workbookViewId="0">
      <selection activeCell="G15" sqref="G15"/>
    </sheetView>
  </sheetViews>
  <sheetFormatPr baseColWidth="10" defaultRowHeight="11.25" x14ac:dyDescent="0.25"/>
  <cols>
    <col min="1" max="1" width="2.42578125" style="13" customWidth="1"/>
    <col min="2" max="2" width="10.7109375" style="6" bestFit="1" customWidth="1"/>
    <col min="3" max="3" width="1.140625" style="13" customWidth="1"/>
    <col min="4" max="14" width="12.7109375" style="13" customWidth="1"/>
    <col min="15" max="15" width="8.7109375" style="13" customWidth="1"/>
    <col min="16" max="16" width="1.140625" style="13" customWidth="1"/>
    <col min="17" max="18" width="12.7109375" style="13" customWidth="1"/>
    <col min="19" max="25" width="8.7109375" style="13" customWidth="1"/>
    <col min="26" max="26" width="4.85546875" style="13" customWidth="1"/>
    <col min="27" max="35" width="9.7109375" style="13" customWidth="1"/>
    <col min="36" max="16384" width="11.42578125" style="13"/>
  </cols>
  <sheetData>
    <row r="2" spans="2:16" ht="24" customHeight="1" x14ac:dyDescent="0.25">
      <c r="C2" s="7"/>
      <c r="D2" s="68"/>
      <c r="E2" s="10"/>
      <c r="F2" s="62" t="s">
        <v>104</v>
      </c>
      <c r="G2" s="57">
        <f>B6</f>
        <v>41548</v>
      </c>
      <c r="H2" s="58"/>
      <c r="I2" s="7"/>
      <c r="K2" s="7"/>
      <c r="L2" s="7"/>
      <c r="N2" s="7"/>
    </row>
    <row r="3" spans="2:16" ht="7.5" customHeight="1" x14ac:dyDescent="0.25"/>
    <row r="4" spans="2:16" s="14" customFormat="1" ht="16.5" customHeight="1" x14ac:dyDescent="0.25">
      <c r="C4" s="13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3"/>
      <c r="P4" s="13"/>
    </row>
    <row r="5" spans="2:16" ht="16.5" customHeight="1" x14ac:dyDescent="0.25">
      <c r="B5" s="6" t="s">
        <v>88</v>
      </c>
      <c r="F5" s="14"/>
      <c r="G5" s="14"/>
      <c r="H5" s="14"/>
      <c r="I5" s="14"/>
      <c r="J5" s="14"/>
      <c r="K5" s="14"/>
      <c r="L5" s="14"/>
      <c r="M5" s="14"/>
    </row>
    <row r="6" spans="2:16" s="21" customFormat="1" x14ac:dyDescent="0.25">
      <c r="B6" s="16">
        <v>41548</v>
      </c>
      <c r="C6" s="13"/>
    </row>
    <row r="7" spans="2:16" s="21" customFormat="1" ht="22.5" x14ac:dyDescent="0.25">
      <c r="B7" s="20" t="s">
        <v>54</v>
      </c>
      <c r="C7" s="63"/>
      <c r="D7" s="64" t="s">
        <v>0</v>
      </c>
      <c r="E7" s="25" t="s">
        <v>105</v>
      </c>
      <c r="F7" s="25" t="s">
        <v>106</v>
      </c>
      <c r="G7" s="25" t="s">
        <v>4</v>
      </c>
      <c r="H7" s="25" t="s">
        <v>5</v>
      </c>
      <c r="I7" s="25" t="s">
        <v>107</v>
      </c>
      <c r="J7" s="25" t="s">
        <v>108</v>
      </c>
      <c r="K7" s="25" t="s">
        <v>109</v>
      </c>
      <c r="L7" s="25" t="s">
        <v>93</v>
      </c>
    </row>
    <row r="8" spans="2:16" x14ac:dyDescent="0.25">
      <c r="B8" s="65"/>
      <c r="C8" s="66"/>
      <c r="D8" s="67"/>
      <c r="E8" s="30"/>
      <c r="F8" s="30"/>
      <c r="G8" s="30"/>
      <c r="H8" s="30"/>
      <c r="I8" s="30"/>
      <c r="J8" s="30"/>
      <c r="K8" s="30"/>
      <c r="L8" s="30"/>
    </row>
    <row r="9" spans="2:16" x14ac:dyDescent="0.25">
      <c r="B9" s="65"/>
      <c r="C9" s="66"/>
      <c r="D9" s="66"/>
      <c r="E9" s="38"/>
      <c r="F9" s="38"/>
      <c r="G9" s="38"/>
      <c r="H9" s="38"/>
      <c r="I9" s="38"/>
      <c r="J9" s="38"/>
      <c r="K9" s="38"/>
      <c r="L9" s="38"/>
    </row>
    <row r="10" spans="2:16" x14ac:dyDescent="0.25">
      <c r="B10" s="65"/>
      <c r="C10" s="66"/>
      <c r="D10" s="66"/>
      <c r="E10" s="38"/>
      <c r="F10" s="38"/>
      <c r="G10" s="38"/>
      <c r="H10" s="38"/>
      <c r="I10" s="38"/>
      <c r="J10" s="38"/>
      <c r="K10" s="38"/>
      <c r="L10" s="38"/>
    </row>
    <row r="11" spans="2:16" x14ac:dyDescent="0.25">
      <c r="B11" s="65"/>
      <c r="C11" s="66"/>
      <c r="D11" s="66"/>
      <c r="E11" s="38"/>
      <c r="F11" s="38"/>
      <c r="G11" s="38"/>
      <c r="H11" s="38"/>
      <c r="I11" s="38"/>
      <c r="J11" s="38"/>
      <c r="K11" s="38"/>
      <c r="L11" s="38"/>
    </row>
    <row r="12" spans="2:16" x14ac:dyDescent="0.25">
      <c r="B12" s="65"/>
      <c r="C12" s="66"/>
      <c r="D12" s="66"/>
      <c r="E12" s="38"/>
      <c r="F12" s="38"/>
      <c r="G12" s="38"/>
      <c r="H12" s="38"/>
      <c r="I12" s="38"/>
      <c r="J12" s="38"/>
      <c r="K12" s="38"/>
      <c r="L12" s="38"/>
    </row>
    <row r="13" spans="2:16" x14ac:dyDescent="0.25">
      <c r="B13" s="65"/>
      <c r="C13" s="66"/>
      <c r="D13" s="66"/>
      <c r="E13" s="38"/>
      <c r="F13" s="38"/>
      <c r="G13" s="38"/>
      <c r="H13" s="38"/>
      <c r="I13" s="38"/>
      <c r="J13" s="38"/>
      <c r="K13" s="38"/>
      <c r="L13" s="38"/>
    </row>
    <row r="14" spans="2:16" x14ac:dyDescent="0.25">
      <c r="B14" s="65"/>
      <c r="C14" s="66"/>
      <c r="D14" s="66"/>
      <c r="E14" s="38"/>
      <c r="F14" s="38"/>
      <c r="G14" s="38"/>
      <c r="H14" s="38"/>
      <c r="I14" s="38"/>
      <c r="J14" s="38"/>
      <c r="K14" s="38"/>
      <c r="L14" s="38"/>
    </row>
    <row r="15" spans="2:16" x14ac:dyDescent="0.25">
      <c r="B15" s="65"/>
      <c r="C15" s="66"/>
      <c r="D15" s="66"/>
      <c r="E15" s="38"/>
      <c r="F15" s="38"/>
      <c r="G15" s="38"/>
      <c r="H15" s="38"/>
      <c r="I15" s="38"/>
      <c r="J15" s="38"/>
      <c r="K15" s="38"/>
      <c r="L15" s="38"/>
    </row>
    <row r="16" spans="2:16" x14ac:dyDescent="0.25">
      <c r="B16" s="65"/>
      <c r="C16" s="66"/>
      <c r="D16" s="66"/>
      <c r="E16" s="38"/>
      <c r="F16" s="38"/>
      <c r="G16" s="38"/>
      <c r="H16" s="38"/>
      <c r="I16" s="38"/>
      <c r="J16" s="38"/>
      <c r="K16" s="38"/>
      <c r="L16" s="38"/>
    </row>
    <row r="17" spans="2:12" x14ac:dyDescent="0.25">
      <c r="B17" s="65"/>
      <c r="C17" s="66"/>
      <c r="D17" s="66"/>
      <c r="E17" s="38"/>
      <c r="F17" s="38"/>
      <c r="G17" s="38"/>
      <c r="H17" s="38"/>
      <c r="I17" s="38"/>
      <c r="J17" s="38"/>
      <c r="K17" s="38"/>
      <c r="L17" s="38"/>
    </row>
    <row r="18" spans="2:12" x14ac:dyDescent="0.25">
      <c r="B18" s="65"/>
      <c r="C18" s="66"/>
      <c r="D18" s="66"/>
      <c r="E18" s="38"/>
      <c r="F18" s="38"/>
      <c r="G18" s="38"/>
      <c r="H18" s="38"/>
      <c r="I18" s="38"/>
      <c r="J18" s="38"/>
      <c r="K18" s="38"/>
      <c r="L18" s="38"/>
    </row>
    <row r="19" spans="2:12" x14ac:dyDescent="0.25">
      <c r="B19" s="65"/>
      <c r="C19" s="66"/>
      <c r="D19" s="66"/>
      <c r="E19" s="38"/>
      <c r="F19" s="38"/>
      <c r="G19" s="38"/>
      <c r="H19" s="38"/>
      <c r="I19" s="38"/>
      <c r="J19" s="38"/>
      <c r="K19" s="38"/>
      <c r="L19" s="38"/>
    </row>
    <row r="20" spans="2:12" x14ac:dyDescent="0.25">
      <c r="B20" s="65"/>
      <c r="C20" s="66"/>
      <c r="D20" s="66"/>
      <c r="E20" s="38"/>
      <c r="F20" s="38"/>
      <c r="G20" s="38"/>
      <c r="H20" s="38"/>
      <c r="I20" s="38"/>
      <c r="J20" s="38"/>
      <c r="K20" s="38"/>
      <c r="L20" s="38"/>
    </row>
    <row r="21" spans="2:12" x14ac:dyDescent="0.25">
      <c r="B21" s="65"/>
      <c r="C21" s="66"/>
      <c r="D21" s="66"/>
      <c r="E21" s="38"/>
      <c r="F21" s="38"/>
      <c r="G21" s="38"/>
      <c r="H21" s="38"/>
      <c r="I21" s="38"/>
      <c r="J21" s="38"/>
      <c r="K21" s="38"/>
      <c r="L21" s="38"/>
    </row>
    <row r="22" spans="2:12" x14ac:dyDescent="0.25">
      <c r="B22" s="65"/>
      <c r="C22" s="66"/>
      <c r="D22" s="66"/>
      <c r="E22" s="38"/>
      <c r="F22" s="38"/>
      <c r="G22" s="38"/>
      <c r="H22" s="38"/>
      <c r="I22" s="38"/>
      <c r="J22" s="38"/>
      <c r="K22" s="38"/>
      <c r="L22" s="38"/>
    </row>
    <row r="23" spans="2:12" x14ac:dyDescent="0.25">
      <c r="B23" s="65"/>
      <c r="C23" s="66"/>
      <c r="D23" s="66"/>
      <c r="E23" s="38"/>
      <c r="F23" s="38"/>
      <c r="G23" s="38"/>
      <c r="H23" s="38"/>
      <c r="I23" s="38"/>
      <c r="J23" s="38"/>
      <c r="K23" s="38"/>
      <c r="L23" s="38"/>
    </row>
    <row r="24" spans="2:12" x14ac:dyDescent="0.25">
      <c r="B24" s="65"/>
      <c r="C24" s="66"/>
      <c r="D24" s="66"/>
      <c r="E24" s="38"/>
      <c r="F24" s="38"/>
      <c r="G24" s="38"/>
      <c r="H24" s="38"/>
      <c r="I24" s="38"/>
      <c r="J24" s="38"/>
      <c r="K24" s="38"/>
      <c r="L24" s="38"/>
    </row>
    <row r="25" spans="2:12" x14ac:dyDescent="0.25">
      <c r="B25" s="65"/>
      <c r="C25" s="66"/>
      <c r="D25" s="66"/>
      <c r="E25" s="38"/>
      <c r="F25" s="38"/>
      <c r="G25" s="38"/>
      <c r="H25" s="38"/>
      <c r="I25" s="38"/>
      <c r="J25" s="38"/>
      <c r="K25" s="38"/>
      <c r="L25" s="38"/>
    </row>
    <row r="26" spans="2:12" x14ac:dyDescent="0.25">
      <c r="B26" s="65"/>
      <c r="C26" s="66"/>
      <c r="D26" s="66"/>
      <c r="E26" s="38"/>
      <c r="F26" s="38"/>
      <c r="G26" s="38"/>
      <c r="H26" s="38"/>
      <c r="I26" s="38"/>
      <c r="J26" s="38"/>
      <c r="K26" s="38"/>
      <c r="L26" s="38"/>
    </row>
    <row r="27" spans="2:12" x14ac:dyDescent="0.25">
      <c r="B27" s="65"/>
      <c r="C27" s="66"/>
      <c r="D27" s="66"/>
      <c r="E27" s="38"/>
      <c r="F27" s="38"/>
      <c r="G27" s="38"/>
      <c r="H27" s="38"/>
      <c r="I27" s="38"/>
      <c r="J27" s="38"/>
      <c r="K27" s="38"/>
      <c r="L27" s="38"/>
    </row>
    <row r="28" spans="2:12" x14ac:dyDescent="0.25">
      <c r="B28" s="65"/>
      <c r="C28" s="66"/>
      <c r="D28" s="66"/>
      <c r="E28" s="38"/>
      <c r="F28" s="38"/>
      <c r="G28" s="38"/>
      <c r="H28" s="38"/>
      <c r="I28" s="38"/>
      <c r="J28" s="38"/>
      <c r="K28" s="38"/>
      <c r="L28" s="38"/>
    </row>
    <row r="29" spans="2:12" x14ac:dyDescent="0.25">
      <c r="B29" s="65"/>
      <c r="C29" s="66"/>
      <c r="D29" s="66"/>
      <c r="E29" s="38"/>
      <c r="F29" s="38"/>
      <c r="G29" s="38"/>
      <c r="H29" s="38"/>
      <c r="I29" s="38"/>
      <c r="J29" s="38"/>
      <c r="K29" s="38"/>
      <c r="L29" s="38"/>
    </row>
    <row r="30" spans="2:12" x14ac:dyDescent="0.25">
      <c r="B30" s="65"/>
      <c r="C30" s="66"/>
      <c r="D30" s="66"/>
      <c r="E30" s="38"/>
      <c r="F30" s="38"/>
      <c r="G30" s="38"/>
      <c r="H30" s="38"/>
      <c r="I30" s="38"/>
      <c r="J30" s="38"/>
      <c r="K30" s="38"/>
      <c r="L30" s="38"/>
    </row>
    <row r="31" spans="2:12" x14ac:dyDescent="0.25">
      <c r="B31" s="65"/>
      <c r="C31" s="66"/>
      <c r="D31" s="66"/>
      <c r="E31" s="38"/>
      <c r="F31" s="38"/>
      <c r="G31" s="38"/>
      <c r="H31" s="38"/>
      <c r="I31" s="38"/>
      <c r="J31" s="38"/>
      <c r="K31" s="38"/>
      <c r="L31" s="38"/>
    </row>
    <row r="32" spans="2:12" x14ac:dyDescent="0.25">
      <c r="B32" s="65"/>
      <c r="C32" s="66"/>
      <c r="D32" s="66"/>
      <c r="E32" s="38"/>
      <c r="F32" s="38"/>
      <c r="G32" s="38"/>
      <c r="H32" s="38"/>
      <c r="I32" s="38"/>
      <c r="J32" s="38"/>
      <c r="K32" s="38"/>
      <c r="L32" s="38"/>
    </row>
    <row r="33" spans="2:17" x14ac:dyDescent="0.25">
      <c r="B33" s="65"/>
      <c r="C33" s="66"/>
      <c r="D33" s="66"/>
      <c r="E33" s="38"/>
      <c r="F33" s="38"/>
      <c r="G33" s="38"/>
      <c r="H33" s="38"/>
      <c r="I33" s="38"/>
      <c r="J33" s="38"/>
      <c r="K33" s="38"/>
      <c r="L33" s="38"/>
    </row>
    <row r="34" spans="2:17" x14ac:dyDescent="0.25">
      <c r="B34" s="65"/>
      <c r="C34" s="66"/>
      <c r="D34" s="66"/>
      <c r="E34" s="38"/>
      <c r="F34" s="38"/>
      <c r="G34" s="38"/>
      <c r="H34" s="38"/>
      <c r="I34" s="38"/>
      <c r="J34" s="38"/>
      <c r="K34" s="38"/>
      <c r="L34" s="38"/>
    </row>
    <row r="35" spans="2:17" x14ac:dyDescent="0.25">
      <c r="B35" s="65"/>
      <c r="C35" s="66"/>
      <c r="D35" s="66"/>
      <c r="E35" s="38"/>
      <c r="F35" s="38"/>
      <c r="G35" s="38"/>
      <c r="H35" s="38"/>
      <c r="I35" s="38"/>
      <c r="J35" s="38"/>
      <c r="K35" s="38"/>
      <c r="L35" s="38"/>
    </row>
    <row r="36" spans="2:17" x14ac:dyDescent="0.25">
      <c r="B36" s="65"/>
      <c r="C36" s="66"/>
      <c r="D36" s="66"/>
      <c r="E36" s="38"/>
      <c r="F36" s="38"/>
      <c r="G36" s="38"/>
      <c r="H36" s="38"/>
      <c r="I36" s="38"/>
      <c r="J36" s="38"/>
      <c r="K36" s="38"/>
      <c r="L36" s="38"/>
    </row>
    <row r="37" spans="2:17" x14ac:dyDescent="0.25">
      <c r="B37" s="65"/>
      <c r="C37" s="66"/>
      <c r="D37" s="66"/>
      <c r="E37" s="38"/>
      <c r="F37" s="38"/>
      <c r="G37" s="38"/>
      <c r="H37" s="38"/>
      <c r="I37" s="38"/>
      <c r="J37" s="38"/>
      <c r="K37" s="38"/>
      <c r="L37" s="38"/>
    </row>
    <row r="38" spans="2:17" x14ac:dyDescent="0.25">
      <c r="B38" s="65"/>
      <c r="C38" s="66"/>
      <c r="D38" s="66"/>
      <c r="E38" s="38"/>
      <c r="F38" s="38"/>
      <c r="G38" s="38"/>
      <c r="H38" s="38"/>
      <c r="I38" s="38"/>
      <c r="J38" s="38"/>
      <c r="K38" s="38"/>
      <c r="L38" s="38"/>
    </row>
    <row r="39" spans="2:17" x14ac:dyDescent="0.25">
      <c r="B39" s="22" t="e">
        <f>IF(#REF!=" "," ",IF((1*DAY(#REF!)=26)," ",#REF!+1))</f>
        <v>#REF!</v>
      </c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</row>
    <row r="42" spans="2:17" x14ac:dyDescent="0.25">
      <c r="B42" s="13"/>
    </row>
    <row r="43" spans="2:17" x14ac:dyDescent="0.25">
      <c r="B43" s="13"/>
      <c r="N43" s="55"/>
      <c r="O43" s="55"/>
    </row>
    <row r="44" spans="2:17" x14ac:dyDescent="0.25">
      <c r="B44" s="13"/>
    </row>
    <row r="45" spans="2:17" ht="11.25" customHeight="1" x14ac:dyDescent="0.25">
      <c r="C45" s="56"/>
      <c r="O45" s="56"/>
      <c r="P45" s="56"/>
      <c r="Q45" s="56"/>
    </row>
    <row r="46" spans="2:17" ht="11.25" customHeight="1" x14ac:dyDescent="0.25">
      <c r="B46" s="13"/>
    </row>
    <row r="47" spans="2:17" ht="11.25" customHeight="1" x14ac:dyDescent="0.25"/>
    <row r="48" spans="2:17" ht="11.1" customHeight="1" x14ac:dyDescent="0.25"/>
    <row r="49" spans="3:35" ht="11.1" customHeight="1" x14ac:dyDescent="0.25"/>
    <row r="50" spans="3:35" ht="11.1" customHeight="1" x14ac:dyDescent="0.25"/>
    <row r="51" spans="3:35" s="6" customFormat="1" ht="11.1" customHeight="1" x14ac:dyDescent="0.25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3:35" s="6" customFormat="1" ht="11.1" customHeight="1" x14ac:dyDescent="0.25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</row>
    <row r="53" spans="3:35" s="6" customFormat="1" ht="11.1" customHeight="1" x14ac:dyDescent="0.25"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</row>
    <row r="54" spans="3:35" s="6" customFormat="1" ht="11.1" customHeight="1" x14ac:dyDescent="0.25"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</row>
    <row r="55" spans="3:35" s="6" customFormat="1" ht="11.1" customHeight="1" x14ac:dyDescent="0.25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</row>
    <row r="56" spans="3:35" s="6" customFormat="1" ht="11.1" customHeight="1" x14ac:dyDescent="0.25"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3:35" s="6" customFormat="1" ht="11.1" customHeight="1" x14ac:dyDescent="0.25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</row>
    <row r="58" spans="3:35" s="6" customFormat="1" ht="11.1" customHeight="1" x14ac:dyDescent="0.25"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</row>
    <row r="59" spans="3:35" s="6" customFormat="1" ht="11.1" customHeight="1" x14ac:dyDescent="0.25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</row>
    <row r="60" spans="3:35" s="6" customFormat="1" ht="11.1" customHeight="1" x14ac:dyDescent="0.25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</row>
    <row r="61" spans="3:35" s="6" customFormat="1" ht="11.1" customHeight="1" x14ac:dyDescent="0.25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3:35" s="6" customFormat="1" ht="11.1" customHeight="1" x14ac:dyDescent="0.25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</row>
    <row r="63" spans="3:35" s="6" customFormat="1" ht="11.1" customHeight="1" x14ac:dyDescent="0.25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</row>
    <row r="64" spans="3:35" s="6" customFormat="1" ht="11.1" customHeight="1" x14ac:dyDescent="0.25"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</row>
    <row r="65" spans="3:35" s="6" customFormat="1" ht="11.1" customHeight="1" x14ac:dyDescent="0.25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</row>
    <row r="66" spans="3:35" s="6" customFormat="1" ht="11.1" customHeight="1" x14ac:dyDescent="0.25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</row>
    <row r="67" spans="3:35" s="6" customFormat="1" ht="11.1" customHeight="1" x14ac:dyDescent="0.25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</row>
    <row r="68" spans="3:35" s="6" customFormat="1" ht="11.1" customHeight="1" x14ac:dyDescent="0.25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</row>
    <row r="69" spans="3:35" s="6" customFormat="1" ht="11.1" customHeight="1" x14ac:dyDescent="0.25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</row>
    <row r="70" spans="3:35" s="6" customFormat="1" ht="11.1" customHeight="1" x14ac:dyDescent="0.25"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</row>
    <row r="71" spans="3:35" s="6" customFormat="1" ht="11.1" customHeight="1" x14ac:dyDescent="0.25"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</row>
    <row r="72" spans="3:35" s="6" customFormat="1" ht="11.1" customHeight="1" x14ac:dyDescent="0.25"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</row>
    <row r="73" spans="3:35" s="6" customFormat="1" ht="11.1" customHeight="1" x14ac:dyDescent="0.25"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</row>
    <row r="74" spans="3:35" s="6" customFormat="1" ht="11.1" customHeight="1" x14ac:dyDescent="0.25"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</row>
    <row r="75" spans="3:35" s="6" customFormat="1" ht="11.1" customHeight="1" x14ac:dyDescent="0.25"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</row>
    <row r="76" spans="3:35" s="6" customFormat="1" ht="11.1" customHeight="1" x14ac:dyDescent="0.25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3:35" s="6" customFormat="1" ht="11.1" customHeight="1" x14ac:dyDescent="0.25"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</row>
    <row r="78" spans="3:35" s="6" customFormat="1" ht="11.1" customHeight="1" x14ac:dyDescent="0.25"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</row>
    <row r="79" spans="3:35" s="6" customFormat="1" ht="11.1" customHeight="1" x14ac:dyDescent="0.25"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</row>
    <row r="80" spans="3:35" s="6" customFormat="1" ht="11.1" customHeight="1" x14ac:dyDescent="0.25"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</row>
    <row r="81" spans="3:35" s="6" customFormat="1" ht="11.1" customHeight="1" x14ac:dyDescent="0.25"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</row>
    <row r="82" spans="3:35" s="6" customFormat="1" ht="11.1" customHeight="1" x14ac:dyDescent="0.25"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</row>
    <row r="83" spans="3:35" ht="11.1" customHeight="1" x14ac:dyDescent="0.25"/>
    <row r="84" spans="3:35" ht="11.1" customHeight="1" x14ac:dyDescent="0.25"/>
    <row r="85" spans="3:35" ht="11.1" customHeight="1" x14ac:dyDescent="0.25"/>
    <row r="86" spans="3:35" ht="11.1" customHeight="1" x14ac:dyDescent="0.25"/>
    <row r="87" spans="3:35" ht="11.1" customHeight="1" x14ac:dyDescent="0.25"/>
    <row r="88" spans="3:35" ht="11.1" customHeight="1" x14ac:dyDescent="0.25"/>
    <row r="89" spans="3:35" ht="11.1" customHeight="1" x14ac:dyDescent="0.25"/>
    <row r="90" spans="3:35" ht="11.1" customHeight="1" x14ac:dyDescent="0.25"/>
    <row r="91" spans="3:35" ht="11.1" customHeight="1" x14ac:dyDescent="0.25"/>
    <row r="92" spans="3:35" ht="11.1" customHeight="1" x14ac:dyDescent="0.25"/>
    <row r="93" spans="3:35" ht="11.1" customHeight="1" x14ac:dyDescent="0.25"/>
    <row r="94" spans="3:35" ht="11.1" customHeight="1" x14ac:dyDescent="0.25"/>
    <row r="95" spans="3:35" ht="11.1" customHeight="1" x14ac:dyDescent="0.25"/>
    <row r="96" spans="3:35" ht="11.1" customHeight="1" x14ac:dyDescent="0.25"/>
    <row r="97" ht="11.1" customHeight="1" x14ac:dyDescent="0.25"/>
    <row r="98" ht="11.1" customHeight="1" x14ac:dyDescent="0.25"/>
    <row r="99" ht="11.1" customHeight="1" x14ac:dyDescent="0.25"/>
    <row r="100" ht="11.1" customHeight="1" x14ac:dyDescent="0.25"/>
    <row r="101" ht="11.1" customHeight="1" x14ac:dyDescent="0.25"/>
    <row r="102" ht="11.1" customHeight="1" x14ac:dyDescent="0.25"/>
    <row r="103" ht="11.1" customHeight="1" x14ac:dyDescent="0.25"/>
    <row r="104" ht="11.1" customHeight="1" x14ac:dyDescent="0.25"/>
    <row r="105" ht="11.1" customHeight="1" x14ac:dyDescent="0.25"/>
    <row r="106" ht="11.1" customHeight="1" x14ac:dyDescent="0.25"/>
    <row r="107" ht="11.1" customHeight="1" x14ac:dyDescent="0.25"/>
    <row r="108" ht="11.1" customHeight="1" x14ac:dyDescent="0.25"/>
    <row r="109" ht="11.1" customHeight="1" x14ac:dyDescent="0.25"/>
  </sheetData>
  <mergeCells count="1">
    <mergeCell ref="G2:H2"/>
  </mergeCells>
  <pageMargins left="0.7" right="0.7" top="0.75" bottom="0.75" header="0.3" footer="0.3"/>
  <pageSetup paperSize="9" scale="5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ctualiser">
                <anchor moveWithCells="1" sizeWithCells="1">
                  <from>
                    <xdr:col>9</xdr:col>
                    <xdr:colOff>0</xdr:colOff>
                    <xdr:row>1</xdr:row>
                    <xdr:rowOff>9525</xdr:rowOff>
                  </from>
                  <to>
                    <xdr:col>10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[1]PARAM.!#REF!</xm:f>
          </x14:formula1>
          <xm:sqref>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BDDParc</vt:lpstr>
      <vt:lpstr>Sgasoil</vt:lpstr>
      <vt:lpstr>Conso Engin</vt:lpstr>
      <vt:lpstr>Récap Parc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ESTAGER/VINCI-CONSTRUCTION</dc:creator>
  <cp:lastModifiedBy>Pauline ESTAGER/VINCI-CONSTRUCTION</cp:lastModifiedBy>
  <dcterms:created xsi:type="dcterms:W3CDTF">2013-10-17T05:31:33Z</dcterms:created>
  <dcterms:modified xsi:type="dcterms:W3CDTF">2013-10-17T08:18:44Z</dcterms:modified>
</cp:coreProperties>
</file>