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AB699135-AC4A-485E-A273-97244275C4A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Suivi Estimation Stock" sheetId="1" r:id="rId1"/>
    <sheet name="Zonage" sheetId="2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5" i="1" l="1"/>
  <c r="G5" i="1"/>
  <c r="I7" i="1" l="1"/>
  <c r="H24" i="1"/>
  <c r="G24" i="1"/>
  <c r="H23" i="1"/>
  <c r="G23" i="1"/>
  <c r="H22" i="1"/>
  <c r="G22" i="1"/>
  <c r="H21" i="1"/>
  <c r="G21" i="1"/>
  <c r="H20" i="1"/>
  <c r="G20" i="1"/>
  <c r="H19" i="1"/>
  <c r="G19" i="1"/>
  <c r="H18" i="1"/>
  <c r="G18" i="1"/>
  <c r="H17" i="1"/>
  <c r="G17" i="1"/>
  <c r="H16" i="1"/>
  <c r="G16" i="1"/>
  <c r="H15" i="1"/>
  <c r="G15" i="1"/>
  <c r="H14" i="1"/>
  <c r="G14" i="1"/>
  <c r="H13" i="1"/>
  <c r="H11" i="1"/>
  <c r="G11" i="1"/>
  <c r="H10" i="1"/>
  <c r="G10" i="1"/>
  <c r="H9" i="1"/>
  <c r="G9" i="1"/>
  <c r="I8" i="1"/>
  <c r="K8" i="1" s="1"/>
  <c r="H6" i="1"/>
  <c r="G6" i="1"/>
  <c r="I9" i="1" l="1"/>
  <c r="K9" i="1" s="1"/>
  <c r="I11" i="1"/>
  <c r="K11" i="1" s="1"/>
  <c r="I13" i="1"/>
  <c r="I15" i="1"/>
  <c r="K15" i="1" s="1"/>
  <c r="I17" i="1"/>
  <c r="K17" i="1" s="1"/>
  <c r="I19" i="1"/>
  <c r="K19" i="1" s="1"/>
  <c r="I21" i="1"/>
  <c r="I23" i="1"/>
  <c r="K23" i="1" s="1"/>
  <c r="I5" i="1"/>
  <c r="K5" i="1" s="1"/>
  <c r="I6" i="1"/>
  <c r="K6" i="1" s="1"/>
  <c r="I10" i="1"/>
  <c r="K10" i="1" s="1"/>
  <c r="I12" i="1"/>
  <c r="K12" i="1" s="1"/>
  <c r="I14" i="1"/>
  <c r="K14" i="1" s="1"/>
  <c r="I16" i="1"/>
  <c r="K16" i="1" s="1"/>
  <c r="I18" i="1"/>
  <c r="K18" i="1" s="1"/>
  <c r="I20" i="1"/>
  <c r="K20" i="1" s="1"/>
  <c r="I22" i="1"/>
  <c r="K22" i="1" s="1"/>
  <c r="I24" i="1"/>
  <c r="K24" i="1" s="1"/>
  <c r="K7" i="1"/>
  <c r="K13" i="1"/>
  <c r="K21" i="1"/>
</calcChain>
</file>

<file path=xl/sharedStrings.xml><?xml version="1.0" encoding="utf-8"?>
<sst xmlns="http://schemas.openxmlformats.org/spreadsheetml/2006/main" count="63" uniqueCount="46">
  <si>
    <t>Article Groupe</t>
  </si>
  <si>
    <t>Article Industriel</t>
  </si>
  <si>
    <t>Numéro de Lot</t>
  </si>
  <si>
    <t>Etat_Lot</t>
  </si>
  <si>
    <t>Date dernier&lt;br&gt;réappro&lt;br&gt;
ou&lt;br&gt;&lt;span style="background:#FFFACD"&gt;inventaire&lt;/span&gt;</t>
  </si>
  <si>
    <t>Stock J matin</t>
  </si>
  <si>
    <t>.1D9</t>
  </si>
  <si>
    <t>M8120487</t>
  </si>
  <si>
    <t>EN_COURS</t>
  </si>
  <si>
    <t>M8120490</t>
  </si>
  <si>
    <t>.1CZ</t>
  </si>
  <si>
    <t>M9080201</t>
  </si>
  <si>
    <t>M9080327</t>
  </si>
  <si>
    <t>.18W</t>
  </si>
  <si>
    <t>M8110435</t>
  </si>
  <si>
    <t>M9030645</t>
  </si>
  <si>
    <t>RECEPTIONNE</t>
  </si>
  <si>
    <t>.17F</t>
  </si>
  <si>
    <t>M8120214</t>
  </si>
  <si>
    <t>M9010520</t>
  </si>
  <si>
    <t>Stock non scanné en établissement en date du : 21/12/19 11:16:46 GMT+01:00</t>
  </si>
  <si>
    <t>Zone LOGISTIQUE</t>
  </si>
  <si>
    <t>Zone MAGASIN</t>
  </si>
  <si>
    <t>TOTAL</t>
  </si>
  <si>
    <t>ECART  A FAIRE</t>
  </si>
  <si>
    <t>PRODUIT A</t>
  </si>
  <si>
    <t>PRODUIT B</t>
  </si>
  <si>
    <t>PRODUIT C</t>
  </si>
  <si>
    <t>PRODUIT D</t>
  </si>
  <si>
    <t>ACR</t>
  </si>
  <si>
    <t>AFR</t>
  </si>
  <si>
    <t>FDF</t>
  </si>
  <si>
    <t>AADR</t>
  </si>
  <si>
    <t>Désignation  </t>
  </si>
  <si>
    <t>Zone log</t>
  </si>
  <si>
    <t>Zone  Magasin</t>
  </si>
  <si>
    <t>W5 103</t>
  </si>
  <si>
    <t>YF 102</t>
  </si>
  <si>
    <t>W5 205</t>
  </si>
  <si>
    <t xml:space="preserve">YF 100 </t>
  </si>
  <si>
    <t>X8 104</t>
  </si>
  <si>
    <t xml:space="preserve">YM 000 </t>
  </si>
  <si>
    <t>.1CW</t>
  </si>
  <si>
    <t xml:space="preserve"> </t>
  </si>
  <si>
    <t>YQ 002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</si>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</sst>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/mm\/yyyy"/>
  </numFmts>
  <fonts count="21" x14ac:knownFonts="1">
    <font>
      <sz val="10"/>
      <color rgb="FF000000"/>
      <name val="Arial"/>
    </font>
    <font>
      <sz val="9"/>
      <color rgb="FF333333"/>
      <name val="Arial"/>
    </font>
    <font>
      <b/>
      <sz val="8"/>
      <color rgb="FF000000"/>
      <name val="Arial"/>
    </font>
    <font>
      <b/>
      <sz val="9"/>
      <color rgb="FFFFFFFF"/>
      <name val="Arial"/>
    </font>
    <font>
      <b/>
      <sz val="9"/>
      <color rgb="FF000000"/>
      <name val="Arial"/>
    </font>
    <font>
      <sz val="7"/>
      <color rgb="FF333333"/>
      <name val="Arial"/>
    </font>
    <font>
      <sz val="8"/>
      <color rgb="FF333333"/>
      <name val="Arial"/>
    </font>
    <font>
      <b/>
      <sz val="10"/>
      <color rgb="FF007CC3"/>
      <name val="Arial"/>
    </font>
    <font>
      <b/>
      <sz val="8"/>
      <color rgb="FF000000"/>
      <name val="Arial"/>
      <family val="2"/>
    </font>
    <font>
      <b/>
      <sz val="10"/>
      <color rgb="FF000000"/>
      <name val="Arial"/>
      <family val="2"/>
    </font>
    <font>
      <b/>
      <sz val="9"/>
      <color rgb="FFFFFFFF"/>
      <name val="Arial"/>
      <family val="2"/>
    </font>
    <font>
      <b/>
      <sz val="14"/>
      <color rgb="FFFFFFFF"/>
      <name val="Arial"/>
      <family val="2"/>
    </font>
    <font>
      <b/>
      <sz val="9"/>
      <color rgb="FF000000"/>
      <name val="Arial"/>
      <family val="2"/>
    </font>
    <font>
      <b/>
      <sz val="16"/>
      <color rgb="FF000000"/>
      <name val="Arial"/>
      <family val="2"/>
    </font>
    <font>
      <sz val="16"/>
      <color rgb="FF333333"/>
      <name val="Arial"/>
      <family val="2"/>
    </font>
    <font>
      <b/>
      <sz val="16"/>
      <color rgb="FFFFFFFF"/>
      <name val="Arial"/>
      <family val="2"/>
    </font>
    <font>
      <sz val="9"/>
      <color rgb="FF333333"/>
      <name val="Arial"/>
      <family val="2"/>
    </font>
    <font>
      <sz val="10"/>
      <color rgb="FF000000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94C7FF"/>
        <bgColor rgb="FFFFFFFF"/>
      </patternFill>
    </fill>
    <fill>
      <patternFill patternType="solid">
        <fgColor rgb="FFC6C3C6"/>
        <bgColor rgb="FFFFFFFF"/>
      </patternFill>
    </fill>
    <fill>
      <patternFill patternType="solid">
        <fgColor rgb="FFEBEBEB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rgb="FFFFC794"/>
        <bgColor rgb="FFFFFFFF"/>
      </patternFill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0" fontId="17" fillId="0" borderId="0"/>
    <xf numFmtId="0" fontId="19" fillId="0" borderId="0" applyNumberFormat="0" applyFont="0" applyFill="0" applyBorder="0" applyAlignment="0" applyProtection="0"/>
  </cellStyleXfs>
  <cellXfs count="36">
    <xf numFmtId="0" fontId="0" fillId="0" borderId="0" xfId="0"/>
    <xf numFmtId="0" fontId="1" fillId="2" borderId="0" xfId="0" applyFont="1" applyFill="1" applyAlignment="1">
      <alignment horizontal="left"/>
    </xf>
    <xf numFmtId="49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wrapText="1"/>
    </xf>
    <xf numFmtId="0" fontId="4" fillId="5" borderId="1" xfId="0" applyFont="1" applyFill="1" applyBorder="1" applyAlignment="1">
      <alignment horizontal="center" wrapText="1"/>
    </xf>
    <xf numFmtId="49" fontId="1" fillId="6" borderId="2" xfId="0" applyNumberFormat="1" applyFont="1" applyFill="1" applyBorder="1" applyAlignment="1">
      <alignment horizontal="center"/>
    </xf>
    <xf numFmtId="49" fontId="5" fillId="6" borderId="2" xfId="0" applyNumberFormat="1" applyFont="1" applyFill="1" applyBorder="1" applyAlignment="1">
      <alignment horizontal="center"/>
    </xf>
    <xf numFmtId="164" fontId="6" fillId="7" borderId="2" xfId="0" applyNumberFormat="1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49" fontId="1" fillId="2" borderId="2" xfId="0" applyNumberFormat="1" applyFont="1" applyFill="1" applyBorder="1" applyAlignment="1">
      <alignment horizontal="center"/>
    </xf>
    <xf numFmtId="49" fontId="5" fillId="2" borderId="2" xfId="0" applyNumberFormat="1" applyFont="1" applyFill="1" applyBorder="1" applyAlignment="1">
      <alignment horizontal="center"/>
    </xf>
    <xf numFmtId="164" fontId="6" fillId="2" borderId="2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3" fillId="2" borderId="0" xfId="0" applyFont="1" applyFill="1" applyAlignment="1">
      <alignment wrapText="1"/>
    </xf>
    <xf numFmtId="49" fontId="1" fillId="6" borderId="2" xfId="0" applyNumberFormat="1" applyFont="1" applyFill="1" applyBorder="1" applyAlignment="1">
      <alignment vertical="center" wrapText="1"/>
    </xf>
    <xf numFmtId="0" fontId="8" fillId="3" borderId="1" xfId="0" applyFont="1" applyFill="1" applyBorder="1" applyAlignment="1">
      <alignment horizontal="center" vertical="center" wrapText="1"/>
    </xf>
    <xf numFmtId="49" fontId="8" fillId="3" borderId="1" xfId="0" applyNumberFormat="1" applyFont="1" applyFill="1" applyBorder="1" applyAlignment="1">
      <alignment horizontal="center" vertical="center" wrapText="1"/>
    </xf>
    <xf numFmtId="49" fontId="9" fillId="3" borderId="1" xfId="0" applyNumberFormat="1" applyFont="1" applyFill="1" applyBorder="1" applyAlignment="1">
      <alignment horizontal="center" vertical="center" wrapText="1"/>
    </xf>
    <xf numFmtId="0" fontId="10" fillId="2" borderId="0" xfId="0" applyFont="1" applyFill="1" applyAlignment="1">
      <alignment wrapText="1"/>
    </xf>
    <xf numFmtId="0" fontId="11" fillId="2" borderId="0" xfId="0" applyFont="1" applyFill="1" applyAlignment="1">
      <alignment wrapText="1"/>
    </xf>
    <xf numFmtId="0" fontId="12" fillId="4" borderId="1" xfId="0" applyFont="1" applyFill="1" applyBorder="1" applyAlignment="1">
      <alignment horizontal="center" wrapText="1"/>
    </xf>
    <xf numFmtId="0" fontId="13" fillId="4" borderId="1" xfId="0" applyFont="1" applyFill="1" applyBorder="1" applyAlignment="1">
      <alignment horizontal="center" wrapText="1"/>
    </xf>
    <xf numFmtId="0" fontId="13" fillId="5" borderId="1" xfId="0" applyFont="1" applyFill="1" applyBorder="1" applyAlignment="1">
      <alignment horizontal="center" wrapText="1"/>
    </xf>
    <xf numFmtId="0" fontId="14" fillId="6" borderId="2" xfId="0" applyFont="1" applyFill="1" applyBorder="1" applyAlignment="1">
      <alignment horizontal="center"/>
    </xf>
    <xf numFmtId="0" fontId="14" fillId="2" borderId="2" xfId="0" applyFont="1" applyFill="1" applyBorder="1" applyAlignment="1">
      <alignment horizontal="center"/>
    </xf>
    <xf numFmtId="0" fontId="15" fillId="2" borderId="0" xfId="0" applyFont="1" applyFill="1" applyAlignment="1">
      <alignment wrapText="1"/>
    </xf>
    <xf numFmtId="49" fontId="16" fillId="6" borderId="2" xfId="0" applyNumberFormat="1" applyFont="1" applyFill="1" applyBorder="1" applyAlignment="1">
      <alignment vertical="center" wrapText="1"/>
    </xf>
    <xf numFmtId="49" fontId="4" fillId="5" borderId="1" xfId="0" applyNumberFormat="1" applyFont="1" applyFill="1" applyBorder="1" applyAlignment="1">
      <alignment horizontal="center" wrapText="1"/>
    </xf>
    <xf numFmtId="49" fontId="7" fillId="2" borderId="0" xfId="0" applyNumberFormat="1" applyFont="1" applyFill="1" applyAlignment="1">
      <alignment horizontal="left" vertical="center"/>
    </xf>
    <xf numFmtId="49" fontId="4" fillId="4" borderId="1" xfId="0" applyNumberFormat="1" applyFont="1" applyFill="1" applyBorder="1" applyAlignment="1">
      <alignment horizontal="center" wrapText="1"/>
    </xf>
    <xf numFmtId="49" fontId="1" fillId="6" borderId="2" xfId="0" applyNumberFormat="1" applyFont="1" applyFill="1" applyBorder="1" applyAlignment="1">
      <alignment horizontal="left" vertical="center" wrapText="1"/>
    </xf>
    <xf numFmtId="0" fontId="18" fillId="8" borderId="3" xfId="1" applyFont="1" applyFill="1" applyBorder="1" applyAlignment="1">
      <alignment horizontal="center" vertical="center"/>
    </xf>
    <xf numFmtId="0" fontId="17" fillId="0" borderId="0" xfId="1"/>
    <xf numFmtId="0" fontId="20" fillId="9" borderId="3" xfId="2" applyNumberFormat="1" applyFont="1" applyFill="1" applyBorder="1" applyAlignment="1">
      <alignment horizontal="left" vertical="center"/>
    </xf>
    <xf numFmtId="0" fontId="20" fillId="0" borderId="3" xfId="2" applyNumberFormat="1" applyFont="1" applyFill="1" applyBorder="1" applyAlignment="1">
      <alignment horizontal="left" vertical="center"/>
    </xf>
  </cellXfs>
  <cellStyles count="3">
    <cellStyle name="Normal" xfId="0" builtinId="0"/>
    <cellStyle name="Normal 2" xfId="1" xr:uid="{907572D0-8213-44DF-8A64-2891FB06ECE6}"/>
    <cellStyle name="Normal 2 2" xfId="2" xr:uid="{52A7B954-B13D-495D-8532-DA005EA161DC}"/>
  </cellStyles>
  <dxfs count="3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Zona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onage"/>
    </sheetNames>
    <sheetDataSet>
      <sheetData sheetId="0">
        <row r="1">
          <cell r="A1" t="str">
            <v>Code Boiron</v>
          </cell>
          <cell r="B1" t="str">
            <v>Désignation  </v>
          </cell>
          <cell r="C1" t="str">
            <v>Zone log</v>
          </cell>
          <cell r="D1" t="str">
            <v>Zone  Magasin</v>
          </cell>
        </row>
        <row r="2">
          <cell r="A2" t="str">
            <v>.1D9</v>
          </cell>
          <cell r="B2" t="str">
            <v>ACTHEANE 120 COMPRIMES</v>
          </cell>
          <cell r="C2" t="str">
            <v>W5 103</v>
          </cell>
          <cell r="D2" t="str">
            <v>YF 102</v>
          </cell>
        </row>
        <row r="3">
          <cell r="A3" t="str">
            <v>.18W</v>
          </cell>
          <cell r="B3" t="str">
            <v>ARNICALME 40CO ORODISPERSIBLES</v>
          </cell>
          <cell r="C3" t="str">
            <v>W5 205</v>
          </cell>
          <cell r="D3" t="str">
            <v xml:space="preserve">YF 100 </v>
          </cell>
        </row>
        <row r="4">
          <cell r="A4" t="str">
            <v>.17F</v>
          </cell>
          <cell r="B4" t="str">
            <v>ARNICREME 70G*</v>
          </cell>
          <cell r="C4" t="str">
            <v>X8 104</v>
          </cell>
          <cell r="D4" t="str">
            <v xml:space="preserve">YM 000 </v>
          </cell>
        </row>
        <row r="5">
          <cell r="A5" t="str">
            <v>.1CW</v>
          </cell>
          <cell r="B5" t="str">
            <v>ARNICREME 70G PRES LUXE 12*</v>
          </cell>
          <cell r="C5" t="str">
            <v xml:space="preserve"> </v>
          </cell>
          <cell r="D5" t="str">
            <v>YQ 002</v>
          </cell>
        </row>
        <row r="6">
          <cell r="A6" t="str">
            <v>.16X</v>
          </cell>
          <cell r="B6" t="str">
            <v>ARNIGEL 120G</v>
          </cell>
          <cell r="C6" t="str">
            <v>W5 309</v>
          </cell>
          <cell r="D6" t="str">
            <v xml:space="preserve">YE 101 </v>
          </cell>
        </row>
        <row r="7">
          <cell r="A7" t="str">
            <v>.1BW</v>
          </cell>
          <cell r="B7" t="str">
            <v>ARNIGEL 45G</v>
          </cell>
          <cell r="C7" t="str">
            <v>X7 100</v>
          </cell>
          <cell r="D7" t="str">
            <v xml:space="preserve">YQ 100 </v>
          </cell>
        </row>
        <row r="8">
          <cell r="A8" t="str">
            <v>.1CU</v>
          </cell>
          <cell r="B8" t="str">
            <v>ARNIGEL ROLL-ON 45G*</v>
          </cell>
          <cell r="C8" t="str">
            <v>W5 406</v>
          </cell>
          <cell r="D8" t="str">
            <v xml:space="preserve">YI 100 </v>
          </cell>
        </row>
        <row r="9">
          <cell r="A9" t="str">
            <v>.1EZ</v>
          </cell>
          <cell r="B9" t="str">
            <v>ARNIGEL ROLL-ON 45G PR LX 12</v>
          </cell>
          <cell r="C9" t="str">
            <v xml:space="preserve"> </v>
          </cell>
          <cell r="D9" t="str">
            <v>XX XXX</v>
          </cell>
        </row>
        <row r="10">
          <cell r="A10" t="str">
            <v>.1BT</v>
          </cell>
          <cell r="B10" t="str">
            <v xml:space="preserve">AVENOC POMMADE * </v>
          </cell>
          <cell r="C10" t="str">
            <v>W5 202</v>
          </cell>
          <cell r="D10" t="str">
            <v xml:space="preserve">YF 000 </v>
          </cell>
        </row>
        <row r="11">
          <cell r="A11" t="str">
            <v>.18T</v>
          </cell>
          <cell r="B11" t="str">
            <v>AVENOC SUPPOSITOIRES</v>
          </cell>
          <cell r="C11" t="str">
            <v>W5 105</v>
          </cell>
          <cell r="D11" t="str">
            <v xml:space="preserve">YF 101 </v>
          </cell>
        </row>
        <row r="12">
          <cell r="A12" t="str">
            <v>.1BZ</v>
          </cell>
          <cell r="B12" t="str">
            <v>CAMILIA 10 UNIDOSES 1ML *</v>
          </cell>
          <cell r="C12" t="str">
            <v>X8 102</v>
          </cell>
          <cell r="D12" t="str">
            <v xml:space="preserve">YE 100 </v>
          </cell>
        </row>
        <row r="13">
          <cell r="A13" t="str">
            <v>.1ED</v>
          </cell>
          <cell r="B13" t="str">
            <v>CAMILIA 30 UNIDOSES 1ML *</v>
          </cell>
          <cell r="C13" t="str">
            <v>X7 101</v>
          </cell>
          <cell r="D13" t="str">
            <v xml:space="preserve">Y6 PAL </v>
          </cell>
        </row>
        <row r="14">
          <cell r="A14" t="str">
            <v>.1FH</v>
          </cell>
          <cell r="B14" t="str">
            <v>CICADERMA POMMADE 30G</v>
          </cell>
          <cell r="C14" t="str">
            <v xml:space="preserve"> </v>
          </cell>
          <cell r="D14" t="str">
            <v xml:space="preserve"> </v>
          </cell>
        </row>
        <row r="15">
          <cell r="A15" t="str">
            <v>.1DG</v>
          </cell>
          <cell r="B15" t="str">
            <v>CICADERMA POMMADE 30G*</v>
          </cell>
          <cell r="C15" t="str">
            <v>W5 306</v>
          </cell>
          <cell r="D15" t="str">
            <v xml:space="preserve">YN 102 </v>
          </cell>
        </row>
        <row r="16">
          <cell r="A16" t="str">
            <v>.1EM</v>
          </cell>
          <cell r="B16" t="str">
            <v>COCCULINE 40CO ORODISPERSIBLES</v>
          </cell>
          <cell r="C16" t="str">
            <v>X7 102</v>
          </cell>
          <cell r="D16" t="str">
            <v xml:space="preserve">YO 102 </v>
          </cell>
        </row>
        <row r="17">
          <cell r="A17" t="str">
            <v>.15F</v>
          </cell>
          <cell r="B17" t="str">
            <v>COCCULINE 6 DOSES**</v>
          </cell>
          <cell r="C17" t="str">
            <v>X8 103</v>
          </cell>
          <cell r="D17" t="str">
            <v xml:space="preserve">YO 101 </v>
          </cell>
        </row>
        <row r="18">
          <cell r="A18" t="str">
            <v>.18Q</v>
          </cell>
          <cell r="B18" t="str">
            <v>CORYZALIA 20 UNIDOSES</v>
          </cell>
          <cell r="C18" t="str">
            <v>W5 307</v>
          </cell>
          <cell r="D18" t="str">
            <v xml:space="preserve">YK 000 </v>
          </cell>
        </row>
        <row r="19">
          <cell r="A19" t="str">
            <v>.1E9</v>
          </cell>
          <cell r="B19" t="str">
            <v>CORYZALIA 40CO ORODISPERSIBLES</v>
          </cell>
          <cell r="C19" t="str">
            <v>X8 202</v>
          </cell>
          <cell r="D19" t="str">
            <v xml:space="preserve">YH 100 </v>
          </cell>
        </row>
        <row r="20">
          <cell r="A20" t="str">
            <v>.17V</v>
          </cell>
          <cell r="B20" t="str">
            <v>CREME AU CALENDULA</v>
          </cell>
          <cell r="C20" t="str">
            <v>W5 405</v>
          </cell>
          <cell r="D20" t="str">
            <v xml:space="preserve">YE 102 </v>
          </cell>
        </row>
        <row r="21">
          <cell r="A21" t="str">
            <v>.1F6</v>
          </cell>
          <cell r="B21" t="str">
            <v>DAPIS GEL APAISANT 40G</v>
          </cell>
          <cell r="C21" t="str">
            <v>X7 305</v>
          </cell>
          <cell r="D21" t="str">
            <v xml:space="preserve">YM 100 </v>
          </cell>
        </row>
        <row r="22">
          <cell r="A22" t="str">
            <v>.1EQ</v>
          </cell>
          <cell r="B22" t="str">
            <v>DAPIS STICK 3ML</v>
          </cell>
          <cell r="C22" t="str">
            <v>W5 204</v>
          </cell>
          <cell r="D22" t="str">
            <v xml:space="preserve">YI 002 </v>
          </cell>
        </row>
        <row r="23">
          <cell r="A23" t="str">
            <v>.1D6</v>
          </cell>
          <cell r="B23" t="str">
            <v>DAPIS STICK 3ML PRES LUXE 18</v>
          </cell>
          <cell r="C23" t="str">
            <v xml:space="preserve"> </v>
          </cell>
          <cell r="D23" t="str">
            <v>YI 003</v>
          </cell>
        </row>
        <row r="24">
          <cell r="A24" t="str">
            <v>.19K</v>
          </cell>
          <cell r="B24" t="str">
            <v>DIARALIA 40 COMPRIMES</v>
          </cell>
          <cell r="C24" t="str">
            <v>W5 404</v>
          </cell>
          <cell r="D24" t="str">
            <v xml:space="preserve">YG 000 </v>
          </cell>
        </row>
        <row r="25">
          <cell r="A25" t="str">
            <v>.14W</v>
          </cell>
          <cell r="B25" t="str">
            <v>DROSETUX 150ML DOSEUR</v>
          </cell>
          <cell r="C25" t="str">
            <v>X7 203</v>
          </cell>
          <cell r="D25" t="str">
            <v xml:space="preserve">Y1 PAL </v>
          </cell>
        </row>
        <row r="26">
          <cell r="A26" t="str">
            <v>.1BV</v>
          </cell>
          <cell r="B26" t="str">
            <v>ENDHOMETROL OVULES BOITE DE 6</v>
          </cell>
          <cell r="C26" t="str">
            <v>W5 208</v>
          </cell>
          <cell r="D26" t="str">
            <v xml:space="preserve">YE 001 </v>
          </cell>
        </row>
        <row r="27">
          <cell r="A27" t="str">
            <v>.1D4</v>
          </cell>
          <cell r="B27" t="str">
            <v>GASTROCYNESINE 60 COMPRIMES</v>
          </cell>
          <cell r="C27" t="str">
            <v>W5 104</v>
          </cell>
          <cell r="D27" t="str">
            <v xml:space="preserve">YK 200 </v>
          </cell>
        </row>
        <row r="28">
          <cell r="A28" t="str">
            <v>.19Q</v>
          </cell>
          <cell r="B28" t="str">
            <v>HOMEOAFTYL 60 COMPRIMES</v>
          </cell>
          <cell r="C28" t="str">
            <v>W5 107</v>
          </cell>
          <cell r="D28" t="str">
            <v xml:space="preserve">YG 102 </v>
          </cell>
        </row>
        <row r="29">
          <cell r="A29" t="str">
            <v>.1EJ</v>
          </cell>
          <cell r="B29" t="str">
            <v>HOMEODENT BAIN DE BOUCHE</v>
          </cell>
          <cell r="C29" t="str">
            <v>W5 207</v>
          </cell>
          <cell r="D29" t="str">
            <v xml:space="preserve">YQ 001 </v>
          </cell>
        </row>
        <row r="30">
          <cell r="A30" t="str">
            <v>.1AV</v>
          </cell>
          <cell r="B30" t="str">
            <v>HOMEODENT GM ANIS GENCIV SENS</v>
          </cell>
          <cell r="C30" t="str">
            <v>W5 403</v>
          </cell>
          <cell r="D30" t="str">
            <v xml:space="preserve">YL 101 </v>
          </cell>
        </row>
        <row r="31">
          <cell r="A31" t="str">
            <v>.1BM</v>
          </cell>
          <cell r="B31" t="str">
            <v>HOMEODENT GM ANIS G SENS 2TU</v>
          </cell>
          <cell r="C31" t="str">
            <v xml:space="preserve"> </v>
          </cell>
          <cell r="D31" t="str">
            <v>YR 300</v>
          </cell>
        </row>
        <row r="32">
          <cell r="A32" t="str">
            <v>.1AU</v>
          </cell>
          <cell r="B32" t="str">
            <v>HOMEODENT GM ANIS S COMPLET</v>
          </cell>
          <cell r="C32" t="str">
            <v>X7 204</v>
          </cell>
          <cell r="D32" t="str">
            <v xml:space="preserve">YL 200 </v>
          </cell>
        </row>
        <row r="33">
          <cell r="A33" t="str">
            <v>.1BK</v>
          </cell>
          <cell r="B33" t="str">
            <v>HOMEODENT GM ANIS S CPLT 2TU</v>
          </cell>
          <cell r="C33" t="str">
            <v xml:space="preserve"> </v>
          </cell>
          <cell r="D33" t="str">
            <v>YS 100</v>
          </cell>
        </row>
        <row r="34">
          <cell r="A34" t="str">
            <v>.1AS</v>
          </cell>
          <cell r="B34" t="str">
            <v>HOMEODENT GM CHLORO GENCI SENS</v>
          </cell>
          <cell r="C34" t="str">
            <v>W5 304</v>
          </cell>
          <cell r="D34" t="str">
            <v xml:space="preserve">YL 102 </v>
          </cell>
        </row>
        <row r="35">
          <cell r="A35" t="str">
            <v>.1AZ</v>
          </cell>
          <cell r="B35" t="str">
            <v>HOMEODENT GM CHLORO G SENS 2TU</v>
          </cell>
          <cell r="C35" t="str">
            <v xml:space="preserve"> </v>
          </cell>
          <cell r="D35" t="str">
            <v>YR 301</v>
          </cell>
        </row>
        <row r="36">
          <cell r="A36" t="str">
            <v>.1AQ</v>
          </cell>
          <cell r="B36" t="str">
            <v>HOMEODENT GM CHLORO S COMPLET</v>
          </cell>
          <cell r="C36" t="str">
            <v>X7 202</v>
          </cell>
          <cell r="D36" t="str">
            <v xml:space="preserve">YL 201 </v>
          </cell>
        </row>
        <row r="37">
          <cell r="A37" t="str">
            <v>.1AW</v>
          </cell>
          <cell r="B37" t="str">
            <v>HOMEODENT GM CHLORO S CPLT 2TU</v>
          </cell>
          <cell r="C37" t="str">
            <v xml:space="preserve"> </v>
          </cell>
          <cell r="D37" t="str">
            <v>YR 100</v>
          </cell>
        </row>
        <row r="38">
          <cell r="A38" t="str">
            <v>.1AR</v>
          </cell>
          <cell r="B38" t="str">
            <v>HOMEODENT GM CITRON S COMPLET</v>
          </cell>
          <cell r="C38" t="str">
            <v>X7 201</v>
          </cell>
          <cell r="D38" t="str">
            <v xml:space="preserve">YL 202 </v>
          </cell>
        </row>
        <row r="39">
          <cell r="A39" t="str">
            <v>.1AX</v>
          </cell>
          <cell r="B39" t="str">
            <v>HOMEODENT GM CITRON S CPLT 2TU</v>
          </cell>
          <cell r="C39" t="str">
            <v xml:space="preserve"> </v>
          </cell>
          <cell r="D39" t="str">
            <v>YR 200</v>
          </cell>
        </row>
        <row r="40">
          <cell r="A40" t="str">
            <v>.1FU</v>
          </cell>
          <cell r="B40" t="str">
            <v>HOMEODENT PM CHLORO S COMPLET</v>
          </cell>
          <cell r="C40" t="str">
            <v xml:space="preserve"> </v>
          </cell>
          <cell r="D40" t="str">
            <v xml:space="preserve"> </v>
          </cell>
        </row>
        <row r="41">
          <cell r="A41" t="str">
            <v>.1CX</v>
          </cell>
          <cell r="B41" t="str">
            <v>HOMEODENT PM CHLORO S COMPLET*</v>
          </cell>
          <cell r="C41" t="str">
            <v xml:space="preserve"> </v>
          </cell>
          <cell r="D41" t="str">
            <v>YL 002</v>
          </cell>
        </row>
        <row r="42">
          <cell r="A42" t="str">
            <v>.17U</v>
          </cell>
          <cell r="B42" t="str">
            <v>HOMEODENT PM CHLORO SC PRLX18</v>
          </cell>
          <cell r="C42" t="str">
            <v xml:space="preserve"> </v>
          </cell>
          <cell r="D42" t="str">
            <v>YL 001</v>
          </cell>
        </row>
        <row r="43">
          <cell r="A43" t="str">
            <v>.0L5</v>
          </cell>
          <cell r="B43" t="str">
            <v>HOMEODENT SOIN 1ERES DENTS</v>
          </cell>
          <cell r="C43" t="str">
            <v>W5 203</v>
          </cell>
          <cell r="D43" t="str">
            <v xml:space="preserve">YL 000 </v>
          </cell>
        </row>
        <row r="44">
          <cell r="A44" t="str">
            <v>.0LC</v>
          </cell>
          <cell r="B44" t="str">
            <v>HOMEODENT SOIN 1ERES DENTS 2TU</v>
          </cell>
          <cell r="C44" t="str">
            <v xml:space="preserve"> </v>
          </cell>
          <cell r="D44" t="str">
            <v>YR 000</v>
          </cell>
        </row>
        <row r="45">
          <cell r="A45" t="str">
            <v>.1AT</v>
          </cell>
          <cell r="B45" t="str">
            <v>HOMEODENT SOIN BLANCHEUR</v>
          </cell>
          <cell r="C45" t="str">
            <v xml:space="preserve"> </v>
          </cell>
          <cell r="D45" t="str">
            <v xml:space="preserve"> </v>
          </cell>
        </row>
        <row r="46">
          <cell r="A46" t="str">
            <v>.0L8</v>
          </cell>
          <cell r="B46" t="str">
            <v>HOMEODENT SOIN BLANCHEUR*</v>
          </cell>
          <cell r="C46" t="str">
            <v>W5 301</v>
          </cell>
          <cell r="D46" t="str">
            <v xml:space="preserve">YL 100 </v>
          </cell>
        </row>
        <row r="47">
          <cell r="A47" t="str">
            <v>.1BJ</v>
          </cell>
          <cell r="B47" t="str">
            <v>HOMEODENT SOIN BLANCHEUR 2TU</v>
          </cell>
          <cell r="C47" t="str">
            <v xml:space="preserve"> </v>
          </cell>
          <cell r="D47" t="str">
            <v>YS 200</v>
          </cell>
        </row>
        <row r="48">
          <cell r="A48" t="str">
            <v>.18V</v>
          </cell>
          <cell r="B48" t="str">
            <v>HOMEOGENE 46 60 COMPRIMES</v>
          </cell>
          <cell r="C48" t="str">
            <v>W5 402</v>
          </cell>
          <cell r="D48" t="str">
            <v xml:space="preserve">YF 002 </v>
          </cell>
        </row>
        <row r="49">
          <cell r="A49" t="str">
            <v>.1EK</v>
          </cell>
          <cell r="B49" t="str">
            <v>HOMEOGENE 9 60 COMPRIMES</v>
          </cell>
          <cell r="C49" t="str">
            <v xml:space="preserve"> </v>
          </cell>
          <cell r="D49" t="str">
            <v>YH 101</v>
          </cell>
        </row>
        <row r="50">
          <cell r="A50" t="str">
            <v>.19N</v>
          </cell>
          <cell r="B50" t="str">
            <v>HOMEOGENE 9 60 COMPRIMES*</v>
          </cell>
          <cell r="C50" t="str">
            <v>X8 204</v>
          </cell>
          <cell r="D50" t="str">
            <v xml:space="preserve"> </v>
          </cell>
        </row>
        <row r="51">
          <cell r="A51" t="str">
            <v>.1ET</v>
          </cell>
          <cell r="B51" t="str">
            <v>HOMEOMUNYL 2019</v>
          </cell>
          <cell r="C51" t="str">
            <v>W5 209</v>
          </cell>
          <cell r="D51" t="str">
            <v xml:space="preserve">YR 003 </v>
          </cell>
        </row>
        <row r="52">
          <cell r="A52" t="str">
            <v>.1E6</v>
          </cell>
          <cell r="B52" t="str">
            <v>HOMEOPLASMINE GM TAP</v>
          </cell>
          <cell r="C52" t="str">
            <v>X8 305</v>
          </cell>
          <cell r="D52" t="str">
            <v xml:space="preserve">YM 200 </v>
          </cell>
        </row>
        <row r="53">
          <cell r="A53" t="str">
            <v>.1EW</v>
          </cell>
          <cell r="B53" t="str">
            <v>HOMEOPLASMINE PM HIVER PRLX24</v>
          </cell>
          <cell r="C53" t="str">
            <v xml:space="preserve"> </v>
          </cell>
          <cell r="D53" t="str">
            <v>YI 102</v>
          </cell>
        </row>
        <row r="54">
          <cell r="A54" t="str">
            <v>.1EB</v>
          </cell>
          <cell r="B54" t="str">
            <v>HOMEOPLASMINE PM TAP</v>
          </cell>
          <cell r="C54" t="str">
            <v>X7 304</v>
          </cell>
          <cell r="D54" t="str">
            <v xml:space="preserve">YI 200 </v>
          </cell>
        </row>
        <row r="55">
          <cell r="A55" t="str">
            <v>.1CQ</v>
          </cell>
          <cell r="B55" t="str">
            <v>HOMEOPTIC 10 UNIDOSES</v>
          </cell>
          <cell r="C55" t="str">
            <v>X8 105</v>
          </cell>
          <cell r="D55" t="str">
            <v xml:space="preserve">YN 100 </v>
          </cell>
        </row>
        <row r="56">
          <cell r="A56" t="str">
            <v>.18Y</v>
          </cell>
          <cell r="B56" t="str">
            <v>HOMEOVOX 60 COMPRIMES</v>
          </cell>
          <cell r="C56" t="str">
            <v>X8 303</v>
          </cell>
          <cell r="D56" t="str">
            <v xml:space="preserve">YH 102 </v>
          </cell>
        </row>
        <row r="57">
          <cell r="A57" t="str">
            <v>.1D8</v>
          </cell>
          <cell r="B57" t="str">
            <v>MAGNESIUM 300+ 160 COMPRIMES</v>
          </cell>
          <cell r="C57" t="str">
            <v>W5 302</v>
          </cell>
          <cell r="D57" t="str">
            <v xml:space="preserve">YK 102 </v>
          </cell>
        </row>
        <row r="58">
          <cell r="A58" t="str">
            <v>.1D7</v>
          </cell>
          <cell r="B58" t="str">
            <v>MAGNESIUM 300+ 80 COMPRIMES</v>
          </cell>
          <cell r="C58" t="str">
            <v>X8 101</v>
          </cell>
          <cell r="D58" t="str">
            <v xml:space="preserve">YJ 101 </v>
          </cell>
        </row>
        <row r="59">
          <cell r="A59" t="str">
            <v>.1EV</v>
          </cell>
          <cell r="B59" t="str">
            <v>OSCILLO 30D PRES PRESTIGE 10</v>
          </cell>
          <cell r="C59" t="str">
            <v xml:space="preserve"> </v>
          </cell>
          <cell r="D59" t="str">
            <v>YO 000</v>
          </cell>
        </row>
        <row r="60">
          <cell r="A60" t="str">
            <v>.1E3</v>
          </cell>
          <cell r="B60" t="str">
            <v>OSCILLOCOCCINUM 30 DOSES</v>
          </cell>
          <cell r="C60" t="str">
            <v>W5 303</v>
          </cell>
          <cell r="D60" t="str">
            <v xml:space="preserve">Y4 PAL </v>
          </cell>
        </row>
        <row r="61">
          <cell r="A61" t="str">
            <v>.1CN</v>
          </cell>
          <cell r="B61" t="str">
            <v>OSCILLOCOCCINUM 6 DOSES</v>
          </cell>
          <cell r="C61" t="str">
            <v>X7 404</v>
          </cell>
          <cell r="D61" t="str">
            <v xml:space="preserve">YN 003 </v>
          </cell>
        </row>
        <row r="62">
          <cell r="A62" t="str">
            <v>.19S</v>
          </cell>
          <cell r="B62" t="str">
            <v>PARAGRIPPE 60 COMPRIMES</v>
          </cell>
          <cell r="C62" t="str">
            <v>W5 201</v>
          </cell>
          <cell r="D62" t="str">
            <v xml:space="preserve">YO 100 </v>
          </cell>
        </row>
        <row r="63">
          <cell r="A63" t="str">
            <v>.1FK</v>
          </cell>
          <cell r="B63" t="str">
            <v>PATES DE REGLISSE AU SAMBUCUS</v>
          </cell>
          <cell r="C63" t="str">
            <v>X7 405</v>
          </cell>
          <cell r="D63" t="str">
            <v xml:space="preserve">YI 000 </v>
          </cell>
        </row>
        <row r="64">
          <cell r="A64" t="str">
            <v>.1BQ</v>
          </cell>
          <cell r="B64" t="str">
            <v>PATES PECTORALES BAUDRY</v>
          </cell>
          <cell r="C64" t="str">
            <v>X7 403</v>
          </cell>
          <cell r="D64" t="str">
            <v xml:space="preserve">YH 000 </v>
          </cell>
        </row>
        <row r="65">
          <cell r="A65" t="str">
            <v>.1BR</v>
          </cell>
          <cell r="B65" t="str">
            <v>PATES PECTORALES MANDARINE</v>
          </cell>
          <cell r="C65" t="str">
            <v>W5 401</v>
          </cell>
          <cell r="D65" t="str">
            <v xml:space="preserve">YJ 000 </v>
          </cell>
        </row>
        <row r="66">
          <cell r="A66" t="str">
            <v>.16N</v>
          </cell>
          <cell r="B66" t="str">
            <v>QUIETUDE SIROP DOSEUR 200ML</v>
          </cell>
          <cell r="C66" t="str">
            <v>X7 302</v>
          </cell>
          <cell r="D66" t="str">
            <v xml:space="preserve">Y5 PAL </v>
          </cell>
        </row>
        <row r="67">
          <cell r="A67" t="str">
            <v>.1EH</v>
          </cell>
          <cell r="B67" t="str">
            <v>RHINALLERGY 40 COMPRIMES</v>
          </cell>
          <cell r="C67" t="str">
            <v>W5 206</v>
          </cell>
          <cell r="D67" t="str">
            <v xml:space="preserve">YG 101 </v>
          </cell>
        </row>
        <row r="68">
          <cell r="A68" t="str">
            <v>.1AM</v>
          </cell>
          <cell r="B68" t="str">
            <v>SEDATIF PC 90 COMPRIMES</v>
          </cell>
          <cell r="C68" t="str">
            <v>W5 106</v>
          </cell>
          <cell r="D68" t="str">
            <v xml:space="preserve">YD 102 </v>
          </cell>
        </row>
        <row r="69">
          <cell r="A69" t="str">
            <v>.12N</v>
          </cell>
          <cell r="B69" t="str">
            <v>SEDATIF PC GRANULES 2 TUBES</v>
          </cell>
          <cell r="C69" t="str">
            <v>X7 402</v>
          </cell>
          <cell r="D69" t="str">
            <v xml:space="preserve">YE 000 </v>
          </cell>
        </row>
        <row r="70">
          <cell r="A70" t="str">
            <v>.18M</v>
          </cell>
          <cell r="B70" t="str">
            <v>SPORTENINE 33 COMPRIMES</v>
          </cell>
          <cell r="C70" t="str">
            <v>W5 101</v>
          </cell>
          <cell r="D70" t="str">
            <v xml:space="preserve">YJ 201 </v>
          </cell>
        </row>
        <row r="71">
          <cell r="A71" t="str">
            <v>.1GB</v>
          </cell>
          <cell r="B71" t="str">
            <v>SPORTENINE PRES LX 18</v>
          </cell>
          <cell r="C71" t="str">
            <v xml:space="preserve"> </v>
          </cell>
          <cell r="D71" t="str">
            <v>YJ 002</v>
          </cell>
        </row>
        <row r="72">
          <cell r="A72" t="str">
            <v>.12Q</v>
          </cell>
          <cell r="B72" t="str">
            <v>STODAL GRANULES 2 TUBES</v>
          </cell>
          <cell r="C72" t="str">
            <v>W5 102</v>
          </cell>
          <cell r="D72" t="str">
            <v xml:space="preserve">YD 000 </v>
          </cell>
        </row>
        <row r="73">
          <cell r="A73" t="str">
            <v>.18S</v>
          </cell>
          <cell r="B73" t="str">
            <v>STODALINE SS 200ML DOS VERSEUR</v>
          </cell>
          <cell r="C73" t="str">
            <v>X7 401</v>
          </cell>
          <cell r="D73" t="str">
            <v xml:space="preserve">Y2 PAL </v>
          </cell>
        </row>
        <row r="74">
          <cell r="A74" t="str">
            <v>.1EL</v>
          </cell>
          <cell r="B74" t="str">
            <v>STODAL SIROP 200ML DOS VERSEUR</v>
          </cell>
          <cell r="C74" t="str">
            <v>X7 303</v>
          </cell>
          <cell r="D74" t="str">
            <v xml:space="preserve">Y3 PAL </v>
          </cell>
        </row>
        <row r="75">
          <cell r="A75" t="str">
            <v>.19J</v>
          </cell>
          <cell r="B75" t="str">
            <v>VERRULIA 60 COMPRIMES</v>
          </cell>
          <cell r="C75" t="str">
            <v>W5 108</v>
          </cell>
          <cell r="D75" t="str">
            <v xml:space="preserve">YQ 101 </v>
          </cell>
        </row>
        <row r="76">
          <cell r="A76" t="str">
            <v>.19T</v>
          </cell>
          <cell r="B76" t="str">
            <v>ZENALIA 30 COMPRIMES</v>
          </cell>
          <cell r="C76" t="str">
            <v>X7 103</v>
          </cell>
          <cell r="D76" t="str">
            <v xml:space="preserve">YK 100 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K24"/>
  <sheetViews>
    <sheetView tabSelected="1" workbookViewId="0">
      <selection activeCell="H6" sqref="H6"/>
    </sheetView>
  </sheetViews>
  <sheetFormatPr baseColWidth="10" defaultRowHeight="12.75" x14ac:dyDescent="0.2"/>
  <cols>
    <col min="1" max="1" width="1.28515625" customWidth="1"/>
    <col min="2" max="2" width="23.85546875" customWidth="1"/>
    <col min="3" max="3" width="15" customWidth="1"/>
    <col min="4" max="5" width="10.7109375" customWidth="1"/>
    <col min="6" max="6" width="11.85546875" customWidth="1"/>
    <col min="7" max="7" width="11.42578125" customWidth="1"/>
    <col min="8" max="8" width="10.5703125" customWidth="1"/>
    <col min="9" max="9" width="10.28515625" customWidth="1"/>
    <col min="10" max="10" width="10" customWidth="1"/>
    <col min="11" max="11" width="10.42578125" customWidth="1"/>
    <col min="12" max="12" width="4.7109375" customWidth="1"/>
  </cols>
  <sheetData>
    <row r="1" spans="2:11" s="1" customFormat="1" ht="10.7" customHeight="1" x14ac:dyDescent="0.2"/>
    <row r="2" spans="2:11" s="1" customFormat="1" ht="33.6" customHeight="1" x14ac:dyDescent="0.2">
      <c r="B2" s="29" t="s">
        <v>20</v>
      </c>
      <c r="C2" s="29"/>
      <c r="D2" s="29"/>
      <c r="E2" s="29"/>
      <c r="F2" s="29"/>
      <c r="G2" s="29"/>
      <c r="H2" s="29"/>
      <c r="I2" s="29"/>
      <c r="J2" s="29"/>
      <c r="K2" s="29"/>
    </row>
    <row r="3" spans="2:11" s="1" customFormat="1" ht="50.65" customHeight="1" x14ac:dyDescent="0.2">
      <c r="B3" s="2" t="s">
        <v>0</v>
      </c>
      <c r="C3" s="2" t="s">
        <v>1</v>
      </c>
      <c r="D3" s="2" t="s">
        <v>2</v>
      </c>
      <c r="E3" s="2" t="s">
        <v>3</v>
      </c>
      <c r="F3" s="3" t="s">
        <v>4</v>
      </c>
      <c r="G3" s="16" t="s">
        <v>21</v>
      </c>
      <c r="H3" s="16" t="s">
        <v>22</v>
      </c>
      <c r="I3" s="17" t="s">
        <v>23</v>
      </c>
      <c r="J3" s="2" t="s">
        <v>5</v>
      </c>
      <c r="K3" s="18" t="s">
        <v>24</v>
      </c>
    </row>
    <row r="4" spans="2:11" s="1" customFormat="1" ht="11.65" customHeight="1" x14ac:dyDescent="0.25">
      <c r="B4" s="14"/>
      <c r="C4" s="14"/>
      <c r="D4" s="14"/>
      <c r="E4" s="14"/>
      <c r="F4" s="14"/>
      <c r="G4" s="19"/>
      <c r="H4" s="19"/>
      <c r="I4" s="19"/>
      <c r="J4" s="14"/>
      <c r="K4" s="20"/>
    </row>
    <row r="5" spans="2:11" s="1" customFormat="1" ht="24" customHeight="1" x14ac:dyDescent="0.3">
      <c r="B5" s="30" t="s">
        <v>25</v>
      </c>
      <c r="C5" s="30"/>
      <c r="D5" s="30"/>
      <c r="E5" s="30"/>
      <c r="F5" s="30"/>
      <c r="G5" s="21" t="str">
        <f>IFERROR(VLOOKUP($B6,Zonage!$A$1:$D$108,3,FALSE),"")</f>
        <v>W5 103</v>
      </c>
      <c r="H5" s="21" t="str">
        <f>IFERROR(VLOOKUP($B6,Zonage!$A$1:$D$108,4,FALSE),"")</f>
        <v>YF 102</v>
      </c>
      <c r="I5" s="21" t="e">
        <f>G5+H5</f>
        <v>#VALUE!</v>
      </c>
      <c r="J5" s="4">
        <v>312</v>
      </c>
      <c r="K5" s="22" t="str">
        <f t="shared" ref="K5" si="0">IFERROR(I5-J5,"")</f>
        <v/>
      </c>
    </row>
    <row r="6" spans="2:11" s="1" customFormat="1" ht="24" customHeight="1" x14ac:dyDescent="0.3">
      <c r="B6" s="28" t="s">
        <v>6</v>
      </c>
      <c r="C6" s="28"/>
      <c r="D6" s="28"/>
      <c r="E6" s="28"/>
      <c r="F6" s="28"/>
      <c r="G6" s="5" t="str">
        <f>IFERROR(VLOOKUP($B7,[1]Zonage!$A$1:$D$108,3,FALSE),"")</f>
        <v/>
      </c>
      <c r="H6" s="5" t="str">
        <f>IFERROR(VLOOKUP($B7,[1]Zonage!$A$1:$D$108,4,FALSE),"")</f>
        <v/>
      </c>
      <c r="I6" s="5" t="e">
        <f t="shared" ref="I6:I24" si="1">G6+H6</f>
        <v>#VALUE!</v>
      </c>
      <c r="J6" s="5">
        <v>312</v>
      </c>
      <c r="K6" s="23" t="str">
        <f t="shared" ref="K6:K24" si="2">IFERROR(I6-J6,"")</f>
        <v/>
      </c>
    </row>
    <row r="7" spans="2:11" s="1" customFormat="1" ht="19.149999999999999" customHeight="1" x14ac:dyDescent="0.3">
      <c r="B7" s="27" t="s">
        <v>29</v>
      </c>
      <c r="C7" s="31" t="s">
        <v>6</v>
      </c>
      <c r="D7" s="6" t="s">
        <v>7</v>
      </c>
      <c r="E7" s="7" t="s">
        <v>8</v>
      </c>
      <c r="F7" s="8">
        <v>43800</v>
      </c>
      <c r="G7" s="9">
        <v>9</v>
      </c>
      <c r="H7" s="9">
        <v>1</v>
      </c>
      <c r="I7" s="9">
        <f t="shared" si="1"/>
        <v>10</v>
      </c>
      <c r="J7" s="9">
        <v>2</v>
      </c>
      <c r="K7" s="24">
        <f t="shared" si="2"/>
        <v>8</v>
      </c>
    </row>
    <row r="8" spans="2:11" s="1" customFormat="1" ht="19.149999999999999" customHeight="1" x14ac:dyDescent="0.3">
      <c r="B8" s="15"/>
      <c r="C8" s="31"/>
      <c r="D8" s="10" t="s">
        <v>9</v>
      </c>
      <c r="E8" s="11" t="s">
        <v>8</v>
      </c>
      <c r="F8" s="12">
        <v>43819</v>
      </c>
      <c r="G8" s="13">
        <v>9</v>
      </c>
      <c r="H8" s="13">
        <v>2</v>
      </c>
      <c r="I8" s="13">
        <f t="shared" si="1"/>
        <v>11</v>
      </c>
      <c r="J8" s="13">
        <v>310</v>
      </c>
      <c r="K8" s="25">
        <f t="shared" si="2"/>
        <v>-299</v>
      </c>
    </row>
    <row r="9" spans="2:11" s="1" customFormat="1" ht="11.65" customHeight="1" x14ac:dyDescent="0.3">
      <c r="B9" s="14"/>
      <c r="C9" s="14"/>
      <c r="D9" s="14"/>
      <c r="E9" s="14"/>
      <c r="F9" s="14"/>
      <c r="G9" s="14" t="str">
        <f>IFERROR(VLOOKUP($B10,[1]Zonage!$A$1:$D$108,3,FALSE),"")</f>
        <v/>
      </c>
      <c r="H9" s="14" t="str">
        <f>IFERROR(VLOOKUP($B10,[1]Zonage!$A$1:$D$108,4,FALSE),"")</f>
        <v/>
      </c>
      <c r="I9" s="14" t="e">
        <f t="shared" si="1"/>
        <v>#VALUE!</v>
      </c>
      <c r="J9" s="14"/>
      <c r="K9" s="26" t="str">
        <f t="shared" si="2"/>
        <v/>
      </c>
    </row>
    <row r="10" spans="2:11" s="1" customFormat="1" ht="24" customHeight="1" x14ac:dyDescent="0.3">
      <c r="B10" s="30" t="s">
        <v>26</v>
      </c>
      <c r="C10" s="30"/>
      <c r="D10" s="30"/>
      <c r="E10" s="30"/>
      <c r="F10" s="30"/>
      <c r="G10" s="4" t="str">
        <f>IFERROR(VLOOKUP($B11,[1]Zonage!$A$1:$D$108,3,FALSE),"")</f>
        <v/>
      </c>
      <c r="H10" s="4" t="str">
        <f>IFERROR(VLOOKUP($B11,[1]Zonage!$A$1:$D$108,4,FALSE),"")</f>
        <v/>
      </c>
      <c r="I10" s="4" t="e">
        <f t="shared" si="1"/>
        <v>#VALUE!</v>
      </c>
      <c r="J10" s="4">
        <v>339</v>
      </c>
      <c r="K10" s="22" t="str">
        <f t="shared" si="2"/>
        <v/>
      </c>
    </row>
    <row r="11" spans="2:11" s="1" customFormat="1" ht="24" customHeight="1" x14ac:dyDescent="0.3">
      <c r="B11" s="28" t="s">
        <v>10</v>
      </c>
      <c r="C11" s="28"/>
      <c r="D11" s="28"/>
      <c r="E11" s="28"/>
      <c r="F11" s="28"/>
      <c r="G11" s="5" t="str">
        <f>IFERROR(VLOOKUP($B12,[1]Zonage!$A$1:$D$108,3,FALSE),"")</f>
        <v/>
      </c>
      <c r="H11" s="5" t="str">
        <f>IFERROR(VLOOKUP($B12,[1]Zonage!$A$1:$D$108,4,FALSE),"")</f>
        <v/>
      </c>
      <c r="I11" s="5" t="e">
        <f t="shared" si="1"/>
        <v>#VALUE!</v>
      </c>
      <c r="J11" s="5">
        <v>339</v>
      </c>
      <c r="K11" s="23" t="str">
        <f t="shared" si="2"/>
        <v/>
      </c>
    </row>
    <row r="12" spans="2:11" s="1" customFormat="1" ht="19.149999999999999" customHeight="1" x14ac:dyDescent="0.3">
      <c r="B12" s="27" t="s">
        <v>30</v>
      </c>
      <c r="C12" s="31" t="s">
        <v>10</v>
      </c>
      <c r="D12" s="6" t="s">
        <v>11</v>
      </c>
      <c r="E12" s="7" t="s">
        <v>8</v>
      </c>
      <c r="F12" s="8">
        <v>43800</v>
      </c>
      <c r="G12" s="9">
        <v>1</v>
      </c>
      <c r="H12" s="9">
        <v>1</v>
      </c>
      <c r="I12" s="9">
        <f t="shared" si="1"/>
        <v>2</v>
      </c>
      <c r="J12" s="9">
        <v>2</v>
      </c>
      <c r="K12" s="24">
        <f t="shared" si="2"/>
        <v>0</v>
      </c>
    </row>
    <row r="13" spans="2:11" s="1" customFormat="1" ht="19.149999999999999" customHeight="1" x14ac:dyDescent="0.3">
      <c r="B13" s="15"/>
      <c r="C13" s="31"/>
      <c r="D13" s="10" t="s">
        <v>12</v>
      </c>
      <c r="E13" s="11" t="s">
        <v>8</v>
      </c>
      <c r="F13" s="12">
        <v>43811</v>
      </c>
      <c r="G13" s="13">
        <v>1</v>
      </c>
      <c r="H13" s="13" t="str">
        <f>IFERROR(VLOOKUP($B14,[1]Zonage!$A$1:$D$108,4,FALSE),"")</f>
        <v/>
      </c>
      <c r="I13" s="13" t="e">
        <f t="shared" si="1"/>
        <v>#VALUE!</v>
      </c>
      <c r="J13" s="13">
        <v>337</v>
      </c>
      <c r="K13" s="25" t="str">
        <f t="shared" si="2"/>
        <v/>
      </c>
    </row>
    <row r="14" spans="2:11" s="1" customFormat="1" ht="11.65" customHeight="1" x14ac:dyDescent="0.3">
      <c r="B14" s="14"/>
      <c r="C14" s="14"/>
      <c r="D14" s="14"/>
      <c r="E14" s="14"/>
      <c r="F14" s="14"/>
      <c r="G14" s="14" t="str">
        <f>IFERROR(VLOOKUP($B15,[1]Zonage!$A$1:$D$108,3,FALSE),"")</f>
        <v/>
      </c>
      <c r="H14" s="14" t="str">
        <f>IFERROR(VLOOKUP($B15,[1]Zonage!$A$1:$D$108,4,FALSE),"")</f>
        <v/>
      </c>
      <c r="I14" s="14" t="e">
        <f t="shared" si="1"/>
        <v>#VALUE!</v>
      </c>
      <c r="J14" s="14"/>
      <c r="K14" s="26" t="str">
        <f t="shared" si="2"/>
        <v/>
      </c>
    </row>
    <row r="15" spans="2:11" s="1" customFormat="1" ht="24" customHeight="1" x14ac:dyDescent="0.3">
      <c r="B15" s="30" t="s">
        <v>27</v>
      </c>
      <c r="C15" s="30"/>
      <c r="D15" s="30"/>
      <c r="E15" s="30"/>
      <c r="F15" s="30"/>
      <c r="G15" s="4" t="str">
        <f>IFERROR(VLOOKUP($B16,[1]Zonage!$A$1:$D$108,3,FALSE),"")</f>
        <v>W5 205</v>
      </c>
      <c r="H15" s="4" t="str">
        <f>IFERROR(VLOOKUP($B16,[1]Zonage!$A$1:$D$108,4,FALSE),"")</f>
        <v xml:space="preserve">YF 100 </v>
      </c>
      <c r="I15" s="4" t="e">
        <f t="shared" si="1"/>
        <v>#VALUE!</v>
      </c>
      <c r="J15" s="4">
        <v>341</v>
      </c>
      <c r="K15" s="22" t="str">
        <f t="shared" si="2"/>
        <v/>
      </c>
    </row>
    <row r="16" spans="2:11" s="1" customFormat="1" ht="24" customHeight="1" x14ac:dyDescent="0.3">
      <c r="B16" s="28" t="s">
        <v>13</v>
      </c>
      <c r="C16" s="28"/>
      <c r="D16" s="28"/>
      <c r="E16" s="28"/>
      <c r="F16" s="28"/>
      <c r="G16" s="5" t="str">
        <f>IFERROR(VLOOKUP($B17,[1]Zonage!$A$1:$D$108,3,FALSE),"")</f>
        <v/>
      </c>
      <c r="H16" s="5" t="str">
        <f>IFERROR(VLOOKUP($B17,[1]Zonage!$A$1:$D$108,4,FALSE),"")</f>
        <v/>
      </c>
      <c r="I16" s="5" t="e">
        <f t="shared" si="1"/>
        <v>#VALUE!</v>
      </c>
      <c r="J16" s="5">
        <v>341</v>
      </c>
      <c r="K16" s="23" t="str">
        <f t="shared" si="2"/>
        <v/>
      </c>
    </row>
    <row r="17" spans="2:11" s="1" customFormat="1" ht="19.149999999999999" customHeight="1" x14ac:dyDescent="0.3">
      <c r="B17" s="27" t="s">
        <v>31</v>
      </c>
      <c r="C17" s="31" t="s">
        <v>13</v>
      </c>
      <c r="D17" s="6" t="s">
        <v>14</v>
      </c>
      <c r="E17" s="7" t="s">
        <v>8</v>
      </c>
      <c r="F17" s="8">
        <v>43800</v>
      </c>
      <c r="G17" s="9" t="str">
        <f>IFERROR(VLOOKUP($B18,[1]Zonage!$A$1:$D$108,3,FALSE),"")</f>
        <v/>
      </c>
      <c r="H17" s="9" t="str">
        <f>IFERROR(VLOOKUP($B18,[1]Zonage!$A$1:$D$108,4,FALSE),"")</f>
        <v/>
      </c>
      <c r="I17" s="9" t="e">
        <f t="shared" si="1"/>
        <v>#VALUE!</v>
      </c>
      <c r="J17" s="9">
        <v>71</v>
      </c>
      <c r="K17" s="24" t="str">
        <f t="shared" si="2"/>
        <v/>
      </c>
    </row>
    <row r="18" spans="2:11" s="1" customFormat="1" ht="19.149999999999999" customHeight="1" x14ac:dyDescent="0.3">
      <c r="B18" s="15"/>
      <c r="C18" s="31"/>
      <c r="D18" s="10" t="s">
        <v>15</v>
      </c>
      <c r="E18" s="11" t="s">
        <v>16</v>
      </c>
      <c r="F18" s="12">
        <v>43802</v>
      </c>
      <c r="G18" s="13" t="str">
        <f>IFERROR(VLOOKUP($B19,[1]Zonage!$A$1:$D$108,3,FALSE),"")</f>
        <v/>
      </c>
      <c r="H18" s="13" t="str">
        <f>IFERROR(VLOOKUP($B19,[1]Zonage!$A$1:$D$108,4,FALSE),"")</f>
        <v/>
      </c>
      <c r="I18" s="13" t="e">
        <f t="shared" si="1"/>
        <v>#VALUE!</v>
      </c>
      <c r="J18" s="13">
        <v>270</v>
      </c>
      <c r="K18" s="25" t="str">
        <f t="shared" si="2"/>
        <v/>
      </c>
    </row>
    <row r="19" spans="2:11" s="1" customFormat="1" ht="11.65" customHeight="1" x14ac:dyDescent="0.3">
      <c r="B19" s="14"/>
      <c r="C19" s="14"/>
      <c r="D19" s="14"/>
      <c r="E19" s="14"/>
      <c r="F19" s="14"/>
      <c r="G19" s="14" t="str">
        <f>IFERROR(VLOOKUP($B20,[1]Zonage!$A$1:$D$108,3,FALSE),"")</f>
        <v/>
      </c>
      <c r="H19" s="14" t="str">
        <f>IFERROR(VLOOKUP($B20,[1]Zonage!$A$1:$D$108,4,FALSE),"")</f>
        <v/>
      </c>
      <c r="I19" s="14" t="e">
        <f t="shared" si="1"/>
        <v>#VALUE!</v>
      </c>
      <c r="J19" s="14"/>
      <c r="K19" s="26" t="str">
        <f t="shared" si="2"/>
        <v/>
      </c>
    </row>
    <row r="20" spans="2:11" s="1" customFormat="1" ht="24" customHeight="1" x14ac:dyDescent="0.3">
      <c r="B20" s="30" t="s">
        <v>28</v>
      </c>
      <c r="C20" s="30"/>
      <c r="D20" s="30"/>
      <c r="E20" s="30"/>
      <c r="F20" s="30"/>
      <c r="G20" s="4" t="str">
        <f>IFERROR(VLOOKUP($B21,[1]Zonage!$A$1:$D$108,3,FALSE),"")</f>
        <v>X8 104</v>
      </c>
      <c r="H20" s="4" t="str">
        <f>IFERROR(VLOOKUP($B21,[1]Zonage!$A$1:$D$108,4,FALSE),"")</f>
        <v xml:space="preserve">YM 000 </v>
      </c>
      <c r="I20" s="4" t="e">
        <f t="shared" si="1"/>
        <v>#VALUE!</v>
      </c>
      <c r="J20" s="4">
        <v>132</v>
      </c>
      <c r="K20" s="22" t="str">
        <f t="shared" si="2"/>
        <v/>
      </c>
    </row>
    <row r="21" spans="2:11" s="1" customFormat="1" ht="24" customHeight="1" x14ac:dyDescent="0.3">
      <c r="B21" s="28" t="s">
        <v>17</v>
      </c>
      <c r="C21" s="28"/>
      <c r="D21" s="28"/>
      <c r="E21" s="28"/>
      <c r="F21" s="28"/>
      <c r="G21" s="5" t="str">
        <f>IFERROR(VLOOKUP($B22,[1]Zonage!$A$1:$D$108,3,FALSE),"")</f>
        <v/>
      </c>
      <c r="H21" s="5" t="str">
        <f>IFERROR(VLOOKUP($B22,[1]Zonage!$A$1:$D$108,4,FALSE),"")</f>
        <v/>
      </c>
      <c r="I21" s="5" t="e">
        <f t="shared" si="1"/>
        <v>#VALUE!</v>
      </c>
      <c r="J21" s="5">
        <v>132</v>
      </c>
      <c r="K21" s="23" t="str">
        <f t="shared" si="2"/>
        <v/>
      </c>
    </row>
    <row r="22" spans="2:11" s="1" customFormat="1" ht="19.149999999999999" customHeight="1" x14ac:dyDescent="0.3">
      <c r="B22" s="27" t="s">
        <v>32</v>
      </c>
      <c r="C22" s="31" t="s">
        <v>17</v>
      </c>
      <c r="D22" s="6" t="s">
        <v>18</v>
      </c>
      <c r="E22" s="7" t="s">
        <v>8</v>
      </c>
      <c r="F22" s="8">
        <v>43800</v>
      </c>
      <c r="G22" s="9" t="str">
        <f>IFERROR(VLOOKUP($B23,[1]Zonage!$A$1:$D$108,3,FALSE),"")</f>
        <v/>
      </c>
      <c r="H22" s="9" t="str">
        <f>IFERROR(VLOOKUP($B23,[1]Zonage!$A$1:$D$108,4,FALSE),"")</f>
        <v/>
      </c>
      <c r="I22" s="9" t="e">
        <f t="shared" si="1"/>
        <v>#VALUE!</v>
      </c>
      <c r="J22" s="9">
        <v>7</v>
      </c>
      <c r="K22" s="24" t="str">
        <f t="shared" si="2"/>
        <v/>
      </c>
    </row>
    <row r="23" spans="2:11" s="1" customFormat="1" ht="19.149999999999999" customHeight="1" x14ac:dyDescent="0.3">
      <c r="B23" s="15"/>
      <c r="C23" s="31"/>
      <c r="D23" s="10" t="s">
        <v>19</v>
      </c>
      <c r="E23" s="11" t="s">
        <v>8</v>
      </c>
      <c r="F23" s="8">
        <v>43800</v>
      </c>
      <c r="G23" s="13" t="str">
        <f>IFERROR(VLOOKUP($B24,[1]Zonage!$A$1:$D$108,3,FALSE),"")</f>
        <v/>
      </c>
      <c r="H23" s="13" t="str">
        <f>IFERROR(VLOOKUP($B24,[1]Zonage!$A$1:$D$108,4,FALSE),"")</f>
        <v/>
      </c>
      <c r="I23" s="13" t="e">
        <f t="shared" si="1"/>
        <v>#VALUE!</v>
      </c>
      <c r="J23" s="13">
        <v>125</v>
      </c>
      <c r="K23" s="25" t="str">
        <f t="shared" si="2"/>
        <v/>
      </c>
    </row>
    <row r="24" spans="2:11" s="1" customFormat="1" ht="11.65" customHeight="1" x14ac:dyDescent="0.3">
      <c r="B24" s="14"/>
      <c r="C24" s="14"/>
      <c r="D24" s="14"/>
      <c r="E24" s="14"/>
      <c r="F24" s="14"/>
      <c r="G24" s="14" t="str">
        <f>IFERROR(VLOOKUP(#REF!,[1]Zonage!$A$1:$D$108,3,FALSE),"")</f>
        <v/>
      </c>
      <c r="H24" s="14" t="str">
        <f>IFERROR(VLOOKUP(#REF!,[1]Zonage!$A$1:$D$108,4,FALSE),"")</f>
        <v/>
      </c>
      <c r="I24" s="14" t="e">
        <f t="shared" si="1"/>
        <v>#VALUE!</v>
      </c>
      <c r="J24" s="14"/>
      <c r="K24" s="26" t="str">
        <f t="shared" si="2"/>
        <v/>
      </c>
    </row>
  </sheetData>
  <mergeCells count="13">
    <mergeCell ref="C22:C23"/>
    <mergeCell ref="B5:F5"/>
    <mergeCell ref="B21:F21"/>
    <mergeCell ref="B15:F15"/>
    <mergeCell ref="B10:F10"/>
    <mergeCell ref="B11:F11"/>
    <mergeCell ref="B16:F16"/>
    <mergeCell ref="B2:K2"/>
    <mergeCell ref="B20:F20"/>
    <mergeCell ref="B6:F6"/>
    <mergeCell ref="C12:C13"/>
    <mergeCell ref="C17:C18"/>
    <mergeCell ref="C7:C8"/>
  </mergeCells>
  <conditionalFormatting sqref="K5:K24">
    <cfRule type="cellIs" dxfId="2" priority="1" operator="greaterThan">
      <formula>0</formula>
    </cfRule>
    <cfRule type="cellIs" dxfId="1" priority="2" operator="equal">
      <formula>0</formula>
    </cfRule>
    <cfRule type="cellIs" dxfId="0" priority="3" operator="lessThan">
      <formula>0</formula>
    </cfRule>
  </conditionalFormatting>
  <pageMargins left="0.7" right="0.7" top="0.75" bottom="0.75" header="0.3" footer="0.3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42FFAB-F15C-43B5-A5BC-1FA9BF4951FF}">
  <dimension ref="A1:D5"/>
  <sheetViews>
    <sheetView workbookViewId="0"/>
  </sheetViews>
  <sheetFormatPr baseColWidth="10" defaultColWidth="9.140625" defaultRowHeight="12.75" x14ac:dyDescent="0.2"/>
  <cols>
    <col min="1" max="1" width="10.7109375" style="33" bestFit="1" customWidth="1"/>
    <col min="2" max="2" width="28.7109375" style="33" bestFit="1" customWidth="1"/>
    <col min="3" max="3" width="7.85546875" style="33" bestFit="1" customWidth="1"/>
    <col min="4" max="4" width="12.42578125" style="33" bestFit="1" customWidth="1"/>
    <col min="5" max="256" width="9.140625" style="33"/>
    <col min="257" max="257" width="10.7109375" style="33" bestFit="1" customWidth="1"/>
    <col min="258" max="258" width="28.7109375" style="33" bestFit="1" customWidth="1"/>
    <col min="259" max="259" width="7.85546875" style="33" bestFit="1" customWidth="1"/>
    <col min="260" max="260" width="12.42578125" style="33" bestFit="1" customWidth="1"/>
    <col min="261" max="512" width="9.140625" style="33"/>
    <col min="513" max="513" width="10.7109375" style="33" bestFit="1" customWidth="1"/>
    <col min="514" max="514" width="28.7109375" style="33" bestFit="1" customWidth="1"/>
    <col min="515" max="515" width="7.85546875" style="33" bestFit="1" customWidth="1"/>
    <col min="516" max="516" width="12.42578125" style="33" bestFit="1" customWidth="1"/>
    <col min="517" max="768" width="9.140625" style="33"/>
    <col min="769" max="769" width="10.7109375" style="33" bestFit="1" customWidth="1"/>
    <col min="770" max="770" width="28.7109375" style="33" bestFit="1" customWidth="1"/>
    <col min="771" max="771" width="7.85546875" style="33" bestFit="1" customWidth="1"/>
    <col min="772" max="772" width="12.42578125" style="33" bestFit="1" customWidth="1"/>
    <col min="773" max="1024" width="9.140625" style="33"/>
    <col min="1025" max="1025" width="10.7109375" style="33" bestFit="1" customWidth="1"/>
    <col min="1026" max="1026" width="28.7109375" style="33" bestFit="1" customWidth="1"/>
    <col min="1027" max="1027" width="7.85546875" style="33" bestFit="1" customWidth="1"/>
    <col min="1028" max="1028" width="12.42578125" style="33" bestFit="1" customWidth="1"/>
    <col min="1029" max="1280" width="9.140625" style="33"/>
    <col min="1281" max="1281" width="10.7109375" style="33" bestFit="1" customWidth="1"/>
    <col min="1282" max="1282" width="28.7109375" style="33" bestFit="1" customWidth="1"/>
    <col min="1283" max="1283" width="7.85546875" style="33" bestFit="1" customWidth="1"/>
    <col min="1284" max="1284" width="12.42578125" style="33" bestFit="1" customWidth="1"/>
    <col min="1285" max="1536" width="9.140625" style="33"/>
    <col min="1537" max="1537" width="10.7109375" style="33" bestFit="1" customWidth="1"/>
    <col min="1538" max="1538" width="28.7109375" style="33" bestFit="1" customWidth="1"/>
    <col min="1539" max="1539" width="7.85546875" style="33" bestFit="1" customWidth="1"/>
    <col min="1540" max="1540" width="12.42578125" style="33" bestFit="1" customWidth="1"/>
    <col min="1541" max="1792" width="9.140625" style="33"/>
    <col min="1793" max="1793" width="10.7109375" style="33" bestFit="1" customWidth="1"/>
    <col min="1794" max="1794" width="28.7109375" style="33" bestFit="1" customWidth="1"/>
    <col min="1795" max="1795" width="7.85546875" style="33" bestFit="1" customWidth="1"/>
    <col min="1796" max="1796" width="12.42578125" style="33" bestFit="1" customWidth="1"/>
    <col min="1797" max="2048" width="9.140625" style="33"/>
    <col min="2049" max="2049" width="10.7109375" style="33" bestFit="1" customWidth="1"/>
    <col min="2050" max="2050" width="28.7109375" style="33" bestFit="1" customWidth="1"/>
    <col min="2051" max="2051" width="7.85546875" style="33" bestFit="1" customWidth="1"/>
    <col min="2052" max="2052" width="12.42578125" style="33" bestFit="1" customWidth="1"/>
    <col min="2053" max="2304" width="9.140625" style="33"/>
    <col min="2305" max="2305" width="10.7109375" style="33" bestFit="1" customWidth="1"/>
    <col min="2306" max="2306" width="28.7109375" style="33" bestFit="1" customWidth="1"/>
    <col min="2307" max="2307" width="7.85546875" style="33" bestFit="1" customWidth="1"/>
    <col min="2308" max="2308" width="12.42578125" style="33" bestFit="1" customWidth="1"/>
    <col min="2309" max="2560" width="9.140625" style="33"/>
    <col min="2561" max="2561" width="10.7109375" style="33" bestFit="1" customWidth="1"/>
    <col min="2562" max="2562" width="28.7109375" style="33" bestFit="1" customWidth="1"/>
    <col min="2563" max="2563" width="7.85546875" style="33" bestFit="1" customWidth="1"/>
    <col min="2564" max="2564" width="12.42578125" style="33" bestFit="1" customWidth="1"/>
    <col min="2565" max="2816" width="9.140625" style="33"/>
    <col min="2817" max="2817" width="10.7109375" style="33" bestFit="1" customWidth="1"/>
    <col min="2818" max="2818" width="28.7109375" style="33" bestFit="1" customWidth="1"/>
    <col min="2819" max="2819" width="7.85546875" style="33" bestFit="1" customWidth="1"/>
    <col min="2820" max="2820" width="12.42578125" style="33" bestFit="1" customWidth="1"/>
    <col min="2821" max="3072" width="9.140625" style="33"/>
    <col min="3073" max="3073" width="10.7109375" style="33" bestFit="1" customWidth="1"/>
    <col min="3074" max="3074" width="28.7109375" style="33" bestFit="1" customWidth="1"/>
    <col min="3075" max="3075" width="7.85546875" style="33" bestFit="1" customWidth="1"/>
    <col min="3076" max="3076" width="12.42578125" style="33" bestFit="1" customWidth="1"/>
    <col min="3077" max="3328" width="9.140625" style="33"/>
    <col min="3329" max="3329" width="10.7109375" style="33" bestFit="1" customWidth="1"/>
    <col min="3330" max="3330" width="28.7109375" style="33" bestFit="1" customWidth="1"/>
    <col min="3331" max="3331" width="7.85546875" style="33" bestFit="1" customWidth="1"/>
    <col min="3332" max="3332" width="12.42578125" style="33" bestFit="1" customWidth="1"/>
    <col min="3333" max="3584" width="9.140625" style="33"/>
    <col min="3585" max="3585" width="10.7109375" style="33" bestFit="1" customWidth="1"/>
    <col min="3586" max="3586" width="28.7109375" style="33" bestFit="1" customWidth="1"/>
    <col min="3587" max="3587" width="7.85546875" style="33" bestFit="1" customWidth="1"/>
    <col min="3588" max="3588" width="12.42578125" style="33" bestFit="1" customWidth="1"/>
    <col min="3589" max="3840" width="9.140625" style="33"/>
    <col min="3841" max="3841" width="10.7109375" style="33" bestFit="1" customWidth="1"/>
    <col min="3842" max="3842" width="28.7109375" style="33" bestFit="1" customWidth="1"/>
    <col min="3843" max="3843" width="7.85546875" style="33" bestFit="1" customWidth="1"/>
    <col min="3844" max="3844" width="12.42578125" style="33" bestFit="1" customWidth="1"/>
    <col min="3845" max="4096" width="9.140625" style="33"/>
    <col min="4097" max="4097" width="10.7109375" style="33" bestFit="1" customWidth="1"/>
    <col min="4098" max="4098" width="28.7109375" style="33" bestFit="1" customWidth="1"/>
    <col min="4099" max="4099" width="7.85546875" style="33" bestFit="1" customWidth="1"/>
    <col min="4100" max="4100" width="12.42578125" style="33" bestFit="1" customWidth="1"/>
    <col min="4101" max="4352" width="9.140625" style="33"/>
    <col min="4353" max="4353" width="10.7109375" style="33" bestFit="1" customWidth="1"/>
    <col min="4354" max="4354" width="28.7109375" style="33" bestFit="1" customWidth="1"/>
    <col min="4355" max="4355" width="7.85546875" style="33" bestFit="1" customWidth="1"/>
    <col min="4356" max="4356" width="12.42578125" style="33" bestFit="1" customWidth="1"/>
    <col min="4357" max="4608" width="9.140625" style="33"/>
    <col min="4609" max="4609" width="10.7109375" style="33" bestFit="1" customWidth="1"/>
    <col min="4610" max="4610" width="28.7109375" style="33" bestFit="1" customWidth="1"/>
    <col min="4611" max="4611" width="7.85546875" style="33" bestFit="1" customWidth="1"/>
    <col min="4612" max="4612" width="12.42578125" style="33" bestFit="1" customWidth="1"/>
    <col min="4613" max="4864" width="9.140625" style="33"/>
    <col min="4865" max="4865" width="10.7109375" style="33" bestFit="1" customWidth="1"/>
    <col min="4866" max="4866" width="28.7109375" style="33" bestFit="1" customWidth="1"/>
    <col min="4867" max="4867" width="7.85546875" style="33" bestFit="1" customWidth="1"/>
    <col min="4868" max="4868" width="12.42578125" style="33" bestFit="1" customWidth="1"/>
    <col min="4869" max="5120" width="9.140625" style="33"/>
    <col min="5121" max="5121" width="10.7109375" style="33" bestFit="1" customWidth="1"/>
    <col min="5122" max="5122" width="28.7109375" style="33" bestFit="1" customWidth="1"/>
    <col min="5123" max="5123" width="7.85546875" style="33" bestFit="1" customWidth="1"/>
    <col min="5124" max="5124" width="12.42578125" style="33" bestFit="1" customWidth="1"/>
    <col min="5125" max="5376" width="9.140625" style="33"/>
    <col min="5377" max="5377" width="10.7109375" style="33" bestFit="1" customWidth="1"/>
    <col min="5378" max="5378" width="28.7109375" style="33" bestFit="1" customWidth="1"/>
    <col min="5379" max="5379" width="7.85546875" style="33" bestFit="1" customWidth="1"/>
    <col min="5380" max="5380" width="12.42578125" style="33" bestFit="1" customWidth="1"/>
    <col min="5381" max="5632" width="9.140625" style="33"/>
    <col min="5633" max="5633" width="10.7109375" style="33" bestFit="1" customWidth="1"/>
    <col min="5634" max="5634" width="28.7109375" style="33" bestFit="1" customWidth="1"/>
    <col min="5635" max="5635" width="7.85546875" style="33" bestFit="1" customWidth="1"/>
    <col min="5636" max="5636" width="12.42578125" style="33" bestFit="1" customWidth="1"/>
    <col min="5637" max="5888" width="9.140625" style="33"/>
    <col min="5889" max="5889" width="10.7109375" style="33" bestFit="1" customWidth="1"/>
    <col min="5890" max="5890" width="28.7109375" style="33" bestFit="1" customWidth="1"/>
    <col min="5891" max="5891" width="7.85546875" style="33" bestFit="1" customWidth="1"/>
    <col min="5892" max="5892" width="12.42578125" style="33" bestFit="1" customWidth="1"/>
    <col min="5893" max="6144" width="9.140625" style="33"/>
    <col min="6145" max="6145" width="10.7109375" style="33" bestFit="1" customWidth="1"/>
    <col min="6146" max="6146" width="28.7109375" style="33" bestFit="1" customWidth="1"/>
    <col min="6147" max="6147" width="7.85546875" style="33" bestFit="1" customWidth="1"/>
    <col min="6148" max="6148" width="12.42578125" style="33" bestFit="1" customWidth="1"/>
    <col min="6149" max="6400" width="9.140625" style="33"/>
    <col min="6401" max="6401" width="10.7109375" style="33" bestFit="1" customWidth="1"/>
    <col min="6402" max="6402" width="28.7109375" style="33" bestFit="1" customWidth="1"/>
    <col min="6403" max="6403" width="7.85546875" style="33" bestFit="1" customWidth="1"/>
    <col min="6404" max="6404" width="12.42578125" style="33" bestFit="1" customWidth="1"/>
    <col min="6405" max="6656" width="9.140625" style="33"/>
    <col min="6657" max="6657" width="10.7109375" style="33" bestFit="1" customWidth="1"/>
    <col min="6658" max="6658" width="28.7109375" style="33" bestFit="1" customWidth="1"/>
    <col min="6659" max="6659" width="7.85546875" style="33" bestFit="1" customWidth="1"/>
    <col min="6660" max="6660" width="12.42578125" style="33" bestFit="1" customWidth="1"/>
    <col min="6661" max="6912" width="9.140625" style="33"/>
    <col min="6913" max="6913" width="10.7109375" style="33" bestFit="1" customWidth="1"/>
    <col min="6914" max="6914" width="28.7109375" style="33" bestFit="1" customWidth="1"/>
    <col min="6915" max="6915" width="7.85546875" style="33" bestFit="1" customWidth="1"/>
    <col min="6916" max="6916" width="12.42578125" style="33" bestFit="1" customWidth="1"/>
    <col min="6917" max="7168" width="9.140625" style="33"/>
    <col min="7169" max="7169" width="10.7109375" style="33" bestFit="1" customWidth="1"/>
    <col min="7170" max="7170" width="28.7109375" style="33" bestFit="1" customWidth="1"/>
    <col min="7171" max="7171" width="7.85546875" style="33" bestFit="1" customWidth="1"/>
    <col min="7172" max="7172" width="12.42578125" style="33" bestFit="1" customWidth="1"/>
    <col min="7173" max="7424" width="9.140625" style="33"/>
    <col min="7425" max="7425" width="10.7109375" style="33" bestFit="1" customWidth="1"/>
    <col min="7426" max="7426" width="28.7109375" style="33" bestFit="1" customWidth="1"/>
    <col min="7427" max="7427" width="7.85546875" style="33" bestFit="1" customWidth="1"/>
    <col min="7428" max="7428" width="12.42578125" style="33" bestFit="1" customWidth="1"/>
    <col min="7429" max="7680" width="9.140625" style="33"/>
    <col min="7681" max="7681" width="10.7109375" style="33" bestFit="1" customWidth="1"/>
    <col min="7682" max="7682" width="28.7109375" style="33" bestFit="1" customWidth="1"/>
    <col min="7683" max="7683" width="7.85546875" style="33" bestFit="1" customWidth="1"/>
    <col min="7684" max="7684" width="12.42578125" style="33" bestFit="1" customWidth="1"/>
    <col min="7685" max="7936" width="9.140625" style="33"/>
    <col min="7937" max="7937" width="10.7109375" style="33" bestFit="1" customWidth="1"/>
    <col min="7938" max="7938" width="28.7109375" style="33" bestFit="1" customWidth="1"/>
    <col min="7939" max="7939" width="7.85546875" style="33" bestFit="1" customWidth="1"/>
    <col min="7940" max="7940" width="12.42578125" style="33" bestFit="1" customWidth="1"/>
    <col min="7941" max="8192" width="9.140625" style="33"/>
    <col min="8193" max="8193" width="10.7109375" style="33" bestFit="1" customWidth="1"/>
    <col min="8194" max="8194" width="28.7109375" style="33" bestFit="1" customWidth="1"/>
    <col min="8195" max="8195" width="7.85546875" style="33" bestFit="1" customWidth="1"/>
    <col min="8196" max="8196" width="12.42578125" style="33" bestFit="1" customWidth="1"/>
    <col min="8197" max="8448" width="9.140625" style="33"/>
    <col min="8449" max="8449" width="10.7109375" style="33" bestFit="1" customWidth="1"/>
    <col min="8450" max="8450" width="28.7109375" style="33" bestFit="1" customWidth="1"/>
    <col min="8451" max="8451" width="7.85546875" style="33" bestFit="1" customWidth="1"/>
    <col min="8452" max="8452" width="12.42578125" style="33" bestFit="1" customWidth="1"/>
    <col min="8453" max="8704" width="9.140625" style="33"/>
    <col min="8705" max="8705" width="10.7109375" style="33" bestFit="1" customWidth="1"/>
    <col min="8706" max="8706" width="28.7109375" style="33" bestFit="1" customWidth="1"/>
    <col min="8707" max="8707" width="7.85546875" style="33" bestFit="1" customWidth="1"/>
    <col min="8708" max="8708" width="12.42578125" style="33" bestFit="1" customWidth="1"/>
    <col min="8709" max="8960" width="9.140625" style="33"/>
    <col min="8961" max="8961" width="10.7109375" style="33" bestFit="1" customWidth="1"/>
    <col min="8962" max="8962" width="28.7109375" style="33" bestFit="1" customWidth="1"/>
    <col min="8963" max="8963" width="7.85546875" style="33" bestFit="1" customWidth="1"/>
    <col min="8964" max="8964" width="12.42578125" style="33" bestFit="1" customWidth="1"/>
    <col min="8965" max="9216" width="9.140625" style="33"/>
    <col min="9217" max="9217" width="10.7109375" style="33" bestFit="1" customWidth="1"/>
    <col min="9218" max="9218" width="28.7109375" style="33" bestFit="1" customWidth="1"/>
    <col min="9219" max="9219" width="7.85546875" style="33" bestFit="1" customWidth="1"/>
    <col min="9220" max="9220" width="12.42578125" style="33" bestFit="1" customWidth="1"/>
    <col min="9221" max="9472" width="9.140625" style="33"/>
    <col min="9473" max="9473" width="10.7109375" style="33" bestFit="1" customWidth="1"/>
    <col min="9474" max="9474" width="28.7109375" style="33" bestFit="1" customWidth="1"/>
    <col min="9475" max="9475" width="7.85546875" style="33" bestFit="1" customWidth="1"/>
    <col min="9476" max="9476" width="12.42578125" style="33" bestFit="1" customWidth="1"/>
    <col min="9477" max="9728" width="9.140625" style="33"/>
    <col min="9729" max="9729" width="10.7109375" style="33" bestFit="1" customWidth="1"/>
    <col min="9730" max="9730" width="28.7109375" style="33" bestFit="1" customWidth="1"/>
    <col min="9731" max="9731" width="7.85546875" style="33" bestFit="1" customWidth="1"/>
    <col min="9732" max="9732" width="12.42578125" style="33" bestFit="1" customWidth="1"/>
    <col min="9733" max="9984" width="9.140625" style="33"/>
    <col min="9985" max="9985" width="10.7109375" style="33" bestFit="1" customWidth="1"/>
    <col min="9986" max="9986" width="28.7109375" style="33" bestFit="1" customWidth="1"/>
    <col min="9987" max="9987" width="7.85546875" style="33" bestFit="1" customWidth="1"/>
    <col min="9988" max="9988" width="12.42578125" style="33" bestFit="1" customWidth="1"/>
    <col min="9989" max="10240" width="9.140625" style="33"/>
    <col min="10241" max="10241" width="10.7109375" style="33" bestFit="1" customWidth="1"/>
    <col min="10242" max="10242" width="28.7109375" style="33" bestFit="1" customWidth="1"/>
    <col min="10243" max="10243" width="7.85546875" style="33" bestFit="1" customWidth="1"/>
    <col min="10244" max="10244" width="12.42578125" style="33" bestFit="1" customWidth="1"/>
    <col min="10245" max="10496" width="9.140625" style="33"/>
    <col min="10497" max="10497" width="10.7109375" style="33" bestFit="1" customWidth="1"/>
    <col min="10498" max="10498" width="28.7109375" style="33" bestFit="1" customWidth="1"/>
    <col min="10499" max="10499" width="7.85546875" style="33" bestFit="1" customWidth="1"/>
    <col min="10500" max="10500" width="12.42578125" style="33" bestFit="1" customWidth="1"/>
    <col min="10501" max="10752" width="9.140625" style="33"/>
    <col min="10753" max="10753" width="10.7109375" style="33" bestFit="1" customWidth="1"/>
    <col min="10754" max="10754" width="28.7109375" style="33" bestFit="1" customWidth="1"/>
    <col min="10755" max="10755" width="7.85546875" style="33" bestFit="1" customWidth="1"/>
    <col min="10756" max="10756" width="12.42578125" style="33" bestFit="1" customWidth="1"/>
    <col min="10757" max="11008" width="9.140625" style="33"/>
    <col min="11009" max="11009" width="10.7109375" style="33" bestFit="1" customWidth="1"/>
    <col min="11010" max="11010" width="28.7109375" style="33" bestFit="1" customWidth="1"/>
    <col min="11011" max="11011" width="7.85546875" style="33" bestFit="1" customWidth="1"/>
    <col min="11012" max="11012" width="12.42578125" style="33" bestFit="1" customWidth="1"/>
    <col min="11013" max="11264" width="9.140625" style="33"/>
    <col min="11265" max="11265" width="10.7109375" style="33" bestFit="1" customWidth="1"/>
    <col min="11266" max="11266" width="28.7109375" style="33" bestFit="1" customWidth="1"/>
    <col min="11267" max="11267" width="7.85546875" style="33" bestFit="1" customWidth="1"/>
    <col min="11268" max="11268" width="12.42578125" style="33" bestFit="1" customWidth="1"/>
    <col min="11269" max="11520" width="9.140625" style="33"/>
    <col min="11521" max="11521" width="10.7109375" style="33" bestFit="1" customWidth="1"/>
    <col min="11522" max="11522" width="28.7109375" style="33" bestFit="1" customWidth="1"/>
    <col min="11523" max="11523" width="7.85546875" style="33" bestFit="1" customWidth="1"/>
    <col min="11524" max="11524" width="12.42578125" style="33" bestFit="1" customWidth="1"/>
    <col min="11525" max="11776" width="9.140625" style="33"/>
    <col min="11777" max="11777" width="10.7109375" style="33" bestFit="1" customWidth="1"/>
    <col min="11778" max="11778" width="28.7109375" style="33" bestFit="1" customWidth="1"/>
    <col min="11779" max="11779" width="7.85546875" style="33" bestFit="1" customWidth="1"/>
    <col min="11780" max="11780" width="12.42578125" style="33" bestFit="1" customWidth="1"/>
    <col min="11781" max="12032" width="9.140625" style="33"/>
    <col min="12033" max="12033" width="10.7109375" style="33" bestFit="1" customWidth="1"/>
    <col min="12034" max="12034" width="28.7109375" style="33" bestFit="1" customWidth="1"/>
    <col min="12035" max="12035" width="7.85546875" style="33" bestFit="1" customWidth="1"/>
    <col min="12036" max="12036" width="12.42578125" style="33" bestFit="1" customWidth="1"/>
    <col min="12037" max="12288" width="9.140625" style="33"/>
    <col min="12289" max="12289" width="10.7109375" style="33" bestFit="1" customWidth="1"/>
    <col min="12290" max="12290" width="28.7109375" style="33" bestFit="1" customWidth="1"/>
    <col min="12291" max="12291" width="7.85546875" style="33" bestFit="1" customWidth="1"/>
    <col min="12292" max="12292" width="12.42578125" style="33" bestFit="1" customWidth="1"/>
    <col min="12293" max="12544" width="9.140625" style="33"/>
    <col min="12545" max="12545" width="10.7109375" style="33" bestFit="1" customWidth="1"/>
    <col min="12546" max="12546" width="28.7109375" style="33" bestFit="1" customWidth="1"/>
    <col min="12547" max="12547" width="7.85546875" style="33" bestFit="1" customWidth="1"/>
    <col min="12548" max="12548" width="12.42578125" style="33" bestFit="1" customWidth="1"/>
    <col min="12549" max="12800" width="9.140625" style="33"/>
    <col min="12801" max="12801" width="10.7109375" style="33" bestFit="1" customWidth="1"/>
    <col min="12802" max="12802" width="28.7109375" style="33" bestFit="1" customWidth="1"/>
    <col min="12803" max="12803" width="7.85546875" style="33" bestFit="1" customWidth="1"/>
    <col min="12804" max="12804" width="12.42578125" style="33" bestFit="1" customWidth="1"/>
    <col min="12805" max="13056" width="9.140625" style="33"/>
    <col min="13057" max="13057" width="10.7109375" style="33" bestFit="1" customWidth="1"/>
    <col min="13058" max="13058" width="28.7109375" style="33" bestFit="1" customWidth="1"/>
    <col min="13059" max="13059" width="7.85546875" style="33" bestFit="1" customWidth="1"/>
    <col min="13060" max="13060" width="12.42578125" style="33" bestFit="1" customWidth="1"/>
    <col min="13061" max="13312" width="9.140625" style="33"/>
    <col min="13313" max="13313" width="10.7109375" style="33" bestFit="1" customWidth="1"/>
    <col min="13314" max="13314" width="28.7109375" style="33" bestFit="1" customWidth="1"/>
    <col min="13315" max="13315" width="7.85546875" style="33" bestFit="1" customWidth="1"/>
    <col min="13316" max="13316" width="12.42578125" style="33" bestFit="1" customWidth="1"/>
    <col min="13317" max="13568" width="9.140625" style="33"/>
    <col min="13569" max="13569" width="10.7109375" style="33" bestFit="1" customWidth="1"/>
    <col min="13570" max="13570" width="28.7109375" style="33" bestFit="1" customWidth="1"/>
    <col min="13571" max="13571" width="7.85546875" style="33" bestFit="1" customWidth="1"/>
    <col min="13572" max="13572" width="12.42578125" style="33" bestFit="1" customWidth="1"/>
    <col min="13573" max="13824" width="9.140625" style="33"/>
    <col min="13825" max="13825" width="10.7109375" style="33" bestFit="1" customWidth="1"/>
    <col min="13826" max="13826" width="28.7109375" style="33" bestFit="1" customWidth="1"/>
    <col min="13827" max="13827" width="7.85546875" style="33" bestFit="1" customWidth="1"/>
    <col min="13828" max="13828" width="12.42578125" style="33" bestFit="1" customWidth="1"/>
    <col min="13829" max="14080" width="9.140625" style="33"/>
    <col min="14081" max="14081" width="10.7109375" style="33" bestFit="1" customWidth="1"/>
    <col min="14082" max="14082" width="28.7109375" style="33" bestFit="1" customWidth="1"/>
    <col min="14083" max="14083" width="7.85546875" style="33" bestFit="1" customWidth="1"/>
    <col min="14084" max="14084" width="12.42578125" style="33" bestFit="1" customWidth="1"/>
    <col min="14085" max="14336" width="9.140625" style="33"/>
    <col min="14337" max="14337" width="10.7109375" style="33" bestFit="1" customWidth="1"/>
    <col min="14338" max="14338" width="28.7109375" style="33" bestFit="1" customWidth="1"/>
    <col min="14339" max="14339" width="7.85546875" style="33" bestFit="1" customWidth="1"/>
    <col min="14340" max="14340" width="12.42578125" style="33" bestFit="1" customWidth="1"/>
    <col min="14341" max="14592" width="9.140625" style="33"/>
    <col min="14593" max="14593" width="10.7109375" style="33" bestFit="1" customWidth="1"/>
    <col min="14594" max="14594" width="28.7109375" style="33" bestFit="1" customWidth="1"/>
    <col min="14595" max="14595" width="7.85546875" style="33" bestFit="1" customWidth="1"/>
    <col min="14596" max="14596" width="12.42578125" style="33" bestFit="1" customWidth="1"/>
    <col min="14597" max="14848" width="9.140625" style="33"/>
    <col min="14849" max="14849" width="10.7109375" style="33" bestFit="1" customWidth="1"/>
    <col min="14850" max="14850" width="28.7109375" style="33" bestFit="1" customWidth="1"/>
    <col min="14851" max="14851" width="7.85546875" style="33" bestFit="1" customWidth="1"/>
    <col min="14852" max="14852" width="12.42578125" style="33" bestFit="1" customWidth="1"/>
    <col min="14853" max="15104" width="9.140625" style="33"/>
    <col min="15105" max="15105" width="10.7109375" style="33" bestFit="1" customWidth="1"/>
    <col min="15106" max="15106" width="28.7109375" style="33" bestFit="1" customWidth="1"/>
    <col min="15107" max="15107" width="7.85546875" style="33" bestFit="1" customWidth="1"/>
    <col min="15108" max="15108" width="12.42578125" style="33" bestFit="1" customWidth="1"/>
    <col min="15109" max="15360" width="9.140625" style="33"/>
    <col min="15361" max="15361" width="10.7109375" style="33" bestFit="1" customWidth="1"/>
    <col min="15362" max="15362" width="28.7109375" style="33" bestFit="1" customWidth="1"/>
    <col min="15363" max="15363" width="7.85546875" style="33" bestFit="1" customWidth="1"/>
    <col min="15364" max="15364" width="12.42578125" style="33" bestFit="1" customWidth="1"/>
    <col min="15365" max="15616" width="9.140625" style="33"/>
    <col min="15617" max="15617" width="10.7109375" style="33" bestFit="1" customWidth="1"/>
    <col min="15618" max="15618" width="28.7109375" style="33" bestFit="1" customWidth="1"/>
    <col min="15619" max="15619" width="7.85546875" style="33" bestFit="1" customWidth="1"/>
    <col min="15620" max="15620" width="12.42578125" style="33" bestFit="1" customWidth="1"/>
    <col min="15621" max="15872" width="9.140625" style="33"/>
    <col min="15873" max="15873" width="10.7109375" style="33" bestFit="1" customWidth="1"/>
    <col min="15874" max="15874" width="28.7109375" style="33" bestFit="1" customWidth="1"/>
    <col min="15875" max="15875" width="7.85546875" style="33" bestFit="1" customWidth="1"/>
    <col min="15876" max="15876" width="12.42578125" style="33" bestFit="1" customWidth="1"/>
    <col min="15877" max="16128" width="9.140625" style="33"/>
    <col min="16129" max="16129" width="10.7109375" style="33" bestFit="1" customWidth="1"/>
    <col min="16130" max="16130" width="28.7109375" style="33" bestFit="1" customWidth="1"/>
    <col min="16131" max="16131" width="7.85546875" style="33" bestFit="1" customWidth="1"/>
    <col min="16132" max="16132" width="12.42578125" style="33" bestFit="1" customWidth="1"/>
    <col min="16133" max="16384" width="9.140625" style="33"/>
  </cols>
  <sheetData>
    <row r="1" spans="1:4" x14ac:dyDescent="0.2">
      <c r="A1" s="32" t="s">
        <v>45</v>
      </c>
      <c r="B1" s="32" t="s">
        <v>33</v>
      </c>
      <c r="C1" s="32" t="s">
        <v>34</v>
      </c>
      <c r="D1" s="32" t="s">
        <v>35</v>
      </c>
    </row>
    <row r="2" spans="1:4" x14ac:dyDescent="0.2">
      <c r="A2" s="34" t="s">
        <v>6</v>
      </c>
      <c r="B2" s="35" t="s">
        <v>25</v>
      </c>
      <c r="C2" s="35" t="s">
        <v>36</v>
      </c>
      <c r="D2" s="35" t="s">
        <v>37</v>
      </c>
    </row>
    <row r="3" spans="1:4" x14ac:dyDescent="0.2">
      <c r="A3" s="34" t="s">
        <v>13</v>
      </c>
      <c r="B3" s="35" t="s">
        <v>26</v>
      </c>
      <c r="C3" s="35" t="s">
        <v>38</v>
      </c>
      <c r="D3" s="35" t="s">
        <v>39</v>
      </c>
    </row>
    <row r="4" spans="1:4" x14ac:dyDescent="0.2">
      <c r="A4" s="34" t="s">
        <v>17</v>
      </c>
      <c r="B4" s="35" t="s">
        <v>27</v>
      </c>
      <c r="C4" s="35" t="s">
        <v>40</v>
      </c>
      <c r="D4" s="35" t="s">
        <v>41</v>
      </c>
    </row>
    <row r="5" spans="1:4" x14ac:dyDescent="0.2">
      <c r="A5" s="34" t="s">
        <v>42</v>
      </c>
      <c r="B5" s="35" t="s">
        <v>27</v>
      </c>
      <c r="C5" s="35" t="s">
        <v>43</v>
      </c>
      <c r="D5" s="35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Estimation Stock</vt:lpstr>
      <vt:lpstr>Zonage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ogautier076@gmail.com</cp:lastModifiedBy>
  <dcterms:created xsi:type="dcterms:W3CDTF">2019-12-21T10:20:10Z</dcterms:created>
  <dcterms:modified xsi:type="dcterms:W3CDTF">2019-12-22T02:23:39Z</dcterms:modified>
</cp:coreProperties>
</file>