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évrier" sheetId="1" r:id="rId4"/>
    <sheet state="visible" name="SC" sheetId="2" r:id="rId5"/>
    <sheet state="visible" name="Janvier" sheetId="3" r:id="rId6"/>
    <sheet state="visible" name="Décembre 2023" sheetId="4" r:id="rId7"/>
    <sheet state="visible" name="Fériés" sheetId="5" r:id="rId8"/>
  </sheets>
  <definedNames/>
  <calcPr/>
</workbook>
</file>

<file path=xl/sharedStrings.xml><?xml version="1.0" encoding="utf-8"?>
<sst xmlns="http://schemas.openxmlformats.org/spreadsheetml/2006/main" count="486" uniqueCount="142">
  <si>
    <t>Repas décalé midi</t>
  </si>
  <si>
    <t>repas soir</t>
  </si>
  <si>
    <t>prime dimanche et férié</t>
  </si>
  <si>
    <t>Prime férié</t>
  </si>
  <si>
    <t>Prime deux vacations</t>
  </si>
  <si>
    <t>Prime de Nuit Conducteurs</t>
  </si>
  <si>
    <t>Heures sup (regroup RPAY+HDEP</t>
  </si>
  <si>
    <t>Heure sans majoration</t>
  </si>
  <si>
    <t>Heures supp à 25 %</t>
  </si>
  <si>
    <t>Supplémentaire à 200 %</t>
  </si>
  <si>
    <t>Repos compensateur</t>
  </si>
  <si>
    <t>Visite médicale</t>
  </si>
  <si>
    <t>Heures de nuit</t>
  </si>
  <si>
    <t>Heures de Nuit à Payer</t>
  </si>
  <si>
    <t xml:space="preserve"> février 2024</t>
  </si>
  <si>
    <r>
      <rPr>
        <rFont val="Calibri"/>
        <b/>
        <color rgb="FF000000"/>
        <sz val="12.0"/>
      </rPr>
      <t>Jour</t>
    </r>
  </si>
  <si>
    <t>Service</t>
  </si>
  <si>
    <t>Ligne</t>
  </si>
  <si>
    <t>Véhicule</t>
  </si>
  <si>
    <t>Lieu</t>
  </si>
  <si>
    <t>Départ</t>
  </si>
  <si>
    <t>Arrivée</t>
  </si>
  <si>
    <t>Pause</t>
  </si>
  <si>
    <t>TTE</t>
  </si>
  <si>
    <t>REPM</t>
  </si>
  <si>
    <t>REPS</t>
  </si>
  <si>
    <t>PDIM</t>
  </si>
  <si>
    <t>PFERI</t>
  </si>
  <si>
    <t>P2V</t>
  </si>
  <si>
    <t>PNUIT</t>
  </si>
  <si>
    <t>HSUP</t>
  </si>
  <si>
    <t>HSM</t>
  </si>
  <si>
    <t>HSU25</t>
  </si>
  <si>
    <t>HS200</t>
  </si>
  <si>
    <t>RC</t>
  </si>
  <si>
    <t>VM</t>
  </si>
  <si>
    <t>HNUIT</t>
  </si>
  <si>
    <t>HNUIP</t>
  </si>
  <si>
    <t>VX03</t>
  </si>
  <si>
    <t>SP35</t>
  </si>
  <si>
    <t>K05s</t>
  </si>
  <si>
    <t>SP218</t>
  </si>
  <si>
    <t>VX09</t>
  </si>
  <si>
    <t>OA07</t>
  </si>
  <si>
    <t>SP212s</t>
  </si>
  <si>
    <t>SP232</t>
  </si>
  <si>
    <t>K01</t>
  </si>
  <si>
    <t>BX08</t>
  </si>
  <si>
    <t>UX04</t>
  </si>
  <si>
    <t>K07</t>
  </si>
  <si>
    <t>CA10s</t>
  </si>
  <si>
    <t>TOTAL</t>
  </si>
  <si>
    <r>
      <rPr>
        <rFont val="Calibri"/>
        <b/>
        <color rgb="FF000000"/>
        <sz val="12.0"/>
      </rPr>
      <t>Jour</t>
    </r>
  </si>
  <si>
    <t>Lundi au vendredi</t>
  </si>
  <si>
    <t>F8 04</t>
  </si>
  <si>
    <t>Varen</t>
  </si>
  <si>
    <t>F8 09</t>
  </si>
  <si>
    <t>Samedi</t>
  </si>
  <si>
    <t>CA09</t>
  </si>
  <si>
    <t>A</t>
  </si>
  <si>
    <t>Dépôt</t>
  </si>
  <si>
    <t>10 06</t>
  </si>
  <si>
    <t>10 05</t>
  </si>
  <si>
    <t>Dimanche</t>
  </si>
  <si>
    <t>CA09b</t>
  </si>
  <si>
    <t>10 04</t>
  </si>
  <si>
    <t>43 04</t>
  </si>
  <si>
    <t>10 02</t>
  </si>
  <si>
    <t>43 03</t>
  </si>
  <si>
    <t>CM01</t>
  </si>
  <si>
    <t>F8 01</t>
  </si>
  <si>
    <t>43 02</t>
  </si>
  <si>
    <t>Dépl</t>
  </si>
  <si>
    <t>CM01j</t>
  </si>
  <si>
    <t>43 01</t>
  </si>
  <si>
    <t>CM05b</t>
  </si>
  <si>
    <t>08 03</t>
  </si>
  <si>
    <t>CM08</t>
  </si>
  <si>
    <t>F8 02</t>
  </si>
  <si>
    <t>CM09j</t>
  </si>
  <si>
    <t>F8 03</t>
  </si>
  <si>
    <t>F2 10</t>
  </si>
  <si>
    <t>F2 05</t>
  </si>
  <si>
    <t>HVR</t>
  </si>
  <si>
    <t>K05d</t>
  </si>
  <si>
    <t>F2 02</t>
  </si>
  <si>
    <t>F2 03</t>
  </si>
  <si>
    <t>F2 09</t>
  </si>
  <si>
    <t>K08d</t>
  </si>
  <si>
    <t>B 1</t>
  </si>
  <si>
    <t>K08s</t>
  </si>
  <si>
    <t>F2 08</t>
  </si>
  <si>
    <t>L02b</t>
  </si>
  <si>
    <t>15 02</t>
  </si>
  <si>
    <t>11 03</t>
  </si>
  <si>
    <t>F1 09</t>
  </si>
  <si>
    <t>F1 12</t>
  </si>
  <si>
    <t>Champ</t>
  </si>
  <si>
    <t>F1 05</t>
  </si>
  <si>
    <t>P08s</t>
  </si>
  <si>
    <t>F1 08</t>
  </si>
  <si>
    <t>F8 07</t>
  </si>
  <si>
    <t>SP214</t>
  </si>
  <si>
    <t>SP221b</t>
  </si>
  <si>
    <t>10 01</t>
  </si>
  <si>
    <t>10 07</t>
  </si>
  <si>
    <t>F8 05</t>
  </si>
  <si>
    <t>F1 04</t>
  </si>
  <si>
    <t>15 07</t>
  </si>
  <si>
    <t>F2 14</t>
  </si>
  <si>
    <t>F1 10</t>
  </si>
  <si>
    <t>15 06</t>
  </si>
  <si>
    <t>Feuille de temps - Janvier 2024</t>
  </si>
  <si>
    <t>-</t>
  </si>
  <si>
    <t>Nom :</t>
  </si>
  <si>
    <t>Matricule :</t>
  </si>
  <si>
    <t>Temps de travail/jour :</t>
  </si>
  <si>
    <t>Temps de travail/mois :</t>
  </si>
  <si>
    <t>Temps de travail total :</t>
  </si>
  <si>
    <t>Différence temps de travail :</t>
  </si>
  <si>
    <r>
      <rPr>
        <rFont val="Calibri"/>
        <b/>
        <color rgb="FF000000"/>
        <sz val="12.0"/>
      </rPr>
      <t>Jour</t>
    </r>
  </si>
  <si>
    <t>3149-3113</t>
  </si>
  <si>
    <t>Pas de bus</t>
  </si>
  <si>
    <t>RTT</t>
  </si>
  <si>
    <t>136:80</t>
  </si>
  <si>
    <r>
      <rPr>
        <rFont val="Calibri"/>
        <b/>
        <color rgb="FF000000"/>
        <sz val="12.0"/>
      </rPr>
      <t>Jour</t>
    </r>
  </si>
  <si>
    <t>5407-5404</t>
  </si>
  <si>
    <t>Année</t>
  </si>
  <si>
    <t>2023-2024</t>
  </si>
  <si>
    <t>Libellé</t>
  </si>
  <si>
    <t>Date</t>
  </si>
  <si>
    <t>Noël</t>
  </si>
  <si>
    <t>Jour de l’an</t>
  </si>
  <si>
    <t>Lundi de Pâques</t>
  </si>
  <si>
    <t>Fête du travail</t>
  </si>
  <si>
    <t>Victoire de 1945</t>
  </si>
  <si>
    <t>Jeudi de l'Ascension</t>
  </si>
  <si>
    <t>Lundi de Pentecôte</t>
  </si>
  <si>
    <t>Fête nationale</t>
  </si>
  <si>
    <t>Assomption</t>
  </si>
  <si>
    <t>Toussaint</t>
  </si>
  <si>
    <t>Armistice de 1918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</si>
</sst>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2">
    <numFmt numFmtId="164" formatCode="hh&quot;:&quot;mm"/>
    <numFmt numFmtId="165" formatCode="[h]:mm"/>
    <numFmt numFmtId="166" formatCode="dddd&quot; &quot;d&quot; &quot;mmmm&quot; &quot;yyyy"/>
    <numFmt numFmtId="167" formatCode="h&quot;:&quot;mm"/>
    <numFmt numFmtId="168" formatCode="0 ;-0 ;; @"/>
    <numFmt numFmtId="169" formatCode="0.00 ;-0.00 ;; @"/>
    <numFmt numFmtId="170" formatCode="dd mm"/>
    <numFmt numFmtId="171" formatCode="hh:mm"/>
    <numFmt numFmtId="172" formatCode="[h]&quot;:&quot;mm"/>
    <numFmt numFmtId="173" formatCode="&quot; &quot;mmmm&quot; &quot;yyyy"/>
    <numFmt numFmtId="174" formatCode="[hh]:mm:ss"/>
    <numFmt numFmtId="175" formatCode="ddd\ dd/mm/yyyy"/>
  </numFmts>
  <fonts count="24">
    <font>
      <sz val="12.0"/>
      <color theme="1"/>
      <name val="Calibri"/>
      <scheme val="minor"/>
    </font>
    <font>
      <color theme="1"/>
      <name val="Calibri"/>
    </font>
    <font>
      <sz val="12.0"/>
      <color rgb="FF000000"/>
      <name val="Arial"/>
    </font>
    <font>
      <b/>
      <sz val="18.0"/>
      <color theme="1"/>
      <name val="Arial"/>
    </font>
    <font/>
    <font>
      <sz val="12.0"/>
      <color theme="1"/>
      <name val="Calibri"/>
    </font>
    <font>
      <b/>
      <sz val="12.0"/>
      <color theme="1"/>
      <name val="Calibri"/>
    </font>
    <font>
      <b/>
      <sz val="12.0"/>
      <color rgb="FF000000"/>
      <name val="Calibri"/>
    </font>
    <font>
      <b/>
      <sz val="12.0"/>
      <color rgb="FFFF0000"/>
      <name val="Calibri"/>
    </font>
    <font>
      <sz val="12.0"/>
      <color rgb="FF000000"/>
      <name val="Calibri"/>
    </font>
    <font>
      <b/>
      <sz val="12.0"/>
      <color rgb="FFC27BA0"/>
      <name val="Calibri"/>
    </font>
    <font>
      <b/>
      <sz val="12.0"/>
      <color rgb="FF6AA84F"/>
      <name val="Calibri"/>
    </font>
    <font>
      <b/>
      <sz val="12.0"/>
      <color rgb="FF4A86E8"/>
      <name val="Calibri"/>
    </font>
    <font>
      <sz val="12.0"/>
      <color rgb="FFFF0000"/>
      <name val="Calibri"/>
    </font>
    <font>
      <sz val="12.0"/>
      <color rgb="FF4A86E8"/>
      <name val="Calibri"/>
    </font>
    <font>
      <sz val="12.0"/>
      <color rgb="FFC27BA0"/>
      <name val="Calibri"/>
    </font>
    <font>
      <sz val="12.0"/>
      <color rgb="FFFFFF00"/>
      <name val="Calibri"/>
    </font>
    <font>
      <b/>
      <sz val="12.0"/>
      <color rgb="FFFFFF00"/>
      <name val="Calibri"/>
    </font>
    <font>
      <sz val="12.0"/>
      <color rgb="FF6AA84F"/>
      <name val="Calibri"/>
    </font>
    <font>
      <sz val="9.0"/>
      <color rgb="FF000000"/>
      <name val="Arial"/>
    </font>
    <font>
      <b/>
      <sz val="18.0"/>
      <color rgb="FFFFFFFF"/>
      <name val="Calibri"/>
    </font>
    <font>
      <b/>
      <i/>
      <sz val="12.0"/>
      <color rgb="FFFFFFFF"/>
      <name val="Calibri"/>
    </font>
    <font>
      <sz val="11.0"/>
      <color theme="1"/>
      <name val="Calibri"/>
    </font>
    <font>
      <sz val="11.0"/>
      <color theme="1"/>
      <name val="Courier New"/>
    </font>
  </fonts>
  <fills count="1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D0CECE"/>
        <bgColor rgb="FFD0CECE"/>
      </patternFill>
    </fill>
    <fill>
      <patternFill patternType="solid">
        <fgColor rgb="FFCCCCCC"/>
        <bgColor rgb="FFCCCCCC"/>
      </patternFill>
    </fill>
    <fill>
      <patternFill patternType="solid">
        <fgColor rgb="FF000000"/>
        <bgColor rgb="FF000000"/>
      </patternFill>
    </fill>
    <fill>
      <patternFill patternType="solid">
        <fgColor rgb="FFFF0000"/>
        <bgColor rgb="FFFF0000"/>
      </patternFill>
    </fill>
    <fill>
      <patternFill patternType="solid">
        <fgColor rgb="FF00FFFF"/>
        <bgColor rgb="FF00FFFF"/>
      </patternFill>
    </fill>
    <fill>
      <patternFill patternType="solid">
        <fgColor rgb="FFFF00FF"/>
        <bgColor rgb="FFFF00FF"/>
      </patternFill>
    </fill>
    <fill>
      <patternFill patternType="solid">
        <fgColor rgb="FF00FF00"/>
        <bgColor rgb="FF00FF00"/>
      </patternFill>
    </fill>
    <fill>
      <patternFill patternType="solid">
        <fgColor rgb="FF8F45C7"/>
        <bgColor rgb="FF8F45C7"/>
      </patternFill>
    </fill>
    <fill>
      <patternFill patternType="solid">
        <fgColor rgb="FFED7D31"/>
        <bgColor rgb="FFED7D31"/>
      </patternFill>
    </fill>
    <fill>
      <patternFill patternType="solid">
        <fgColor rgb="FFFBE4D5"/>
        <bgColor rgb="FFFBE4D5"/>
      </patternFill>
    </fill>
  </fills>
  <borders count="57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left style="thick">
        <color rgb="FF000000"/>
      </left>
      <right style="thin">
        <color rgb="FF000000"/>
      </right>
      <top style="thick">
        <color rgb="FF000000"/>
      </top>
      <bottom style="medium">
        <color rgb="FF000000"/>
      </bottom>
    </border>
    <border>
      <right style="thin">
        <color rgb="FF000000"/>
      </right>
      <top style="thick">
        <color rgb="FF000000"/>
      </top>
      <bottom style="medium">
        <color rgb="FF000000"/>
      </bottom>
    </border>
    <border>
      <left style="thin">
        <color rgb="FF000000"/>
      </left>
      <top style="thick">
        <color rgb="FF000000"/>
      </top>
      <bottom style="medium">
        <color rgb="FF000000"/>
      </bottom>
    </border>
    <border>
      <left style="thin">
        <color rgb="FF000000"/>
      </left>
      <right style="thick">
        <color rgb="FF000000"/>
      </right>
      <top style="thick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ck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thin">
        <color rgb="FFFFFFFF"/>
      </bottom>
    </border>
    <border>
      <left style="thick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right style="thick">
        <color rgb="FF000000"/>
      </right>
      <bottom style="thin">
        <color rgb="FF000000"/>
      </bottom>
    </border>
    <border>
      <left style="thin">
        <color rgb="FF000000"/>
      </left>
      <right style="thick">
        <color rgb="FF000000"/>
      </right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right style="thick">
        <color rgb="FF000000"/>
      </right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/>
      <top/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thick">
        <color rgb="FF000000"/>
      </left>
      <right style="thin">
        <color rgb="FF000000"/>
      </right>
      <bottom style="thick">
        <color rgb="FF000000"/>
      </bottom>
    </border>
    <border>
      <right style="thin">
        <color rgb="FF000000"/>
      </right>
      <bottom style="thick">
        <color rgb="FF000000"/>
      </bottom>
    </border>
    <border>
      <left style="thin">
        <color rgb="FF000000"/>
      </left>
      <right style="thin">
        <color rgb="FF000000"/>
      </right>
      <bottom style="thick">
        <color rgb="FF000000"/>
      </bottom>
    </border>
    <border>
      <top style="thin">
        <color rgb="FF000000"/>
      </top>
      <bottom style="thick">
        <color rgb="FF000000"/>
      </bottom>
    </border>
    <border>
      <right style="thick">
        <color rgb="FF000000"/>
      </right>
      <bottom style="thick">
        <color rgb="FF000000"/>
      </bottom>
    </border>
    <border>
      <bottom style="thick">
        <color rgb="FF000000"/>
      </bottom>
    </border>
    <border>
      <left style="thin">
        <color rgb="FF000000"/>
      </left>
      <right style="thick">
        <color rgb="FF000000"/>
      </right>
      <bottom style="thick">
        <color rgb="FF000000"/>
      </bottom>
    </border>
    <border>
      <right style="thick">
        <color rgb="FF000000"/>
      </right>
      <top style="thin">
        <color rgb="FF000000"/>
      </top>
      <bottom style="medium">
        <color rgb="FF000000"/>
      </bottom>
    </border>
    <border>
      <right style="thin">
        <color rgb="FF000000"/>
      </right>
      <top style="thick">
        <color rgb="FF000000"/>
      </top>
    </border>
    <border>
      <right style="thick">
        <color rgb="FF000000"/>
      </right>
      <top style="thick">
        <color rgb="FF000000"/>
      </top>
    </border>
    <border>
      <right style="thick">
        <color rgb="FF000000"/>
      </right>
      <top style="thin">
        <color rgb="FF000000"/>
      </top>
    </border>
    <border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right style="medium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FFFFFF"/>
      </bottom>
    </border>
    <border>
      <left style="thin">
        <color rgb="FF000000"/>
      </left>
      <right style="medium">
        <color rgb="FF000000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medium">
        <color rgb="FF000000"/>
      </right>
      <bottom style="thick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right style="thick">
        <color rgb="FF000000"/>
      </right>
      <top style="medium">
        <color rgb="FF000000"/>
      </top>
      <bottom style="thin">
        <color rgb="FF000000"/>
      </bottom>
    </border>
    <border>
      <bottom style="medium">
        <color rgb="FF000000"/>
      </bottom>
    </border>
    <border>
      <right style="medium">
        <color rgb="FF000000"/>
      </right>
    </border>
    <border>
      <right style="thin">
        <color rgb="FF000000"/>
      </right>
      <bottom style="medium">
        <color rgb="FF000000"/>
      </bottom>
    </border>
    <border>
      <right style="medium">
        <color rgb="FF000000"/>
      </right>
      <bottom style="medium">
        <color rgb="FF000000"/>
      </bottom>
    </border>
  </borders>
  <cellStyleXfs count="1">
    <xf borderId="0" fillId="0" fontId="0" numFmtId="0" applyAlignment="1" applyFont="1"/>
  </cellStyleXfs>
  <cellXfs count="34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0" fillId="0" fontId="1" numFmtId="49" xfId="0" applyAlignment="1" applyFont="1" applyNumberFormat="1">
      <alignment vertical="center"/>
    </xf>
    <xf borderId="1" fillId="2" fontId="2" numFmtId="0" xfId="0" applyAlignment="1" applyBorder="1" applyFill="1" applyFont="1">
      <alignment horizontal="center" shrinkToFit="0" textRotation="90" vertical="center" wrapText="1"/>
    </xf>
    <xf borderId="0" fillId="0" fontId="3" numFmtId="0" xfId="0" applyAlignment="1" applyFont="1">
      <alignment horizontal="left" vertical="center"/>
    </xf>
    <xf borderId="0" fillId="0" fontId="3" numFmtId="0" xfId="0" applyAlignment="1" applyFont="1">
      <alignment horizontal="center" vertical="center"/>
    </xf>
    <xf borderId="0" fillId="0" fontId="3" numFmtId="49" xfId="0" applyAlignment="1" applyFont="1" applyNumberFormat="1">
      <alignment horizontal="left" vertical="center"/>
    </xf>
    <xf borderId="2" fillId="0" fontId="4" numFmtId="0" xfId="0" applyBorder="1" applyFont="1"/>
    <xf borderId="3" fillId="0" fontId="5" numFmtId="0" xfId="0" applyAlignment="1" applyBorder="1" applyFont="1">
      <alignment vertical="center"/>
    </xf>
    <xf borderId="3" fillId="0" fontId="5" numFmtId="49" xfId="0" applyAlignment="1" applyBorder="1" applyFont="1" applyNumberFormat="1">
      <alignment vertical="center"/>
    </xf>
    <xf borderId="0" fillId="0" fontId="5" numFmtId="0" xfId="0" applyAlignment="1" applyFont="1">
      <alignment vertical="center"/>
    </xf>
    <xf borderId="4" fillId="0" fontId="5" numFmtId="0" xfId="0" applyAlignment="1" applyBorder="1" applyFont="1">
      <alignment vertical="center"/>
    </xf>
    <xf borderId="5" fillId="3" fontId="6" numFmtId="0" xfId="0" applyAlignment="1" applyBorder="1" applyFill="1" applyFont="1">
      <alignment horizontal="left" vertical="center"/>
    </xf>
    <xf borderId="5" fillId="0" fontId="5" numFmtId="0" xfId="0" applyAlignment="1" applyBorder="1" applyFont="1">
      <alignment horizontal="center" vertical="center"/>
    </xf>
    <xf borderId="6" fillId="0" fontId="4" numFmtId="0" xfId="0" applyBorder="1" applyFont="1"/>
    <xf borderId="7" fillId="0" fontId="4" numFmtId="0" xfId="0" applyBorder="1" applyFont="1"/>
    <xf borderId="0" fillId="0" fontId="5" numFmtId="0" xfId="0" applyAlignment="1" applyFont="1">
      <alignment horizontal="center" vertical="center"/>
    </xf>
    <xf borderId="5" fillId="0" fontId="5" numFmtId="164" xfId="0" applyAlignment="1" applyBorder="1" applyFont="1" applyNumberFormat="1">
      <alignment horizontal="center" vertical="center"/>
    </xf>
    <xf borderId="0" fillId="0" fontId="5" numFmtId="164" xfId="0" applyAlignment="1" applyFont="1" applyNumberFormat="1">
      <alignment horizontal="center" vertical="center"/>
    </xf>
    <xf borderId="0" fillId="0" fontId="5" numFmtId="46" xfId="0" applyAlignment="1" applyFont="1" applyNumberFormat="1">
      <alignment horizontal="left" vertical="center"/>
    </xf>
    <xf borderId="5" fillId="4" fontId="6" numFmtId="0" xfId="0" applyAlignment="1" applyBorder="1" applyFill="1" applyFont="1">
      <alignment horizontal="left" vertical="center"/>
    </xf>
    <xf borderId="5" fillId="0" fontId="5" numFmtId="165" xfId="0" applyAlignment="1" applyBorder="1" applyFont="1" applyNumberFormat="1">
      <alignment horizontal="center" vertical="center"/>
    </xf>
    <xf borderId="0" fillId="0" fontId="5" numFmtId="46" xfId="0" applyAlignment="1" applyFont="1" applyNumberFormat="1">
      <alignment horizontal="center" vertical="center"/>
    </xf>
    <xf borderId="8" fillId="0" fontId="4" numFmtId="0" xfId="0" applyBorder="1" applyFont="1"/>
    <xf borderId="9" fillId="3" fontId="6" numFmtId="0" xfId="0" applyAlignment="1" applyBorder="1" applyFont="1">
      <alignment horizontal="center" vertical="center"/>
    </xf>
    <xf borderId="10" fillId="3" fontId="6" numFmtId="0" xfId="0" applyAlignment="1" applyBorder="1" applyFont="1">
      <alignment horizontal="center" vertical="center"/>
    </xf>
    <xf borderId="11" fillId="3" fontId="6" numFmtId="49" xfId="0" applyAlignment="1" applyBorder="1" applyFont="1" applyNumberFormat="1">
      <alignment horizontal="center" vertical="center"/>
    </xf>
    <xf borderId="11" fillId="3" fontId="6" numFmtId="0" xfId="0" applyAlignment="1" applyBorder="1" applyFont="1">
      <alignment horizontal="center" vertical="center"/>
    </xf>
    <xf borderId="12" fillId="3" fontId="6" numFmtId="0" xfId="0" applyAlignment="1" applyBorder="1" applyFont="1">
      <alignment horizontal="center" vertical="center"/>
    </xf>
    <xf borderId="13" fillId="3" fontId="6" numFmtId="0" xfId="0" applyAlignment="1" applyBorder="1" applyFont="1">
      <alignment horizontal="center" vertical="center"/>
    </xf>
    <xf borderId="14" fillId="3" fontId="6" numFmtId="0" xfId="0" applyAlignment="1" applyBorder="1" applyFont="1">
      <alignment horizontal="center" vertical="center"/>
    </xf>
    <xf borderId="15" fillId="3" fontId="6" numFmtId="0" xfId="0" applyAlignment="1" applyBorder="1" applyFont="1">
      <alignment horizontal="center" vertical="center"/>
    </xf>
    <xf borderId="16" fillId="3" fontId="6" numFmtId="0" xfId="0" applyAlignment="1" applyBorder="1" applyFont="1">
      <alignment horizontal="center" vertical="center"/>
    </xf>
    <xf borderId="17" fillId="0" fontId="7" numFmtId="0" xfId="0" applyAlignment="1" applyBorder="1" applyFont="1">
      <alignment horizontal="center" vertical="center"/>
    </xf>
    <xf borderId="17" fillId="4" fontId="7" numFmtId="0" xfId="0" applyAlignment="1" applyBorder="1" applyFont="1">
      <alignment horizontal="center" vertical="center"/>
    </xf>
    <xf borderId="18" fillId="5" fontId="8" numFmtId="166" xfId="0" applyAlignment="1" applyBorder="1" applyFill="1" applyFont="1" applyNumberFormat="1">
      <alignment horizontal="center" vertical="center"/>
    </xf>
    <xf borderId="19" fillId="0" fontId="5" numFmtId="20" xfId="0" applyAlignment="1" applyBorder="1" applyFont="1" applyNumberFormat="1">
      <alignment horizontal="center" vertical="center"/>
    </xf>
    <xf borderId="20" fillId="0" fontId="5" numFmtId="49" xfId="0" applyAlignment="1" applyBorder="1" applyFont="1" applyNumberFormat="1">
      <alignment horizontal="center" vertical="center"/>
    </xf>
    <xf borderId="21" fillId="0" fontId="5" numFmtId="0" xfId="0" applyAlignment="1" applyBorder="1" applyFont="1">
      <alignment horizontal="center" vertical="bottom"/>
    </xf>
    <xf borderId="20" fillId="0" fontId="5" numFmtId="20" xfId="0" applyAlignment="1" applyBorder="1" applyFont="1" applyNumberFormat="1">
      <alignment horizontal="center" vertical="center"/>
    </xf>
    <xf borderId="6" fillId="0" fontId="6" numFmtId="167" xfId="0" applyAlignment="1" applyBorder="1" applyFont="1" applyNumberFormat="1">
      <alignment horizontal="center" vertical="center"/>
    </xf>
    <xf borderId="8" fillId="0" fontId="6" numFmtId="167" xfId="0" applyAlignment="1" applyBorder="1" applyFont="1" applyNumberFormat="1">
      <alignment horizontal="center" vertical="center"/>
    </xf>
    <xf borderId="22" fillId="0" fontId="5" numFmtId="46" xfId="0" applyAlignment="1" applyBorder="1" applyFont="1" applyNumberFormat="1">
      <alignment horizontal="center" vertical="center"/>
    </xf>
    <xf borderId="20" fillId="0" fontId="5" numFmtId="46" xfId="0" applyAlignment="1" applyBorder="1" applyFont="1" applyNumberFormat="1">
      <alignment horizontal="center" vertical="center"/>
    </xf>
    <xf borderId="20" fillId="0" fontId="5" numFmtId="164" xfId="0" applyAlignment="1" applyBorder="1" applyFont="1" applyNumberFormat="1">
      <alignment horizontal="center" vertical="center"/>
    </xf>
    <xf borderId="20" fillId="0" fontId="6" numFmtId="164" xfId="0" applyAlignment="1" applyBorder="1" applyFont="1" applyNumberFormat="1">
      <alignment horizontal="center" vertical="center"/>
    </xf>
    <xf borderId="3" fillId="0" fontId="6" numFmtId="164" xfId="0" applyAlignment="1" applyBorder="1" applyFont="1" applyNumberFormat="1">
      <alignment horizontal="center" vertical="center"/>
    </xf>
    <xf borderId="23" fillId="0" fontId="5" numFmtId="20" xfId="0" applyAlignment="1" applyBorder="1" applyFont="1" applyNumberFormat="1">
      <alignment horizontal="center" vertical="center"/>
    </xf>
    <xf borderId="3" fillId="0" fontId="5" numFmtId="20" xfId="0" applyAlignment="1" applyBorder="1" applyFont="1" applyNumberFormat="1">
      <alignment horizontal="center" vertical="center"/>
    </xf>
    <xf borderId="21" fillId="0" fontId="5" numFmtId="20" xfId="0" applyAlignment="1" applyBorder="1" applyFont="1" applyNumberFormat="1">
      <alignment vertical="bottom"/>
    </xf>
    <xf borderId="24" fillId="0" fontId="5" numFmtId="20" xfId="0" applyAlignment="1" applyBorder="1" applyFont="1" applyNumberFormat="1">
      <alignment horizontal="center" vertical="center"/>
    </xf>
    <xf borderId="8" fillId="0" fontId="5" numFmtId="168" xfId="0" applyAlignment="1" applyBorder="1" applyFont="1" applyNumberFormat="1">
      <alignment horizontal="center" vertical="center"/>
    </xf>
    <xf borderId="8" fillId="2" fontId="9" numFmtId="168" xfId="0" applyAlignment="1" applyBorder="1" applyFont="1" applyNumberFormat="1">
      <alignment horizontal="center" vertical="center"/>
    </xf>
    <xf borderId="8" fillId="6" fontId="5" numFmtId="168" xfId="0" applyAlignment="1" applyBorder="1" applyFill="1" applyFont="1" applyNumberFormat="1">
      <alignment horizontal="center" shrinkToFit="0" vertical="center" wrapText="0"/>
    </xf>
    <xf borderId="8" fillId="0" fontId="5" numFmtId="168" xfId="0" applyAlignment="1" applyBorder="1" applyFont="1" applyNumberFormat="1">
      <alignment horizontal="center" shrinkToFit="0" vertical="center" wrapText="0"/>
    </xf>
    <xf borderId="8" fillId="0" fontId="5" numFmtId="169" xfId="0" applyAlignment="1" applyBorder="1" applyFont="1" applyNumberFormat="1">
      <alignment horizontal="center" vertical="center"/>
    </xf>
    <xf borderId="25" fillId="5" fontId="8" numFmtId="166" xfId="0" applyAlignment="1" applyBorder="1" applyFont="1" applyNumberFormat="1">
      <alignment horizontal="center" vertical="center"/>
    </xf>
    <xf borderId="19" fillId="0" fontId="5" numFmtId="0" xfId="0" applyAlignment="1" applyBorder="1" applyFont="1">
      <alignment horizontal="center" vertical="center"/>
    </xf>
    <xf borderId="8" fillId="0" fontId="5" numFmtId="0" xfId="0" applyAlignment="1" applyBorder="1" applyFont="1">
      <alignment horizontal="center" vertical="bottom"/>
    </xf>
    <xf borderId="20" fillId="0" fontId="5" numFmtId="0" xfId="0" applyAlignment="1" applyBorder="1" applyFont="1">
      <alignment horizontal="center" vertical="center"/>
    </xf>
    <xf borderId="6" fillId="0" fontId="6" numFmtId="164" xfId="0" applyAlignment="1" applyBorder="1" applyFont="1" applyNumberFormat="1">
      <alignment horizontal="center" vertical="center"/>
    </xf>
    <xf borderId="8" fillId="0" fontId="6" numFmtId="164" xfId="0" applyAlignment="1" applyBorder="1" applyFont="1" applyNumberFormat="1">
      <alignment horizontal="center" vertical="center"/>
    </xf>
    <xf borderId="22" fillId="0" fontId="5" numFmtId="0" xfId="0" applyAlignment="1" applyBorder="1" applyFont="1">
      <alignment horizontal="center" vertical="center"/>
    </xf>
    <xf borderId="20" fillId="0" fontId="5" numFmtId="167" xfId="0" applyAlignment="1" applyBorder="1" applyFont="1" applyNumberFormat="1">
      <alignment horizontal="center" vertical="center"/>
    </xf>
    <xf borderId="19" fillId="0" fontId="5" numFmtId="170" xfId="0" applyAlignment="1" applyBorder="1" applyFont="1" applyNumberFormat="1">
      <alignment horizontal="center" vertical="center"/>
    </xf>
    <xf borderId="23" fillId="0" fontId="5" numFmtId="0" xfId="0" applyAlignment="1" applyBorder="1" applyFont="1">
      <alignment horizontal="center" vertical="center"/>
    </xf>
    <xf borderId="8" fillId="0" fontId="5" numFmtId="20" xfId="0" applyAlignment="1" applyBorder="1" applyFont="1" applyNumberFormat="1">
      <alignment vertical="bottom"/>
    </xf>
    <xf borderId="26" fillId="0" fontId="5" numFmtId="168" xfId="0" applyAlignment="1" applyBorder="1" applyFont="1" applyNumberFormat="1">
      <alignment horizontal="center" vertical="center"/>
    </xf>
    <xf borderId="26" fillId="2" fontId="9" numFmtId="168" xfId="0" applyAlignment="1" applyBorder="1" applyFont="1" applyNumberFormat="1">
      <alignment horizontal="center" vertical="center"/>
    </xf>
    <xf borderId="26" fillId="6" fontId="5" numFmtId="168" xfId="0" applyAlignment="1" applyBorder="1" applyFont="1" applyNumberFormat="1">
      <alignment horizontal="center" shrinkToFit="0" vertical="center" wrapText="0"/>
    </xf>
    <xf borderId="26" fillId="0" fontId="5" numFmtId="168" xfId="0" applyAlignment="1" applyBorder="1" applyFont="1" applyNumberFormat="1">
      <alignment horizontal="center" shrinkToFit="0" vertical="center" wrapText="0"/>
    </xf>
    <xf borderId="26" fillId="0" fontId="5" numFmtId="169" xfId="0" applyAlignment="1" applyBorder="1" applyFont="1" applyNumberFormat="1">
      <alignment horizontal="center" vertical="center"/>
    </xf>
    <xf borderId="25" fillId="5" fontId="10" numFmtId="166" xfId="0" applyAlignment="1" applyBorder="1" applyFont="1" applyNumberFormat="1">
      <alignment horizontal="center" vertical="center"/>
    </xf>
    <xf borderId="27" fillId="7" fontId="5" numFmtId="0" xfId="0" applyAlignment="1" applyBorder="1" applyFill="1" applyFont="1">
      <alignment horizontal="center" vertical="center"/>
    </xf>
    <xf borderId="28" fillId="7" fontId="5" numFmtId="49" xfId="0" applyAlignment="1" applyBorder="1" applyFont="1" applyNumberFormat="1">
      <alignment horizontal="center" vertical="center"/>
    </xf>
    <xf borderId="8" fillId="7" fontId="5" numFmtId="0" xfId="0" applyAlignment="1" applyBorder="1" applyFont="1">
      <alignment horizontal="center" vertical="bottom"/>
    </xf>
    <xf borderId="28" fillId="7" fontId="5" numFmtId="0" xfId="0" applyAlignment="1" applyBorder="1" applyFont="1">
      <alignment horizontal="center" vertical="center"/>
    </xf>
    <xf borderId="6" fillId="7" fontId="6" numFmtId="164" xfId="0" applyAlignment="1" applyBorder="1" applyFont="1" applyNumberFormat="1">
      <alignment horizontal="center" vertical="center"/>
    </xf>
    <xf borderId="8" fillId="7" fontId="6" numFmtId="164" xfId="0" applyAlignment="1" applyBorder="1" applyFont="1" applyNumberFormat="1">
      <alignment horizontal="center" vertical="center"/>
    </xf>
    <xf borderId="22" fillId="7" fontId="5" numFmtId="0" xfId="0" applyAlignment="1" applyBorder="1" applyFont="1">
      <alignment horizontal="center" vertical="center"/>
    </xf>
    <xf borderId="20" fillId="7" fontId="5" numFmtId="167" xfId="0" applyAlignment="1" applyBorder="1" applyFont="1" applyNumberFormat="1">
      <alignment horizontal="center" vertical="center"/>
    </xf>
    <xf borderId="19" fillId="7" fontId="5" numFmtId="0" xfId="0" applyAlignment="1" applyBorder="1" applyFont="1">
      <alignment horizontal="center" vertical="center"/>
    </xf>
    <xf borderId="20" fillId="7" fontId="5" numFmtId="0" xfId="0" applyAlignment="1" applyBorder="1" applyFont="1">
      <alignment horizontal="center" vertical="center"/>
    </xf>
    <xf borderId="20" fillId="7" fontId="6" numFmtId="164" xfId="0" applyAlignment="1" applyBorder="1" applyFont="1" applyNumberFormat="1">
      <alignment horizontal="center" vertical="center"/>
    </xf>
    <xf borderId="3" fillId="7" fontId="6" numFmtId="164" xfId="0" applyAlignment="1" applyBorder="1" applyFont="1" applyNumberFormat="1">
      <alignment horizontal="center" vertical="center"/>
    </xf>
    <xf borderId="23" fillId="7" fontId="5" numFmtId="0" xfId="0" applyAlignment="1" applyBorder="1" applyFont="1">
      <alignment horizontal="center" vertical="center"/>
    </xf>
    <xf borderId="3" fillId="7" fontId="5" numFmtId="20" xfId="0" applyAlignment="1" applyBorder="1" applyFont="1" applyNumberFormat="1">
      <alignment horizontal="center" vertical="center"/>
    </xf>
    <xf borderId="19" fillId="7" fontId="5" numFmtId="20" xfId="0" applyAlignment="1" applyBorder="1" applyFont="1" applyNumberFormat="1">
      <alignment horizontal="center" vertical="center"/>
    </xf>
    <xf borderId="8" fillId="7" fontId="5" numFmtId="20" xfId="0" applyAlignment="1" applyBorder="1" applyFont="1" applyNumberFormat="1">
      <alignment vertical="bottom"/>
    </xf>
    <xf borderId="20" fillId="7" fontId="5" numFmtId="164" xfId="0" applyAlignment="1" applyBorder="1" applyFont="1" applyNumberFormat="1">
      <alignment horizontal="center" vertical="center"/>
    </xf>
    <xf borderId="23" fillId="7" fontId="5" numFmtId="20" xfId="0" applyAlignment="1" applyBorder="1" applyFont="1" applyNumberFormat="1">
      <alignment horizontal="center" vertical="center"/>
    </xf>
    <xf borderId="25" fillId="5" fontId="11" numFmtId="166" xfId="0" applyAlignment="1" applyBorder="1" applyFont="1" applyNumberFormat="1">
      <alignment horizontal="center" vertical="center"/>
    </xf>
    <xf borderId="8" fillId="7" fontId="5" numFmtId="0" xfId="0" applyAlignment="1" applyBorder="1" applyFont="1">
      <alignment vertical="bottom"/>
    </xf>
    <xf borderId="22" fillId="7" fontId="5" numFmtId="46" xfId="0" applyAlignment="1" applyBorder="1" applyFont="1" applyNumberFormat="1">
      <alignment horizontal="center" vertical="center"/>
    </xf>
    <xf borderId="20" fillId="7" fontId="5" numFmtId="49" xfId="0" applyAlignment="1" applyBorder="1" applyFont="1" applyNumberFormat="1">
      <alignment horizontal="center" vertical="center"/>
    </xf>
    <xf borderId="19" fillId="7" fontId="5" numFmtId="170" xfId="0" applyAlignment="1" applyBorder="1" applyFont="1" applyNumberFormat="1">
      <alignment horizontal="center" vertical="center"/>
    </xf>
    <xf borderId="19" fillId="8" fontId="5" numFmtId="20" xfId="0" applyAlignment="1" applyBorder="1" applyFill="1" applyFont="1" applyNumberFormat="1">
      <alignment horizontal="center" vertical="center"/>
    </xf>
    <xf borderId="20" fillId="8" fontId="5" numFmtId="49" xfId="0" applyAlignment="1" applyBorder="1" applyFont="1" applyNumberFormat="1">
      <alignment horizontal="center" vertical="center"/>
    </xf>
    <xf borderId="8" fillId="8" fontId="5" numFmtId="20" xfId="0" applyAlignment="1" applyBorder="1" applyFont="1" applyNumberFormat="1">
      <alignment vertical="bottom"/>
    </xf>
    <xf borderId="20" fillId="8" fontId="5" numFmtId="20" xfId="0" applyAlignment="1" applyBorder="1" applyFont="1" applyNumberFormat="1">
      <alignment horizontal="center" vertical="center"/>
    </xf>
    <xf borderId="6" fillId="8" fontId="6" numFmtId="164" xfId="0" applyAlignment="1" applyBorder="1" applyFont="1" applyNumberFormat="1">
      <alignment horizontal="center" vertical="center"/>
    </xf>
    <xf borderId="29" fillId="8" fontId="6" numFmtId="164" xfId="0" applyAlignment="1" applyBorder="1" applyFont="1" applyNumberFormat="1">
      <alignment horizontal="center" vertical="center"/>
    </xf>
    <xf borderId="30" fillId="8" fontId="5" numFmtId="46" xfId="0" applyAlignment="1" applyBorder="1" applyFont="1" applyNumberFormat="1">
      <alignment horizontal="center" vertical="center"/>
    </xf>
    <xf borderId="31" fillId="8" fontId="5" numFmtId="167" xfId="0" applyAlignment="1" applyBorder="1" applyFont="1" applyNumberFormat="1">
      <alignment horizontal="center" vertical="center"/>
    </xf>
    <xf borderId="27" fillId="8" fontId="5" numFmtId="20" xfId="0" applyAlignment="1" applyBorder="1" applyFont="1" applyNumberFormat="1">
      <alignment horizontal="center" vertical="center"/>
    </xf>
    <xf borderId="28" fillId="8" fontId="5" numFmtId="164" xfId="0" applyAlignment="1" applyBorder="1" applyFont="1" applyNumberFormat="1">
      <alignment horizontal="center" vertical="center"/>
    </xf>
    <xf borderId="28" fillId="8" fontId="6" numFmtId="164" xfId="0" applyAlignment="1" applyBorder="1" applyFont="1" applyNumberFormat="1">
      <alignment horizontal="center" vertical="center"/>
    </xf>
    <xf borderId="32" fillId="8" fontId="6" numFmtId="164" xfId="0" applyAlignment="1" applyBorder="1" applyFont="1" applyNumberFormat="1">
      <alignment horizontal="center" vertical="center"/>
    </xf>
    <xf borderId="23" fillId="8" fontId="5" numFmtId="20" xfId="0" applyAlignment="1" applyBorder="1" applyFont="1" applyNumberFormat="1">
      <alignment horizontal="center" vertical="center"/>
    </xf>
    <xf borderId="3" fillId="8" fontId="5" numFmtId="20" xfId="0" applyAlignment="1" applyBorder="1" applyFont="1" applyNumberFormat="1">
      <alignment horizontal="center" vertical="center"/>
    </xf>
    <xf borderId="26" fillId="2" fontId="5" numFmtId="168" xfId="0" applyAlignment="1" applyBorder="1" applyFont="1" applyNumberFormat="1">
      <alignment horizontal="center" vertical="center"/>
    </xf>
    <xf borderId="19" fillId="2" fontId="5" numFmtId="0" xfId="0" applyAlignment="1" applyBorder="1" applyFont="1">
      <alignment horizontal="center" vertical="center"/>
    </xf>
    <xf borderId="20" fillId="2" fontId="5" numFmtId="49" xfId="0" applyAlignment="1" applyBorder="1" applyFont="1" applyNumberFormat="1">
      <alignment horizontal="center" vertical="center"/>
    </xf>
    <xf borderId="8" fillId="2" fontId="5" numFmtId="0" xfId="0" applyAlignment="1" applyBorder="1" applyFont="1">
      <alignment horizontal="center" vertical="bottom"/>
    </xf>
    <xf borderId="20" fillId="2" fontId="5" numFmtId="0" xfId="0" applyAlignment="1" applyBorder="1" applyFont="1">
      <alignment horizontal="center" vertical="center"/>
    </xf>
    <xf borderId="29" fillId="2" fontId="6" numFmtId="164" xfId="0" applyAlignment="1" applyBorder="1" applyFont="1" applyNumberFormat="1">
      <alignment horizontal="center" vertical="center"/>
    </xf>
    <xf borderId="30" fillId="2" fontId="5" numFmtId="0" xfId="0" applyAlignment="1" applyBorder="1" applyFont="1">
      <alignment horizontal="center" vertical="center"/>
    </xf>
    <xf borderId="31" fillId="2" fontId="5" numFmtId="167" xfId="0" applyAlignment="1" applyBorder="1" applyFont="1" applyNumberFormat="1">
      <alignment horizontal="center" vertical="center"/>
    </xf>
    <xf borderId="22" fillId="2" fontId="5" numFmtId="0" xfId="0" applyAlignment="1" applyBorder="1" applyFont="1">
      <alignment horizontal="center" vertical="center"/>
    </xf>
    <xf borderId="20" fillId="2" fontId="5" numFmtId="167" xfId="0" applyAlignment="1" applyBorder="1" applyFont="1" applyNumberFormat="1">
      <alignment horizontal="center" vertical="center"/>
    </xf>
    <xf borderId="8" fillId="2" fontId="6" numFmtId="164" xfId="0" applyAlignment="1" applyBorder="1" applyFont="1" applyNumberFormat="1">
      <alignment horizontal="center" vertical="center"/>
    </xf>
    <xf borderId="8" fillId="0" fontId="5" numFmtId="20" xfId="0" applyBorder="1" applyFont="1" applyNumberFormat="1"/>
    <xf borderId="27" fillId="2" fontId="5" numFmtId="0" xfId="0" applyAlignment="1" applyBorder="1" applyFont="1">
      <alignment horizontal="center" vertical="center"/>
    </xf>
    <xf borderId="28" fillId="2" fontId="5" numFmtId="49" xfId="0" applyAlignment="1" applyBorder="1" applyFont="1" applyNumberFormat="1">
      <alignment horizontal="center" vertical="center"/>
    </xf>
    <xf borderId="28" fillId="2" fontId="5" numFmtId="0" xfId="0" applyAlignment="1" applyBorder="1" applyFont="1">
      <alignment horizontal="center" vertical="center"/>
    </xf>
    <xf borderId="26" fillId="6" fontId="5" numFmtId="169" xfId="0" applyAlignment="1" applyBorder="1" applyFont="1" applyNumberFormat="1">
      <alignment horizontal="center" vertical="center"/>
    </xf>
    <xf borderId="27" fillId="7" fontId="5" numFmtId="20" xfId="0" applyAlignment="1" applyBorder="1" applyFont="1" applyNumberFormat="1">
      <alignment horizontal="center" vertical="center"/>
    </xf>
    <xf borderId="28" fillId="7" fontId="5" numFmtId="20" xfId="0" applyAlignment="1" applyBorder="1" applyFont="1" applyNumberFormat="1">
      <alignment horizontal="center" vertical="center"/>
    </xf>
    <xf borderId="20" fillId="7" fontId="5" numFmtId="20" xfId="0" applyAlignment="1" applyBorder="1" applyFont="1" applyNumberFormat="1">
      <alignment horizontal="center" vertical="center"/>
    </xf>
    <xf borderId="20" fillId="2" fontId="5" numFmtId="20" xfId="0" applyAlignment="1" applyBorder="1" applyFont="1" applyNumberFormat="1">
      <alignment horizontal="center" vertical="center"/>
    </xf>
    <xf borderId="31" fillId="2" fontId="5" numFmtId="20" xfId="0" applyAlignment="1" applyBorder="1" applyFont="1" applyNumberFormat="1">
      <alignment horizontal="center" vertical="center"/>
    </xf>
    <xf borderId="6" fillId="0" fontId="6" numFmtId="171" xfId="0" applyAlignment="1" applyBorder="1" applyFont="1" applyNumberFormat="1">
      <alignment horizontal="center" vertical="center"/>
    </xf>
    <xf borderId="8" fillId="2" fontId="5" numFmtId="0" xfId="0" applyAlignment="1" applyBorder="1" applyFont="1">
      <alignment horizontal="center"/>
    </xf>
    <xf borderId="8" fillId="0" fontId="5" numFmtId="0" xfId="0" applyAlignment="1" applyBorder="1" applyFont="1">
      <alignment horizontal="center"/>
    </xf>
    <xf borderId="8" fillId="7" fontId="5" numFmtId="20" xfId="0" applyBorder="1" applyFont="1" applyNumberFormat="1"/>
    <xf borderId="8" fillId="2" fontId="5" numFmtId="0" xfId="0" applyBorder="1" applyFont="1"/>
    <xf borderId="8" fillId="0" fontId="5" numFmtId="0" xfId="0" applyBorder="1" applyFont="1"/>
    <xf borderId="8" fillId="8" fontId="5" numFmtId="20" xfId="0" applyBorder="1" applyFont="1" applyNumberFormat="1"/>
    <xf borderId="28" fillId="8" fontId="5" numFmtId="20" xfId="0" applyAlignment="1" applyBorder="1" applyFont="1" applyNumberFormat="1">
      <alignment horizontal="center" vertical="center"/>
    </xf>
    <xf borderId="8" fillId="2" fontId="5" numFmtId="20" xfId="0" applyBorder="1" applyFont="1" applyNumberFormat="1"/>
    <xf borderId="25" fillId="5" fontId="12" numFmtId="166" xfId="0" applyAlignment="1" applyBorder="1" applyFont="1" applyNumberFormat="1">
      <alignment horizontal="center" vertical="center"/>
    </xf>
    <xf borderId="22" fillId="2" fontId="5" numFmtId="46" xfId="0" applyAlignment="1" applyBorder="1" applyFont="1" applyNumberFormat="1">
      <alignment horizontal="center" vertical="center"/>
    </xf>
    <xf borderId="30" fillId="2" fontId="5" numFmtId="46" xfId="0" applyAlignment="1" applyBorder="1" applyFont="1" applyNumberFormat="1">
      <alignment horizontal="center" vertical="center"/>
    </xf>
    <xf borderId="33" fillId="5" fontId="12" numFmtId="166" xfId="0" applyAlignment="1" applyBorder="1" applyFont="1" applyNumberFormat="1">
      <alignment horizontal="center" vertical="center"/>
    </xf>
    <xf borderId="34" fillId="0" fontId="5" numFmtId="20" xfId="0" applyAlignment="1" applyBorder="1" applyFont="1" applyNumberFormat="1">
      <alignment horizontal="center" vertical="center"/>
    </xf>
    <xf borderId="35" fillId="0" fontId="5" numFmtId="49" xfId="0" applyAlignment="1" applyBorder="1" applyFont="1" applyNumberFormat="1">
      <alignment horizontal="center" vertical="center"/>
    </xf>
    <xf borderId="36" fillId="0" fontId="5" numFmtId="20" xfId="0" applyBorder="1" applyFont="1" applyNumberFormat="1"/>
    <xf borderId="35" fillId="0" fontId="5" numFmtId="20" xfId="0" applyAlignment="1" applyBorder="1" applyFont="1" applyNumberFormat="1">
      <alignment horizontal="center" vertical="center"/>
    </xf>
    <xf borderId="37" fillId="0" fontId="6" numFmtId="164" xfId="0" applyAlignment="1" applyBorder="1" applyFont="1" applyNumberFormat="1">
      <alignment horizontal="center" vertical="center"/>
    </xf>
    <xf borderId="36" fillId="2" fontId="6" numFmtId="164" xfId="0" applyAlignment="1" applyBorder="1" applyFont="1" applyNumberFormat="1">
      <alignment horizontal="center" vertical="center"/>
    </xf>
    <xf borderId="38" fillId="2" fontId="5" numFmtId="46" xfId="0" applyAlignment="1" applyBorder="1" applyFont="1" applyNumberFormat="1">
      <alignment horizontal="center" vertical="center"/>
    </xf>
    <xf borderId="35" fillId="0" fontId="5" numFmtId="164" xfId="0" applyAlignment="1" applyBorder="1" applyFont="1" applyNumberFormat="1">
      <alignment horizontal="center" vertical="center"/>
    </xf>
    <xf borderId="35" fillId="0" fontId="6" numFmtId="164" xfId="0" applyAlignment="1" applyBorder="1" applyFont="1" applyNumberFormat="1">
      <alignment horizontal="center" vertical="center"/>
    </xf>
    <xf borderId="39" fillId="0" fontId="6" numFmtId="164" xfId="0" applyAlignment="1" applyBorder="1" applyFont="1" applyNumberFormat="1">
      <alignment horizontal="center" vertical="center"/>
    </xf>
    <xf borderId="40" fillId="0" fontId="5" numFmtId="20" xfId="0" applyAlignment="1" applyBorder="1" applyFont="1" applyNumberFormat="1">
      <alignment horizontal="center" vertical="center"/>
    </xf>
    <xf borderId="0" fillId="0" fontId="5" numFmtId="0" xfId="0" applyAlignment="1" applyFont="1">
      <alignment horizontal="center" shrinkToFit="0" vertical="center" wrapText="0"/>
    </xf>
    <xf borderId="5" fillId="0" fontId="1" numFmtId="0" xfId="0" applyAlignment="1" applyBorder="1" applyFont="1">
      <alignment horizontal="center" vertical="center"/>
    </xf>
    <xf borderId="4" fillId="0" fontId="5" numFmtId="0" xfId="0" applyBorder="1" applyFont="1"/>
    <xf borderId="41" fillId="3" fontId="6" numFmtId="0" xfId="0" applyAlignment="1" applyBorder="1" applyFont="1">
      <alignment horizontal="center"/>
    </xf>
    <xf borderId="42" fillId="3" fontId="6" numFmtId="0" xfId="0" applyAlignment="1" applyBorder="1" applyFont="1">
      <alignment horizontal="center"/>
    </xf>
    <xf borderId="42" fillId="3" fontId="6" numFmtId="49" xfId="0" applyAlignment="1" applyBorder="1" applyFont="1" applyNumberFormat="1">
      <alignment horizontal="center"/>
    </xf>
    <xf borderId="43" fillId="3" fontId="6" numFmtId="0" xfId="0" applyAlignment="1" applyBorder="1" applyFont="1">
      <alignment horizontal="center"/>
    </xf>
    <xf borderId="44" fillId="3" fontId="6" numFmtId="0" xfId="0" applyAlignment="1" applyBorder="1" applyFont="1">
      <alignment horizontal="center"/>
    </xf>
    <xf borderId="16" fillId="3" fontId="6" numFmtId="0" xfId="0" applyAlignment="1" applyBorder="1" applyFont="1">
      <alignment horizontal="center"/>
    </xf>
    <xf borderId="0" fillId="0" fontId="5" numFmtId="0" xfId="0" applyAlignment="1" applyFont="1">
      <alignment vertical="bottom"/>
    </xf>
    <xf borderId="45" fillId="5" fontId="8" numFmtId="0" xfId="0" applyAlignment="1" applyBorder="1" applyFont="1">
      <alignment horizontal="center"/>
    </xf>
    <xf borderId="46" fillId="5" fontId="13" numFmtId="0" xfId="0" applyAlignment="1" applyBorder="1" applyFont="1">
      <alignment horizontal="center"/>
    </xf>
    <xf borderId="46" fillId="5" fontId="13" numFmtId="49" xfId="0" applyAlignment="1" applyBorder="1" applyFont="1" applyNumberFormat="1">
      <alignment horizontal="center"/>
    </xf>
    <xf borderId="46" fillId="5" fontId="13" numFmtId="20" xfId="0" applyAlignment="1" applyBorder="1" applyFont="1" applyNumberFormat="1">
      <alignment horizontal="center"/>
    </xf>
    <xf borderId="46" fillId="5" fontId="8" numFmtId="167" xfId="0" applyAlignment="1" applyBorder="1" applyFont="1" applyNumberFormat="1">
      <alignment horizontal="center"/>
    </xf>
    <xf borderId="46" fillId="5" fontId="13" numFmtId="172" xfId="0" applyAlignment="1" applyBorder="1" applyFont="1" applyNumberFormat="1">
      <alignment horizontal="center"/>
    </xf>
    <xf borderId="46" fillId="5" fontId="8" numFmtId="164" xfId="0" applyAlignment="1" applyBorder="1" applyFont="1" applyNumberFormat="1">
      <alignment horizontal="center"/>
    </xf>
    <xf borderId="46" fillId="5" fontId="13" numFmtId="167" xfId="0" applyAlignment="1" applyBorder="1" applyFont="1" applyNumberFormat="1">
      <alignment horizontal="center"/>
    </xf>
    <xf borderId="46" fillId="5" fontId="13" numFmtId="164" xfId="0" applyAlignment="1" applyBorder="1" applyFont="1" applyNumberFormat="1">
      <alignment horizontal="center"/>
    </xf>
    <xf borderId="47" fillId="0" fontId="5" numFmtId="20" xfId="0" applyAlignment="1" applyBorder="1" applyFont="1" applyNumberFormat="1">
      <alignment horizontal="center"/>
    </xf>
    <xf borderId="0" fillId="0" fontId="5" numFmtId="20" xfId="0" applyAlignment="1" applyFont="1" applyNumberFormat="1">
      <alignment vertical="bottom"/>
    </xf>
    <xf borderId="0" fillId="0" fontId="5" numFmtId="49" xfId="0" applyAlignment="1" applyFont="1" applyNumberFormat="1">
      <alignment vertical="bottom"/>
    </xf>
    <xf borderId="0" fillId="0" fontId="5" numFmtId="167" xfId="0" applyAlignment="1" applyFont="1" applyNumberFormat="1">
      <alignment vertical="bottom"/>
    </xf>
    <xf borderId="0" fillId="0" fontId="5" numFmtId="46" xfId="0" applyAlignment="1" applyFont="1" applyNumberFormat="1">
      <alignment vertical="bottom"/>
    </xf>
    <xf borderId="0" fillId="0" fontId="5" numFmtId="164" xfId="0" applyAlignment="1" applyFont="1" applyNumberFormat="1">
      <alignment vertical="bottom"/>
    </xf>
    <xf borderId="45" fillId="5" fontId="10" numFmtId="0" xfId="0" applyAlignment="1" applyBorder="1" applyFont="1">
      <alignment horizontal="center"/>
    </xf>
    <xf borderId="45" fillId="5" fontId="11" numFmtId="0" xfId="0" applyAlignment="1" applyBorder="1" applyFont="1">
      <alignment horizontal="center"/>
    </xf>
    <xf borderId="46" fillId="5" fontId="14" numFmtId="0" xfId="0" applyAlignment="1" applyBorder="1" applyFont="1">
      <alignment horizontal="center" vertical="center"/>
    </xf>
    <xf borderId="46" fillId="5" fontId="14" numFmtId="49" xfId="0" applyAlignment="1" applyBorder="1" applyFont="1" applyNumberFormat="1">
      <alignment horizontal="center"/>
    </xf>
    <xf borderId="46" fillId="5" fontId="14" numFmtId="0" xfId="0" applyAlignment="1" applyBorder="1" applyFont="1">
      <alignment horizontal="center"/>
    </xf>
    <xf borderId="46" fillId="5" fontId="12" numFmtId="164" xfId="0" applyAlignment="1" applyBorder="1" applyFont="1" applyNumberFormat="1">
      <alignment horizontal="center"/>
    </xf>
    <xf borderId="46" fillId="5" fontId="14" numFmtId="172" xfId="0" applyAlignment="1" applyBorder="1" applyFont="1" applyNumberFormat="1">
      <alignment horizontal="center"/>
    </xf>
    <xf borderId="46" fillId="5" fontId="14" numFmtId="167" xfId="0" applyAlignment="1" applyBorder="1" applyFont="1" applyNumberFormat="1">
      <alignment horizontal="center"/>
    </xf>
    <xf borderId="45" fillId="5" fontId="5" numFmtId="166" xfId="0" applyBorder="1" applyFont="1" applyNumberFormat="1"/>
    <xf borderId="46" fillId="5" fontId="15" numFmtId="0" xfId="0" applyAlignment="1" applyBorder="1" applyFont="1">
      <alignment horizontal="center"/>
    </xf>
    <xf borderId="46" fillId="5" fontId="15" numFmtId="49" xfId="0" applyAlignment="1" applyBorder="1" applyFont="1" applyNumberFormat="1">
      <alignment horizontal="center"/>
    </xf>
    <xf borderId="46" fillId="5" fontId="15" numFmtId="20" xfId="0" applyAlignment="1" applyBorder="1" applyFont="1" applyNumberFormat="1">
      <alignment horizontal="center"/>
    </xf>
    <xf borderId="46" fillId="5" fontId="10" numFmtId="164" xfId="0" applyAlignment="1" applyBorder="1" applyFont="1" applyNumberFormat="1">
      <alignment horizontal="center"/>
    </xf>
    <xf borderId="46" fillId="5" fontId="15" numFmtId="172" xfId="0" applyAlignment="1" applyBorder="1" applyFont="1" applyNumberFormat="1">
      <alignment horizontal="center"/>
    </xf>
    <xf borderId="46" fillId="5" fontId="15" numFmtId="167" xfId="0" applyAlignment="1" applyBorder="1" applyFont="1" applyNumberFormat="1">
      <alignment horizontal="center"/>
    </xf>
    <xf borderId="46" fillId="5" fontId="15" numFmtId="164" xfId="0" applyAlignment="1" applyBorder="1" applyFont="1" applyNumberFormat="1">
      <alignment horizontal="center"/>
    </xf>
    <xf borderId="46" fillId="5" fontId="16" numFmtId="0" xfId="0" applyAlignment="1" applyBorder="1" applyFont="1">
      <alignment horizontal="center"/>
    </xf>
    <xf borderId="46" fillId="5" fontId="16" numFmtId="49" xfId="0" applyAlignment="1" applyBorder="1" applyFont="1" applyNumberFormat="1">
      <alignment horizontal="center"/>
    </xf>
    <xf borderId="46" fillId="5" fontId="17" numFmtId="164" xfId="0" applyAlignment="1" applyBorder="1" applyFont="1" applyNumberFormat="1">
      <alignment horizontal="center"/>
    </xf>
    <xf borderId="46" fillId="5" fontId="16" numFmtId="172" xfId="0" applyAlignment="1" applyBorder="1" applyFont="1" applyNumberFormat="1">
      <alignment horizontal="center"/>
    </xf>
    <xf borderId="46" fillId="5" fontId="16" numFmtId="167" xfId="0" applyAlignment="1" applyBorder="1" applyFont="1" applyNumberFormat="1">
      <alignment horizontal="center"/>
    </xf>
    <xf borderId="46" fillId="5" fontId="16" numFmtId="20" xfId="0" applyAlignment="1" applyBorder="1" applyFont="1" applyNumberFormat="1">
      <alignment horizontal="center"/>
    </xf>
    <xf borderId="46" fillId="5" fontId="14" numFmtId="20" xfId="0" applyAlignment="1" applyBorder="1" applyFont="1" applyNumberFormat="1">
      <alignment horizontal="center"/>
    </xf>
    <xf borderId="46" fillId="5" fontId="14" numFmtId="164" xfId="0" applyAlignment="1" applyBorder="1" applyFont="1" applyNumberFormat="1">
      <alignment horizontal="center"/>
    </xf>
    <xf borderId="46" fillId="5" fontId="16" numFmtId="164" xfId="0" applyAlignment="1" applyBorder="1" applyFont="1" applyNumberFormat="1">
      <alignment horizontal="center"/>
    </xf>
    <xf borderId="46" fillId="5" fontId="18" numFmtId="0" xfId="0" applyAlignment="1" applyBorder="1" applyFont="1">
      <alignment horizontal="center"/>
    </xf>
    <xf borderId="46" fillId="5" fontId="18" numFmtId="49" xfId="0" applyAlignment="1" applyBorder="1" applyFont="1" applyNumberFormat="1">
      <alignment horizontal="center"/>
    </xf>
    <xf borderId="46" fillId="5" fontId="11" numFmtId="164" xfId="0" applyAlignment="1" applyBorder="1" applyFont="1" applyNumberFormat="1">
      <alignment horizontal="center"/>
    </xf>
    <xf borderId="46" fillId="5" fontId="18" numFmtId="172" xfId="0" applyAlignment="1" applyBorder="1" applyFont="1" applyNumberFormat="1">
      <alignment horizontal="center"/>
    </xf>
    <xf borderId="46" fillId="5" fontId="18" numFmtId="167" xfId="0" applyAlignment="1" applyBorder="1" applyFont="1" applyNumberFormat="1">
      <alignment horizontal="center"/>
    </xf>
    <xf borderId="46" fillId="5" fontId="18" numFmtId="20" xfId="0" applyAlignment="1" applyBorder="1" applyFont="1" applyNumberFormat="1">
      <alignment horizontal="center"/>
    </xf>
    <xf borderId="0" fillId="0" fontId="5" numFmtId="171" xfId="0" applyAlignment="1" applyFont="1" applyNumberFormat="1">
      <alignment vertical="bottom"/>
    </xf>
    <xf borderId="46" fillId="5" fontId="8" numFmtId="171" xfId="0" applyAlignment="1" applyBorder="1" applyFont="1" applyNumberFormat="1">
      <alignment horizontal="center"/>
    </xf>
    <xf borderId="46" fillId="5" fontId="5" numFmtId="20" xfId="0" applyAlignment="1" applyBorder="1" applyFont="1" applyNumberFormat="1">
      <alignment horizontal="center"/>
    </xf>
    <xf borderId="46" fillId="5" fontId="5" numFmtId="49" xfId="0" applyAlignment="1" applyBorder="1" applyFont="1" applyNumberFormat="1">
      <alignment horizontal="center"/>
    </xf>
    <xf borderId="46" fillId="5" fontId="6" numFmtId="164" xfId="0" applyAlignment="1" applyBorder="1" applyFont="1" applyNumberFormat="1">
      <alignment horizontal="center"/>
    </xf>
    <xf borderId="46" fillId="5" fontId="5" numFmtId="46" xfId="0" applyAlignment="1" applyBorder="1" applyFont="1" applyNumberFormat="1">
      <alignment horizontal="center"/>
    </xf>
    <xf borderId="46" fillId="5" fontId="5" numFmtId="172" xfId="0" applyAlignment="1" applyBorder="1" applyFont="1" applyNumberFormat="1">
      <alignment horizontal="center"/>
    </xf>
    <xf borderId="46" fillId="5" fontId="5" numFmtId="0" xfId="0" applyAlignment="1" applyBorder="1" applyFont="1">
      <alignment horizontal="center"/>
    </xf>
    <xf borderId="46" fillId="5" fontId="5" numFmtId="167" xfId="0" applyAlignment="1" applyBorder="1" applyFont="1" applyNumberFormat="1">
      <alignment horizontal="center"/>
    </xf>
    <xf borderId="46" fillId="5" fontId="5" numFmtId="164" xfId="0" applyAlignment="1" applyBorder="1" applyFont="1" applyNumberFormat="1">
      <alignment horizontal="center"/>
    </xf>
    <xf borderId="22" fillId="5" fontId="5" numFmtId="166" xfId="0" applyBorder="1" applyFont="1" applyNumberFormat="1"/>
    <xf borderId="35" fillId="5" fontId="5" numFmtId="20" xfId="0" applyAlignment="1" applyBorder="1" applyFont="1" applyNumberFormat="1">
      <alignment horizontal="center"/>
    </xf>
    <xf borderId="35" fillId="5" fontId="5" numFmtId="49" xfId="0" applyAlignment="1" applyBorder="1" applyFont="1" applyNumberFormat="1">
      <alignment horizontal="center"/>
    </xf>
    <xf borderId="35" fillId="5" fontId="6" numFmtId="164" xfId="0" applyAlignment="1" applyBorder="1" applyFont="1" applyNumberFormat="1">
      <alignment horizontal="center"/>
    </xf>
    <xf borderId="38" fillId="5" fontId="5" numFmtId="46" xfId="0" applyAlignment="1" applyBorder="1" applyFont="1" applyNumberFormat="1">
      <alignment horizontal="center"/>
    </xf>
    <xf borderId="22" fillId="5" fontId="5" numFmtId="172" xfId="0" applyAlignment="1" applyBorder="1" applyFont="1" applyNumberFormat="1">
      <alignment horizontal="center"/>
    </xf>
    <xf borderId="35" fillId="5" fontId="5" numFmtId="164" xfId="0" applyAlignment="1" applyBorder="1" applyFont="1" applyNumberFormat="1">
      <alignment horizontal="center"/>
    </xf>
    <xf borderId="38" fillId="5" fontId="5" numFmtId="20" xfId="0" applyAlignment="1" applyBorder="1" applyFont="1" applyNumberFormat="1">
      <alignment horizontal="center"/>
    </xf>
    <xf borderId="22" fillId="5" fontId="5" numFmtId="167" xfId="0" applyAlignment="1" applyBorder="1" applyFont="1" applyNumberFormat="1">
      <alignment horizontal="center"/>
    </xf>
    <xf borderId="0" fillId="0" fontId="5" numFmtId="0" xfId="0" applyFont="1"/>
    <xf borderId="0" fillId="0" fontId="5" numFmtId="0" xfId="0" applyAlignment="1" applyFont="1">
      <alignment horizontal="center"/>
    </xf>
    <xf borderId="0" fillId="0" fontId="5" numFmtId="49" xfId="0" applyAlignment="1" applyFont="1" applyNumberFormat="1">
      <alignment horizontal="center"/>
    </xf>
    <xf borderId="0" fillId="0" fontId="3" numFmtId="173" xfId="0" applyAlignment="1" applyFont="1" applyNumberFormat="1">
      <alignment horizontal="left" vertical="center"/>
    </xf>
    <xf borderId="48" fillId="5" fontId="11" numFmtId="166" xfId="0" applyAlignment="1" applyBorder="1" applyFont="1" applyNumberFormat="1">
      <alignment horizontal="center" vertical="center"/>
    </xf>
    <xf borderId="6" fillId="0" fontId="5" numFmtId="20" xfId="0" applyAlignment="1" applyBorder="1" applyFont="1" applyNumberFormat="1">
      <alignment horizontal="center" vertical="center"/>
    </xf>
    <xf borderId="8" fillId="6" fontId="9" numFmtId="168" xfId="0" applyAlignment="1" applyBorder="1" applyFont="1" applyNumberFormat="1">
      <alignment horizontal="center" vertical="center"/>
    </xf>
    <xf borderId="8" fillId="6" fontId="5" numFmtId="169" xfId="0" applyAlignment="1" applyBorder="1" applyFont="1" applyNumberFormat="1">
      <alignment horizontal="center" vertical="center"/>
    </xf>
    <xf borderId="49" fillId="5" fontId="12" numFmtId="166" xfId="0" applyAlignment="1" applyBorder="1" applyFont="1" applyNumberFormat="1">
      <alignment horizontal="center" vertical="center"/>
    </xf>
    <xf borderId="20" fillId="0" fontId="5" numFmtId="170" xfId="0" applyAlignment="1" applyBorder="1" applyFont="1" applyNumberFormat="1">
      <alignment horizontal="center" vertical="center"/>
    </xf>
    <xf borderId="20" fillId="0" fontId="6" numFmtId="171" xfId="0" applyAlignment="1" applyBorder="1" applyFont="1" applyNumberFormat="1">
      <alignment horizontal="center" vertical="center"/>
    </xf>
    <xf borderId="3" fillId="0" fontId="6" numFmtId="171" xfId="0" applyAlignment="1" applyBorder="1" applyFont="1" applyNumberFormat="1">
      <alignment horizontal="center" vertical="center"/>
    </xf>
    <xf borderId="49" fillId="5" fontId="10" numFmtId="166" xfId="0" applyAlignment="1" applyBorder="1" applyFont="1" applyNumberFormat="1">
      <alignment horizontal="center" vertical="center"/>
    </xf>
    <xf borderId="31" fillId="7" fontId="6" numFmtId="164" xfId="0" applyAlignment="1" applyBorder="1" applyFont="1" applyNumberFormat="1">
      <alignment horizontal="center" vertical="center"/>
    </xf>
    <xf borderId="32" fillId="7" fontId="6" numFmtId="164" xfId="0" applyAlignment="1" applyBorder="1" applyFont="1" applyNumberFormat="1">
      <alignment horizontal="center" vertical="center"/>
    </xf>
    <xf borderId="23" fillId="7" fontId="5" numFmtId="164" xfId="0" applyAlignment="1" applyBorder="1" applyFont="1" applyNumberFormat="1">
      <alignment horizontal="center" vertical="center"/>
    </xf>
    <xf borderId="28" fillId="7" fontId="5" numFmtId="164" xfId="0" applyAlignment="1" applyBorder="1" applyFont="1" applyNumberFormat="1">
      <alignment horizontal="center" vertical="center"/>
    </xf>
    <xf borderId="28" fillId="7" fontId="6" numFmtId="164" xfId="0" applyAlignment="1" applyBorder="1" applyFont="1" applyNumberFormat="1">
      <alignment horizontal="center" vertical="center"/>
    </xf>
    <xf borderId="49" fillId="5" fontId="11" numFmtId="166" xfId="0" applyAlignment="1" applyBorder="1" applyFont="1" applyNumberFormat="1">
      <alignment horizontal="center" vertical="center"/>
    </xf>
    <xf borderId="49" fillId="5" fontId="8" numFmtId="166" xfId="0" applyAlignment="1" applyBorder="1" applyFont="1" applyNumberFormat="1">
      <alignment horizontal="center" vertical="center"/>
    </xf>
    <xf borderId="20" fillId="8" fontId="6" numFmtId="164" xfId="0" applyAlignment="1" applyBorder="1" applyFont="1" applyNumberFormat="1">
      <alignment horizontal="center" vertical="center"/>
    </xf>
    <xf borderId="3" fillId="8" fontId="6" numFmtId="164" xfId="0" applyAlignment="1" applyBorder="1" applyFont="1" applyNumberFormat="1">
      <alignment horizontal="center" vertical="center"/>
    </xf>
    <xf borderId="23" fillId="8" fontId="5" numFmtId="164" xfId="0" applyAlignment="1" applyBorder="1" applyFont="1" applyNumberFormat="1">
      <alignment horizontal="center" vertical="center"/>
    </xf>
    <xf borderId="20" fillId="8" fontId="5" numFmtId="164" xfId="0" applyAlignment="1" applyBorder="1" applyFont="1" applyNumberFormat="1">
      <alignment horizontal="center" vertical="center"/>
    </xf>
    <xf borderId="20" fillId="2" fontId="5" numFmtId="170" xfId="0" applyAlignment="1" applyBorder="1" applyFont="1" applyNumberFormat="1">
      <alignment horizontal="center" vertical="center"/>
    </xf>
    <xf borderId="8" fillId="2" fontId="5" numFmtId="20" xfId="0" applyAlignment="1" applyBorder="1" applyFont="1" applyNumberFormat="1">
      <alignment vertical="bottom"/>
    </xf>
    <xf borderId="20" fillId="8" fontId="5" numFmtId="0" xfId="0" applyAlignment="1" applyBorder="1" applyFont="1">
      <alignment horizontal="center" vertical="center"/>
    </xf>
    <xf borderId="8" fillId="8" fontId="5" numFmtId="0" xfId="0" applyAlignment="1" applyBorder="1" applyFont="1">
      <alignment horizontal="center" vertical="bottom"/>
    </xf>
    <xf borderId="23" fillId="8" fontId="5" numFmtId="0" xfId="0" applyAlignment="1" applyBorder="1" applyFont="1">
      <alignment horizontal="center" vertical="center"/>
    </xf>
    <xf borderId="19" fillId="8" fontId="5" numFmtId="0" xfId="0" applyAlignment="1" applyBorder="1" applyFont="1">
      <alignment horizontal="center" vertical="center"/>
    </xf>
    <xf borderId="26" fillId="6" fontId="9" numFmtId="168" xfId="0" applyAlignment="1" applyBorder="1" applyFont="1" applyNumberFormat="1">
      <alignment horizontal="center" vertical="center"/>
    </xf>
    <xf borderId="50" fillId="5" fontId="8" numFmtId="166" xfId="0" applyAlignment="1" applyBorder="1" applyFont="1" applyNumberFormat="1">
      <alignment horizontal="center" vertical="center"/>
    </xf>
    <xf borderId="35" fillId="0" fontId="5" numFmtId="0" xfId="0" applyAlignment="1" applyBorder="1" applyFont="1">
      <alignment horizontal="center" vertical="center"/>
    </xf>
    <xf borderId="35" fillId="0" fontId="5" numFmtId="170" xfId="0" applyAlignment="1" applyBorder="1" applyFont="1" applyNumberFormat="1">
      <alignment horizontal="center" vertical="center"/>
    </xf>
    <xf borderId="36" fillId="0" fontId="5" numFmtId="0" xfId="0" applyAlignment="1" applyBorder="1" applyFont="1">
      <alignment horizontal="center" vertical="bottom"/>
    </xf>
    <xf borderId="40" fillId="0" fontId="5" numFmtId="0" xfId="0" applyAlignment="1" applyBorder="1" applyFont="1">
      <alignment horizontal="center" vertical="center"/>
    </xf>
    <xf borderId="34" fillId="0" fontId="5" numFmtId="0" xfId="0" applyAlignment="1" applyBorder="1" applyFont="1">
      <alignment horizontal="center" vertical="center"/>
    </xf>
    <xf borderId="36" fillId="0" fontId="5" numFmtId="20" xfId="0" applyAlignment="1" applyBorder="1" applyFont="1" applyNumberFormat="1">
      <alignment vertical="bottom"/>
    </xf>
    <xf borderId="0" fillId="0" fontId="1" numFmtId="174" xfId="0" applyAlignment="1" applyFont="1" applyNumberFormat="1">
      <alignment vertical="center"/>
    </xf>
    <xf borderId="0" fillId="0" fontId="1" numFmtId="171" xfId="0" applyAlignment="1" applyFont="1" applyNumberFormat="1">
      <alignment vertical="center"/>
    </xf>
    <xf borderId="5" fillId="0" fontId="5" numFmtId="49" xfId="0" applyAlignment="1" applyBorder="1" applyFont="1" applyNumberFormat="1">
      <alignment horizontal="center" vertical="center"/>
    </xf>
    <xf borderId="17" fillId="2" fontId="7" numFmtId="0" xfId="0" applyAlignment="1" applyBorder="1" applyFont="1">
      <alignment horizontal="center" vertical="center"/>
    </xf>
    <xf borderId="18" fillId="5" fontId="8" numFmtId="166" xfId="0" applyAlignment="1" applyBorder="1" applyFont="1" applyNumberFormat="1">
      <alignment vertical="center"/>
    </xf>
    <xf borderId="51" fillId="0" fontId="5" numFmtId="0" xfId="0" applyBorder="1" applyFont="1"/>
    <xf borderId="51" fillId="0" fontId="5" numFmtId="20" xfId="0" applyBorder="1" applyFont="1" applyNumberFormat="1"/>
    <xf borderId="51" fillId="0" fontId="6" numFmtId="164" xfId="0" applyAlignment="1" applyBorder="1" applyFont="1" applyNumberFormat="1">
      <alignment horizontal="center"/>
    </xf>
    <xf borderId="52" fillId="0" fontId="5" numFmtId="0" xfId="0" applyBorder="1" applyFont="1"/>
    <xf borderId="52" fillId="0" fontId="5" numFmtId="20" xfId="0" applyBorder="1" applyFont="1" applyNumberFormat="1"/>
    <xf borderId="51" fillId="0" fontId="5" numFmtId="164" xfId="0" applyBorder="1" applyFont="1" applyNumberFormat="1"/>
    <xf borderId="25" fillId="5" fontId="8" numFmtId="166" xfId="0" applyAlignment="1" applyBorder="1" applyFont="1" applyNumberFormat="1">
      <alignment vertical="center"/>
    </xf>
    <xf borderId="20" fillId="0" fontId="5" numFmtId="0" xfId="0" applyBorder="1" applyFont="1"/>
    <xf borderId="20" fillId="0" fontId="5" numFmtId="170" xfId="0" applyBorder="1" applyFont="1" applyNumberFormat="1"/>
    <xf borderId="20" fillId="0" fontId="5" numFmtId="20" xfId="0" applyBorder="1" applyFont="1" applyNumberFormat="1"/>
    <xf borderId="20" fillId="0" fontId="6" numFmtId="164" xfId="0" applyAlignment="1" applyBorder="1" applyFont="1" applyNumberFormat="1">
      <alignment horizontal="center"/>
    </xf>
    <xf borderId="22" fillId="0" fontId="5" numFmtId="0" xfId="0" applyBorder="1" applyFont="1"/>
    <xf borderId="22" fillId="0" fontId="5" numFmtId="20" xfId="0" applyBorder="1" applyFont="1" applyNumberFormat="1"/>
    <xf borderId="20" fillId="0" fontId="5" numFmtId="164" xfId="0" applyBorder="1" applyFont="1" applyNumberFormat="1"/>
    <xf borderId="20" fillId="0" fontId="6" numFmtId="171" xfId="0" applyAlignment="1" applyBorder="1" applyFont="1" applyNumberFormat="1">
      <alignment horizontal="center"/>
    </xf>
    <xf borderId="22" fillId="0" fontId="5" numFmtId="164" xfId="0" applyBorder="1" applyFont="1" applyNumberFormat="1"/>
    <xf borderId="25" fillId="5" fontId="10" numFmtId="166" xfId="0" applyAlignment="1" applyBorder="1" applyFont="1" applyNumberFormat="1">
      <alignment vertical="center"/>
    </xf>
    <xf borderId="20" fillId="7" fontId="5" numFmtId="0" xfId="0" applyBorder="1" applyFont="1"/>
    <xf borderId="20" fillId="7" fontId="5" numFmtId="164" xfId="0" applyBorder="1" applyFont="1" applyNumberFormat="1"/>
    <xf borderId="22" fillId="7" fontId="5" numFmtId="164" xfId="0" applyBorder="1" applyFont="1" applyNumberFormat="1"/>
    <xf borderId="22" fillId="7" fontId="5" numFmtId="20" xfId="0" applyBorder="1" applyFont="1" applyNumberFormat="1"/>
    <xf borderId="20" fillId="7" fontId="5" numFmtId="20" xfId="0" applyBorder="1" applyFont="1" applyNumberFormat="1"/>
    <xf borderId="25" fillId="5" fontId="11" numFmtId="166" xfId="0" applyAlignment="1" applyBorder="1" applyFont="1" applyNumberFormat="1">
      <alignment vertical="center"/>
    </xf>
    <xf borderId="20" fillId="2" fontId="5" numFmtId="20" xfId="0" applyBorder="1" applyFont="1" applyNumberFormat="1"/>
    <xf borderId="19" fillId="2" fontId="5" numFmtId="0" xfId="0" applyAlignment="1" applyBorder="1" applyFont="1">
      <alignment horizontal="center"/>
    </xf>
    <xf borderId="20" fillId="2" fontId="5" numFmtId="0" xfId="0" applyAlignment="1" applyBorder="1" applyFont="1">
      <alignment horizontal="center"/>
    </xf>
    <xf borderId="26" fillId="2" fontId="5" numFmtId="0" xfId="0" applyAlignment="1" applyBorder="1" applyFont="1">
      <alignment horizontal="center" vertical="bottom"/>
    </xf>
    <xf borderId="22" fillId="2" fontId="5" numFmtId="0" xfId="0" applyAlignment="1" applyBorder="1" applyFont="1">
      <alignment horizontal="center"/>
    </xf>
    <xf borderId="22" fillId="0" fontId="5" numFmtId="20" xfId="0" applyAlignment="1" applyBorder="1" applyFont="1" applyNumberFormat="1">
      <alignment horizontal="center"/>
    </xf>
    <xf borderId="22" fillId="0" fontId="5" numFmtId="0" xfId="0" applyAlignment="1" applyBorder="1" applyFont="1">
      <alignment horizontal="center"/>
    </xf>
    <xf borderId="20" fillId="2" fontId="5" numFmtId="0" xfId="0" applyBorder="1" applyFont="1"/>
    <xf borderId="26" fillId="2" fontId="5" numFmtId="20" xfId="0" applyAlignment="1" applyBorder="1" applyFont="1" applyNumberFormat="1">
      <alignment vertical="bottom"/>
    </xf>
    <xf borderId="20" fillId="2" fontId="19" numFmtId="164" xfId="0" applyBorder="1" applyFont="1" applyNumberFormat="1"/>
    <xf borderId="20" fillId="2" fontId="5" numFmtId="170" xfId="0" applyAlignment="1" applyBorder="1" applyFont="1" applyNumberFormat="1">
      <alignment horizontal="center"/>
    </xf>
    <xf borderId="20" fillId="2" fontId="5" numFmtId="164" xfId="0" applyBorder="1" applyFont="1" applyNumberFormat="1"/>
    <xf borderId="19" fillId="7" fontId="5" numFmtId="20" xfId="0" applyBorder="1" applyFont="1" applyNumberFormat="1"/>
    <xf borderId="22" fillId="0" fontId="5" numFmtId="167" xfId="0" applyAlignment="1" applyBorder="1" applyFont="1" applyNumberFormat="1">
      <alignment horizontal="center"/>
    </xf>
    <xf borderId="25" fillId="5" fontId="17" numFmtId="166" xfId="0" applyAlignment="1" applyBorder="1" applyFont="1" applyNumberFormat="1">
      <alignment vertical="center"/>
    </xf>
    <xf borderId="20" fillId="0" fontId="5" numFmtId="0" xfId="0" applyAlignment="1" applyBorder="1" applyFont="1">
      <alignment horizontal="center"/>
    </xf>
    <xf borderId="19" fillId="8" fontId="5" numFmtId="0" xfId="0" applyAlignment="1" applyBorder="1" applyFont="1">
      <alignment horizontal="center"/>
    </xf>
    <xf borderId="20" fillId="8" fontId="5" numFmtId="170" xfId="0" applyAlignment="1" applyBorder="1" applyFont="1" applyNumberFormat="1">
      <alignment horizontal="center"/>
    </xf>
    <xf borderId="20" fillId="8" fontId="5" numFmtId="0" xfId="0" applyAlignment="1" applyBorder="1" applyFont="1">
      <alignment horizontal="center"/>
    </xf>
    <xf borderId="20" fillId="8" fontId="6" numFmtId="164" xfId="0" applyAlignment="1" applyBorder="1" applyFont="1" applyNumberFormat="1">
      <alignment horizontal="center"/>
    </xf>
    <xf borderId="22" fillId="8" fontId="5" numFmtId="0" xfId="0" applyAlignment="1" applyBorder="1" applyFont="1">
      <alignment horizontal="center"/>
    </xf>
    <xf borderId="22" fillId="8" fontId="5" numFmtId="20" xfId="0" applyAlignment="1" applyBorder="1" applyFont="1" applyNumberFormat="1">
      <alignment horizontal="center"/>
    </xf>
    <xf borderId="22" fillId="8" fontId="5" numFmtId="20" xfId="0" applyBorder="1" applyFont="1" applyNumberFormat="1"/>
    <xf borderId="20" fillId="8" fontId="5" numFmtId="20" xfId="0" applyBorder="1" applyFont="1" applyNumberFormat="1"/>
    <xf borderId="20" fillId="8" fontId="5" numFmtId="164" xfId="0" applyBorder="1" applyFont="1" applyNumberFormat="1"/>
    <xf borderId="19" fillId="7" fontId="5" numFmtId="0" xfId="0" applyAlignment="1" applyBorder="1" applyFont="1">
      <alignment horizontal="center"/>
    </xf>
    <xf borderId="33" fillId="5" fontId="11" numFmtId="166" xfId="0" applyAlignment="1" applyBorder="1" applyFont="1" applyNumberFormat="1">
      <alignment vertical="center"/>
    </xf>
    <xf borderId="34" fillId="7" fontId="5" numFmtId="20" xfId="0" applyBorder="1" applyFont="1" applyNumberFormat="1"/>
    <xf borderId="35" fillId="7" fontId="5" numFmtId="20" xfId="0" applyBorder="1" applyFont="1" applyNumberFormat="1"/>
    <xf borderId="36" fillId="7" fontId="5" numFmtId="20" xfId="0" applyAlignment="1" applyBorder="1" applyFont="1" applyNumberFormat="1">
      <alignment vertical="bottom"/>
    </xf>
    <xf borderId="35" fillId="7" fontId="5" numFmtId="164" xfId="0" applyBorder="1" applyFont="1" applyNumberFormat="1"/>
    <xf borderId="38" fillId="7" fontId="5" numFmtId="164" xfId="0" applyBorder="1" applyFont="1" applyNumberFormat="1"/>
    <xf borderId="38" fillId="7" fontId="5" numFmtId="20" xfId="0" applyBorder="1" applyFont="1" applyNumberFormat="1"/>
    <xf borderId="26" fillId="9" fontId="5" numFmtId="168" xfId="0" applyAlignment="1" applyBorder="1" applyFill="1" applyFont="1" applyNumberFormat="1">
      <alignment horizontal="center" vertical="center"/>
    </xf>
    <xf borderId="26" fillId="9" fontId="5" numFmtId="169" xfId="0" applyAlignment="1" applyBorder="1" applyFont="1" applyNumberFormat="1">
      <alignment horizontal="center" vertical="center"/>
    </xf>
    <xf borderId="0" fillId="0" fontId="1" numFmtId="46" xfId="0" applyAlignment="1" applyFont="1" applyNumberFormat="1">
      <alignment vertical="center"/>
    </xf>
    <xf borderId="53" fillId="0" fontId="5" numFmtId="0" xfId="0" applyAlignment="1" applyBorder="1" applyFont="1">
      <alignment vertical="bottom"/>
    </xf>
    <xf borderId="54" fillId="0" fontId="5" numFmtId="0" xfId="0" applyAlignment="1" applyBorder="1" applyFont="1">
      <alignment vertical="bottom"/>
    </xf>
    <xf borderId="55" fillId="10" fontId="20" numFmtId="0" xfId="0" applyAlignment="1" applyBorder="1" applyFill="1" applyFont="1">
      <alignment horizontal="center"/>
    </xf>
    <xf borderId="56" fillId="10" fontId="20" numFmtId="0" xfId="0" applyAlignment="1" applyBorder="1" applyFont="1">
      <alignment horizontal="center"/>
    </xf>
    <xf borderId="55" fillId="11" fontId="21" numFmtId="0" xfId="0" applyAlignment="1" applyBorder="1" applyFill="1" applyFont="1">
      <alignment horizontal="center"/>
    </xf>
    <xf borderId="53" fillId="11" fontId="21" numFmtId="0" xfId="0" applyAlignment="1" applyBorder="1" applyFont="1">
      <alignment horizontal="center"/>
    </xf>
    <xf borderId="20" fillId="12" fontId="22" numFmtId="0" xfId="0" applyAlignment="1" applyBorder="1" applyFill="1" applyFont="1">
      <alignment horizontal="right"/>
    </xf>
    <xf borderId="3" fillId="12" fontId="23" numFmtId="175" xfId="0" applyBorder="1" applyFont="1" applyNumberFormat="1"/>
    <xf borderId="4" fillId="12" fontId="22" numFmtId="0" xfId="0" applyAlignment="1" applyBorder="1" applyFont="1">
      <alignment horizontal="right"/>
    </xf>
    <xf borderId="0" fillId="12" fontId="23" numFmtId="175" xfId="0" applyFont="1" applyNumberFormat="1"/>
  </cellXfs>
  <cellStyles count="1">
    <cellStyle xfId="0" name="Normal" builtinId="0"/>
  </cellStyles>
  <dxfs count="3">
    <dxf>
      <font>
        <color rgb="FFC27BA0"/>
      </font>
      <fill>
        <patternFill patternType="solid">
          <fgColor rgb="FF000000"/>
          <bgColor rgb="FF000000"/>
        </patternFill>
      </fill>
      <border/>
    </dxf>
    <dxf>
      <font>
        <color rgb="FF6AA84F"/>
      </font>
      <fill>
        <patternFill patternType="solid">
          <fgColor rgb="FF000000"/>
          <bgColor rgb="FF000000"/>
        </patternFill>
      </fill>
      <border/>
    </dxf>
    <dxf>
      <font>
        <color rgb="FFFF0000"/>
      </font>
      <fill>
        <patternFill patternType="solid">
          <fgColor rgb="FF000000"/>
          <bgColor rgb="FF000000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xSplit="2.0" ySplit="9.0" topLeftCell="C10" activePane="bottomRight" state="frozen"/>
      <selection activeCell="C1" sqref="C1" pane="topRight"/>
      <selection activeCell="A10" sqref="A10" pane="bottomLeft"/>
      <selection activeCell="C10" sqref="C10" pane="bottomRight"/>
    </sheetView>
  </sheetViews>
  <sheetFormatPr customHeight="1" defaultColWidth="11.22" defaultRowHeight="15.0"/>
  <cols>
    <col customWidth="1" min="1" max="1" width="3.78"/>
    <col customWidth="1" min="2" max="2" width="21.78"/>
    <col customWidth="1" min="3" max="4" width="6.22"/>
    <col customWidth="1" min="5" max="5" width="7.11"/>
    <col customWidth="1" min="6" max="9" width="6.11"/>
    <col customWidth="1" min="10" max="10" width="5.67"/>
    <col customWidth="1" min="11" max="11" width="6.22"/>
    <col customWidth="1" min="12" max="12" width="7.11"/>
    <col customWidth="1" min="13" max="16" width="6.11"/>
    <col customWidth="1" min="17" max="17" width="5.67"/>
    <col customWidth="1" min="18" max="18" width="6.22"/>
    <col customWidth="1" min="19" max="19" width="7.11"/>
    <col customWidth="1" min="20" max="23" width="6.11"/>
    <col customWidth="1" min="24" max="24" width="4.22"/>
    <col customWidth="1" min="25" max="25" width="6.0"/>
    <col customWidth="1" min="26" max="26" width="5.78"/>
    <col customWidth="1" min="27" max="27" width="5.33"/>
    <col customWidth="1" min="28" max="28" width="6.11"/>
    <col customWidth="1" min="29" max="29" width="4.22"/>
    <col customWidth="1" min="30" max="30" width="6.22"/>
    <col customWidth="1" min="31" max="31" width="5.78"/>
    <col customWidth="1" min="32" max="32" width="4.89"/>
    <col customWidth="1" min="33" max="33" width="6.67"/>
    <col customWidth="1" min="34" max="34" width="6.33"/>
    <col customWidth="1" min="35" max="35" width="3.44"/>
    <col customWidth="1" min="36" max="36" width="3.56"/>
    <col customWidth="1" min="37" max="37" width="6.33"/>
    <col customWidth="1" min="38" max="38" width="6.44"/>
    <col customWidth="1" min="39" max="39" width="11.11"/>
  </cols>
  <sheetData>
    <row r="1" ht="15.75" customHeight="1">
      <c r="A1" s="1"/>
      <c r="B1" s="1"/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3" t="s">
        <v>0</v>
      </c>
      <c r="Z1" s="3" t="s">
        <v>1</v>
      </c>
      <c r="AA1" s="3" t="s">
        <v>2</v>
      </c>
      <c r="AB1" s="3" t="s">
        <v>3</v>
      </c>
      <c r="AC1" s="3" t="s">
        <v>4</v>
      </c>
      <c r="AD1" s="3" t="s">
        <v>5</v>
      </c>
      <c r="AE1" s="3" t="s">
        <v>6</v>
      </c>
      <c r="AF1" s="3" t="s">
        <v>7</v>
      </c>
      <c r="AG1" s="3" t="s">
        <v>8</v>
      </c>
      <c r="AH1" s="3" t="s">
        <v>9</v>
      </c>
      <c r="AI1" s="3" t="s">
        <v>10</v>
      </c>
      <c r="AJ1" s="3" t="s">
        <v>11</v>
      </c>
      <c r="AK1" s="3" t="s">
        <v>12</v>
      </c>
      <c r="AL1" s="3" t="s">
        <v>13</v>
      </c>
      <c r="AM1" s="1"/>
    </row>
    <row r="2" ht="15.75" customHeight="1">
      <c r="A2" s="1"/>
      <c r="B2" s="4" t="str">
        <f>Janvier!B2</f>
        <v>Feuille de temps - Janvier 2024</v>
      </c>
      <c r="C2" s="5" t="str">
        <f>Janvier!C2</f>
        <v>-</v>
      </c>
      <c r="D2" s="6" t="s">
        <v>14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1"/>
    </row>
    <row r="3" ht="15.75" customHeight="1">
      <c r="A3" s="1"/>
      <c r="B3" s="8"/>
      <c r="C3" s="8"/>
      <c r="D3" s="9"/>
      <c r="E3" s="8"/>
      <c r="F3" s="8"/>
      <c r="G3" s="8"/>
      <c r="H3" s="10"/>
      <c r="I3" s="10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1"/>
    </row>
    <row r="4" ht="15.75" customHeight="1">
      <c r="A4" s="11"/>
      <c r="B4" s="12" t="str">
        <f>Janvier!B4</f>
        <v>Nom :</v>
      </c>
      <c r="C4" s="13"/>
      <c r="D4" s="14"/>
      <c r="E4" s="14"/>
      <c r="F4" s="14"/>
      <c r="G4" s="14"/>
      <c r="H4" s="15"/>
      <c r="I4" s="16"/>
      <c r="J4" s="1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1"/>
    </row>
    <row r="5" ht="15.75" customHeight="1">
      <c r="A5" s="11"/>
      <c r="B5" s="12" t="str">
        <f>Janvier!B5</f>
        <v>Matricule :</v>
      </c>
      <c r="C5" s="13"/>
      <c r="D5" s="14"/>
      <c r="E5" s="14"/>
      <c r="F5" s="14"/>
      <c r="G5" s="14"/>
      <c r="H5" s="15"/>
      <c r="I5" s="16"/>
      <c r="J5" s="16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1"/>
    </row>
    <row r="6" ht="15.75" customHeight="1">
      <c r="A6" s="10"/>
      <c r="B6" s="12" t="str">
        <f>Janvier!B6</f>
        <v>Temps de travail/jour :</v>
      </c>
      <c r="C6" s="17">
        <f>Janvier!C6</f>
        <v>0.3166666667</v>
      </c>
      <c r="D6" s="14"/>
      <c r="E6" s="14"/>
      <c r="F6" s="14"/>
      <c r="G6" s="14"/>
      <c r="H6" s="15"/>
      <c r="I6" s="18"/>
      <c r="J6" s="19"/>
      <c r="K6" s="20" t="str">
        <f>Janvier!K6</f>
        <v>Temps de travail/mois :</v>
      </c>
      <c r="L6" s="14"/>
      <c r="M6" s="14"/>
      <c r="N6" s="14"/>
      <c r="O6" s="21">
        <f>Janvier!O6</f>
        <v>6.180555556</v>
      </c>
      <c r="P6" s="14"/>
      <c r="Q6" s="14"/>
      <c r="R6" s="15"/>
      <c r="S6" s="1"/>
      <c r="T6" s="1"/>
      <c r="U6" s="1"/>
      <c r="V6" s="1"/>
      <c r="W6" s="1"/>
      <c r="X6" s="1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1"/>
    </row>
    <row r="7" ht="15.75" customHeight="1">
      <c r="A7" s="10"/>
      <c r="B7" s="12" t="str">
        <f>Janvier!B7</f>
        <v>Temps de travail total :</v>
      </c>
      <c r="C7" s="21">
        <f>SUM(X10:X38)</f>
        <v>5.455555556</v>
      </c>
      <c r="D7" s="14"/>
      <c r="E7" s="14"/>
      <c r="F7" s="14"/>
      <c r="G7" s="14"/>
      <c r="H7" s="15"/>
      <c r="I7" s="22"/>
      <c r="J7" s="19"/>
      <c r="K7" s="20" t="str">
        <f>Janvier!K7</f>
        <v>Différence temps de travail :</v>
      </c>
      <c r="L7" s="14"/>
      <c r="M7" s="14"/>
      <c r="N7" s="14"/>
      <c r="O7" s="21">
        <f>C7-O6</f>
        <v>-0.725</v>
      </c>
      <c r="P7" s="14"/>
      <c r="Q7" s="14"/>
      <c r="R7" s="15"/>
      <c r="S7" s="1"/>
      <c r="T7" s="1"/>
      <c r="U7" s="1"/>
      <c r="V7" s="1"/>
      <c r="W7" s="1"/>
      <c r="X7" s="1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1"/>
    </row>
    <row r="8" ht="15.75" customHeight="1">
      <c r="A8" s="1"/>
      <c r="B8" s="1"/>
      <c r="C8" s="1"/>
      <c r="D8" s="2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1"/>
    </row>
    <row r="9" ht="15.75" customHeight="1">
      <c r="A9" s="1"/>
      <c r="B9" s="24" t="s">
        <v>15</v>
      </c>
      <c r="C9" s="25" t="s">
        <v>16</v>
      </c>
      <c r="D9" s="26" t="s">
        <v>17</v>
      </c>
      <c r="E9" s="27" t="s">
        <v>18</v>
      </c>
      <c r="F9" s="27" t="s">
        <v>19</v>
      </c>
      <c r="G9" s="27" t="s">
        <v>20</v>
      </c>
      <c r="H9" s="28" t="s">
        <v>21</v>
      </c>
      <c r="I9" s="29" t="s">
        <v>19</v>
      </c>
      <c r="J9" s="30" t="s">
        <v>22</v>
      </c>
      <c r="K9" s="25" t="s">
        <v>17</v>
      </c>
      <c r="L9" s="27" t="s">
        <v>18</v>
      </c>
      <c r="M9" s="27" t="s">
        <v>19</v>
      </c>
      <c r="N9" s="31" t="s">
        <v>20</v>
      </c>
      <c r="O9" s="28" t="s">
        <v>21</v>
      </c>
      <c r="P9" s="29" t="s">
        <v>19</v>
      </c>
      <c r="Q9" s="30" t="s">
        <v>22</v>
      </c>
      <c r="R9" s="25" t="s">
        <v>17</v>
      </c>
      <c r="S9" s="27" t="s">
        <v>18</v>
      </c>
      <c r="T9" s="27" t="s">
        <v>19</v>
      </c>
      <c r="U9" s="31" t="s">
        <v>20</v>
      </c>
      <c r="V9" s="28" t="s">
        <v>21</v>
      </c>
      <c r="W9" s="29" t="s">
        <v>19</v>
      </c>
      <c r="X9" s="32" t="s">
        <v>23</v>
      </c>
      <c r="Y9" s="33" t="s">
        <v>24</v>
      </c>
      <c r="Z9" s="34" t="s">
        <v>25</v>
      </c>
      <c r="AA9" s="34" t="s">
        <v>26</v>
      </c>
      <c r="AB9" s="34" t="s">
        <v>27</v>
      </c>
      <c r="AC9" s="34" t="s">
        <v>28</v>
      </c>
      <c r="AD9" s="34" t="s">
        <v>29</v>
      </c>
      <c r="AE9" s="33" t="s">
        <v>30</v>
      </c>
      <c r="AF9" s="33" t="s">
        <v>31</v>
      </c>
      <c r="AG9" s="33" t="s">
        <v>32</v>
      </c>
      <c r="AH9" s="33" t="s">
        <v>33</v>
      </c>
      <c r="AI9" s="33" t="s">
        <v>34</v>
      </c>
      <c r="AJ9" s="33" t="s">
        <v>35</v>
      </c>
      <c r="AK9" s="34" t="s">
        <v>36</v>
      </c>
      <c r="AL9" s="33" t="s">
        <v>37</v>
      </c>
      <c r="AM9" s="1"/>
    </row>
    <row r="10" ht="15.75" customHeight="1">
      <c r="A10" s="1"/>
      <c r="B10" s="35">
        <v>45323.0</v>
      </c>
      <c r="C10" s="36" t="s">
        <v>38</v>
      </c>
      <c r="D10" s="37" t="str">
        <f t="array" ref="D10">IFERROR(INDEX(SC!D:D,MATCH($C10,SC!$C:$C,0)),"")</f>
        <v>F1 10</v>
      </c>
      <c r="E10" s="38">
        <v>5501.0</v>
      </c>
      <c r="F10" s="39" t="str">
        <f t="array" ref="F10">IFERROR(INDEX(SC!F:F,MATCH($C10,SC!$C:$C,0)),"")</f>
        <v>Dépôt</v>
      </c>
      <c r="G10" s="40">
        <f t="array" ref="G10">IFERROR(INDEX(SC!G:G,MATCH($C10,SC!$C:$C,0)),"")</f>
        <v>0.2743055556</v>
      </c>
      <c r="H10" s="41">
        <f t="array" ref="H10">IFERROR(INDEX(SC!H:H,MATCH($C10,SC!$C:$C,0)),"")</f>
        <v>0.4118055556</v>
      </c>
      <c r="I10" s="42" t="str">
        <f t="array" ref="I10">IFERROR(INDEX(SC!I:I,MATCH($C10,SC!$C:$C,0)),"")</f>
        <v>Dépôt</v>
      </c>
      <c r="J10" s="43" t="str">
        <f t="array" ref="J10">IFERROR(INDEX(SC!J:J,MATCH($C10,SC!$C:$C,0)),"")</f>
        <v/>
      </c>
      <c r="K10" s="36" t="str">
        <f t="array" ref="K10">IFERROR(INDEX(SC!K:K,MATCH($C10,SC!$C:$C,0)),"")</f>
        <v>F2 08</v>
      </c>
      <c r="L10" s="38">
        <v>5513.0</v>
      </c>
      <c r="M10" s="44" t="str">
        <f t="array" ref="M10">IFERROR(INDEX(SC!M:M,MATCH($C10,SC!$C:$C,0)),"")</f>
        <v>Dépôt</v>
      </c>
      <c r="N10" s="45">
        <f t="array" ref="N10">IFERROR(INDEX(SC!N:N,MATCH($C10,SC!$C:$C,0)),"")</f>
        <v>0.6486111111</v>
      </c>
      <c r="O10" s="46">
        <f t="array" ref="O10">IFERROR(INDEX(SC!O:O,MATCH($C10,SC!$C:$C,0)),"")</f>
        <v>0.79375</v>
      </c>
      <c r="P10" s="47" t="str">
        <f t="array" ref="P10">IFERROR(INDEX(SC!P:P,MATCH($C10,SC!$C:$C,0)),"")</f>
        <v>Dépôt</v>
      </c>
      <c r="Q10" s="48" t="str">
        <f t="array" ref="Q10">IFERROR(INDEX(SC!Q:Q,MATCH($C10,SC!$C:$C,0)),"")</f>
        <v/>
      </c>
      <c r="R10" s="36" t="str">
        <f t="array" ref="R10">IFERROR(INDEX(SC!R:R,MATCH($C10,SC!$C:$C,0)),"")</f>
        <v/>
      </c>
      <c r="S10" s="49"/>
      <c r="T10" s="44" t="str">
        <f t="array" ref="T10">IFERROR(INDEX(SC!T:T,MATCH($C10,SC!$C:$C,0)),"")</f>
        <v/>
      </c>
      <c r="U10" s="45" t="str">
        <f t="array" ref="U10">IFERROR(INDEX(SC!U:U,MATCH($C10,SC!$C:$C,0)),"")</f>
        <v/>
      </c>
      <c r="V10" s="46" t="str">
        <f t="array" ref="V10">IFERROR(INDEX(SC!V:V,MATCH($C10,SC!$C:$C,0)),"")</f>
        <v/>
      </c>
      <c r="W10" s="47" t="str">
        <f t="array" ref="W10">IFERROR(INDEX(SC!W:W,MATCH($C10,SC!$C:$C,0)),"")</f>
        <v/>
      </c>
      <c r="X10" s="50">
        <f t="shared" ref="X10:X15" si="1">V10-U10+Q10+O10-N10+J10+H10-G10</f>
        <v>0.2826388889</v>
      </c>
      <c r="Y10" s="51"/>
      <c r="Z10" s="52">
        <f t="shared" ref="Z10:Z38" si="2">MIN(1,(H10&gt;21.5/24)+(O10&gt;21.5/24)+(V10&gt;21.5/24))</f>
        <v>0</v>
      </c>
      <c r="AA10" s="51" t="str">
        <f t="shared" ref="AA10:AA38" si="3">IFERROR(IF(AND(OR($H10&lt;&gt;"",$O10&lt;&gt;"",$V10&lt;&gt;""),OR(WEEKDAY($B10,2)=7,$AB10=1)),1,""),"")</f>
        <v/>
      </c>
      <c r="AB10" s="51" t="str">
        <f>IFERROR(IF(AND($G10="",$N10="",$U10=""),"",IF(MATCH($B10,'Fériés'!$C$5:$C$16,0)&gt;0,1,"")),"")</f>
        <v/>
      </c>
      <c r="AC10" s="53">
        <f t="shared" ref="AC10:AC38" si="4">MIN(1,(N10&gt;H10+2/24)+(U10&gt;O10+2/24))</f>
        <v>1</v>
      </c>
      <c r="AD10" s="54">
        <f t="shared" ref="AD10:AD38" si="5">MIN(1,(G10&lt;&gt;"")*(G10&lt;5/24)+(N10&lt;&gt;"")*(N10&lt;5/24)+(U10&lt;&gt;"")*(U10&lt;5/24)+(H10&gt;22/24)+(O10&gt;22/24)+(V10&gt;22/24))</f>
        <v>0</v>
      </c>
      <c r="AE10" s="55"/>
      <c r="AF10" s="55"/>
      <c r="AG10" s="55"/>
      <c r="AH10" s="55"/>
      <c r="AI10" s="55"/>
      <c r="AJ10" s="55"/>
      <c r="AK10" s="55">
        <f t="shared" ref="AK10:AK38" si="6">abs(24*((G10&lt;&gt;"")*(G10&lt;5/24)*(G10-5/24)+(N10&lt;&gt;"")*(N10&lt;5/24)*(N10-5/24)+(U10&lt;&gt;"")*(U10&lt;5/24)*(U10-5/24)+(H10&gt;22/24)*(H10-22/24)+(O10&gt;22/24)*(O10-22/24)+(V10&gt;22/24)*(V10-22/24)))</f>
        <v>0</v>
      </c>
      <c r="AL10" s="55"/>
      <c r="AM10" s="1"/>
    </row>
    <row r="11" ht="15.75" customHeight="1">
      <c r="A11" s="1"/>
      <c r="B11" s="56">
        <v>45324.0</v>
      </c>
      <c r="C11" s="57" t="s">
        <v>39</v>
      </c>
      <c r="D11" s="37" t="str">
        <f t="array" ref="D11">IFERROR(INDEX(SC!D:D,MATCH($C11,SC!$C:$C,0)),"")</f>
        <v>F1 04</v>
      </c>
      <c r="E11" s="58">
        <v>5401.0</v>
      </c>
      <c r="F11" s="59" t="str">
        <f t="array" ref="F11">IFERROR(INDEX(SC!F:F,MATCH($C11,SC!$C:$C,0)),"")</f>
        <v>Champ</v>
      </c>
      <c r="G11" s="60">
        <f t="array" ref="G11">IFERROR(INDEX(SC!G:G,MATCH($C11,SC!$C:$C,0)),"")</f>
        <v>0.29375</v>
      </c>
      <c r="H11" s="61">
        <f t="array" ref="H11">IFERROR(INDEX(SC!H:H,MATCH($C11,SC!$C:$C,0)),"")</f>
        <v>0.46875</v>
      </c>
      <c r="I11" s="62" t="str">
        <f t="array" ref="I11">IFERROR(INDEX(SC!I:I,MATCH($C11,SC!$C:$C,0)),"")</f>
        <v>Champ</v>
      </c>
      <c r="J11" s="63" t="str">
        <f t="array" ref="J11">IFERROR(INDEX(SC!J:J,MATCH($C11,SC!$C:$C,0)),"")</f>
        <v/>
      </c>
      <c r="K11" s="64" t="str">
        <f t="array" ref="K11">IFERROR(INDEX(SC!K:K,MATCH($C11,SC!$C:$C,0)),"")</f>
        <v>15 07</v>
      </c>
      <c r="L11" s="58">
        <v>3119.0</v>
      </c>
      <c r="M11" s="59" t="str">
        <f t="array" ref="M11">IFERROR(INDEX(SC!M:M,MATCH($C11,SC!$C:$C,0)),"")</f>
        <v>Dépôt</v>
      </c>
      <c r="N11" s="45">
        <f t="array" ref="N11">IFERROR(INDEX(SC!N:N,MATCH($C11,SC!$C:$C,0)),"")</f>
        <v>0.6520833333</v>
      </c>
      <c r="O11" s="46">
        <f t="array" ref="O11">IFERROR(INDEX(SC!O:O,MATCH($C11,SC!$C:$C,0)),"")</f>
        <v>0.8097222222</v>
      </c>
      <c r="P11" s="65" t="str">
        <f t="array" ref="P11">IFERROR(INDEX(SC!P:P,MATCH($C11,SC!$C:$C,0)),"")</f>
        <v>Dépôt</v>
      </c>
      <c r="Q11" s="48" t="str">
        <f t="array" ref="Q11">IFERROR(INDEX(SC!Q:Q,MATCH($C11,SC!$C:$C,0)),"")</f>
        <v/>
      </c>
      <c r="R11" s="36" t="str">
        <f t="array" ref="R11">IFERROR(INDEX(SC!R:R,MATCH($C11,SC!$C:$C,0)),"")</f>
        <v/>
      </c>
      <c r="S11" s="66"/>
      <c r="T11" s="44" t="str">
        <f t="array" ref="T11">IFERROR(INDEX(SC!T:T,MATCH($C11,SC!$C:$C,0)),"")</f>
        <v/>
      </c>
      <c r="U11" s="45" t="str">
        <f t="array" ref="U11">IFERROR(INDEX(SC!U:U,MATCH($C11,SC!$C:$C,0)),"")</f>
        <v/>
      </c>
      <c r="V11" s="46" t="str">
        <f t="array" ref="V11">IFERROR(INDEX(SC!V:V,MATCH($C11,SC!$C:$C,0)),"")</f>
        <v/>
      </c>
      <c r="W11" s="47" t="str">
        <f t="array" ref="W11">IFERROR(INDEX(SC!W:W,MATCH($C11,SC!$C:$C,0)),"")</f>
        <v/>
      </c>
      <c r="X11" s="50">
        <f t="shared" si="1"/>
        <v>0.3326388889</v>
      </c>
      <c r="Y11" s="67"/>
      <c r="Z11" s="68">
        <f t="shared" si="2"/>
        <v>0</v>
      </c>
      <c r="AA11" s="67" t="str">
        <f t="shared" si="3"/>
        <v/>
      </c>
      <c r="AB11" s="67" t="str">
        <f>IFERROR(IF(AND($G11="",$N11="",$U11=""),"",IF(MATCH($B11,'Fériés'!$C$5:$C$16,0)&gt;0,1,"")),"")</f>
        <v/>
      </c>
      <c r="AC11" s="69">
        <f t="shared" si="4"/>
        <v>1</v>
      </c>
      <c r="AD11" s="70">
        <f t="shared" si="5"/>
        <v>0</v>
      </c>
      <c r="AE11" s="71"/>
      <c r="AF11" s="71"/>
      <c r="AG11" s="71"/>
      <c r="AH11" s="71"/>
      <c r="AI11" s="71"/>
      <c r="AJ11" s="71"/>
      <c r="AK11" s="71">
        <f t="shared" si="6"/>
        <v>0</v>
      </c>
      <c r="AL11" s="71"/>
      <c r="AM11" s="1"/>
    </row>
    <row r="12" ht="15.75" customHeight="1">
      <c r="A12" s="1"/>
      <c r="B12" s="72">
        <v>45325.0</v>
      </c>
      <c r="C12" s="73" t="s">
        <v>40</v>
      </c>
      <c r="D12" s="74" t="str">
        <f t="array" ref="D12">IFERROR(INDEX(SC!D:D,MATCH($C12,SC!$C:$C,0)),"")</f>
        <v>F2 03</v>
      </c>
      <c r="E12" s="75">
        <v>5410.0</v>
      </c>
      <c r="F12" s="76" t="str">
        <f t="array" ref="F12">IFERROR(INDEX(SC!F:F,MATCH($C12,SC!$C:$C,0)),"")</f>
        <v>HVR</v>
      </c>
      <c r="G12" s="77">
        <f t="array" ref="G12">IFERROR(INDEX(SC!G:G,MATCH($C12,SC!$C:$C,0)),"")</f>
        <v>0.4868055556</v>
      </c>
      <c r="H12" s="78">
        <f t="array" ref="H12">IFERROR(INDEX(SC!H:H,MATCH($C12,SC!$C:$C,0)),"")</f>
        <v>0.6243055556</v>
      </c>
      <c r="I12" s="79" t="str">
        <f t="array" ref="I12">IFERROR(INDEX(SC!I:I,MATCH($C12,SC!$C:$C,0)),"")</f>
        <v>HVR</v>
      </c>
      <c r="J12" s="80">
        <f t="array" ref="J12">IFERROR(INDEX(SC!J:J,MATCH($C12,SC!$C:$C,0)),"")</f>
        <v>0.04375</v>
      </c>
      <c r="K12" s="81" t="str">
        <f t="array" ref="K12">IFERROR(INDEX(SC!K:K,MATCH($C12,SC!$C:$C,0)),"")</f>
        <v>F2 09</v>
      </c>
      <c r="L12" s="75">
        <v>5412.0</v>
      </c>
      <c r="M12" s="82" t="str">
        <f t="array" ref="M12">IFERROR(INDEX(SC!M:M,MATCH($C12,SC!$C:$C,0)),"")</f>
        <v>HVR</v>
      </c>
      <c r="N12" s="83">
        <f t="array" ref="N12">IFERROR(INDEX(SC!N:N,MATCH($C12,SC!$C:$C,0)),"")</f>
        <v>0.6680555556</v>
      </c>
      <c r="O12" s="84">
        <f t="array" ref="O12">IFERROR(INDEX(SC!O:O,MATCH($C12,SC!$C:$C,0)),"")</f>
        <v>0.8083333333</v>
      </c>
      <c r="P12" s="85" t="str">
        <f t="array" ref="P12">IFERROR(INDEX(SC!P:P,MATCH($C12,SC!$C:$C,0)),"")</f>
        <v>HVR</v>
      </c>
      <c r="Q12" s="86" t="str">
        <f t="array" ref="Q12">IFERROR(INDEX(SC!Q:Q,MATCH($C12,SC!$C:$C,0)),"")</f>
        <v/>
      </c>
      <c r="R12" s="87" t="str">
        <f t="array" ref="R12">IFERROR(INDEX(SC!R:R,MATCH($C12,SC!$C:$C,0)),"")</f>
        <v/>
      </c>
      <c r="S12" s="88"/>
      <c r="T12" s="89" t="str">
        <f t="array" ref="T12">IFERROR(INDEX(SC!T:T,MATCH($C12,SC!$C:$C,0)),"")</f>
        <v/>
      </c>
      <c r="U12" s="83" t="str">
        <f t="array" ref="U12">IFERROR(INDEX(SC!U:U,MATCH($C12,SC!$C:$C,0)),"")</f>
        <v/>
      </c>
      <c r="V12" s="84" t="str">
        <f t="array" ref="V12">IFERROR(INDEX(SC!V:V,MATCH($C12,SC!$C:$C,0)),"")</f>
        <v/>
      </c>
      <c r="W12" s="90" t="str">
        <f t="array" ref="W12">IFERROR(INDEX(SC!W:W,MATCH($C12,SC!$C:$C,0)),"")</f>
        <v/>
      </c>
      <c r="X12" s="50">
        <f t="shared" si="1"/>
        <v>0.3215277778</v>
      </c>
      <c r="Y12" s="67">
        <v>1.0</v>
      </c>
      <c r="Z12" s="68">
        <f t="shared" si="2"/>
        <v>0</v>
      </c>
      <c r="AA12" s="67" t="str">
        <f t="shared" si="3"/>
        <v/>
      </c>
      <c r="AB12" s="67" t="str">
        <f>IFERROR(IF(AND($G12="",$N12="",$U12=""),"",IF(MATCH($B12,'Fériés'!$C$5:$C$16,0)&gt;0,1,"")),"")</f>
        <v/>
      </c>
      <c r="AC12" s="70">
        <f t="shared" si="4"/>
        <v>0</v>
      </c>
      <c r="AD12" s="70">
        <f t="shared" si="5"/>
        <v>0</v>
      </c>
      <c r="AE12" s="71">
        <v>7.6</v>
      </c>
      <c r="AF12" s="71"/>
      <c r="AG12" s="71"/>
      <c r="AH12" s="71"/>
      <c r="AI12" s="71"/>
      <c r="AJ12" s="71"/>
      <c r="AK12" s="71">
        <f t="shared" si="6"/>
        <v>0</v>
      </c>
      <c r="AL12" s="71"/>
      <c r="AM12" s="1"/>
    </row>
    <row r="13" ht="15.75" customHeight="1">
      <c r="A13" s="1"/>
      <c r="B13" s="91">
        <v>45326.0</v>
      </c>
      <c r="C13" s="73"/>
      <c r="D13" s="74" t="str">
        <f t="array" ref="D13">IFERROR(INDEX(SC!D:D,MATCH($C13,SC!$C:$C,0)),"")</f>
        <v/>
      </c>
      <c r="E13" s="92"/>
      <c r="F13" s="76" t="str">
        <f t="array" ref="F13">IFERROR(INDEX(SC!F:F,MATCH($C13,SC!$C:$C,0)),"")</f>
        <v/>
      </c>
      <c r="G13" s="77" t="str">
        <f t="array" ref="G13">IFERROR(INDEX(SC!G:G,MATCH($C13,SC!$C:$C,0)),"")</f>
        <v/>
      </c>
      <c r="H13" s="78" t="str">
        <f t="array" ref="H13">IFERROR(INDEX(SC!H:H,MATCH($C13,SC!$C:$C,0)),"")</f>
        <v/>
      </c>
      <c r="I13" s="93" t="str">
        <f t="array" ref="I13">IFERROR(INDEX(SC!I:I,MATCH($C13,SC!$C:$C,0)),"")</f>
        <v/>
      </c>
      <c r="J13" s="80" t="str">
        <f t="array" ref="J13">IFERROR(INDEX(SC!J:J,MATCH($C13,SC!$C:$C,0)),"")</f>
        <v/>
      </c>
      <c r="K13" s="87" t="str">
        <f t="array" ref="K13">IFERROR(INDEX(SC!K:K,MATCH($C13,SC!$C:$C,0)),"")</f>
        <v/>
      </c>
      <c r="L13" s="88"/>
      <c r="M13" s="89" t="str">
        <f t="array" ref="M13">IFERROR(INDEX(SC!M:M,MATCH($C13,SC!$C:$C,0)),"")</f>
        <v/>
      </c>
      <c r="N13" s="83" t="str">
        <f t="array" ref="N13">IFERROR(INDEX(SC!N:N,MATCH($C13,SC!$C:$C,0)),"")</f>
        <v/>
      </c>
      <c r="O13" s="84" t="str">
        <f t="array" ref="O13">IFERROR(INDEX(SC!O:O,MATCH($C13,SC!$C:$C,0)),"")</f>
        <v/>
      </c>
      <c r="P13" s="90" t="str">
        <f t="array" ref="P13">IFERROR(INDEX(SC!P:P,MATCH($C13,SC!$C:$C,0)),"")</f>
        <v/>
      </c>
      <c r="Q13" s="86" t="str">
        <f t="array" ref="Q13">IFERROR(INDEX(SC!Q:Q,MATCH($C13,SC!$C:$C,0)),"")</f>
        <v/>
      </c>
      <c r="R13" s="87" t="str">
        <f t="array" ref="R13">IFERROR(INDEX(SC!R:R,MATCH($C13,SC!$C:$C,0)),"")</f>
        <v/>
      </c>
      <c r="S13" s="88"/>
      <c r="T13" s="89" t="str">
        <f t="array" ref="T13">IFERROR(INDEX(SC!T:T,MATCH($C13,SC!$C:$C,0)),"")</f>
        <v/>
      </c>
      <c r="U13" s="83" t="str">
        <f t="array" ref="U13">IFERROR(INDEX(SC!U:U,MATCH($C13,SC!$C:$C,0)),"")</f>
        <v/>
      </c>
      <c r="V13" s="84" t="str">
        <f t="array" ref="V13">IFERROR(INDEX(SC!V:V,MATCH($C13,SC!$C:$C,0)),"")</f>
        <v/>
      </c>
      <c r="W13" s="90" t="str">
        <f t="array" ref="W13">IFERROR(INDEX(SC!W:W,MATCH($C13,SC!$C:$C,0)),"")</f>
        <v/>
      </c>
      <c r="X13" s="50">
        <f t="shared" si="1"/>
        <v>0</v>
      </c>
      <c r="Y13" s="67"/>
      <c r="Z13" s="68">
        <f t="shared" si="2"/>
        <v>1</v>
      </c>
      <c r="AA13" s="67" t="str">
        <f t="shared" si="3"/>
        <v/>
      </c>
      <c r="AB13" s="67" t="str">
        <f>IFERROR(IF(AND($G13="",$N13="",$U13=""),"",IF(MATCH($B13,'Fériés'!$C$5:$C$16,0)&gt;0,1,"")),"")</f>
        <v/>
      </c>
      <c r="AC13" s="70">
        <f t="shared" si="4"/>
        <v>1</v>
      </c>
      <c r="AD13" s="70">
        <f t="shared" si="5"/>
        <v>1</v>
      </c>
      <c r="AE13" s="71"/>
      <c r="AF13" s="71"/>
      <c r="AG13" s="71"/>
      <c r="AH13" s="71"/>
      <c r="AI13" s="71"/>
      <c r="AJ13" s="71"/>
      <c r="AK13" s="71">
        <f t="shared" si="6"/>
        <v>66</v>
      </c>
      <c r="AL13" s="71"/>
      <c r="AM13" s="1"/>
    </row>
    <row r="14" ht="15.75" customHeight="1">
      <c r="A14" s="1"/>
      <c r="B14" s="56">
        <v>45327.0</v>
      </c>
      <c r="C14" s="81" t="s">
        <v>41</v>
      </c>
      <c r="D14" s="94" t="str">
        <f t="array" ref="D14">IFERROR(INDEX(SC!D:D,MATCH($C14,SC!$C:$C,0)),"")</f>
        <v>F8 09</v>
      </c>
      <c r="E14" s="75">
        <v>3204.0</v>
      </c>
      <c r="F14" s="82" t="str">
        <f t="array" ref="F14">IFERROR(INDEX(SC!F:F,MATCH($C14,SC!$C:$C,0)),"")</f>
        <v>Varen</v>
      </c>
      <c r="G14" s="77">
        <f t="array" ref="G14">IFERROR(INDEX(SC!G:G,MATCH($C14,SC!$C:$C,0)),"")</f>
        <v>0.5472222222</v>
      </c>
      <c r="H14" s="78">
        <f t="array" ref="H14">IFERROR(INDEX(SC!H:H,MATCH($C14,SC!$C:$C,0)),"")</f>
        <v>0.6395833333</v>
      </c>
      <c r="I14" s="79" t="str">
        <f t="array" ref="I14">IFERROR(INDEX(SC!I:I,MATCH($C14,SC!$C:$C,0)),"")</f>
        <v>Varen</v>
      </c>
      <c r="J14" s="80">
        <f t="array" ref="J14">IFERROR(INDEX(SC!J:J,MATCH($C14,SC!$C:$C,0)),"")</f>
        <v>0.02569444444</v>
      </c>
      <c r="K14" s="95" t="str">
        <f t="array" ref="K14">IFERROR(INDEX(SC!K:K,MATCH($C14,SC!$C:$C,0)),"")</f>
        <v>10 02</v>
      </c>
      <c r="L14" s="75">
        <v>3113.0</v>
      </c>
      <c r="M14" s="82" t="str">
        <f t="array" ref="M14">IFERROR(INDEX(SC!M:M,MATCH($C14,SC!$C:$C,0)),"")</f>
        <v>Varen</v>
      </c>
      <c r="N14" s="83">
        <f t="array" ref="N14">IFERROR(INDEX(SC!N:N,MATCH($C14,SC!$C:$C,0)),"")</f>
        <v>0.6652777778</v>
      </c>
      <c r="O14" s="84">
        <f t="array" ref="O14">IFERROR(INDEX(SC!O:O,MATCH($C14,SC!$C:$C,0)),"")</f>
        <v>0.7708333333</v>
      </c>
      <c r="P14" s="85" t="str">
        <f t="array" ref="P14">IFERROR(INDEX(SC!P:P,MATCH($C14,SC!$C:$C,0)),"")</f>
        <v>Varen</v>
      </c>
      <c r="Q14" s="86">
        <f t="array" ref="Q14">IFERROR(INDEX(SC!Q:Q,MATCH($C14,SC!$C:$C,0)),"")</f>
        <v>0.02013888889</v>
      </c>
      <c r="R14" s="81" t="str">
        <f t="array" ref="R14">IFERROR(INDEX(SC!R:R,MATCH($C14,SC!$C:$C,0)),"")</f>
        <v>43 02</v>
      </c>
      <c r="S14" s="75">
        <v>729.0</v>
      </c>
      <c r="T14" s="82" t="str">
        <f t="array" ref="T14">IFERROR(INDEX(SC!T:T,MATCH($C14,SC!$C:$C,0)),"")</f>
        <v>Varen</v>
      </c>
      <c r="U14" s="83">
        <f t="array" ref="U14">IFERROR(INDEX(SC!U:U,MATCH($C14,SC!$C:$C,0)),"")</f>
        <v>0.7909722222</v>
      </c>
      <c r="V14" s="84">
        <f t="array" ref="V14">IFERROR(INDEX(SC!V:V,MATCH($C14,SC!$C:$C,0)),"")</f>
        <v>0.8722222222</v>
      </c>
      <c r="W14" s="85" t="str">
        <f t="array" ref="W14">IFERROR(INDEX(SC!W:W,MATCH($C14,SC!$C:$C,0)),"")</f>
        <v>Dépôt</v>
      </c>
      <c r="X14" s="50">
        <f t="shared" si="1"/>
        <v>0.325</v>
      </c>
      <c r="Y14" s="67"/>
      <c r="Z14" s="68">
        <f t="shared" si="2"/>
        <v>0</v>
      </c>
      <c r="AA14" s="67" t="str">
        <f t="shared" si="3"/>
        <v/>
      </c>
      <c r="AB14" s="67" t="str">
        <f>IFERROR(IF(AND($G14="",$N14="",$U14=""),"",IF(MATCH($B14,'Fériés'!$C$5:$C$16,0)&gt;0,1,"")),"")</f>
        <v/>
      </c>
      <c r="AC14" s="70">
        <f t="shared" si="4"/>
        <v>0</v>
      </c>
      <c r="AD14" s="70">
        <f t="shared" si="5"/>
        <v>0</v>
      </c>
      <c r="AE14" s="71">
        <v>7.6</v>
      </c>
      <c r="AF14" s="71"/>
      <c r="AG14" s="71"/>
      <c r="AH14" s="71"/>
      <c r="AI14" s="71"/>
      <c r="AJ14" s="71"/>
      <c r="AK14" s="71">
        <f t="shared" si="6"/>
        <v>0</v>
      </c>
      <c r="AL14" s="71"/>
      <c r="AM14" s="1"/>
    </row>
    <row r="15" ht="15.75" customHeight="1">
      <c r="A15" s="1"/>
      <c r="B15" s="56">
        <v>45328.0</v>
      </c>
      <c r="C15" s="96"/>
      <c r="D15" s="97" t="str">
        <f t="array" ref="D15">IFERROR(INDEX(SC!D:D,MATCH($C15,SC!$C:$C,0)),"")</f>
        <v/>
      </c>
      <c r="E15" s="98"/>
      <c r="F15" s="99" t="str">
        <f t="array" ref="F15">IFERROR(INDEX(SC!F:F,MATCH($C15,SC!$C:$C,0)),"")</f>
        <v/>
      </c>
      <c r="G15" s="100" t="str">
        <f t="array" ref="G15">IFERROR(INDEX(SC!G:G,MATCH($C15,SC!$C:$C,0)),"")</f>
        <v/>
      </c>
      <c r="H15" s="101" t="str">
        <f t="array" ref="H15">IFERROR(INDEX(SC!H:H,MATCH($C15,SC!$C:$C,0)),"")</f>
        <v/>
      </c>
      <c r="I15" s="102" t="str">
        <f t="array" ref="I15">IFERROR(INDEX(SC!I:I,MATCH($C15,SC!$C:$C,0)),"")</f>
        <v/>
      </c>
      <c r="J15" s="103" t="str">
        <f t="array" ref="J15">IFERROR(INDEX(SC!J:J,MATCH($C15,SC!$C:$C,0)),"")</f>
        <v/>
      </c>
      <c r="K15" s="104" t="str">
        <f t="array" ref="K15">IFERROR(INDEX(SC!K:K,MATCH($C15,SC!$C:$C,0)),"")</f>
        <v/>
      </c>
      <c r="L15" s="98"/>
      <c r="M15" s="105" t="str">
        <f t="array" ref="M15">IFERROR(INDEX(SC!M:M,MATCH($C15,SC!$C:$C,0)),"")</f>
        <v/>
      </c>
      <c r="N15" s="106" t="str">
        <f t="array" ref="N15">IFERROR(INDEX(SC!N:N,MATCH($C15,SC!$C:$C,0)),"")</f>
        <v/>
      </c>
      <c r="O15" s="107" t="str">
        <f t="array" ref="O15">IFERROR(INDEX(SC!O:O,MATCH($C15,SC!$C:$C,0)),"")</f>
        <v/>
      </c>
      <c r="P15" s="108" t="str">
        <f t="array" ref="P15">IFERROR(INDEX(SC!P:P,MATCH($C15,SC!$C:$C,0)),"")</f>
        <v/>
      </c>
      <c r="Q15" s="109" t="str">
        <f t="array" ref="Q15">IFERROR(INDEX(SC!Q:Q,MATCH($C15,SC!$C:$C,0)),"")</f>
        <v/>
      </c>
      <c r="R15" s="104" t="str">
        <f t="array" ref="R15">IFERROR(INDEX(SC!R:R,MATCH($C15,SC!$C:$C,0)),"")</f>
        <v/>
      </c>
      <c r="S15" s="98"/>
      <c r="T15" s="105" t="str">
        <f t="array" ref="T15">IFERROR(INDEX(SC!T:T,MATCH($C15,SC!$C:$C,0)),"")</f>
        <v/>
      </c>
      <c r="U15" s="106" t="str">
        <f t="array" ref="U15">IFERROR(INDEX(SC!U:U,MATCH($C15,SC!$C:$C,0)),"")</f>
        <v/>
      </c>
      <c r="V15" s="107" t="str">
        <f t="array" ref="V15">IFERROR(INDEX(SC!V:V,MATCH($C15,SC!$C:$C,0)),"")</f>
        <v/>
      </c>
      <c r="W15" s="108" t="str">
        <f t="array" ref="W15">IFERROR(INDEX(SC!W:W,MATCH($C15,SC!$C:$C,0)),"")</f>
        <v/>
      </c>
      <c r="X15" s="50">
        <f t="shared" si="1"/>
        <v>0</v>
      </c>
      <c r="Y15" s="110"/>
      <c r="Z15" s="68">
        <f t="shared" si="2"/>
        <v>1</v>
      </c>
      <c r="AA15" s="67" t="str">
        <f t="shared" si="3"/>
        <v/>
      </c>
      <c r="AB15" s="67" t="str">
        <f>IFERROR(IF(AND($G15="",$N15="",$U15=""),"",IF(MATCH($B15,'Fériés'!$C$5:$C$16,0)&gt;0,1,"")),"")</f>
        <v/>
      </c>
      <c r="AC15" s="70">
        <f t="shared" si="4"/>
        <v>1</v>
      </c>
      <c r="AD15" s="70">
        <f t="shared" si="5"/>
        <v>1</v>
      </c>
      <c r="AE15" s="71"/>
      <c r="AF15" s="71"/>
      <c r="AG15" s="71"/>
      <c r="AH15" s="71"/>
      <c r="AI15" s="71"/>
      <c r="AJ15" s="71"/>
      <c r="AK15" s="71">
        <f t="shared" si="6"/>
        <v>66</v>
      </c>
      <c r="AL15" s="71"/>
      <c r="AM15" s="1"/>
    </row>
    <row r="16" ht="15.75" customHeight="1">
      <c r="A16" s="1"/>
      <c r="B16" s="56">
        <v>45329.0</v>
      </c>
      <c r="C16" s="111" t="s">
        <v>42</v>
      </c>
      <c r="D16" s="112" t="str">
        <f t="array" ref="D16">IFERROR(INDEX(SC!D:D,MATCH($C16,SC!$C:$C,0)),"")</f>
        <v>F2 05</v>
      </c>
      <c r="E16" s="113">
        <v>5207.0</v>
      </c>
      <c r="F16" s="114" t="str">
        <f t="array" ref="F16">IFERROR(INDEX(SC!F:F,MATCH($C16,SC!$C:$C,0)),"")</f>
        <v>HVR</v>
      </c>
      <c r="G16" s="60">
        <f t="array" ref="G16">IFERROR(INDEX(SC!G:G,MATCH($C16,SC!$C:$C,0)),"")</f>
        <v>0.2958333333</v>
      </c>
      <c r="H16" s="115">
        <f t="array" ref="H16">IFERROR(INDEX(SC!H:H,MATCH($C16,SC!$C:$C,0)),"")</f>
        <v>0.4666666667</v>
      </c>
      <c r="I16" s="116" t="str">
        <f t="array" ref="I16">IFERROR(INDEX(SC!I:I,MATCH($C16,SC!$C:$C,0)),"")</f>
        <v>HVR</v>
      </c>
      <c r="J16" s="117" t="str">
        <f t="array" ref="J16">IFERROR(INDEX(SC!J:J,MATCH($C16,SC!$C:$C,0)),"")</f>
        <v/>
      </c>
      <c r="K16" s="64" t="str">
        <f t="array" ref="K16">IFERROR(INDEX(SC!K:K,MATCH($C16,SC!$C:$C,0)),"")</f>
        <v>15 06</v>
      </c>
      <c r="L16" s="58">
        <v>708.0</v>
      </c>
      <c r="M16" s="59" t="str">
        <f t="array" ref="M16">IFERROR(INDEX(SC!M:M,MATCH($C16,SC!$C:$C,0)),"")</f>
        <v>Dépôt</v>
      </c>
      <c r="N16" s="45">
        <f t="array" ref="N16">IFERROR(INDEX(SC!N:N,MATCH($C16,SC!$C:$C,0)),"")</f>
        <v>0.6506944444</v>
      </c>
      <c r="O16" s="46">
        <f t="array" ref="O16">IFERROR(INDEX(SC!O:O,MATCH($C16,SC!$C:$C,0)),"")</f>
        <v>0.8090277778</v>
      </c>
      <c r="P16" s="65" t="str">
        <f t="array" ref="P16">IFERROR(INDEX(SC!P:P,MATCH($C16,SC!$C:$C,0)),"")</f>
        <v>Dépôt</v>
      </c>
      <c r="Q16" s="48" t="str">
        <f t="array" ref="Q16">IFERROR(INDEX(SC!Q:Q,MATCH($C16,SC!$C:$C,0)),"")</f>
        <v/>
      </c>
      <c r="R16" s="36" t="str">
        <f t="array" ref="R16">IFERROR(INDEX(SC!R:R,MATCH($C16,SC!$C:$C,0)),"")</f>
        <v/>
      </c>
      <c r="S16" s="66"/>
      <c r="T16" s="44" t="str">
        <f t="array" ref="T16">IFERROR(INDEX(SC!T:T,MATCH($C16,SC!$C:$C,0)),"")</f>
        <v/>
      </c>
      <c r="U16" s="45" t="str">
        <f t="array" ref="U16">IFERROR(INDEX(SC!U:U,MATCH($C16,SC!$C:$C,0)),"")</f>
        <v/>
      </c>
      <c r="V16" s="46" t="str">
        <f t="array" ref="V16">IFERROR(INDEX(SC!V:V,MATCH($C16,SC!$C:$C,0)),"")</f>
        <v/>
      </c>
      <c r="W16" s="47" t="str">
        <f t="array" ref="W16">IFERROR(INDEX(SC!W:W,MATCH($C16,SC!$C:$C,0)),"")</f>
        <v/>
      </c>
      <c r="X16" s="50">
        <f t="shared" ref="X16:X18" si="7">V16-U16+Q17+O16-N16+J16+H16-G16</f>
        <v>0.3430555556</v>
      </c>
      <c r="Y16" s="110"/>
      <c r="Z16" s="68">
        <f t="shared" si="2"/>
        <v>0</v>
      </c>
      <c r="AA16" s="67" t="str">
        <f t="shared" si="3"/>
        <v/>
      </c>
      <c r="AB16" s="67" t="str">
        <f>IFERROR(IF(AND($G16="",$N16="",$U16=""),"",IF(MATCH($B16,'Fériés'!$C$5:$C$16,0)&gt;0,1,"")),"")</f>
        <v/>
      </c>
      <c r="AC16" s="69">
        <f t="shared" si="4"/>
        <v>1</v>
      </c>
      <c r="AD16" s="70">
        <f t="shared" si="5"/>
        <v>0</v>
      </c>
      <c r="AE16" s="71"/>
      <c r="AF16" s="71"/>
      <c r="AG16" s="71"/>
      <c r="AH16" s="71"/>
      <c r="AI16" s="71"/>
      <c r="AJ16" s="71"/>
      <c r="AK16" s="71">
        <f t="shared" si="6"/>
        <v>0</v>
      </c>
      <c r="AL16" s="71"/>
      <c r="AM16" s="1"/>
    </row>
    <row r="17" ht="15.75" customHeight="1">
      <c r="A17" s="1"/>
      <c r="B17" s="56">
        <v>45330.0</v>
      </c>
      <c r="C17" s="111" t="s">
        <v>43</v>
      </c>
      <c r="D17" s="112" t="str">
        <f t="array" ref="D17">IFERROR(INDEX(SC!D:D,MATCH($C17,SC!$C:$C,0)),"")</f>
        <v>F1 09</v>
      </c>
      <c r="E17" s="113">
        <v>5202.0</v>
      </c>
      <c r="F17" s="114" t="str">
        <f t="array" ref="F17">IFERROR(INDEX(SC!F:F,MATCH($C17,SC!$C:$C,0)),"")</f>
        <v>Dépôt</v>
      </c>
      <c r="G17" s="60">
        <f t="array" ref="G17">IFERROR(INDEX(SC!G:G,MATCH($C17,SC!$C:$C,0)),"")</f>
        <v>0.2715277778</v>
      </c>
      <c r="H17" s="115">
        <f t="array" ref="H17">IFERROR(INDEX(SC!H:H,MATCH($C17,SC!$C:$C,0)),"")</f>
        <v>0.4048611111</v>
      </c>
      <c r="I17" s="118" t="str">
        <f t="array" ref="I17">IFERROR(INDEX(SC!I:I,MATCH($C17,SC!$C:$C,0)),"")</f>
        <v>Dépôt</v>
      </c>
      <c r="J17" s="119" t="str">
        <f t="array" ref="J17">IFERROR(INDEX(SC!J:J,MATCH($C17,SC!$C:$C,0)),"")</f>
        <v/>
      </c>
      <c r="K17" s="57" t="str">
        <f t="array" ref="K17">IFERROR(INDEX(SC!K:K,MATCH($C17,SC!$C:$C,0)),"")</f>
        <v>F1 12</v>
      </c>
      <c r="L17" s="58">
        <v>5405.0</v>
      </c>
      <c r="M17" s="59" t="str">
        <f t="array" ref="M17">IFERROR(INDEX(SC!M:M,MATCH($C17,SC!$C:$C,0)),"")</f>
        <v>Champ</v>
      </c>
      <c r="N17" s="45">
        <f t="array" ref="N17">IFERROR(INDEX(SC!N:N,MATCH($C17,SC!$C:$C,0)),"")</f>
        <v>0.5701388889</v>
      </c>
      <c r="O17" s="46">
        <f t="array" ref="O17">IFERROR(INDEX(SC!O:O,MATCH($C17,SC!$C:$C,0)),"")</f>
        <v>0.6423611111</v>
      </c>
      <c r="P17" s="65" t="str">
        <f t="array" ref="P17">IFERROR(INDEX(SC!P:P,MATCH($C17,SC!$C:$C,0)),"")</f>
        <v>Champ</v>
      </c>
      <c r="Q17" s="48">
        <f t="array" ref="Q17">IFERROR(INDEX(SC!Q:Q,MATCH($C17,SC!$C:$C,0)),"")</f>
        <v>0.01388888889</v>
      </c>
      <c r="R17" s="57" t="str">
        <f t="array" ref="R17">IFERROR(INDEX(SC!R:R,MATCH($C17,SC!$C:$C,0)),"")</f>
        <v>F1 05</v>
      </c>
      <c r="S17" s="58">
        <v>5409.0</v>
      </c>
      <c r="T17" s="59" t="str">
        <f t="array" ref="T17">IFERROR(INDEX(SC!T:T,MATCH($C17,SC!$C:$C,0)),"")</f>
        <v>Champ</v>
      </c>
      <c r="U17" s="45">
        <f t="array" ref="U17">IFERROR(INDEX(SC!U:U,MATCH($C17,SC!$C:$C,0)),"")</f>
        <v>0.65625</v>
      </c>
      <c r="V17" s="46">
        <f t="array" ref="V17">IFERROR(INDEX(SC!V:V,MATCH($C17,SC!$C:$C,0)),"")</f>
        <v>0.7604166667</v>
      </c>
      <c r="W17" s="65" t="str">
        <f t="array" ref="W17">IFERROR(INDEX(SC!W:W,MATCH($C17,SC!$C:$C,0)),"")</f>
        <v>Champ</v>
      </c>
      <c r="X17" s="50">
        <f t="shared" si="7"/>
        <v>0.3097222222</v>
      </c>
      <c r="Y17" s="110"/>
      <c r="Z17" s="68">
        <f t="shared" si="2"/>
        <v>0</v>
      </c>
      <c r="AA17" s="67" t="str">
        <f t="shared" si="3"/>
        <v/>
      </c>
      <c r="AB17" s="67" t="str">
        <f>IFERROR(IF(AND($G17="",$N17="",$U17=""),"",IF(MATCH($B17,'Fériés'!$C$5:$C$16,0)&gt;0,1,"")),"")</f>
        <v/>
      </c>
      <c r="AC17" s="69">
        <f t="shared" si="4"/>
        <v>1</v>
      </c>
      <c r="AD17" s="70">
        <f t="shared" si="5"/>
        <v>0</v>
      </c>
      <c r="AE17" s="71"/>
      <c r="AF17" s="71"/>
      <c r="AG17" s="71"/>
      <c r="AH17" s="71"/>
      <c r="AI17" s="71"/>
      <c r="AJ17" s="71"/>
      <c r="AK17" s="71">
        <f t="shared" si="6"/>
        <v>0</v>
      </c>
      <c r="AL17" s="71"/>
      <c r="AM17" s="1"/>
    </row>
    <row r="18" ht="15.75" customHeight="1">
      <c r="A18" s="1"/>
      <c r="B18" s="56">
        <v>45331.0</v>
      </c>
      <c r="C18" s="111" t="s">
        <v>42</v>
      </c>
      <c r="D18" s="112" t="str">
        <f t="array" ref="D18">IFERROR(INDEX(SC!D:D,MATCH($C18,SC!$C:$C,0)),"")</f>
        <v>F2 05</v>
      </c>
      <c r="E18" s="113">
        <v>5511.0</v>
      </c>
      <c r="F18" s="114" t="str">
        <f t="array" ref="F18">IFERROR(INDEX(SC!F:F,MATCH($C18,SC!$C:$C,0)),"")</f>
        <v>HVR</v>
      </c>
      <c r="G18" s="60">
        <f t="array" ref="G18">IFERROR(INDEX(SC!G:G,MATCH($C18,SC!$C:$C,0)),"")</f>
        <v>0.2958333333</v>
      </c>
      <c r="H18" s="120">
        <f t="array" ref="H18">IFERROR(INDEX(SC!H:H,MATCH($C18,SC!$C:$C,0)),"")</f>
        <v>0.4666666667</v>
      </c>
      <c r="I18" s="118" t="str">
        <f t="array" ref="I18">IFERROR(INDEX(SC!I:I,MATCH($C18,SC!$C:$C,0)),"")</f>
        <v>HVR</v>
      </c>
      <c r="J18" s="119" t="str">
        <f t="array" ref="J18">IFERROR(INDEX(SC!J:J,MATCH($C18,SC!$C:$C,0)),"")</f>
        <v/>
      </c>
      <c r="K18" s="64" t="str">
        <f t="array" ref="K18">IFERROR(INDEX(SC!K:K,MATCH($C18,SC!$C:$C,0)),"")</f>
        <v>15 06</v>
      </c>
      <c r="L18" s="58">
        <v>3151.0</v>
      </c>
      <c r="M18" s="59" t="str">
        <f t="array" ref="M18">IFERROR(INDEX(SC!M:M,MATCH($C18,SC!$C:$C,0)),"")</f>
        <v>Dépôt</v>
      </c>
      <c r="N18" s="45">
        <f t="array" ref="N18">IFERROR(INDEX(SC!N:N,MATCH($C18,SC!$C:$C,0)),"")</f>
        <v>0.6506944444</v>
      </c>
      <c r="O18" s="46">
        <f t="array" ref="O18">IFERROR(INDEX(SC!O:O,MATCH($C18,SC!$C:$C,0)),"")</f>
        <v>0.8090277778</v>
      </c>
      <c r="P18" s="65" t="str">
        <f t="array" ref="P18">IFERROR(INDEX(SC!P:P,MATCH($C18,SC!$C:$C,0)),"")</f>
        <v>Dépôt</v>
      </c>
      <c r="Q18" s="48" t="str">
        <f t="array" ref="Q18">IFERROR(INDEX(SC!Q:Q,MATCH($C18,SC!$C:$C,0)),"")</f>
        <v/>
      </c>
      <c r="R18" s="36" t="str">
        <f t="array" ref="R18">IFERROR(INDEX(SC!R:R,MATCH($C18,SC!$C:$C,0)),"")</f>
        <v/>
      </c>
      <c r="S18" s="121"/>
      <c r="T18" s="44" t="str">
        <f t="array" ref="T18">IFERROR(INDEX(SC!T:T,MATCH($C18,SC!$C:$C,0)),"")</f>
        <v/>
      </c>
      <c r="U18" s="45" t="str">
        <f t="array" ref="U18">IFERROR(INDEX(SC!U:U,MATCH($C18,SC!$C:$C,0)),"")</f>
        <v/>
      </c>
      <c r="V18" s="46" t="str">
        <f t="array" ref="V18">IFERROR(INDEX(SC!V:V,MATCH($C18,SC!$C:$C,0)),"")</f>
        <v/>
      </c>
      <c r="W18" s="47" t="str">
        <f t="array" ref="W18">IFERROR(INDEX(SC!W:W,MATCH($C18,SC!$C:$C,0)),"")</f>
        <v/>
      </c>
      <c r="X18" s="50">
        <f t="shared" si="7"/>
        <v>0.3291666667</v>
      </c>
      <c r="Y18" s="110"/>
      <c r="Z18" s="68">
        <f t="shared" si="2"/>
        <v>0</v>
      </c>
      <c r="AA18" s="67" t="str">
        <f t="shared" si="3"/>
        <v/>
      </c>
      <c r="AB18" s="67" t="str">
        <f>IFERROR(IF(AND($G18="",$N18="",$U18=""),"",IF(MATCH($B18,'Fériés'!$C$5:$C$16,0)&gt;0,1,"")),"")</f>
        <v/>
      </c>
      <c r="AC18" s="70">
        <f t="shared" si="4"/>
        <v>1</v>
      </c>
      <c r="AD18" s="70">
        <f t="shared" si="5"/>
        <v>0</v>
      </c>
      <c r="AE18" s="71"/>
      <c r="AF18" s="71"/>
      <c r="AG18" s="71"/>
      <c r="AH18" s="71"/>
      <c r="AI18" s="71"/>
      <c r="AJ18" s="71"/>
      <c r="AK18" s="71">
        <f t="shared" si="6"/>
        <v>0</v>
      </c>
      <c r="AL18" s="71"/>
      <c r="AM18" s="1"/>
    </row>
    <row r="19" ht="15.75" customHeight="1">
      <c r="A19" s="1"/>
      <c r="B19" s="72">
        <v>45332.0</v>
      </c>
      <c r="C19" s="122" t="s">
        <v>44</v>
      </c>
      <c r="D19" s="123" t="str">
        <f t="array" ref="D19">IFERROR(INDEX(SC!D:D,MATCH($C19,SC!$C:$C,0)),"")</f>
        <v>43 03</v>
      </c>
      <c r="E19" s="113">
        <v>3102.0</v>
      </c>
      <c r="F19" s="124" t="str">
        <f t="array" ref="F19">IFERROR(INDEX(SC!F:F,MATCH($C19,SC!$C:$C,0)),"")</f>
        <v>Varen</v>
      </c>
      <c r="G19" s="60">
        <f t="array" ref="G19">IFERROR(INDEX(SC!G:G,MATCH($C19,SC!$C:$C,0)),"")</f>
        <v>0.5895833333</v>
      </c>
      <c r="H19" s="120">
        <f t="array" ref="H19">IFERROR(INDEX(SC!H:H,MATCH($C19,SC!$C:$C,0)),"")</f>
        <v>0.7486111111</v>
      </c>
      <c r="I19" s="118" t="str">
        <f t="array" ref="I19">IFERROR(INDEX(SC!I:I,MATCH($C19,SC!$C:$C,0)),"")</f>
        <v>Varen</v>
      </c>
      <c r="J19" s="119">
        <f t="array" ref="J19">IFERROR(INDEX(SC!J:J,MATCH($C19,SC!$C:$C,0)),"")</f>
        <v>0.03888888889</v>
      </c>
      <c r="K19" s="57" t="str">
        <f t="array" ref="K19">IFERROR(INDEX(SC!K:K,MATCH($C19,SC!$C:$C,0)),"")</f>
        <v>F8 07</v>
      </c>
      <c r="L19" s="58">
        <v>435.0</v>
      </c>
      <c r="M19" s="59" t="str">
        <f t="array" ref="M19">IFERROR(INDEX(SC!M:M,MATCH($C19,SC!$C:$C,0)),"")</f>
        <v>Varen</v>
      </c>
      <c r="N19" s="45">
        <f t="array" ref="N19">IFERROR(INDEX(SC!N:N,MATCH($C19,SC!$C:$C,0)),"")</f>
        <v>0.7875</v>
      </c>
      <c r="O19" s="46">
        <f t="array" ref="O19">IFERROR(INDEX(SC!O:O,MATCH($C19,SC!$C:$C,0)),"")</f>
        <v>0.9229166667</v>
      </c>
      <c r="P19" s="65" t="str">
        <f t="array" ref="P19">IFERROR(INDEX(SC!P:P,MATCH($C19,SC!$C:$C,0)),"")</f>
        <v>Varen</v>
      </c>
      <c r="Q19" s="48" t="str">
        <f t="array" ref="Q19">IFERROR(INDEX(SC!Q:Q,MATCH($C19,SC!$C:$C,0)),"")</f>
        <v/>
      </c>
      <c r="R19" s="36" t="str">
        <f t="array" ref="R19">IFERROR(INDEX(SC!R:R,MATCH($C19,SC!$C:$C,0)),"")</f>
        <v/>
      </c>
      <c r="S19" s="39"/>
      <c r="T19" s="44" t="str">
        <f t="array" ref="T19">IFERROR(INDEX(SC!T:T,MATCH($C19,SC!$C:$C,0)),"")</f>
        <v/>
      </c>
      <c r="U19" s="45" t="str">
        <f t="array" ref="U19">IFERROR(INDEX(SC!U:U,MATCH($C19,SC!$C:$C,0)),"")</f>
        <v/>
      </c>
      <c r="V19" s="46" t="str">
        <f t="array" ref="V19">IFERROR(INDEX(SC!V:V,MATCH($C19,SC!$C:$C,0)),"")</f>
        <v/>
      </c>
      <c r="W19" s="47" t="str">
        <f t="array" ref="W19">IFERROR(INDEX(SC!W:W,MATCH($C19,SC!$C:$C,0)),"")</f>
        <v/>
      </c>
      <c r="X19" s="50">
        <f t="shared" ref="X19:X38" si="8">V19-U19+Q19+O19-N19+J19+H19-G19</f>
        <v>0.3333333333</v>
      </c>
      <c r="Y19" s="110"/>
      <c r="Z19" s="68">
        <f t="shared" si="2"/>
        <v>1</v>
      </c>
      <c r="AA19" s="67" t="str">
        <f t="shared" si="3"/>
        <v/>
      </c>
      <c r="AB19" s="67" t="str">
        <f>IFERROR(IF(AND($G19="",$N19="",$U19=""),"",IF(MATCH($B19,'Fériés'!$C$5:$C$16,0)&gt;0,1,"")),"")</f>
        <v/>
      </c>
      <c r="AC19" s="70">
        <f t="shared" si="4"/>
        <v>0</v>
      </c>
      <c r="AD19" s="70">
        <f t="shared" si="5"/>
        <v>1</v>
      </c>
      <c r="AE19" s="71"/>
      <c r="AF19" s="71"/>
      <c r="AG19" s="71"/>
      <c r="AH19" s="71"/>
      <c r="AI19" s="71"/>
      <c r="AJ19" s="71"/>
      <c r="AK19" s="125">
        <f t="shared" si="6"/>
        <v>0.15</v>
      </c>
      <c r="AL19" s="71"/>
      <c r="AM19" s="1"/>
    </row>
    <row r="20" ht="15.75" customHeight="1">
      <c r="A20" s="1"/>
      <c r="B20" s="91">
        <v>45333.0</v>
      </c>
      <c r="C20" s="126"/>
      <c r="D20" s="74" t="str">
        <f t="array" ref="D20">IFERROR(INDEX(SC!D:D,MATCH($C20,SC!$C:$C,0)),"")</f>
        <v/>
      </c>
      <c r="E20" s="88"/>
      <c r="F20" s="127" t="str">
        <f t="array" ref="F20">IFERROR(INDEX(SC!F:F,MATCH($C20,SC!$C:$C,0)),"")</f>
        <v/>
      </c>
      <c r="G20" s="77" t="str">
        <f t="array" ref="G20">IFERROR(INDEX(SC!G:G,MATCH($C20,SC!$C:$C,0)),"")</f>
        <v/>
      </c>
      <c r="H20" s="78" t="str">
        <f t="array" ref="H20">IFERROR(INDEX(SC!H:H,MATCH($C20,SC!$C:$C,0)),"")</f>
        <v/>
      </c>
      <c r="I20" s="93" t="str">
        <f t="array" ref="I20">IFERROR(INDEX(SC!I:I,MATCH($C20,SC!$C:$C,0)),"")</f>
        <v/>
      </c>
      <c r="J20" s="80" t="str">
        <f t="array" ref="J20">IFERROR(INDEX(SC!J:J,MATCH($C20,SC!$C:$C,0)),"")</f>
        <v/>
      </c>
      <c r="K20" s="87" t="str">
        <f t="array" ref="K20">IFERROR(INDEX(SC!K:K,MATCH($C20,SC!$C:$C,0)),"")</f>
        <v/>
      </c>
      <c r="L20" s="88"/>
      <c r="M20" s="89" t="str">
        <f t="array" ref="M20">IFERROR(INDEX(SC!M:M,MATCH($C20,SC!$C:$C,0)),"")</f>
        <v/>
      </c>
      <c r="N20" s="83" t="str">
        <f t="array" ref="N20">IFERROR(INDEX(SC!N:N,MATCH($C20,SC!$C:$C,0)),"")</f>
        <v/>
      </c>
      <c r="O20" s="84" t="str">
        <f t="array" ref="O20">IFERROR(INDEX(SC!O:O,MATCH($C20,SC!$C:$C,0)),"")</f>
        <v/>
      </c>
      <c r="P20" s="90" t="str">
        <f t="array" ref="P20">IFERROR(INDEX(SC!P:P,MATCH($C20,SC!$C:$C,0)),"")</f>
        <v/>
      </c>
      <c r="Q20" s="86" t="str">
        <f t="array" ref="Q20">IFERROR(INDEX(SC!Q:Q,MATCH($C20,SC!$C:$C,0)),"")</f>
        <v/>
      </c>
      <c r="R20" s="87" t="str">
        <f t="array" ref="R20">IFERROR(INDEX(SC!R:R,MATCH($C20,SC!$C:$C,0)),"")</f>
        <v/>
      </c>
      <c r="S20" s="128"/>
      <c r="T20" s="89" t="str">
        <f t="array" ref="T20">IFERROR(INDEX(SC!T:T,MATCH($C20,SC!$C:$C,0)),"")</f>
        <v/>
      </c>
      <c r="U20" s="83" t="str">
        <f t="array" ref="U20">IFERROR(INDEX(SC!U:U,MATCH($C20,SC!$C:$C,0)),"")</f>
        <v/>
      </c>
      <c r="V20" s="84" t="str">
        <f t="array" ref="V20">IFERROR(INDEX(SC!V:V,MATCH($C20,SC!$C:$C,0)),"")</f>
        <v/>
      </c>
      <c r="W20" s="90" t="str">
        <f t="array" ref="W20">IFERROR(INDEX(SC!W:W,MATCH($C20,SC!$C:$C,0)),"")</f>
        <v/>
      </c>
      <c r="X20" s="50">
        <f t="shared" si="8"/>
        <v>0</v>
      </c>
      <c r="Y20" s="110"/>
      <c r="Z20" s="68">
        <f t="shared" si="2"/>
        <v>1</v>
      </c>
      <c r="AA20" s="67" t="str">
        <f t="shared" si="3"/>
        <v/>
      </c>
      <c r="AB20" s="67" t="str">
        <f>IFERROR(IF(AND($G20="",$N20="",$U20=""),"",IF(MATCH($B20,'Fériés'!$C$5:$C$16,0)&gt;0,1,"")),"")</f>
        <v/>
      </c>
      <c r="AC20" s="70">
        <f t="shared" si="4"/>
        <v>1</v>
      </c>
      <c r="AD20" s="70">
        <f t="shared" si="5"/>
        <v>1</v>
      </c>
      <c r="AE20" s="71"/>
      <c r="AF20" s="71"/>
      <c r="AG20" s="71"/>
      <c r="AH20" s="71"/>
      <c r="AI20" s="71"/>
      <c r="AJ20" s="71"/>
      <c r="AK20" s="71">
        <f t="shared" si="6"/>
        <v>66</v>
      </c>
      <c r="AL20" s="71"/>
      <c r="AM20" s="1"/>
    </row>
    <row r="21" ht="15.75" customHeight="1">
      <c r="A21" s="1"/>
      <c r="B21" s="56">
        <v>45334.0</v>
      </c>
      <c r="C21" s="111" t="s">
        <v>45</v>
      </c>
      <c r="D21" s="112" t="str">
        <f t="array" ref="D21">IFERROR(INDEX(SC!D:D,MATCH($C21,SC!$C:$C,0)),"")</f>
        <v>10 07</v>
      </c>
      <c r="E21" s="113">
        <v>3149.0</v>
      </c>
      <c r="F21" s="114" t="str">
        <f t="array" ref="F21">IFERROR(INDEX(SC!F:F,MATCH($C21,SC!$C:$C,0)),"")</f>
        <v>Varen</v>
      </c>
      <c r="G21" s="60">
        <f t="array" ref="G21">IFERROR(INDEX(SC!G:G,MATCH($C21,SC!$C:$C,0)),"")</f>
        <v>0.3645833333</v>
      </c>
      <c r="H21" s="120">
        <f t="array" ref="H21">IFERROR(INDEX(SC!H:H,MATCH($C21,SC!$C:$C,0)),"")</f>
        <v>0.5131944444</v>
      </c>
      <c r="I21" s="118" t="str">
        <f t="array" ref="I21">IFERROR(INDEX(SC!I:I,MATCH($C21,SC!$C:$C,0)),"")</f>
        <v>Varen</v>
      </c>
      <c r="J21" s="129" t="str">
        <f t="array" ref="J21">IFERROR(INDEX(SC!J:J,MATCH($C21,SC!$C:$C,0)),"")</f>
        <v/>
      </c>
      <c r="K21" s="57" t="str">
        <f t="array" ref="K21">IFERROR(INDEX(SC!K:K,MATCH($C21,SC!$C:$C,0)),"")</f>
        <v>F8 05</v>
      </c>
      <c r="L21" s="58">
        <v>3118.0</v>
      </c>
      <c r="M21" s="59" t="str">
        <f t="array" ref="M21">IFERROR(INDEX(SC!M:M,MATCH($C21,SC!$C:$C,0)),"")</f>
        <v>Dépôt</v>
      </c>
      <c r="N21" s="45">
        <f t="array" ref="N21">IFERROR(INDEX(SC!N:N,MATCH($C21,SC!$C:$C,0)),"")</f>
        <v>0.6395833333</v>
      </c>
      <c r="O21" s="46">
        <f t="array" ref="O21">IFERROR(INDEX(SC!O:O,MATCH($C21,SC!$C:$C,0)),"")</f>
        <v>0.8166666667</v>
      </c>
      <c r="P21" s="65" t="str">
        <f t="array" ref="P21">IFERROR(INDEX(SC!P:P,MATCH($C21,SC!$C:$C,0)),"")</f>
        <v>Dépôt</v>
      </c>
      <c r="Q21" s="48" t="str">
        <f t="array" ref="Q21">IFERROR(INDEX(SC!Q:Q,MATCH($C21,SC!$C:$C,0)),"")</f>
        <v/>
      </c>
      <c r="R21" s="36" t="str">
        <f t="array" ref="R21">IFERROR(INDEX(SC!R:R,MATCH($C21,SC!$C:$C,0)),"")</f>
        <v/>
      </c>
      <c r="S21" s="39"/>
      <c r="T21" s="44" t="str">
        <f t="array" ref="T21">IFERROR(INDEX(SC!T:T,MATCH($C21,SC!$C:$C,0)),"")</f>
        <v/>
      </c>
      <c r="U21" s="45" t="str">
        <f t="array" ref="U21">IFERROR(INDEX(SC!U:U,MATCH($C21,SC!$C:$C,0)),"")</f>
        <v/>
      </c>
      <c r="V21" s="46" t="str">
        <f t="array" ref="V21">IFERROR(INDEX(SC!V:V,MATCH($C21,SC!$C:$C,0)),"")</f>
        <v/>
      </c>
      <c r="W21" s="47" t="str">
        <f t="array" ref="W21">IFERROR(INDEX(SC!W:W,MATCH($C21,SC!$C:$C,0)),"")</f>
        <v/>
      </c>
      <c r="X21" s="50">
        <f t="shared" si="8"/>
        <v>0.3256944444</v>
      </c>
      <c r="Y21" s="110"/>
      <c r="Z21" s="68">
        <f t="shared" si="2"/>
        <v>0</v>
      </c>
      <c r="AA21" s="67" t="str">
        <f t="shared" si="3"/>
        <v/>
      </c>
      <c r="AB21" s="67" t="str">
        <f>IFERROR(IF(AND($G21="",$N21="",$U21=""),"",IF(MATCH($B21,'Fériés'!$C$5:$C$16,0)&gt;0,1,"")),"")</f>
        <v/>
      </c>
      <c r="AC21" s="69">
        <f t="shared" si="4"/>
        <v>1</v>
      </c>
      <c r="AD21" s="70">
        <f t="shared" si="5"/>
        <v>0</v>
      </c>
      <c r="AE21" s="71"/>
      <c r="AF21" s="71"/>
      <c r="AG21" s="71"/>
      <c r="AH21" s="71"/>
      <c r="AI21" s="71"/>
      <c r="AJ21" s="71"/>
      <c r="AK21" s="71">
        <f t="shared" si="6"/>
        <v>0</v>
      </c>
      <c r="AL21" s="71"/>
      <c r="AM21" s="1"/>
    </row>
    <row r="22" ht="15.75" customHeight="1">
      <c r="A22" s="1"/>
      <c r="B22" s="56">
        <v>45335.0</v>
      </c>
      <c r="C22" s="111" t="s">
        <v>42</v>
      </c>
      <c r="D22" s="112" t="str">
        <f t="array" ref="D22">IFERROR(INDEX(SC!D:D,MATCH($C22,SC!$C:$C,0)),"")</f>
        <v>F2 05</v>
      </c>
      <c r="E22" s="113">
        <v>5512.0</v>
      </c>
      <c r="F22" s="114" t="str">
        <f t="array" ref="F22">IFERROR(INDEX(SC!F:F,MATCH($C22,SC!$C:$C,0)),"")</f>
        <v>HVR</v>
      </c>
      <c r="G22" s="60">
        <f t="array" ref="G22">IFERROR(INDEX(SC!G:G,MATCH($C22,SC!$C:$C,0)),"")</f>
        <v>0.2958333333</v>
      </c>
      <c r="H22" s="120">
        <f t="array" ref="H22">IFERROR(INDEX(SC!H:H,MATCH($C22,SC!$C:$C,0)),"")</f>
        <v>0.4666666667</v>
      </c>
      <c r="I22" s="118" t="str">
        <f t="array" ref="I22">IFERROR(INDEX(SC!I:I,MATCH($C22,SC!$C:$C,0)),"")</f>
        <v>HVR</v>
      </c>
      <c r="J22" s="119" t="str">
        <f t="array" ref="J22">IFERROR(INDEX(SC!J:J,MATCH($C22,SC!$C:$C,0)),"")</f>
        <v/>
      </c>
      <c r="K22" s="64" t="str">
        <f t="array" ref="K22">IFERROR(INDEX(SC!K:K,MATCH($C22,SC!$C:$C,0)),"")</f>
        <v>15 06</v>
      </c>
      <c r="L22" s="58">
        <v>3136.0</v>
      </c>
      <c r="M22" s="59" t="str">
        <f t="array" ref="M22">IFERROR(INDEX(SC!M:M,MATCH($C22,SC!$C:$C,0)),"")</f>
        <v>Dépôt</v>
      </c>
      <c r="N22" s="45">
        <f t="array" ref="N22">IFERROR(INDEX(SC!N:N,MATCH($C22,SC!$C:$C,0)),"")</f>
        <v>0.6506944444</v>
      </c>
      <c r="O22" s="46">
        <f t="array" ref="O22">IFERROR(INDEX(SC!O:O,MATCH($C22,SC!$C:$C,0)),"")</f>
        <v>0.8090277778</v>
      </c>
      <c r="P22" s="65" t="str">
        <f t="array" ref="P22">IFERROR(INDEX(SC!P:P,MATCH($C22,SC!$C:$C,0)),"")</f>
        <v>Dépôt</v>
      </c>
      <c r="Q22" s="48" t="str">
        <f t="array" ref="Q22">IFERROR(INDEX(SC!Q:Q,MATCH($C22,SC!$C:$C,0)),"")</f>
        <v/>
      </c>
      <c r="R22" s="36" t="str">
        <f t="array" ref="R22">IFERROR(INDEX(SC!R:R,MATCH($C22,SC!$C:$C,0)),"")</f>
        <v/>
      </c>
      <c r="S22" s="39"/>
      <c r="T22" s="44" t="str">
        <f t="array" ref="T22">IFERROR(INDEX(SC!T:T,MATCH($C22,SC!$C:$C,0)),"")</f>
        <v/>
      </c>
      <c r="U22" s="45" t="str">
        <f t="array" ref="U22">IFERROR(INDEX(SC!U:U,MATCH($C22,SC!$C:$C,0)),"")</f>
        <v/>
      </c>
      <c r="V22" s="46" t="str">
        <f t="array" ref="V22">IFERROR(INDEX(SC!V:V,MATCH($C22,SC!$C:$C,0)),"")</f>
        <v/>
      </c>
      <c r="W22" s="47" t="str">
        <f t="array" ref="W22">IFERROR(INDEX(SC!W:W,MATCH($C22,SC!$C:$C,0)),"")</f>
        <v/>
      </c>
      <c r="X22" s="50">
        <f t="shared" si="8"/>
        <v>0.3291666667</v>
      </c>
      <c r="Y22" s="110"/>
      <c r="Z22" s="68">
        <f t="shared" si="2"/>
        <v>0</v>
      </c>
      <c r="AA22" s="67" t="str">
        <f t="shared" si="3"/>
        <v/>
      </c>
      <c r="AB22" s="67" t="str">
        <f>IFERROR(IF(AND($G22="",$N22="",$U22=""),"",IF(MATCH($B22,'Fériés'!$C$5:$C$16,0)&gt;0,1,"")),"")</f>
        <v/>
      </c>
      <c r="AC22" s="69">
        <f t="shared" si="4"/>
        <v>1</v>
      </c>
      <c r="AD22" s="70">
        <f t="shared" si="5"/>
        <v>0</v>
      </c>
      <c r="AE22" s="71"/>
      <c r="AF22" s="71"/>
      <c r="AG22" s="71"/>
      <c r="AH22" s="71"/>
      <c r="AI22" s="71"/>
      <c r="AJ22" s="71"/>
      <c r="AK22" s="71">
        <f t="shared" si="6"/>
        <v>0</v>
      </c>
      <c r="AL22" s="71"/>
      <c r="AM22" s="1"/>
    </row>
    <row r="23" ht="15.75" customHeight="1">
      <c r="A23" s="1"/>
      <c r="B23" s="56">
        <v>45336.0</v>
      </c>
      <c r="C23" s="111" t="s">
        <v>46</v>
      </c>
      <c r="D23" s="112" t="str">
        <f t="array" ref="D23">IFERROR(INDEX(SC!D:D,MATCH($C23,SC!$C:$C,0)),"")</f>
        <v>F2 10</v>
      </c>
      <c r="E23" s="113">
        <v>5308.0</v>
      </c>
      <c r="F23" s="114" t="str">
        <f t="array" ref="F23">IFERROR(INDEX(SC!F:F,MATCH($C23,SC!$C:$C,0)),"")</f>
        <v>Dépôt</v>
      </c>
      <c r="G23" s="60">
        <f t="array" ref="G23">IFERROR(INDEX(SC!G:G,MATCH($C23,SC!$C:$C,0)),"")</f>
        <v>0.2729166667</v>
      </c>
      <c r="H23" s="115">
        <f t="array" ref="H23">IFERROR(INDEX(SC!H:H,MATCH($C23,SC!$C:$C,0)),"")</f>
        <v>0.4027777778</v>
      </c>
      <c r="I23" s="116" t="str">
        <f t="array" ref="I23">IFERROR(INDEX(SC!I:I,MATCH($C23,SC!$C:$C,0)),"")</f>
        <v>Dépôt</v>
      </c>
      <c r="J23" s="130" t="str">
        <f t="array" ref="J23">IFERROR(INDEX(SC!J:J,MATCH($C23,SC!$C:$C,0)),"")</f>
        <v/>
      </c>
      <c r="K23" s="57" t="str">
        <f t="array" ref="K23">IFERROR(INDEX(SC!K:K,MATCH($C23,SC!$C:$C,0)),"")</f>
        <v>F2 05</v>
      </c>
      <c r="L23" s="58">
        <v>5404.0</v>
      </c>
      <c r="M23" s="59" t="str">
        <f t="array" ref="M23">IFERROR(INDEX(SC!M:M,MATCH($C23,SC!$C:$C,0)),"")</f>
        <v>HVR</v>
      </c>
      <c r="N23" s="45">
        <f t="array" ref="N23">IFERROR(INDEX(SC!N:N,MATCH($C23,SC!$C:$C,0)),"")</f>
        <v>0.5715277778</v>
      </c>
      <c r="O23" s="46">
        <f t="array" ref="O23">IFERROR(INDEX(SC!O:O,MATCH($C23,SC!$C:$C,0)),"")</f>
        <v>0.74375</v>
      </c>
      <c r="P23" s="65" t="str">
        <f t="array" ref="P23">IFERROR(INDEX(SC!P:P,MATCH($C23,SC!$C:$C,0)),"")</f>
        <v>HVR</v>
      </c>
      <c r="Q23" s="48" t="str">
        <f t="array" ref="Q23">IFERROR(INDEX(SC!Q:Q,MATCH($C23,SC!$C:$C,0)),"")</f>
        <v/>
      </c>
      <c r="R23" s="36" t="str">
        <f t="array" ref="R23">IFERROR(INDEX(SC!R:R,MATCH($C23,SC!$C:$C,0)),"")</f>
        <v/>
      </c>
      <c r="S23" s="39"/>
      <c r="T23" s="44" t="str">
        <f t="array" ref="T23">IFERROR(INDEX(SC!T:T,MATCH($C23,SC!$C:$C,0)),"")</f>
        <v/>
      </c>
      <c r="U23" s="45" t="str">
        <f t="array" ref="U23">IFERROR(INDEX(SC!U:U,MATCH($C23,SC!$C:$C,0)),"")</f>
        <v/>
      </c>
      <c r="V23" s="46" t="str">
        <f t="array" ref="V23">IFERROR(INDEX(SC!V:V,MATCH($C23,SC!$C:$C,0)),"")</f>
        <v/>
      </c>
      <c r="W23" s="47" t="str">
        <f t="array" ref="W23">IFERROR(INDEX(SC!W:W,MATCH($C23,SC!$C:$C,0)),"")</f>
        <v/>
      </c>
      <c r="X23" s="50">
        <f t="shared" si="8"/>
        <v>0.3020833333</v>
      </c>
      <c r="Y23" s="110"/>
      <c r="Z23" s="68">
        <f t="shared" si="2"/>
        <v>0</v>
      </c>
      <c r="AA23" s="67" t="str">
        <f t="shared" si="3"/>
        <v/>
      </c>
      <c r="AB23" s="67" t="str">
        <f>IFERROR(IF(AND($G23="",$N23="",$U23=""),"",IF(MATCH($B23,'Fériés'!$C$5:$C$16,0)&gt;0,1,"")),"")</f>
        <v/>
      </c>
      <c r="AC23" s="69">
        <f t="shared" si="4"/>
        <v>1</v>
      </c>
      <c r="AD23" s="70">
        <f t="shared" si="5"/>
        <v>0</v>
      </c>
      <c r="AE23" s="71"/>
      <c r="AF23" s="71"/>
      <c r="AG23" s="71"/>
      <c r="AH23" s="71"/>
      <c r="AI23" s="71"/>
      <c r="AJ23" s="71"/>
      <c r="AK23" s="71">
        <f t="shared" si="6"/>
        <v>0</v>
      </c>
      <c r="AL23" s="71"/>
      <c r="AM23" s="1"/>
    </row>
    <row r="24" ht="15.75" customHeight="1">
      <c r="A24" s="1"/>
      <c r="B24" s="56">
        <v>45337.0</v>
      </c>
      <c r="C24" s="111" t="s">
        <v>47</v>
      </c>
      <c r="D24" s="112" t="str">
        <f t="array" ref="D24">IFERROR(INDEX(SC!D:D,MATCH($C24,SC!$C:$C,0)),"")</f>
        <v>F8 04</v>
      </c>
      <c r="E24" s="113">
        <v>3134.0</v>
      </c>
      <c r="F24" s="114" t="str">
        <f t="array" ref="F24">IFERROR(INDEX(SC!F:F,MATCH($C24,SC!$C:$C,0)),"")</f>
        <v>Varen</v>
      </c>
      <c r="G24" s="131">
        <f t="array" ref="G24">IFERROR(INDEX(SC!G:G,MATCH($C24,SC!$C:$C,0)),"")</f>
        <v>0.3472222222</v>
      </c>
      <c r="H24" s="120">
        <f t="array" ref="H24">IFERROR(INDEX(SC!H:H,MATCH($C24,SC!$C:$C,0)),"")</f>
        <v>0.5145833333</v>
      </c>
      <c r="I24" s="118" t="str">
        <f t="array" ref="I24">IFERROR(INDEX(SC!I:I,MATCH($C24,SC!$C:$C,0)),"")</f>
        <v>Varen</v>
      </c>
      <c r="J24" s="119" t="str">
        <f t="array" ref="J24">IFERROR(INDEX(SC!J:J,MATCH($C24,SC!$C:$C,0)),"")</f>
        <v/>
      </c>
      <c r="K24" s="57" t="str">
        <f t="array" ref="K24">IFERROR(INDEX(SC!K:K,MATCH($C24,SC!$C:$C,0)),"")</f>
        <v>F8 09</v>
      </c>
      <c r="L24" s="58">
        <v>3117.0</v>
      </c>
      <c r="M24" s="59" t="str">
        <f t="array" ref="M24">IFERROR(INDEX(SC!M:M,MATCH($C24,SC!$C:$C,0)),"")</f>
        <v>Varen</v>
      </c>
      <c r="N24" s="45">
        <f t="array" ref="N24">IFERROR(INDEX(SC!N:N,MATCH($C24,SC!$C:$C,0)),"")</f>
        <v>0.6368055556</v>
      </c>
      <c r="O24" s="46">
        <f t="array" ref="O24">IFERROR(INDEX(SC!O:O,MATCH($C24,SC!$C:$C,0)),"")</f>
        <v>0.7826388889</v>
      </c>
      <c r="P24" s="65" t="str">
        <f t="array" ref="P24">IFERROR(INDEX(SC!P:P,MATCH($C24,SC!$C:$C,0)),"")</f>
        <v>Varen</v>
      </c>
      <c r="Q24" s="48" t="str">
        <f t="array" ref="Q24">IFERROR(INDEX(SC!Q:Q,MATCH($C24,SC!$C:$C,0)),"")</f>
        <v/>
      </c>
      <c r="R24" s="57" t="str">
        <f t="array" ref="R24">IFERROR(INDEX(SC!R:R,MATCH($C24,SC!$C:$C,0)),"")</f>
        <v/>
      </c>
      <c r="S24" s="39"/>
      <c r="T24" s="44" t="str">
        <f t="array" ref="T24">IFERROR(INDEX(SC!T:T,MATCH($C24,SC!$C:$C,0)),"")</f>
        <v/>
      </c>
      <c r="U24" s="45" t="str">
        <f t="array" ref="U24">IFERROR(INDEX(SC!U:U,MATCH($C24,SC!$C:$C,0)),"")</f>
        <v/>
      </c>
      <c r="V24" s="46" t="str">
        <f t="array" ref="V24">IFERROR(INDEX(SC!V:V,MATCH($C24,SC!$C:$C,0)),"")</f>
        <v/>
      </c>
      <c r="W24" s="47" t="str">
        <f t="array" ref="W24">IFERROR(INDEX(SC!W:W,MATCH($C24,SC!$C:$C,0)),"")</f>
        <v/>
      </c>
      <c r="X24" s="50">
        <f t="shared" si="8"/>
        <v>0.3131944444</v>
      </c>
      <c r="Y24" s="110"/>
      <c r="Z24" s="68">
        <f t="shared" si="2"/>
        <v>0</v>
      </c>
      <c r="AA24" s="67" t="str">
        <f t="shared" si="3"/>
        <v/>
      </c>
      <c r="AB24" s="67" t="str">
        <f>IFERROR(IF(AND($G24="",$N24="",$U24=""),"",IF(MATCH($B24,'Fériés'!$C$5:$C$16,0)&gt;0,1,"")),"")</f>
        <v/>
      </c>
      <c r="AC24" s="69">
        <f t="shared" si="4"/>
        <v>1</v>
      </c>
      <c r="AD24" s="70">
        <f t="shared" si="5"/>
        <v>0</v>
      </c>
      <c r="AE24" s="71"/>
      <c r="AF24" s="71"/>
      <c r="AG24" s="71"/>
      <c r="AH24" s="71"/>
      <c r="AI24" s="71"/>
      <c r="AJ24" s="71"/>
      <c r="AK24" s="71">
        <f t="shared" si="6"/>
        <v>0</v>
      </c>
      <c r="AL24" s="71"/>
      <c r="AM24" s="1"/>
    </row>
    <row r="25" ht="15.75" customHeight="1">
      <c r="A25" s="1"/>
      <c r="B25" s="56">
        <v>45338.0</v>
      </c>
      <c r="C25" s="111" t="s">
        <v>48</v>
      </c>
      <c r="D25" s="112" t="str">
        <f t="array" ref="D25">IFERROR(INDEX(SC!D:D,MATCH($C25,SC!$C:$C,0)),"")</f>
        <v>F2 14</v>
      </c>
      <c r="E25" s="132">
        <v>5201.0</v>
      </c>
      <c r="F25" s="114" t="str">
        <f t="array" ref="F25">IFERROR(INDEX(SC!F:F,MATCH($C25,SC!$C:$C,0)),"")</f>
        <v>Dépôt</v>
      </c>
      <c r="G25" s="60">
        <f t="array" ref="G25">IFERROR(INDEX(SC!G:G,MATCH($C25,SC!$C:$C,0)),"")</f>
        <v>0.3</v>
      </c>
      <c r="H25" s="120">
        <f t="array" ref="H25">IFERROR(INDEX(SC!H:H,MATCH($C25,SC!$C:$C,0)),"")</f>
        <v>0.4319444444</v>
      </c>
      <c r="I25" s="118" t="str">
        <f t="array" ref="I25">IFERROR(INDEX(SC!I:I,MATCH($C25,SC!$C:$C,0)),"")</f>
        <v>Dépôt</v>
      </c>
      <c r="J25" s="129" t="str">
        <f t="array" ref="J25">IFERROR(INDEX(SC!J:J,MATCH($C25,SC!$C:$C,0)),"")</f>
        <v/>
      </c>
      <c r="K25" s="57" t="str">
        <f t="array" ref="K25">IFERROR(INDEX(SC!K:K,MATCH($C25,SC!$C:$C,0)),"")</f>
        <v>F2 14</v>
      </c>
      <c r="L25" s="133">
        <v>5201.0</v>
      </c>
      <c r="M25" s="59" t="str">
        <f t="array" ref="M25">IFERROR(INDEX(SC!M:M,MATCH($C25,SC!$C:$C,0)),"")</f>
        <v>Dépôt</v>
      </c>
      <c r="N25" s="45">
        <f t="array" ref="N25">IFERROR(INDEX(SC!N:N,MATCH($C25,SC!$C:$C,0)),"")</f>
        <v>0.6361111111</v>
      </c>
      <c r="O25" s="46">
        <f t="array" ref="O25">IFERROR(INDEX(SC!O:O,MATCH($C25,SC!$C:$C,0)),"")</f>
        <v>0.8104166667</v>
      </c>
      <c r="P25" s="65" t="str">
        <f t="array" ref="P25">IFERROR(INDEX(SC!P:P,MATCH($C25,SC!$C:$C,0)),"")</f>
        <v>Dépôt</v>
      </c>
      <c r="Q25" s="48" t="str">
        <f t="array" ref="Q25">IFERROR(INDEX(SC!Q:Q,MATCH($C25,SC!$C:$C,0)),"")</f>
        <v/>
      </c>
      <c r="R25" s="57" t="str">
        <f t="array" ref="R25">IFERROR(INDEX(SC!R:R,MATCH($C25,SC!$C:$C,0)),"")</f>
        <v/>
      </c>
      <c r="S25" s="39"/>
      <c r="T25" s="44" t="str">
        <f t="array" ref="T25">IFERROR(INDEX(SC!T:T,MATCH($C25,SC!$C:$C,0)),"")</f>
        <v/>
      </c>
      <c r="U25" s="45" t="str">
        <f t="array" ref="U25">IFERROR(INDEX(SC!U:U,MATCH($C25,SC!$C:$C,0)),"")</f>
        <v/>
      </c>
      <c r="V25" s="46" t="str">
        <f t="array" ref="V25">IFERROR(INDEX(SC!V:V,MATCH($C25,SC!$C:$C,0)),"")</f>
        <v/>
      </c>
      <c r="W25" s="47" t="str">
        <f t="array" ref="W25">IFERROR(INDEX(SC!W:W,MATCH($C25,SC!$C:$C,0)),"")</f>
        <v/>
      </c>
      <c r="X25" s="50">
        <f t="shared" si="8"/>
        <v>0.30625</v>
      </c>
      <c r="Y25" s="110"/>
      <c r="Z25" s="68">
        <f t="shared" si="2"/>
        <v>0</v>
      </c>
      <c r="AA25" s="67" t="str">
        <f t="shared" si="3"/>
        <v/>
      </c>
      <c r="AB25" s="67" t="str">
        <f>IFERROR(IF(AND($G25="",$N25="",$U25=""),"",IF(MATCH($B25,'Fériés'!$C$5:$C$16,0)&gt;0,1,"")),"")</f>
        <v/>
      </c>
      <c r="AC25" s="69">
        <f t="shared" si="4"/>
        <v>1</v>
      </c>
      <c r="AD25" s="70">
        <f t="shared" si="5"/>
        <v>0</v>
      </c>
      <c r="AE25" s="71"/>
      <c r="AF25" s="71"/>
      <c r="AG25" s="71"/>
      <c r="AH25" s="71"/>
      <c r="AI25" s="71"/>
      <c r="AJ25" s="71"/>
      <c r="AK25" s="71">
        <f t="shared" si="6"/>
        <v>0</v>
      </c>
      <c r="AL25" s="71"/>
      <c r="AM25" s="1"/>
    </row>
    <row r="26" ht="15.75" customHeight="1">
      <c r="A26" s="1"/>
      <c r="B26" s="72">
        <v>45339.0</v>
      </c>
      <c r="C26" s="126"/>
      <c r="D26" s="74" t="str">
        <f t="array" ref="D26">IFERROR(INDEX(SC!D:D,MATCH($C26,SC!$C:$C,0)),"")</f>
        <v/>
      </c>
      <c r="E26" s="134"/>
      <c r="F26" s="127" t="str">
        <f t="array" ref="F26">IFERROR(INDEX(SC!F:F,MATCH($C26,SC!$C:$C,0)),"")</f>
        <v/>
      </c>
      <c r="G26" s="77" t="str">
        <f t="array" ref="G26">IFERROR(INDEX(SC!G:G,MATCH($C26,SC!$C:$C,0)),"")</f>
        <v/>
      </c>
      <c r="H26" s="78" t="str">
        <f t="array" ref="H26">IFERROR(INDEX(SC!H:H,MATCH($C26,SC!$C:$C,0)),"")</f>
        <v/>
      </c>
      <c r="I26" s="93" t="str">
        <f t="array" ref="I26">IFERROR(INDEX(SC!I:I,MATCH($C26,SC!$C:$C,0)),"")</f>
        <v/>
      </c>
      <c r="J26" s="80" t="str">
        <f t="array" ref="J26">IFERROR(INDEX(SC!J:J,MATCH($C26,SC!$C:$C,0)),"")</f>
        <v/>
      </c>
      <c r="K26" s="81" t="str">
        <f t="array" ref="K26">IFERROR(INDEX(SC!K:K,MATCH($C26,SC!$C:$C,0)),"")</f>
        <v/>
      </c>
      <c r="L26" s="134"/>
      <c r="M26" s="82" t="str">
        <f t="array" ref="M26">IFERROR(INDEX(SC!M:M,MATCH($C26,SC!$C:$C,0)),"")</f>
        <v/>
      </c>
      <c r="N26" s="83" t="str">
        <f t="array" ref="N26">IFERROR(INDEX(SC!N:N,MATCH($C26,SC!$C:$C,0)),"")</f>
        <v/>
      </c>
      <c r="O26" s="84" t="str">
        <f t="array" ref="O26">IFERROR(INDEX(SC!O:O,MATCH($C26,SC!$C:$C,0)),"")</f>
        <v/>
      </c>
      <c r="P26" s="85" t="str">
        <f t="array" ref="P26">IFERROR(INDEX(SC!P:P,MATCH($C26,SC!$C:$C,0)),"")</f>
        <v/>
      </c>
      <c r="Q26" s="86" t="str">
        <f t="array" ref="Q26">IFERROR(INDEX(SC!Q:Q,MATCH($C26,SC!$C:$C,0)),"")</f>
        <v/>
      </c>
      <c r="R26" s="81" t="str">
        <f t="array" ref="R26">IFERROR(INDEX(SC!R:R,MATCH($C26,SC!$C:$C,0)),"")</f>
        <v/>
      </c>
      <c r="S26" s="128"/>
      <c r="T26" s="82" t="str">
        <f t="array" ref="T26">IFERROR(INDEX(SC!T:T,MATCH($C26,SC!$C:$C,0)),"")</f>
        <v/>
      </c>
      <c r="U26" s="83" t="str">
        <f t="array" ref="U26">IFERROR(INDEX(SC!U:U,MATCH($C26,SC!$C:$C,0)),"")</f>
        <v/>
      </c>
      <c r="V26" s="84" t="str">
        <f t="array" ref="V26">IFERROR(INDEX(SC!V:V,MATCH($C26,SC!$C:$C,0)),"")</f>
        <v/>
      </c>
      <c r="W26" s="85" t="str">
        <f t="array" ref="W26">IFERROR(INDEX(SC!W:W,MATCH($C26,SC!$C:$C,0)),"")</f>
        <v/>
      </c>
      <c r="X26" s="50">
        <f t="shared" si="8"/>
        <v>0</v>
      </c>
      <c r="Y26" s="110"/>
      <c r="Z26" s="68">
        <f t="shared" si="2"/>
        <v>1</v>
      </c>
      <c r="AA26" s="67" t="str">
        <f t="shared" si="3"/>
        <v/>
      </c>
      <c r="AB26" s="67" t="str">
        <f>IFERROR(IF(AND($G26="",$N26="",$U26=""),"",IF(MATCH($B26,'Fériés'!$C$5:$C$16,0)&gt;0,1,"")),"")</f>
        <v/>
      </c>
      <c r="AC26" s="70">
        <f t="shared" si="4"/>
        <v>1</v>
      </c>
      <c r="AD26" s="70">
        <f t="shared" si="5"/>
        <v>1</v>
      </c>
      <c r="AE26" s="71"/>
      <c r="AF26" s="71"/>
      <c r="AG26" s="71"/>
      <c r="AH26" s="71"/>
      <c r="AI26" s="71"/>
      <c r="AJ26" s="71"/>
      <c r="AK26" s="71">
        <f t="shared" si="6"/>
        <v>66</v>
      </c>
      <c r="AL26" s="71"/>
      <c r="AM26" s="1"/>
    </row>
    <row r="27" ht="15.75" customHeight="1">
      <c r="A27" s="1"/>
      <c r="B27" s="91">
        <v>45340.0</v>
      </c>
      <c r="C27" s="126"/>
      <c r="D27" s="74" t="str">
        <f t="array" ref="D27">IFERROR(INDEX(SC!D:D,MATCH($C27,SC!$C:$C,0)),"")</f>
        <v/>
      </c>
      <c r="E27" s="134"/>
      <c r="F27" s="127" t="str">
        <f t="array" ref="F27">IFERROR(INDEX(SC!F:F,MATCH($C27,SC!$C:$C,0)),"")</f>
        <v/>
      </c>
      <c r="G27" s="77" t="str">
        <f t="array" ref="G27">IFERROR(INDEX(SC!G:G,MATCH($C27,SC!$C:$C,0)),"")</f>
        <v/>
      </c>
      <c r="H27" s="78" t="str">
        <f t="array" ref="H27">IFERROR(INDEX(SC!H:H,MATCH($C27,SC!$C:$C,0)),"")</f>
        <v/>
      </c>
      <c r="I27" s="93" t="str">
        <f t="array" ref="I27">IFERROR(INDEX(SC!I:I,MATCH($C27,SC!$C:$C,0)),"")</f>
        <v/>
      </c>
      <c r="J27" s="80" t="str">
        <f t="array" ref="J27">IFERROR(INDEX(SC!J:J,MATCH($C27,SC!$C:$C,0)),"")</f>
        <v/>
      </c>
      <c r="K27" s="81" t="str">
        <f t="array" ref="K27">IFERROR(INDEX(SC!K:K,MATCH($C27,SC!$C:$C,0)),"")</f>
        <v/>
      </c>
      <c r="L27" s="134"/>
      <c r="M27" s="82" t="str">
        <f t="array" ref="M27">IFERROR(INDEX(SC!M:M,MATCH($C27,SC!$C:$C,0)),"")</f>
        <v/>
      </c>
      <c r="N27" s="83" t="str">
        <f t="array" ref="N27">IFERROR(INDEX(SC!N:N,MATCH($C27,SC!$C:$C,0)),"")</f>
        <v/>
      </c>
      <c r="O27" s="84" t="str">
        <f t="array" ref="O27">IFERROR(INDEX(SC!O:O,MATCH($C27,SC!$C:$C,0)),"")</f>
        <v/>
      </c>
      <c r="P27" s="85" t="str">
        <f t="array" ref="P27">IFERROR(INDEX(SC!P:P,MATCH($C27,SC!$C:$C,0)),"")</f>
        <v/>
      </c>
      <c r="Q27" s="86" t="str">
        <f t="array" ref="Q27">IFERROR(INDEX(SC!Q:Q,MATCH($C27,SC!$C:$C,0)),"")</f>
        <v/>
      </c>
      <c r="R27" s="81" t="str">
        <f t="array" ref="R27">IFERROR(INDEX(SC!R:R,MATCH($C27,SC!$C:$C,0)),"")</f>
        <v/>
      </c>
      <c r="S27" s="128"/>
      <c r="T27" s="89" t="str">
        <f t="array" ref="T27">IFERROR(INDEX(SC!T:T,MATCH($C27,SC!$C:$C,0)),"")</f>
        <v/>
      </c>
      <c r="U27" s="83" t="str">
        <f t="array" ref="U27">IFERROR(INDEX(SC!U:U,MATCH($C27,SC!$C:$C,0)),"")</f>
        <v/>
      </c>
      <c r="V27" s="84" t="str">
        <f t="array" ref="V27">IFERROR(INDEX(SC!V:V,MATCH($C27,SC!$C:$C,0)),"")</f>
        <v/>
      </c>
      <c r="W27" s="90" t="str">
        <f t="array" ref="W27">IFERROR(INDEX(SC!W:W,MATCH($C27,SC!$C:$C,0)),"")</f>
        <v/>
      </c>
      <c r="X27" s="50">
        <f t="shared" si="8"/>
        <v>0</v>
      </c>
      <c r="Y27" s="110"/>
      <c r="Z27" s="68">
        <f t="shared" si="2"/>
        <v>1</v>
      </c>
      <c r="AA27" s="67" t="str">
        <f t="shared" si="3"/>
        <v/>
      </c>
      <c r="AB27" s="67" t="str">
        <f>IFERROR(IF(AND($G27="",$N27="",$U27=""),"",IF(MATCH($B27,'Fériés'!$C$5:$C$16,0)&gt;0,1,"")),"")</f>
        <v/>
      </c>
      <c r="AC27" s="70">
        <f t="shared" si="4"/>
        <v>1</v>
      </c>
      <c r="AD27" s="70">
        <f t="shared" si="5"/>
        <v>1</v>
      </c>
      <c r="AE27" s="71"/>
      <c r="AF27" s="71"/>
      <c r="AG27" s="71"/>
      <c r="AH27" s="71"/>
      <c r="AI27" s="71"/>
      <c r="AJ27" s="71"/>
      <c r="AK27" s="71">
        <f t="shared" si="6"/>
        <v>66</v>
      </c>
      <c r="AL27" s="71"/>
      <c r="AM27" s="1"/>
    </row>
    <row r="28" ht="15.75" customHeight="1">
      <c r="A28" s="1"/>
      <c r="B28" s="56">
        <v>45341.0</v>
      </c>
      <c r="C28" s="111" t="s">
        <v>49</v>
      </c>
      <c r="D28" s="112" t="str">
        <f t="array" ref="D28">IFERROR(INDEX(SC!D:D,MATCH($C28,SC!$C:$C,0)),"")</f>
        <v>F2 02</v>
      </c>
      <c r="E28" s="135"/>
      <c r="F28" s="114" t="str">
        <f t="array" ref="F28">IFERROR(INDEX(SC!F:F,MATCH($C28,SC!$C:$C,0)),"")</f>
        <v>HVR</v>
      </c>
      <c r="G28" s="60">
        <f t="array" ref="G28">IFERROR(INDEX(SC!G:G,MATCH($C28,SC!$C:$C,0)),"")</f>
        <v>0.3333333333</v>
      </c>
      <c r="H28" s="120">
        <f t="array" ref="H28">IFERROR(INDEX(SC!H:H,MATCH($C28,SC!$C:$C,0)),"")</f>
        <v>0.4993055556</v>
      </c>
      <c r="I28" s="118" t="str">
        <f t="array" ref="I28">IFERROR(INDEX(SC!I:I,MATCH($C28,SC!$C:$C,0)),"")</f>
        <v>HVR</v>
      </c>
      <c r="J28" s="119" t="str">
        <f t="array" ref="J28">IFERROR(INDEX(SC!J:J,MATCH($C28,SC!$C:$C,0)),"")</f>
        <v/>
      </c>
      <c r="K28" s="57" t="str">
        <f t="array" ref="K28">IFERROR(INDEX(SC!K:K,MATCH($C28,SC!$C:$C,0)),"")</f>
        <v>F2 10</v>
      </c>
      <c r="L28" s="121"/>
      <c r="M28" s="59" t="str">
        <f t="array" ref="M28">IFERROR(INDEX(SC!M:M,MATCH($C28,SC!$C:$C,0)),"")</f>
        <v>Dépôt</v>
      </c>
      <c r="N28" s="45">
        <f t="array" ref="N28">IFERROR(INDEX(SC!N:N,MATCH($C28,SC!$C:$C,0)),"")</f>
        <v>0.6569444444</v>
      </c>
      <c r="O28" s="46">
        <f t="array" ref="O28">IFERROR(INDEX(SC!O:O,MATCH($C28,SC!$C:$C,0)),"")</f>
        <v>0.8277777778</v>
      </c>
      <c r="P28" s="65" t="str">
        <f t="array" ref="P28">IFERROR(INDEX(SC!P:P,MATCH($C28,SC!$C:$C,0)),"")</f>
        <v>Dépôt</v>
      </c>
      <c r="Q28" s="48" t="str">
        <f t="array" ref="Q28">IFERROR(INDEX(SC!Q:Q,MATCH($C28,SC!$C:$C,0)),"")</f>
        <v/>
      </c>
      <c r="R28" s="36" t="str">
        <f t="array" ref="R28">IFERROR(INDEX(SC!R:R,MATCH($C28,SC!$C:$C,0)),"")</f>
        <v/>
      </c>
      <c r="S28" s="39"/>
      <c r="T28" s="44" t="str">
        <f t="array" ref="T28">IFERROR(INDEX(SC!T:T,MATCH($C28,SC!$C:$C,0)),"")</f>
        <v/>
      </c>
      <c r="U28" s="45" t="str">
        <f t="array" ref="U28">IFERROR(INDEX(SC!U:U,MATCH($C28,SC!$C:$C,0)),"")</f>
        <v/>
      </c>
      <c r="V28" s="46" t="str">
        <f t="array" ref="V28">IFERROR(INDEX(SC!V:V,MATCH($C28,SC!$C:$C,0)),"")</f>
        <v/>
      </c>
      <c r="W28" s="47" t="str">
        <f t="array" ref="W28">IFERROR(INDEX(SC!W:W,MATCH($C28,SC!$C:$C,0)),"")</f>
        <v/>
      </c>
      <c r="X28" s="50">
        <f t="shared" si="8"/>
        <v>0.3368055556</v>
      </c>
      <c r="Y28" s="110"/>
      <c r="Z28" s="68">
        <f t="shared" si="2"/>
        <v>0</v>
      </c>
      <c r="AA28" s="67" t="str">
        <f t="shared" si="3"/>
        <v/>
      </c>
      <c r="AB28" s="67" t="str">
        <f>IFERROR(IF(AND($G28="",$N28="",$U28=""),"",IF(MATCH($B28,'Fériés'!$C$5:$C$16,0)&gt;0,1,"")),"")</f>
        <v/>
      </c>
      <c r="AC28" s="69">
        <f t="shared" si="4"/>
        <v>1</v>
      </c>
      <c r="AD28" s="70">
        <f t="shared" si="5"/>
        <v>0</v>
      </c>
      <c r="AE28" s="71"/>
      <c r="AF28" s="71"/>
      <c r="AG28" s="71"/>
      <c r="AH28" s="71"/>
      <c r="AI28" s="71"/>
      <c r="AJ28" s="71"/>
      <c r="AK28" s="71">
        <f t="shared" si="6"/>
        <v>0</v>
      </c>
      <c r="AL28" s="71"/>
      <c r="AM28" s="1"/>
    </row>
    <row r="29" ht="15.75" customHeight="1">
      <c r="A29" s="1"/>
      <c r="B29" s="56">
        <v>45342.0</v>
      </c>
      <c r="C29" s="57" t="s">
        <v>39</v>
      </c>
      <c r="D29" s="37" t="str">
        <f t="array" ref="D29">IFERROR(INDEX(SC!D:D,MATCH($C29,SC!$C:$C,0)),"")</f>
        <v>F1 04</v>
      </c>
      <c r="E29" s="136"/>
      <c r="F29" s="59" t="str">
        <f t="array" ref="F29">IFERROR(INDEX(SC!F:F,MATCH($C29,SC!$C:$C,0)),"")</f>
        <v>Champ</v>
      </c>
      <c r="G29" s="60">
        <f t="array" ref="G29">IFERROR(INDEX(SC!G:G,MATCH($C29,SC!$C:$C,0)),"")</f>
        <v>0.29375</v>
      </c>
      <c r="H29" s="61">
        <f t="array" ref="H29">IFERROR(INDEX(SC!H:H,MATCH($C29,SC!$C:$C,0)),"")</f>
        <v>0.46875</v>
      </c>
      <c r="I29" s="62" t="str">
        <f t="array" ref="I29">IFERROR(INDEX(SC!I:I,MATCH($C29,SC!$C:$C,0)),"")</f>
        <v>Champ</v>
      </c>
      <c r="J29" s="63" t="str">
        <f t="array" ref="J29">IFERROR(INDEX(SC!J:J,MATCH($C29,SC!$C:$C,0)),"")</f>
        <v/>
      </c>
      <c r="K29" s="64" t="str">
        <f t="array" ref="K29">IFERROR(INDEX(SC!K:K,MATCH($C29,SC!$C:$C,0)),"")</f>
        <v>15 07</v>
      </c>
      <c r="L29" s="136"/>
      <c r="M29" s="59" t="str">
        <f t="array" ref="M29">IFERROR(INDEX(SC!M:M,MATCH($C29,SC!$C:$C,0)),"")</f>
        <v>Dépôt</v>
      </c>
      <c r="N29" s="45">
        <f t="array" ref="N29">IFERROR(INDEX(SC!N:N,MATCH($C29,SC!$C:$C,0)),"")</f>
        <v>0.6520833333</v>
      </c>
      <c r="O29" s="46">
        <f t="array" ref="O29">IFERROR(INDEX(SC!O:O,MATCH($C29,SC!$C:$C,0)),"")</f>
        <v>0.8097222222</v>
      </c>
      <c r="P29" s="65" t="str">
        <f t="array" ref="P29">IFERROR(INDEX(SC!P:P,MATCH($C29,SC!$C:$C,0)),"")</f>
        <v>Dépôt</v>
      </c>
      <c r="Q29" s="48" t="str">
        <f t="array" ref="Q29">IFERROR(INDEX(SC!Q:Q,MATCH($C29,SC!$C:$C,0)),"")</f>
        <v/>
      </c>
      <c r="R29" s="36" t="str">
        <f t="array" ref="R29">IFERROR(INDEX(SC!R:R,MATCH($C29,SC!$C:$C,0)),"")</f>
        <v/>
      </c>
      <c r="S29" s="39"/>
      <c r="T29" s="44" t="str">
        <f t="array" ref="T29">IFERROR(INDEX(SC!T:T,MATCH($C29,SC!$C:$C,0)),"")</f>
        <v/>
      </c>
      <c r="U29" s="45" t="str">
        <f t="array" ref="U29">IFERROR(INDEX(SC!U:U,MATCH($C29,SC!$C:$C,0)),"")</f>
        <v/>
      </c>
      <c r="V29" s="46" t="str">
        <f t="array" ref="V29">IFERROR(INDEX(SC!V:V,MATCH($C29,SC!$C:$C,0)),"")</f>
        <v/>
      </c>
      <c r="W29" s="47" t="str">
        <f t="array" ref="W29">IFERROR(INDEX(SC!W:W,MATCH($C29,SC!$C:$C,0)),"")</f>
        <v/>
      </c>
      <c r="X29" s="50">
        <f t="shared" si="8"/>
        <v>0.3326388889</v>
      </c>
      <c r="Y29" s="110"/>
      <c r="Z29" s="68">
        <f t="shared" si="2"/>
        <v>0</v>
      </c>
      <c r="AA29" s="67" t="str">
        <f t="shared" si="3"/>
        <v/>
      </c>
      <c r="AB29" s="67" t="str">
        <f>IFERROR(IF(AND($G29="",$N29="",$U29=""),"",IF(MATCH($B29,'Fériés'!$C$5:$C$16,0)&gt;0,1,"")),"")</f>
        <v/>
      </c>
      <c r="AC29" s="69">
        <f t="shared" si="4"/>
        <v>1</v>
      </c>
      <c r="AD29" s="70">
        <f t="shared" si="5"/>
        <v>0</v>
      </c>
      <c r="AE29" s="71"/>
      <c r="AF29" s="71"/>
      <c r="AG29" s="71"/>
      <c r="AH29" s="71"/>
      <c r="AI29" s="71"/>
      <c r="AJ29" s="71"/>
      <c r="AK29" s="71">
        <f t="shared" si="6"/>
        <v>0</v>
      </c>
      <c r="AL29" s="71"/>
      <c r="AM29" s="1"/>
    </row>
    <row r="30" ht="15.75" customHeight="1">
      <c r="A30" s="1"/>
      <c r="B30" s="56">
        <v>45343.0</v>
      </c>
      <c r="C30" s="96"/>
      <c r="D30" s="97" t="str">
        <f t="array" ref="D30">IFERROR(INDEX(SC!D:D,MATCH($C30,SC!$C:$C,0)),"")</f>
        <v/>
      </c>
      <c r="E30" s="137"/>
      <c r="F30" s="99" t="str">
        <f t="array" ref="F30">IFERROR(INDEX(SC!F:F,MATCH($C30,SC!$C:$C,0)),"")</f>
        <v/>
      </c>
      <c r="G30" s="100" t="str">
        <f t="array" ref="G30">IFERROR(INDEX(SC!G:G,MATCH($C30,SC!$C:$C,0)),"")</f>
        <v/>
      </c>
      <c r="H30" s="101" t="str">
        <f t="array" ref="H30">IFERROR(INDEX(SC!H:H,MATCH($C30,SC!$C:$C,0)),"")</f>
        <v/>
      </c>
      <c r="I30" s="102" t="str">
        <f t="array" ref="I30">IFERROR(INDEX(SC!I:I,MATCH($C30,SC!$C:$C,0)),"")</f>
        <v/>
      </c>
      <c r="J30" s="103" t="str">
        <f t="array" ref="J30">IFERROR(INDEX(SC!J:J,MATCH($C30,SC!$C:$C,0)),"")</f>
        <v/>
      </c>
      <c r="K30" s="104" t="str">
        <f t="array" ref="K30">IFERROR(INDEX(SC!K:K,MATCH($C30,SC!$C:$C,0)),"")</f>
        <v/>
      </c>
      <c r="L30" s="137"/>
      <c r="M30" s="105" t="str">
        <f t="array" ref="M30">IFERROR(INDEX(SC!M:M,MATCH($C30,SC!$C:$C,0)),"")</f>
        <v/>
      </c>
      <c r="N30" s="106" t="str">
        <f t="array" ref="N30">IFERROR(INDEX(SC!N:N,MATCH($C30,SC!$C:$C,0)),"")</f>
        <v/>
      </c>
      <c r="O30" s="107" t="str">
        <f t="array" ref="O30">IFERROR(INDEX(SC!O:O,MATCH($C30,SC!$C:$C,0)),"")</f>
        <v/>
      </c>
      <c r="P30" s="108" t="str">
        <f t="array" ref="P30">IFERROR(INDEX(SC!P:P,MATCH($C30,SC!$C:$C,0)),"")</f>
        <v/>
      </c>
      <c r="Q30" s="109" t="str">
        <f t="array" ref="Q30">IFERROR(INDEX(SC!Q:Q,MATCH($C30,SC!$C:$C,0)),"")</f>
        <v/>
      </c>
      <c r="R30" s="104" t="str">
        <f t="array" ref="R30">IFERROR(INDEX(SC!R:R,MATCH($C30,SC!$C:$C,0)),"")</f>
        <v/>
      </c>
      <c r="S30" s="138"/>
      <c r="T30" s="105" t="str">
        <f t="array" ref="T30">IFERROR(INDEX(SC!T:T,MATCH($C30,SC!$C:$C,0)),"")</f>
        <v/>
      </c>
      <c r="U30" s="106" t="str">
        <f t="array" ref="U30">IFERROR(INDEX(SC!U:U,MATCH($C30,SC!$C:$C,0)),"")</f>
        <v/>
      </c>
      <c r="V30" s="107" t="str">
        <f t="array" ref="V30">IFERROR(INDEX(SC!V:V,MATCH($C30,SC!$C:$C,0)),"")</f>
        <v/>
      </c>
      <c r="W30" s="108" t="str">
        <f t="array" ref="W30">IFERROR(INDEX(SC!W:W,MATCH($C30,SC!$C:$C,0)),"")</f>
        <v/>
      </c>
      <c r="X30" s="50">
        <f t="shared" si="8"/>
        <v>0</v>
      </c>
      <c r="Y30" s="110"/>
      <c r="Z30" s="68">
        <f t="shared" si="2"/>
        <v>1</v>
      </c>
      <c r="AA30" s="67" t="str">
        <f t="shared" si="3"/>
        <v/>
      </c>
      <c r="AB30" s="67" t="str">
        <f>IFERROR(IF(AND($G30="",$N30="",$U30=""),"",IF(MATCH($B30,'Fériés'!$C$5:$C$16,0)&gt;0,1,"")),"")</f>
        <v/>
      </c>
      <c r="AC30" s="70">
        <f t="shared" si="4"/>
        <v>1</v>
      </c>
      <c r="AD30" s="70">
        <f t="shared" si="5"/>
        <v>1</v>
      </c>
      <c r="AE30" s="71"/>
      <c r="AF30" s="71"/>
      <c r="AG30" s="71"/>
      <c r="AH30" s="71"/>
      <c r="AI30" s="71"/>
      <c r="AJ30" s="71"/>
      <c r="AK30" s="71">
        <f t="shared" si="6"/>
        <v>66</v>
      </c>
      <c r="AL30" s="71"/>
      <c r="AM30" s="1"/>
    </row>
    <row r="31" ht="15.75" customHeight="1">
      <c r="A31" s="1"/>
      <c r="B31" s="56">
        <v>45344.0</v>
      </c>
      <c r="C31" s="87"/>
      <c r="D31" s="94" t="str">
        <f t="array" ref="D31">IFERROR(INDEX(SC!D:D,MATCH($C31,SC!$C:$C,0)),"")</f>
        <v/>
      </c>
      <c r="E31" s="134"/>
      <c r="F31" s="128" t="str">
        <f t="array" ref="F31">IFERROR(INDEX(SC!F:F,MATCH($C31,SC!$C:$C,0)),"")</f>
        <v/>
      </c>
      <c r="G31" s="77" t="str">
        <f t="array" ref="G31">IFERROR(INDEX(SC!G:G,MATCH($C31,SC!$C:$C,0)),"")</f>
        <v/>
      </c>
      <c r="H31" s="78" t="str">
        <f t="array" ref="H31">IFERROR(INDEX(SC!H:H,MATCH($C31,SC!$C:$C,0)),"")</f>
        <v/>
      </c>
      <c r="I31" s="93" t="str">
        <f t="array" ref="I31">IFERROR(INDEX(SC!I:I,MATCH($C31,SC!$C:$C,0)),"")</f>
        <v/>
      </c>
      <c r="J31" s="80" t="str">
        <f t="array" ref="J31">IFERROR(INDEX(SC!J:J,MATCH($C31,SC!$C:$C,0)),"")</f>
        <v/>
      </c>
      <c r="K31" s="87" t="str">
        <f t="array" ref="K31">IFERROR(INDEX(SC!K:K,MATCH($C31,SC!$C:$C,0)),"")</f>
        <v/>
      </c>
      <c r="L31" s="134"/>
      <c r="M31" s="89" t="str">
        <f t="array" ref="M31">IFERROR(INDEX(SC!M:M,MATCH($C31,SC!$C:$C,0)),"")</f>
        <v/>
      </c>
      <c r="N31" s="83" t="str">
        <f t="array" ref="N31">IFERROR(INDEX(SC!N:N,MATCH($C31,SC!$C:$C,0)),"")</f>
        <v/>
      </c>
      <c r="O31" s="84" t="str">
        <f t="array" ref="O31">IFERROR(INDEX(SC!O:O,MATCH($C31,SC!$C:$C,0)),"")</f>
        <v/>
      </c>
      <c r="P31" s="90" t="str">
        <f t="array" ref="P31">IFERROR(INDEX(SC!P:P,MATCH($C31,SC!$C:$C,0)),"")</f>
        <v/>
      </c>
      <c r="Q31" s="86" t="str">
        <f t="array" ref="Q31">IFERROR(INDEX(SC!Q:Q,MATCH($C31,SC!$C:$C,0)),"")</f>
        <v/>
      </c>
      <c r="R31" s="87" t="str">
        <f t="array" ref="R31">IFERROR(INDEX(SC!R:R,MATCH($C31,SC!$C:$C,0)),"")</f>
        <v/>
      </c>
      <c r="S31" s="128"/>
      <c r="T31" s="89" t="str">
        <f t="array" ref="T31">IFERROR(INDEX(SC!T:T,MATCH($C31,SC!$C:$C,0)),"")</f>
        <v/>
      </c>
      <c r="U31" s="83" t="str">
        <f t="array" ref="U31">IFERROR(INDEX(SC!U:U,MATCH($C31,SC!$C:$C,0)),"")</f>
        <v/>
      </c>
      <c r="V31" s="84" t="str">
        <f t="array" ref="V31">IFERROR(INDEX(SC!V:V,MATCH($C31,SC!$C:$C,0)),"")</f>
        <v/>
      </c>
      <c r="W31" s="90" t="str">
        <f t="array" ref="W31">IFERROR(INDEX(SC!W:W,MATCH($C31,SC!$C:$C,0)),"")</f>
        <v/>
      </c>
      <c r="X31" s="50">
        <f t="shared" si="8"/>
        <v>0</v>
      </c>
      <c r="Y31" s="110"/>
      <c r="Z31" s="68">
        <f t="shared" si="2"/>
        <v>1</v>
      </c>
      <c r="AA31" s="67" t="str">
        <f t="shared" si="3"/>
        <v/>
      </c>
      <c r="AB31" s="67" t="str">
        <f>IFERROR(IF(AND($G31="",$N31="",$U31=""),"",IF(MATCH($B31,'Fériés'!$C$5:$C$16,0)&gt;0,1,"")),"")</f>
        <v/>
      </c>
      <c r="AC31" s="70">
        <f t="shared" si="4"/>
        <v>1</v>
      </c>
      <c r="AD31" s="70">
        <f t="shared" si="5"/>
        <v>1</v>
      </c>
      <c r="AE31" s="71"/>
      <c r="AF31" s="71"/>
      <c r="AG31" s="71"/>
      <c r="AH31" s="71"/>
      <c r="AI31" s="71"/>
      <c r="AJ31" s="71"/>
      <c r="AK31" s="71">
        <f t="shared" si="6"/>
        <v>66</v>
      </c>
      <c r="AL31" s="71"/>
      <c r="AM31" s="1"/>
    </row>
    <row r="32" ht="15.75" customHeight="1">
      <c r="A32" s="1"/>
      <c r="B32" s="56">
        <v>45345.0</v>
      </c>
      <c r="C32" s="57" t="s">
        <v>39</v>
      </c>
      <c r="D32" s="37" t="str">
        <f t="array" ref="D32">IFERROR(INDEX(SC!D:D,MATCH($C32,SC!$C:$C,0)),"")</f>
        <v>F1 04</v>
      </c>
      <c r="E32" s="136"/>
      <c r="F32" s="59" t="str">
        <f t="array" ref="F32">IFERROR(INDEX(SC!F:F,MATCH($C32,SC!$C:$C,0)),"")</f>
        <v>Champ</v>
      </c>
      <c r="G32" s="60">
        <f t="array" ref="G32">IFERROR(INDEX(SC!G:G,MATCH($C32,SC!$C:$C,0)),"")</f>
        <v>0.29375</v>
      </c>
      <c r="H32" s="61">
        <f t="array" ref="H32">IFERROR(INDEX(SC!H:H,MATCH($C32,SC!$C:$C,0)),"")</f>
        <v>0.46875</v>
      </c>
      <c r="I32" s="62" t="str">
        <f t="array" ref="I32">IFERROR(INDEX(SC!I:I,MATCH($C32,SC!$C:$C,0)),"")</f>
        <v>Champ</v>
      </c>
      <c r="J32" s="63" t="str">
        <f t="array" ref="J32">IFERROR(INDEX(SC!J:J,MATCH($C32,SC!$C:$C,0)),"")</f>
        <v/>
      </c>
      <c r="K32" s="64" t="str">
        <f t="array" ref="K32">IFERROR(INDEX(SC!K:K,MATCH($C32,SC!$C:$C,0)),"")</f>
        <v>15 07</v>
      </c>
      <c r="L32" s="136"/>
      <c r="M32" s="59" t="str">
        <f t="array" ref="M32">IFERROR(INDEX(SC!M:M,MATCH($C32,SC!$C:$C,0)),"")</f>
        <v>Dépôt</v>
      </c>
      <c r="N32" s="45">
        <f t="array" ref="N32">IFERROR(INDEX(SC!N:N,MATCH($C32,SC!$C:$C,0)),"")</f>
        <v>0.6520833333</v>
      </c>
      <c r="O32" s="46">
        <f t="array" ref="O32">IFERROR(INDEX(SC!O:O,MATCH($C32,SC!$C:$C,0)),"")</f>
        <v>0.8097222222</v>
      </c>
      <c r="P32" s="65" t="str">
        <f t="array" ref="P32">IFERROR(INDEX(SC!P:P,MATCH($C32,SC!$C:$C,0)),"")</f>
        <v>Dépôt</v>
      </c>
      <c r="Q32" s="48" t="str">
        <f t="array" ref="Q32">IFERROR(INDEX(SC!Q:Q,MATCH($C32,SC!$C:$C,0)),"")</f>
        <v/>
      </c>
      <c r="R32" s="36" t="str">
        <f t="array" ref="R32">IFERROR(INDEX(SC!R:R,MATCH($C32,SC!$C:$C,0)),"")</f>
        <v/>
      </c>
      <c r="S32" s="39"/>
      <c r="T32" s="44" t="str">
        <f t="array" ref="T32">IFERROR(INDEX(SC!T:T,MATCH($C32,SC!$C:$C,0)),"")</f>
        <v/>
      </c>
      <c r="U32" s="45" t="str">
        <f t="array" ref="U32">IFERROR(INDEX(SC!U:U,MATCH($C32,SC!$C:$C,0)),"")</f>
        <v/>
      </c>
      <c r="V32" s="46" t="str">
        <f t="array" ref="V32">IFERROR(INDEX(SC!V:V,MATCH($C32,SC!$C:$C,0)),"")</f>
        <v/>
      </c>
      <c r="W32" s="47" t="str">
        <f t="array" ref="W32">IFERROR(INDEX(SC!W:W,MATCH($C32,SC!$C:$C,0)),"")</f>
        <v/>
      </c>
      <c r="X32" s="50">
        <f t="shared" si="8"/>
        <v>0.3326388889</v>
      </c>
      <c r="Y32" s="110"/>
      <c r="Z32" s="68">
        <f t="shared" si="2"/>
        <v>0</v>
      </c>
      <c r="AA32" s="67" t="str">
        <f t="shared" si="3"/>
        <v/>
      </c>
      <c r="AB32" s="67" t="str">
        <f>IFERROR(IF(AND($G32="",$N32="",$U32=""),"",IF(MATCH($B32,'Fériés'!$C$5:$C$16,0)&gt;0,1,"")),"")</f>
        <v/>
      </c>
      <c r="AC32" s="69">
        <f t="shared" si="4"/>
        <v>1</v>
      </c>
      <c r="AD32" s="70">
        <f t="shared" si="5"/>
        <v>0</v>
      </c>
      <c r="AE32" s="71"/>
      <c r="AF32" s="71"/>
      <c r="AG32" s="71"/>
      <c r="AH32" s="71"/>
      <c r="AI32" s="71"/>
      <c r="AJ32" s="71"/>
      <c r="AK32" s="71">
        <f t="shared" si="6"/>
        <v>0</v>
      </c>
      <c r="AL32" s="71"/>
      <c r="AM32" s="1"/>
    </row>
    <row r="33" ht="15.75" customHeight="1">
      <c r="A33" s="1"/>
      <c r="B33" s="72">
        <v>45346.0</v>
      </c>
      <c r="C33" s="122" t="s">
        <v>50</v>
      </c>
      <c r="D33" s="123" t="str">
        <f t="array" ref="D33">IFERROR(INDEX(SC!D:D,MATCH($C33,SC!$C:$C,0)),"")</f>
        <v>10 06</v>
      </c>
      <c r="E33" s="139"/>
      <c r="F33" s="124" t="str">
        <f t="array" ref="F33">IFERROR(INDEX(SC!F:F,MATCH($C33,SC!$C:$C,0)),"")</f>
        <v>Varen</v>
      </c>
      <c r="G33" s="60">
        <f t="array" ref="G33">IFERROR(INDEX(SC!G:G,MATCH($C33,SC!$C:$C,0)),"")</f>
        <v>0.5847222222</v>
      </c>
      <c r="H33" s="120">
        <f t="array" ref="H33">IFERROR(INDEX(SC!H:H,MATCH($C33,SC!$C:$C,0)),"")</f>
        <v>0.7541666667</v>
      </c>
      <c r="I33" s="118" t="str">
        <f t="array" ref="I33">IFERROR(INDEX(SC!I:I,MATCH($C33,SC!$C:$C,0)),"")</f>
        <v>Varen</v>
      </c>
      <c r="J33" s="119">
        <f t="array" ref="J33">IFERROR(INDEX(SC!J:J,MATCH($C33,SC!$C:$C,0)),"")</f>
        <v>0.02638888889</v>
      </c>
      <c r="K33" s="57" t="str">
        <f t="array" ref="K33">IFERROR(INDEX(SC!K:K,MATCH($C33,SC!$C:$C,0)),"")</f>
        <v>43 03</v>
      </c>
      <c r="L33" s="121"/>
      <c r="M33" s="59" t="str">
        <f t="array" ref="M33">IFERROR(INDEX(SC!M:M,MATCH($C33,SC!$C:$C,0)),"")</f>
        <v>Varen</v>
      </c>
      <c r="N33" s="45">
        <f t="array" ref="N33">IFERROR(INDEX(SC!N:N,MATCH($C33,SC!$C:$C,0)),"")</f>
        <v>0.7805555556</v>
      </c>
      <c r="O33" s="46">
        <f t="array" ref="O33">IFERROR(INDEX(SC!O:O,MATCH($C33,SC!$C:$C,0)),"")</f>
        <v>0.8847222222</v>
      </c>
      <c r="P33" s="65" t="str">
        <f t="array" ref="P33">IFERROR(INDEX(SC!P:P,MATCH($C33,SC!$C:$C,0)),"")</f>
        <v>Dépôt</v>
      </c>
      <c r="Q33" s="48" t="str">
        <f t="array" ref="Q33">IFERROR(INDEX(SC!Q:Q,MATCH($C33,SC!$C:$C,0)),"")</f>
        <v/>
      </c>
      <c r="R33" s="36" t="str">
        <f t="array" ref="R33">IFERROR(INDEX(SC!R:R,MATCH($C33,SC!$C:$C,0)),"")</f>
        <v/>
      </c>
      <c r="S33" s="39"/>
      <c r="T33" s="44" t="str">
        <f t="array" ref="T33">IFERROR(INDEX(SC!T:T,MATCH($C33,SC!$C:$C,0)),"")</f>
        <v/>
      </c>
      <c r="U33" s="45" t="str">
        <f t="array" ref="U33">IFERROR(INDEX(SC!U:U,MATCH($C33,SC!$C:$C,0)),"")</f>
        <v/>
      </c>
      <c r="V33" s="46" t="str">
        <f t="array" ref="V33">IFERROR(INDEX(SC!V:V,MATCH($C33,SC!$C:$C,0)),"")</f>
        <v/>
      </c>
      <c r="W33" s="47" t="str">
        <f t="array" ref="W33">IFERROR(INDEX(SC!W:W,MATCH($C33,SC!$C:$C,0)),"")</f>
        <v/>
      </c>
      <c r="X33" s="50">
        <f t="shared" si="8"/>
        <v>0.3</v>
      </c>
      <c r="Y33" s="110"/>
      <c r="Z33" s="68">
        <f t="shared" si="2"/>
        <v>0</v>
      </c>
      <c r="AA33" s="67" t="str">
        <f t="shared" si="3"/>
        <v/>
      </c>
      <c r="AB33" s="67" t="str">
        <f>IFERROR(IF(AND($G33="",$N33="",$U33=""),"",IF(MATCH($B33,'Fériés'!$C$5:$C$16,0)&gt;0,1,"")),"")</f>
        <v/>
      </c>
      <c r="AC33" s="70">
        <f t="shared" si="4"/>
        <v>0</v>
      </c>
      <c r="AD33" s="70">
        <f t="shared" si="5"/>
        <v>0</v>
      </c>
      <c r="AE33" s="71"/>
      <c r="AF33" s="71"/>
      <c r="AG33" s="71"/>
      <c r="AH33" s="71"/>
      <c r="AI33" s="71"/>
      <c r="AJ33" s="71"/>
      <c r="AK33" s="71">
        <f t="shared" si="6"/>
        <v>0</v>
      </c>
      <c r="AL33" s="71"/>
      <c r="AM33" s="1"/>
    </row>
    <row r="34" ht="15.75" customHeight="1">
      <c r="A34" s="1"/>
      <c r="B34" s="91">
        <v>45347.0</v>
      </c>
      <c r="C34" s="126"/>
      <c r="D34" s="74" t="str">
        <f t="array" ref="D34">IFERROR(INDEX(SC!D:D,MATCH($C34,SC!$C:$C,0)),"")</f>
        <v/>
      </c>
      <c r="E34" s="134"/>
      <c r="F34" s="127" t="str">
        <f t="array" ref="F34">IFERROR(INDEX(SC!F:F,MATCH($C34,SC!$C:$C,0)),"")</f>
        <v/>
      </c>
      <c r="G34" s="77" t="str">
        <f t="array" ref="G34">IFERROR(INDEX(SC!G:G,MATCH($C34,SC!$C:$C,0)),"")</f>
        <v/>
      </c>
      <c r="H34" s="78" t="str">
        <f t="array" ref="H34">IFERROR(INDEX(SC!H:H,MATCH($C34,SC!$C:$C,0)),"")</f>
        <v/>
      </c>
      <c r="I34" s="93" t="str">
        <f t="array" ref="I34">IFERROR(INDEX(SC!I:I,MATCH($C34,SC!$C:$C,0)),"")</f>
        <v/>
      </c>
      <c r="J34" s="80" t="str">
        <f t="array" ref="J34">IFERROR(INDEX(SC!J:J,MATCH($C34,SC!$C:$C,0)),"")</f>
        <v/>
      </c>
      <c r="K34" s="87" t="str">
        <f t="array" ref="K34">IFERROR(INDEX(SC!K:K,MATCH($C34,SC!$C:$C,0)),"")</f>
        <v/>
      </c>
      <c r="L34" s="134"/>
      <c r="M34" s="89" t="str">
        <f t="array" ref="M34">IFERROR(INDEX(SC!M:M,MATCH($C34,SC!$C:$C,0)),"")</f>
        <v/>
      </c>
      <c r="N34" s="83" t="str">
        <f t="array" ref="N34">IFERROR(INDEX(SC!N:N,MATCH($C34,SC!$C:$C,0)),"")</f>
        <v/>
      </c>
      <c r="O34" s="84" t="str">
        <f t="array" ref="O34">IFERROR(INDEX(SC!O:O,MATCH($C34,SC!$C:$C,0)),"")</f>
        <v/>
      </c>
      <c r="P34" s="90" t="str">
        <f t="array" ref="P34">IFERROR(INDEX(SC!P:P,MATCH($C34,SC!$C:$C,0)),"")</f>
        <v/>
      </c>
      <c r="Q34" s="86" t="str">
        <f t="array" ref="Q34">IFERROR(INDEX(SC!Q:Q,MATCH($C34,SC!$C:$C,0)),"")</f>
        <v/>
      </c>
      <c r="R34" s="87" t="str">
        <f t="array" ref="R34">IFERROR(INDEX(SC!R:R,MATCH($C34,SC!$C:$C,0)),"")</f>
        <v/>
      </c>
      <c r="S34" s="128"/>
      <c r="T34" s="89" t="str">
        <f t="array" ref="T34">IFERROR(INDEX(SC!T:T,MATCH($C34,SC!$C:$C,0)),"")</f>
        <v/>
      </c>
      <c r="U34" s="83" t="str">
        <f t="array" ref="U34">IFERROR(INDEX(SC!U:U,MATCH($C34,SC!$C:$C,0)),"")</f>
        <v/>
      </c>
      <c r="V34" s="84" t="str">
        <f t="array" ref="V34">IFERROR(INDEX(SC!V:V,MATCH($C34,SC!$C:$C,0)),"")</f>
        <v/>
      </c>
      <c r="W34" s="90" t="str">
        <f t="array" ref="W34">IFERROR(INDEX(SC!W:W,MATCH($C34,SC!$C:$C,0)),"")</f>
        <v/>
      </c>
      <c r="X34" s="50">
        <f t="shared" si="8"/>
        <v>0</v>
      </c>
      <c r="Y34" s="110"/>
      <c r="Z34" s="68">
        <f t="shared" si="2"/>
        <v>1</v>
      </c>
      <c r="AA34" s="67" t="str">
        <f t="shared" si="3"/>
        <v/>
      </c>
      <c r="AB34" s="67" t="str">
        <f>IFERROR(IF(AND($G34="",$N34="",$U34=""),"",IF(MATCH($B34,'Fériés'!$C$5:$C$16,0)&gt;0,1,"")),"")</f>
        <v/>
      </c>
      <c r="AC34" s="70">
        <f t="shared" si="4"/>
        <v>1</v>
      </c>
      <c r="AD34" s="70">
        <f t="shared" si="5"/>
        <v>1</v>
      </c>
      <c r="AE34" s="71"/>
      <c r="AF34" s="71"/>
      <c r="AG34" s="71"/>
      <c r="AH34" s="71"/>
      <c r="AI34" s="71"/>
      <c r="AJ34" s="71"/>
      <c r="AK34" s="71">
        <f t="shared" si="6"/>
        <v>66</v>
      </c>
      <c r="AL34" s="71"/>
      <c r="AM34" s="1"/>
    </row>
    <row r="35" ht="15.75" customHeight="1">
      <c r="A35" s="1"/>
      <c r="B35" s="140">
        <v>45348.0</v>
      </c>
      <c r="C35" s="57"/>
      <c r="D35" s="37" t="str">
        <f t="array" ref="D35">IFERROR(INDEX(SC!D:D,MATCH($C35,SC!$C:$C,0)),"")</f>
        <v/>
      </c>
      <c r="E35" s="121"/>
      <c r="F35" s="39" t="str">
        <f t="array" ref="F35">IFERROR(INDEX(SC!F:F,MATCH($C35,SC!$C:$C,0)),"")</f>
        <v/>
      </c>
      <c r="G35" s="60" t="str">
        <f t="array" ref="G35">IFERROR(INDEX(SC!G:G,MATCH($C35,SC!$C:$C,0)),"")</f>
        <v/>
      </c>
      <c r="H35" s="120" t="str">
        <f t="array" ref="H35">IFERROR(INDEX(SC!H:H,MATCH($C35,SC!$C:$C,0)),"")</f>
        <v/>
      </c>
      <c r="I35" s="141" t="str">
        <f t="array" ref="I35">IFERROR(INDEX(SC!I:I,MATCH($C35,SC!$C:$C,0)),"")</f>
        <v/>
      </c>
      <c r="J35" s="119" t="str">
        <f t="array" ref="J35">IFERROR(INDEX(SC!J:J,MATCH($C35,SC!$C:$C,0)),"")</f>
        <v/>
      </c>
      <c r="K35" s="36" t="str">
        <f t="array" ref="K35">IFERROR(INDEX(SC!K:K,MATCH($C35,SC!$C:$C,0)),"")</f>
        <v/>
      </c>
      <c r="L35" s="121"/>
      <c r="M35" s="44" t="str">
        <f t="array" ref="M35">IFERROR(INDEX(SC!M:M,MATCH($C35,SC!$C:$C,0)),"")</f>
        <v/>
      </c>
      <c r="N35" s="45" t="str">
        <f t="array" ref="N35">IFERROR(INDEX(SC!N:N,MATCH($C35,SC!$C:$C,0)),"")</f>
        <v/>
      </c>
      <c r="O35" s="46" t="str">
        <f t="array" ref="O35">IFERROR(INDEX(SC!O:O,MATCH($C35,SC!$C:$C,0)),"")</f>
        <v/>
      </c>
      <c r="P35" s="47" t="str">
        <f t="array" ref="P35">IFERROR(INDEX(SC!P:P,MATCH($C35,SC!$C:$C,0)),"")</f>
        <v/>
      </c>
      <c r="Q35" s="48" t="str">
        <f t="array" ref="Q35">IFERROR(INDEX(SC!Q:Q,MATCH($C35,SC!$C:$C,0)),"")</f>
        <v/>
      </c>
      <c r="R35" s="36" t="str">
        <f t="array" ref="R35">IFERROR(INDEX(SC!R:R,MATCH($C35,SC!$C:$C,0)),"")</f>
        <v/>
      </c>
      <c r="S35" s="39"/>
      <c r="T35" s="44" t="str">
        <f t="array" ref="T35">IFERROR(INDEX(SC!T:T,MATCH($C35,SC!$C:$C,0)),"")</f>
        <v/>
      </c>
      <c r="U35" s="45" t="str">
        <f t="array" ref="U35">IFERROR(INDEX(SC!U:U,MATCH($C35,SC!$C:$C,0)),"")</f>
        <v/>
      </c>
      <c r="V35" s="46" t="str">
        <f t="array" ref="V35">IFERROR(INDEX(SC!V:V,MATCH($C35,SC!$C:$C,0)),"")</f>
        <v/>
      </c>
      <c r="W35" s="47" t="str">
        <f t="array" ref="W35">IFERROR(INDEX(SC!W:W,MATCH($C35,SC!$C:$C,0)),"")</f>
        <v/>
      </c>
      <c r="X35" s="50">
        <f t="shared" si="8"/>
        <v>0</v>
      </c>
      <c r="Y35" s="110"/>
      <c r="Z35" s="68">
        <f t="shared" si="2"/>
        <v>1</v>
      </c>
      <c r="AA35" s="67" t="str">
        <f t="shared" si="3"/>
        <v/>
      </c>
      <c r="AB35" s="67" t="str">
        <f>IFERROR(IF(AND($G35="",$N35="",$U35=""),"",IF(MATCH($B35,'Fériés'!$C$5:$C$16,0)&gt;0,1,"")),"")</f>
        <v/>
      </c>
      <c r="AC35" s="70">
        <f t="shared" si="4"/>
        <v>1</v>
      </c>
      <c r="AD35" s="70">
        <f t="shared" si="5"/>
        <v>1</v>
      </c>
      <c r="AE35" s="71"/>
      <c r="AF35" s="71"/>
      <c r="AG35" s="71"/>
      <c r="AH35" s="71"/>
      <c r="AI35" s="71"/>
      <c r="AJ35" s="71"/>
      <c r="AK35" s="71">
        <f t="shared" si="6"/>
        <v>66</v>
      </c>
      <c r="AL35" s="71"/>
      <c r="AM35" s="1"/>
    </row>
    <row r="36" ht="15.75" customHeight="1">
      <c r="A36" s="1"/>
      <c r="B36" s="140">
        <v>45349.0</v>
      </c>
      <c r="C36" s="57"/>
      <c r="D36" s="37" t="str">
        <f t="array" ref="D36">IFERROR(INDEX(SC!D:D,MATCH($C36,SC!$C:$C,0)),"")</f>
        <v/>
      </c>
      <c r="E36" s="121"/>
      <c r="F36" s="39" t="str">
        <f t="array" ref="F36">IFERROR(INDEX(SC!F:F,MATCH($C36,SC!$C:$C,0)),"")</f>
        <v/>
      </c>
      <c r="G36" s="60" t="str">
        <f t="array" ref="G36">IFERROR(INDEX(SC!G:G,MATCH($C36,SC!$C:$C,0)),"")</f>
        <v/>
      </c>
      <c r="H36" s="115" t="str">
        <f t="array" ref="H36">IFERROR(INDEX(SC!H:H,MATCH($C36,SC!$C:$C,0)),"")</f>
        <v/>
      </c>
      <c r="I36" s="142" t="str">
        <f t="array" ref="I36">IFERROR(INDEX(SC!I:I,MATCH($C36,SC!$C:$C,0)),"")</f>
        <v/>
      </c>
      <c r="J36" s="117" t="str">
        <f t="array" ref="J36">IFERROR(INDEX(SC!J:J,MATCH($C36,SC!$C:$C,0)),"")</f>
        <v/>
      </c>
      <c r="K36" s="36" t="str">
        <f t="array" ref="K36">IFERROR(INDEX(SC!K:K,MATCH($C36,SC!$C:$C,0)),"")</f>
        <v/>
      </c>
      <c r="L36" s="121"/>
      <c r="M36" s="44" t="str">
        <f t="array" ref="M36">IFERROR(INDEX(SC!M:M,MATCH($C36,SC!$C:$C,0)),"")</f>
        <v/>
      </c>
      <c r="N36" s="45" t="str">
        <f t="array" ref="N36">IFERROR(INDEX(SC!N:N,MATCH($C36,SC!$C:$C,0)),"")</f>
        <v/>
      </c>
      <c r="O36" s="46" t="str">
        <f t="array" ref="O36">IFERROR(INDEX(SC!O:O,MATCH($C36,SC!$C:$C,0)),"")</f>
        <v/>
      </c>
      <c r="P36" s="47" t="str">
        <f t="array" ref="P36">IFERROR(INDEX(SC!P:P,MATCH($C36,SC!$C:$C,0)),"")</f>
        <v/>
      </c>
      <c r="Q36" s="48" t="str">
        <f t="array" ref="Q36">IFERROR(INDEX(SC!Q:Q,MATCH($C36,SC!$C:$C,0)),"")</f>
        <v/>
      </c>
      <c r="R36" s="36" t="str">
        <f t="array" ref="R36">IFERROR(INDEX(SC!R:R,MATCH($C36,SC!$C:$C,0)),"")</f>
        <v/>
      </c>
      <c r="S36" s="39"/>
      <c r="T36" s="44" t="str">
        <f t="array" ref="T36">IFERROR(INDEX(SC!T:T,MATCH($C36,SC!$C:$C,0)),"")</f>
        <v/>
      </c>
      <c r="U36" s="45" t="str">
        <f t="array" ref="U36">IFERROR(INDEX(SC!U:U,MATCH($C36,SC!$C:$C,0)),"")</f>
        <v/>
      </c>
      <c r="V36" s="46" t="str">
        <f t="array" ref="V36">IFERROR(INDEX(SC!V:V,MATCH($C36,SC!$C:$C,0)),"")</f>
        <v/>
      </c>
      <c r="W36" s="47" t="str">
        <f t="array" ref="W36">IFERROR(INDEX(SC!W:W,MATCH($C36,SC!$C:$C,0)),"")</f>
        <v/>
      </c>
      <c r="X36" s="50">
        <f t="shared" si="8"/>
        <v>0</v>
      </c>
      <c r="Y36" s="110"/>
      <c r="Z36" s="68">
        <f t="shared" si="2"/>
        <v>1</v>
      </c>
      <c r="AA36" s="67" t="str">
        <f t="shared" si="3"/>
        <v/>
      </c>
      <c r="AB36" s="67" t="str">
        <f>IFERROR(IF(AND($G36="",$N36="",$U36=""),"",IF(MATCH($B36,'Fériés'!$C$5:$C$16,0)&gt;0,1,"")),"")</f>
        <v/>
      </c>
      <c r="AC36" s="70">
        <f t="shared" si="4"/>
        <v>1</v>
      </c>
      <c r="AD36" s="70">
        <f t="shared" si="5"/>
        <v>1</v>
      </c>
      <c r="AE36" s="71"/>
      <c r="AF36" s="71"/>
      <c r="AG36" s="71"/>
      <c r="AH36" s="71"/>
      <c r="AI36" s="71"/>
      <c r="AJ36" s="71"/>
      <c r="AK36" s="71">
        <f t="shared" si="6"/>
        <v>66</v>
      </c>
      <c r="AL36" s="71"/>
      <c r="AM36" s="1"/>
    </row>
    <row r="37" ht="15.75" customHeight="1">
      <c r="A37" s="1"/>
      <c r="B37" s="140">
        <v>45350.0</v>
      </c>
      <c r="C37" s="36"/>
      <c r="D37" s="37" t="str">
        <f t="array" ref="D37">IFERROR(INDEX(SC!D:D,MATCH($C37,SC!$C:$C,0)),"")</f>
        <v/>
      </c>
      <c r="E37" s="121"/>
      <c r="F37" s="39" t="str">
        <f t="array" ref="F37">IFERROR(INDEX(SC!F:F,MATCH($C37,SC!$C:$C,0)),"")</f>
        <v/>
      </c>
      <c r="G37" s="60" t="str">
        <f t="array" ref="G37">IFERROR(INDEX(SC!G:G,MATCH($C37,SC!$C:$C,0)),"")</f>
        <v/>
      </c>
      <c r="H37" s="115" t="str">
        <f t="array" ref="H37">IFERROR(INDEX(SC!H:H,MATCH($C37,SC!$C:$C,0)),"")</f>
        <v/>
      </c>
      <c r="I37" s="142" t="str">
        <f t="array" ref="I37">IFERROR(INDEX(SC!I:I,MATCH($C37,SC!$C:$C,0)),"")</f>
        <v/>
      </c>
      <c r="J37" s="117" t="str">
        <f t="array" ref="J37">IFERROR(INDEX(SC!J:J,MATCH($C37,SC!$C:$C,0)),"")</f>
        <v/>
      </c>
      <c r="K37" s="36" t="str">
        <f t="array" ref="K37">IFERROR(INDEX(SC!K:K,MATCH($C37,SC!$C:$C,0)),"")</f>
        <v/>
      </c>
      <c r="L37" s="121"/>
      <c r="M37" s="44" t="str">
        <f t="array" ref="M37">IFERROR(INDEX(SC!M:M,MATCH($C37,SC!$C:$C,0)),"")</f>
        <v/>
      </c>
      <c r="N37" s="45" t="str">
        <f t="array" ref="N37">IFERROR(INDEX(SC!N:N,MATCH($C37,SC!$C:$C,0)),"")</f>
        <v/>
      </c>
      <c r="O37" s="46" t="str">
        <f t="array" ref="O37">IFERROR(INDEX(SC!O:O,MATCH($C37,SC!$C:$C,0)),"")</f>
        <v/>
      </c>
      <c r="P37" s="47" t="str">
        <f t="array" ref="P37">IFERROR(INDEX(SC!P:P,MATCH($C37,SC!$C:$C,0)),"")</f>
        <v/>
      </c>
      <c r="Q37" s="48" t="str">
        <f t="array" ref="Q37">IFERROR(INDEX(SC!Q:Q,MATCH($C37,SC!$C:$C,0)),"")</f>
        <v/>
      </c>
      <c r="R37" s="36" t="str">
        <f t="array" ref="R37">IFERROR(INDEX(SC!R:R,MATCH($C37,SC!$C:$C,0)),"")</f>
        <v/>
      </c>
      <c r="S37" s="39"/>
      <c r="T37" s="44" t="str">
        <f t="array" ref="T37">IFERROR(INDEX(SC!T:T,MATCH($C37,SC!$C:$C,0)),"")</f>
        <v/>
      </c>
      <c r="U37" s="45" t="str">
        <f t="array" ref="U37">IFERROR(INDEX(SC!U:U,MATCH($C37,SC!$C:$C,0)),"")</f>
        <v/>
      </c>
      <c r="V37" s="46" t="str">
        <f t="array" ref="V37">IFERROR(INDEX(SC!V:V,MATCH($C37,SC!$C:$C,0)),"")</f>
        <v/>
      </c>
      <c r="W37" s="47" t="str">
        <f t="array" ref="W37">IFERROR(INDEX(SC!W:W,MATCH($C37,SC!$C:$C,0)),"")</f>
        <v/>
      </c>
      <c r="X37" s="50">
        <f t="shared" si="8"/>
        <v>0</v>
      </c>
      <c r="Y37" s="110"/>
      <c r="Z37" s="68">
        <f t="shared" si="2"/>
        <v>1</v>
      </c>
      <c r="AA37" s="67" t="str">
        <f t="shared" si="3"/>
        <v/>
      </c>
      <c r="AB37" s="67" t="str">
        <f>IFERROR(IF(AND($G37="",$N37="",$U37=""),"",IF(MATCH($B37,'Fériés'!$C$5:$C$16,0)&gt;0,1,"")),"")</f>
        <v/>
      </c>
      <c r="AC37" s="70">
        <f t="shared" si="4"/>
        <v>1</v>
      </c>
      <c r="AD37" s="70">
        <f t="shared" si="5"/>
        <v>1</v>
      </c>
      <c r="AE37" s="67"/>
      <c r="AF37" s="67"/>
      <c r="AG37" s="67"/>
      <c r="AH37" s="67"/>
      <c r="AI37" s="67"/>
      <c r="AJ37" s="67"/>
      <c r="AK37" s="71">
        <f t="shared" si="6"/>
        <v>66</v>
      </c>
      <c r="AL37" s="67"/>
      <c r="AM37" s="1"/>
    </row>
    <row r="38" ht="15.75" customHeight="1">
      <c r="A38" s="1"/>
      <c r="B38" s="143">
        <v>45351.0</v>
      </c>
      <c r="C38" s="144"/>
      <c r="D38" s="145" t="str">
        <f t="array" ref="D38">IFERROR(INDEX(SC!D:D,MATCH($C38,SC!$C:$C,0)),"")</f>
        <v/>
      </c>
      <c r="E38" s="146"/>
      <c r="F38" s="147" t="str">
        <f t="array" ref="F38">IFERROR(INDEX(SC!F:F,MATCH($C38,SC!$C:$C,0)),"")</f>
        <v/>
      </c>
      <c r="G38" s="148" t="str">
        <f t="array" ref="G38">IFERROR(INDEX(SC!G:G,MATCH($C38,SC!$C:$C,0)),"")</f>
        <v/>
      </c>
      <c r="H38" s="149" t="str">
        <f t="array" ref="H38">IFERROR(INDEX(SC!H:H,MATCH($C38,SC!$C:$C,0)),"")</f>
        <v/>
      </c>
      <c r="I38" s="150" t="str">
        <f t="array" ref="I38">IFERROR(INDEX(SC!I:I,MATCH($C38,SC!$C:$C,0)),"")</f>
        <v/>
      </c>
      <c r="J38" s="119" t="str">
        <f t="array" ref="J38">IFERROR(INDEX(SC!J:J,MATCH($C38,SC!$C:$C,0)),"")</f>
        <v/>
      </c>
      <c r="K38" s="144" t="str">
        <f t="array" ref="K38">IFERROR(INDEX(SC!K:K,MATCH($C38,SC!$C:$C,0)),"")</f>
        <v/>
      </c>
      <c r="L38" s="146"/>
      <c r="M38" s="151" t="str">
        <f t="array" ref="M38">IFERROR(INDEX(SC!M:M,MATCH($C38,SC!$C:$C,0)),"")</f>
        <v/>
      </c>
      <c r="N38" s="152" t="str">
        <f t="array" ref="N38">IFERROR(INDEX(SC!N:N,MATCH($C38,SC!$C:$C,0)),"")</f>
        <v/>
      </c>
      <c r="O38" s="153" t="str">
        <f t="array" ref="O38">IFERROR(INDEX(SC!O:O,MATCH($C38,SC!$C:$C,0)),"")</f>
        <v/>
      </c>
      <c r="P38" s="154" t="str">
        <f t="array" ref="P38">IFERROR(INDEX(SC!P:P,MATCH($C38,SC!$C:$C,0)),"")</f>
        <v/>
      </c>
      <c r="Q38" s="48" t="str">
        <f t="array" ref="Q38">IFERROR(INDEX(SC!Q:Q,MATCH($C38,SC!$C:$C,0)),"")</f>
        <v/>
      </c>
      <c r="R38" s="144" t="str">
        <f t="array" ref="R38">IFERROR(INDEX(SC!R:R,MATCH($C38,SC!$C:$C,0)),"")</f>
        <v/>
      </c>
      <c r="S38" s="147"/>
      <c r="T38" s="151" t="str">
        <f t="array" ref="T38">IFERROR(INDEX(SC!T:T,MATCH($C38,SC!$C:$C,0)),"")</f>
        <v/>
      </c>
      <c r="U38" s="152" t="str">
        <f t="array" ref="U38">IFERROR(INDEX(SC!U:U,MATCH($C38,SC!$C:$C,0)),"")</f>
        <v/>
      </c>
      <c r="V38" s="153" t="str">
        <f t="array" ref="V38">IFERROR(INDEX(SC!V:V,MATCH($C38,SC!$C:$C,0)),"")</f>
        <v/>
      </c>
      <c r="W38" s="154" t="str">
        <f t="array" ref="W38">IFERROR(INDEX(SC!W:W,MATCH($C38,SC!$C:$C,0)),"")</f>
        <v/>
      </c>
      <c r="X38" s="50">
        <f t="shared" si="8"/>
        <v>0</v>
      </c>
      <c r="Y38" s="110"/>
      <c r="Z38" s="68">
        <f t="shared" si="2"/>
        <v>1</v>
      </c>
      <c r="AA38" s="67" t="str">
        <f t="shared" si="3"/>
        <v/>
      </c>
      <c r="AB38" s="67" t="str">
        <f>IFERROR(IF(AND($G38="",$N38="",$U38=""),"",IF(MATCH($B38,'Fériés'!$C$5:$C$16,0)&gt;0,1,"")),"")</f>
        <v/>
      </c>
      <c r="AC38" s="70">
        <f t="shared" si="4"/>
        <v>1</v>
      </c>
      <c r="AD38" s="70">
        <f t="shared" si="5"/>
        <v>1</v>
      </c>
      <c r="AE38" s="67"/>
      <c r="AF38" s="67"/>
      <c r="AG38" s="67"/>
      <c r="AH38" s="67"/>
      <c r="AI38" s="67"/>
      <c r="AJ38" s="67"/>
      <c r="AK38" s="71">
        <f t="shared" si="6"/>
        <v>66</v>
      </c>
      <c r="AL38" s="67"/>
      <c r="AM38" s="1"/>
    </row>
    <row r="39" ht="15.75" customHeight="1">
      <c r="A39" s="1"/>
      <c r="B39" s="1"/>
      <c r="C39" s="1"/>
      <c r="D39" s="2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6"/>
      <c r="Z39" s="16"/>
      <c r="AA39" s="16"/>
      <c r="AB39" s="16"/>
      <c r="AC39" s="155"/>
      <c r="AD39" s="155"/>
      <c r="AE39" s="16"/>
      <c r="AF39" s="16"/>
      <c r="AG39" s="16"/>
      <c r="AH39" s="16"/>
      <c r="AI39" s="16"/>
      <c r="AJ39" s="16"/>
      <c r="AK39" s="16"/>
      <c r="AL39" s="16"/>
      <c r="AM39" s="1"/>
    </row>
    <row r="40" ht="15.75" customHeight="1">
      <c r="A40" s="1"/>
      <c r="B40" s="1"/>
      <c r="C40" s="1"/>
      <c r="D40" s="2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56" t="s">
        <v>51</v>
      </c>
      <c r="W40" s="15"/>
      <c r="X40" s="1"/>
      <c r="Y40" s="67">
        <f t="shared" ref="Y40:AL40" si="9">SUM(Y10:Y38)</f>
        <v>1</v>
      </c>
      <c r="Z40" s="67">
        <f t="shared" si="9"/>
        <v>13</v>
      </c>
      <c r="AA40" s="67">
        <f t="shared" si="9"/>
        <v>0</v>
      </c>
      <c r="AB40" s="67">
        <f t="shared" si="9"/>
        <v>0</v>
      </c>
      <c r="AC40" s="67">
        <f t="shared" si="9"/>
        <v>25</v>
      </c>
      <c r="AD40" s="67">
        <f t="shared" si="9"/>
        <v>13</v>
      </c>
      <c r="AE40" s="71">
        <f t="shared" si="9"/>
        <v>15.2</v>
      </c>
      <c r="AF40" s="71">
        <f t="shared" si="9"/>
        <v>0</v>
      </c>
      <c r="AG40" s="71">
        <f t="shared" si="9"/>
        <v>0</v>
      </c>
      <c r="AH40" s="71">
        <f t="shared" si="9"/>
        <v>0</v>
      </c>
      <c r="AI40" s="71">
        <f t="shared" si="9"/>
        <v>0</v>
      </c>
      <c r="AJ40" s="71">
        <f t="shared" si="9"/>
        <v>0</v>
      </c>
      <c r="AK40" s="71">
        <f t="shared" si="9"/>
        <v>792.15</v>
      </c>
      <c r="AL40" s="71">
        <f t="shared" si="9"/>
        <v>0</v>
      </c>
      <c r="AM40" s="1"/>
    </row>
    <row r="41" ht="15.75" customHeight="1">
      <c r="A41" s="1"/>
      <c r="B41" s="1"/>
      <c r="C41" s="1"/>
      <c r="D41" s="2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6"/>
      <c r="Z41" s="16"/>
      <c r="AA41" s="16"/>
      <c r="AB41" s="16"/>
      <c r="AC41" s="155"/>
      <c r="AD41" s="155"/>
      <c r="AE41" s="16"/>
      <c r="AF41" s="16"/>
      <c r="AG41" s="16"/>
      <c r="AH41" s="16"/>
      <c r="AI41" s="16"/>
      <c r="AJ41" s="16"/>
      <c r="AK41" s="16"/>
      <c r="AL41" s="16"/>
      <c r="AM41" s="1"/>
    </row>
    <row r="42" ht="15.75" customHeight="1">
      <c r="A42" s="1"/>
      <c r="B42" s="1"/>
      <c r="C42" s="1"/>
      <c r="D42" s="2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6"/>
      <c r="Z42" s="16"/>
      <c r="AA42" s="16"/>
      <c r="AB42" s="16"/>
      <c r="AC42" s="155"/>
      <c r="AD42" s="155"/>
      <c r="AE42" s="16"/>
      <c r="AF42" s="16"/>
      <c r="AG42" s="16"/>
      <c r="AH42" s="16"/>
      <c r="AI42" s="16"/>
      <c r="AJ42" s="16"/>
      <c r="AK42" s="16"/>
      <c r="AL42" s="16"/>
      <c r="AM42" s="1"/>
    </row>
    <row r="43" ht="15.75" customHeight="1">
      <c r="A43" s="1"/>
      <c r="B43" s="1"/>
      <c r="C43" s="1"/>
      <c r="D43" s="2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6"/>
      <c r="Z43" s="16"/>
      <c r="AA43" s="16"/>
      <c r="AB43" s="16"/>
      <c r="AC43" s="155"/>
      <c r="AD43" s="155"/>
      <c r="AE43" s="16"/>
      <c r="AF43" s="16"/>
      <c r="AG43" s="16"/>
      <c r="AH43" s="16"/>
      <c r="AI43" s="16"/>
      <c r="AJ43" s="16"/>
      <c r="AK43" s="16"/>
      <c r="AL43" s="16"/>
      <c r="AM43" s="1"/>
    </row>
    <row r="44" ht="15.75" customHeight="1">
      <c r="A44" s="1"/>
      <c r="B44" s="1"/>
      <c r="C44" s="1"/>
      <c r="D44" s="2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6"/>
      <c r="Z44" s="16"/>
      <c r="AA44" s="16"/>
      <c r="AB44" s="16"/>
      <c r="AC44" s="155"/>
      <c r="AD44" s="155"/>
      <c r="AE44" s="16"/>
      <c r="AF44" s="16"/>
      <c r="AG44" s="16"/>
      <c r="AH44" s="16"/>
      <c r="AI44" s="16"/>
      <c r="AJ44" s="16"/>
      <c r="AK44" s="16"/>
      <c r="AL44" s="16"/>
      <c r="AM44" s="1"/>
    </row>
    <row r="45" ht="15.75" customHeight="1">
      <c r="A45" s="1"/>
      <c r="B45" s="1"/>
      <c r="C45" s="1"/>
      <c r="D45" s="2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6"/>
      <c r="Z45" s="16"/>
      <c r="AA45" s="16"/>
      <c r="AB45" s="16"/>
      <c r="AC45" s="155"/>
      <c r="AD45" s="155"/>
      <c r="AE45" s="16"/>
      <c r="AF45" s="16"/>
      <c r="AG45" s="16"/>
      <c r="AH45" s="16"/>
      <c r="AI45" s="16"/>
      <c r="AJ45" s="16"/>
      <c r="AK45" s="16"/>
      <c r="AL45" s="16"/>
      <c r="AM45" s="1"/>
    </row>
    <row r="46" ht="15.75" customHeight="1">
      <c r="A46" s="1"/>
      <c r="B46" s="1"/>
      <c r="C46" s="1"/>
      <c r="D46" s="2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6"/>
      <c r="Z46" s="16"/>
      <c r="AA46" s="16"/>
      <c r="AB46" s="16"/>
      <c r="AC46" s="155"/>
      <c r="AD46" s="155"/>
      <c r="AE46" s="16"/>
      <c r="AF46" s="16"/>
      <c r="AG46" s="16"/>
      <c r="AH46" s="16"/>
      <c r="AI46" s="16"/>
      <c r="AJ46" s="16"/>
      <c r="AK46" s="16"/>
      <c r="AL46" s="16"/>
      <c r="AM46" s="1"/>
    </row>
    <row r="47" ht="15.75" customHeight="1">
      <c r="A47" s="1"/>
      <c r="B47" s="1"/>
      <c r="C47" s="1"/>
      <c r="D47" s="2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6"/>
      <c r="Z47" s="16"/>
      <c r="AA47" s="16"/>
      <c r="AB47" s="16"/>
      <c r="AC47" s="155"/>
      <c r="AD47" s="155"/>
      <c r="AE47" s="16"/>
      <c r="AF47" s="16"/>
      <c r="AG47" s="16"/>
      <c r="AH47" s="16"/>
      <c r="AI47" s="16"/>
      <c r="AJ47" s="16"/>
      <c r="AK47" s="16"/>
      <c r="AL47" s="16"/>
      <c r="AM47" s="1"/>
    </row>
    <row r="48" ht="15.75" customHeight="1">
      <c r="A48" s="1"/>
      <c r="B48" s="1"/>
      <c r="C48" s="1"/>
      <c r="D48" s="2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6"/>
      <c r="Z48" s="16"/>
      <c r="AA48" s="16"/>
      <c r="AB48" s="16"/>
      <c r="AC48" s="155"/>
      <c r="AD48" s="155"/>
      <c r="AE48" s="16"/>
      <c r="AF48" s="16"/>
      <c r="AG48" s="16"/>
      <c r="AH48" s="16"/>
      <c r="AI48" s="16"/>
      <c r="AJ48" s="16"/>
      <c r="AK48" s="16"/>
      <c r="AL48" s="16"/>
      <c r="AM48" s="1"/>
    </row>
    <row r="49" ht="15.75" customHeight="1">
      <c r="A49" s="1"/>
      <c r="B49" s="1"/>
      <c r="C49" s="1"/>
      <c r="D49" s="2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/>
      <c r="Z49" s="16"/>
      <c r="AA49" s="16"/>
      <c r="AB49" s="16"/>
      <c r="AC49" s="155"/>
      <c r="AD49" s="155"/>
      <c r="AE49" s="16"/>
      <c r="AF49" s="16"/>
      <c r="AG49" s="16"/>
      <c r="AH49" s="16"/>
      <c r="AI49" s="16"/>
      <c r="AJ49" s="16"/>
      <c r="AK49" s="16"/>
      <c r="AL49" s="16"/>
      <c r="AM49" s="1"/>
    </row>
    <row r="50" ht="15.75" customHeight="1">
      <c r="A50" s="1"/>
      <c r="B50" s="1"/>
      <c r="C50" s="1"/>
      <c r="D50" s="2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6"/>
      <c r="Z50" s="16"/>
      <c r="AA50" s="16"/>
      <c r="AB50" s="16"/>
      <c r="AC50" s="155"/>
      <c r="AD50" s="155"/>
      <c r="AE50" s="16"/>
      <c r="AF50" s="16"/>
      <c r="AG50" s="16"/>
      <c r="AH50" s="16"/>
      <c r="AI50" s="16"/>
      <c r="AJ50" s="16"/>
      <c r="AK50" s="16"/>
      <c r="AL50" s="16"/>
      <c r="AM50" s="1"/>
    </row>
    <row r="51" ht="15.75" customHeight="1">
      <c r="A51" s="1"/>
      <c r="B51" s="1"/>
      <c r="C51" s="1"/>
      <c r="D51" s="2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6"/>
      <c r="Z51" s="16"/>
      <c r="AA51" s="16"/>
      <c r="AB51" s="16"/>
      <c r="AC51" s="155"/>
      <c r="AD51" s="155"/>
      <c r="AE51" s="16"/>
      <c r="AF51" s="16"/>
      <c r="AG51" s="16"/>
      <c r="AH51" s="16"/>
      <c r="AI51" s="16"/>
      <c r="AJ51" s="16"/>
      <c r="AK51" s="16"/>
      <c r="AL51" s="16"/>
      <c r="AM51" s="1"/>
    </row>
    <row r="52" ht="15.75" customHeight="1">
      <c r="A52" s="1"/>
      <c r="B52" s="1"/>
      <c r="C52" s="1"/>
      <c r="D52" s="2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6"/>
      <c r="Z52" s="16"/>
      <c r="AA52" s="16"/>
      <c r="AB52" s="16"/>
      <c r="AC52" s="155"/>
      <c r="AD52" s="155"/>
      <c r="AE52" s="16"/>
      <c r="AF52" s="16"/>
      <c r="AG52" s="16"/>
      <c r="AH52" s="16"/>
      <c r="AI52" s="16"/>
      <c r="AJ52" s="16"/>
      <c r="AK52" s="16"/>
      <c r="AL52" s="16"/>
      <c r="AM52" s="1"/>
    </row>
    <row r="53" ht="15.75" customHeight="1">
      <c r="A53" s="1"/>
      <c r="B53" s="1"/>
      <c r="C53" s="1"/>
      <c r="D53" s="2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6"/>
      <c r="Z53" s="16"/>
      <c r="AA53" s="16"/>
      <c r="AB53" s="16"/>
      <c r="AC53" s="155"/>
      <c r="AD53" s="155"/>
      <c r="AE53" s="16"/>
      <c r="AF53" s="16"/>
      <c r="AG53" s="16"/>
      <c r="AH53" s="16"/>
      <c r="AI53" s="16"/>
      <c r="AJ53" s="16"/>
      <c r="AK53" s="16"/>
      <c r="AL53" s="16"/>
      <c r="AM53" s="1"/>
    </row>
    <row r="54" ht="15.75" customHeight="1">
      <c r="A54" s="1"/>
      <c r="B54" s="1"/>
      <c r="C54" s="1"/>
      <c r="D54" s="2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6"/>
      <c r="Z54" s="16"/>
      <c r="AA54" s="16"/>
      <c r="AB54" s="16"/>
      <c r="AC54" s="155"/>
      <c r="AD54" s="155"/>
      <c r="AE54" s="16"/>
      <c r="AF54" s="16"/>
      <c r="AG54" s="16"/>
      <c r="AH54" s="16"/>
      <c r="AI54" s="16"/>
      <c r="AJ54" s="16"/>
      <c r="AK54" s="16"/>
      <c r="AL54" s="16"/>
      <c r="AM54" s="1"/>
    </row>
    <row r="55" ht="15.75" customHeight="1">
      <c r="A55" s="1"/>
      <c r="B55" s="1"/>
      <c r="C55" s="1"/>
      <c r="D55" s="2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6"/>
      <c r="Z55" s="16"/>
      <c r="AA55" s="16"/>
      <c r="AB55" s="16"/>
      <c r="AC55" s="155"/>
      <c r="AD55" s="155"/>
      <c r="AE55" s="16"/>
      <c r="AF55" s="16"/>
      <c r="AG55" s="16"/>
      <c r="AH55" s="16"/>
      <c r="AI55" s="16"/>
      <c r="AJ55" s="16"/>
      <c r="AK55" s="16"/>
      <c r="AL55" s="16"/>
      <c r="AM55" s="1"/>
    </row>
    <row r="56" ht="15.75" customHeight="1">
      <c r="A56" s="1"/>
      <c r="B56" s="1"/>
      <c r="C56" s="1"/>
      <c r="D56" s="2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6"/>
      <c r="Z56" s="16"/>
      <c r="AA56" s="16"/>
      <c r="AB56" s="16"/>
      <c r="AC56" s="155"/>
      <c r="AD56" s="155"/>
      <c r="AE56" s="16"/>
      <c r="AF56" s="16"/>
      <c r="AG56" s="16"/>
      <c r="AH56" s="16"/>
      <c r="AI56" s="16"/>
      <c r="AJ56" s="16"/>
      <c r="AK56" s="16"/>
      <c r="AL56" s="16"/>
      <c r="AM56" s="1"/>
    </row>
    <row r="57" ht="15.75" customHeight="1">
      <c r="A57" s="1"/>
      <c r="B57" s="1"/>
      <c r="C57" s="1"/>
      <c r="D57" s="2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6"/>
      <c r="Z57" s="16"/>
      <c r="AA57" s="16"/>
      <c r="AB57" s="16"/>
      <c r="AC57" s="155"/>
      <c r="AD57" s="155"/>
      <c r="AE57" s="16"/>
      <c r="AF57" s="16"/>
      <c r="AG57" s="16"/>
      <c r="AH57" s="16"/>
      <c r="AI57" s="16"/>
      <c r="AJ57" s="16"/>
      <c r="AK57" s="16"/>
      <c r="AL57" s="16"/>
      <c r="AM57" s="1"/>
    </row>
    <row r="58" ht="15.75" customHeight="1">
      <c r="A58" s="1"/>
      <c r="B58" s="1"/>
      <c r="C58" s="1"/>
      <c r="D58" s="2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6"/>
      <c r="Z58" s="16"/>
      <c r="AA58" s="16"/>
      <c r="AB58" s="16"/>
      <c r="AC58" s="155"/>
      <c r="AD58" s="155"/>
      <c r="AE58" s="16"/>
      <c r="AF58" s="16"/>
      <c r="AG58" s="16"/>
      <c r="AH58" s="16"/>
      <c r="AI58" s="16"/>
      <c r="AJ58" s="16"/>
      <c r="AK58" s="16"/>
      <c r="AL58" s="16"/>
      <c r="AM58" s="1"/>
    </row>
    <row r="59" ht="15.75" customHeight="1">
      <c r="A59" s="1"/>
      <c r="B59" s="1"/>
      <c r="C59" s="1"/>
      <c r="D59" s="2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6"/>
      <c r="Z59" s="16"/>
      <c r="AA59" s="16"/>
      <c r="AB59" s="16"/>
      <c r="AC59" s="155"/>
      <c r="AD59" s="155"/>
      <c r="AE59" s="16"/>
      <c r="AF59" s="16"/>
      <c r="AG59" s="16"/>
      <c r="AH59" s="16"/>
      <c r="AI59" s="16"/>
      <c r="AJ59" s="16"/>
      <c r="AK59" s="16"/>
      <c r="AL59" s="16"/>
      <c r="AM59" s="1"/>
    </row>
    <row r="60" ht="15.75" customHeight="1">
      <c r="A60" s="1"/>
      <c r="B60" s="1"/>
      <c r="C60" s="1"/>
      <c r="D60" s="2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6"/>
      <c r="Z60" s="16"/>
      <c r="AA60" s="16"/>
      <c r="AB60" s="16"/>
      <c r="AC60" s="155"/>
      <c r="AD60" s="155"/>
      <c r="AE60" s="16"/>
      <c r="AF60" s="16"/>
      <c r="AG60" s="16"/>
      <c r="AH60" s="16"/>
      <c r="AI60" s="16"/>
      <c r="AJ60" s="16"/>
      <c r="AK60" s="16"/>
      <c r="AL60" s="16"/>
      <c r="AM60" s="1"/>
    </row>
    <row r="61" ht="15.75" customHeight="1">
      <c r="A61" s="1"/>
      <c r="B61" s="1"/>
      <c r="C61" s="1"/>
      <c r="D61" s="2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6"/>
      <c r="Z61" s="16"/>
      <c r="AA61" s="16"/>
      <c r="AB61" s="16"/>
      <c r="AC61" s="155"/>
      <c r="AD61" s="155"/>
      <c r="AE61" s="16"/>
      <c r="AF61" s="16"/>
      <c r="AG61" s="16"/>
      <c r="AH61" s="16"/>
      <c r="AI61" s="16"/>
      <c r="AJ61" s="16"/>
      <c r="AK61" s="16"/>
      <c r="AL61" s="16"/>
      <c r="AM61" s="1"/>
    </row>
    <row r="62" ht="15.75" customHeight="1">
      <c r="A62" s="1"/>
      <c r="B62" s="1"/>
      <c r="C62" s="1"/>
      <c r="D62" s="2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6"/>
      <c r="Z62" s="16"/>
      <c r="AA62" s="16"/>
      <c r="AB62" s="16"/>
      <c r="AC62" s="155"/>
      <c r="AD62" s="155"/>
      <c r="AE62" s="16"/>
      <c r="AF62" s="16"/>
      <c r="AG62" s="16"/>
      <c r="AH62" s="16"/>
      <c r="AI62" s="16"/>
      <c r="AJ62" s="16"/>
      <c r="AK62" s="16"/>
      <c r="AL62" s="16"/>
      <c r="AM62" s="1"/>
    </row>
    <row r="63" ht="15.75" customHeight="1">
      <c r="A63" s="1"/>
      <c r="B63" s="1"/>
      <c r="C63" s="1"/>
      <c r="D63" s="2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6"/>
      <c r="Z63" s="16"/>
      <c r="AA63" s="16"/>
      <c r="AB63" s="16"/>
      <c r="AC63" s="155"/>
      <c r="AD63" s="155"/>
      <c r="AE63" s="16"/>
      <c r="AF63" s="16"/>
      <c r="AG63" s="16"/>
      <c r="AH63" s="16"/>
      <c r="AI63" s="16"/>
      <c r="AJ63" s="16"/>
      <c r="AK63" s="16"/>
      <c r="AL63" s="16"/>
      <c r="AM63" s="1"/>
    </row>
    <row r="64" ht="15.75" customHeight="1">
      <c r="A64" s="1"/>
      <c r="B64" s="1"/>
      <c r="C64" s="1"/>
      <c r="D64" s="2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6"/>
      <c r="Z64" s="16"/>
      <c r="AA64" s="16"/>
      <c r="AB64" s="16"/>
      <c r="AC64" s="155"/>
      <c r="AD64" s="155"/>
      <c r="AE64" s="16"/>
      <c r="AF64" s="16"/>
      <c r="AG64" s="16"/>
      <c r="AH64" s="16"/>
      <c r="AI64" s="16"/>
      <c r="AJ64" s="16"/>
      <c r="AK64" s="16"/>
      <c r="AL64" s="16"/>
      <c r="AM64" s="1"/>
    </row>
    <row r="65" ht="15.75" customHeight="1">
      <c r="A65" s="1"/>
      <c r="B65" s="1"/>
      <c r="C65" s="1"/>
      <c r="D65" s="2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6"/>
      <c r="Z65" s="16"/>
      <c r="AA65" s="16"/>
      <c r="AB65" s="16"/>
      <c r="AC65" s="155"/>
      <c r="AD65" s="155"/>
      <c r="AE65" s="16"/>
      <c r="AF65" s="16"/>
      <c r="AG65" s="16"/>
      <c r="AH65" s="16"/>
      <c r="AI65" s="16"/>
      <c r="AJ65" s="16"/>
      <c r="AK65" s="16"/>
      <c r="AL65" s="16"/>
      <c r="AM65" s="1"/>
    </row>
    <row r="66" ht="15.75" customHeight="1">
      <c r="A66" s="1"/>
      <c r="B66" s="1"/>
      <c r="C66" s="1"/>
      <c r="D66" s="2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6"/>
      <c r="Z66" s="16"/>
      <c r="AA66" s="16"/>
      <c r="AB66" s="16"/>
      <c r="AC66" s="155"/>
      <c r="AD66" s="155"/>
      <c r="AE66" s="16"/>
      <c r="AF66" s="16"/>
      <c r="AG66" s="16"/>
      <c r="AH66" s="16"/>
      <c r="AI66" s="16"/>
      <c r="AJ66" s="16"/>
      <c r="AK66" s="16"/>
      <c r="AL66" s="16"/>
      <c r="AM66" s="1"/>
    </row>
    <row r="67" ht="15.75" customHeight="1">
      <c r="A67" s="1"/>
      <c r="B67" s="1"/>
      <c r="C67" s="1"/>
      <c r="D67" s="2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6"/>
      <c r="Z67" s="16"/>
      <c r="AA67" s="16"/>
      <c r="AB67" s="16"/>
      <c r="AC67" s="155"/>
      <c r="AD67" s="155"/>
      <c r="AE67" s="16"/>
      <c r="AF67" s="16"/>
      <c r="AG67" s="16"/>
      <c r="AH67" s="16"/>
      <c r="AI67" s="16"/>
      <c r="AJ67" s="16"/>
      <c r="AK67" s="16"/>
      <c r="AL67" s="16"/>
      <c r="AM67" s="1"/>
    </row>
    <row r="68" ht="15.75" customHeight="1">
      <c r="A68" s="1"/>
      <c r="B68" s="1"/>
      <c r="C68" s="1"/>
      <c r="D68" s="2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6"/>
      <c r="Z68" s="16"/>
      <c r="AA68" s="16"/>
      <c r="AB68" s="16"/>
      <c r="AC68" s="155"/>
      <c r="AD68" s="155"/>
      <c r="AE68" s="16"/>
      <c r="AF68" s="16"/>
      <c r="AG68" s="16"/>
      <c r="AH68" s="16"/>
      <c r="AI68" s="16"/>
      <c r="AJ68" s="16"/>
      <c r="AK68" s="16"/>
      <c r="AL68" s="16"/>
      <c r="AM68" s="1"/>
    </row>
    <row r="69" ht="15.75" customHeight="1">
      <c r="A69" s="1"/>
      <c r="B69" s="1"/>
      <c r="C69" s="1"/>
      <c r="D69" s="2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6"/>
      <c r="Z69" s="16"/>
      <c r="AA69" s="16"/>
      <c r="AB69" s="16"/>
      <c r="AC69" s="155"/>
      <c r="AD69" s="155"/>
      <c r="AE69" s="16"/>
      <c r="AF69" s="16"/>
      <c r="AG69" s="16"/>
      <c r="AH69" s="16"/>
      <c r="AI69" s="16"/>
      <c r="AJ69" s="16"/>
      <c r="AK69" s="16"/>
      <c r="AL69" s="16"/>
      <c r="AM69" s="1"/>
    </row>
    <row r="70" ht="15.75" customHeight="1">
      <c r="A70" s="1"/>
      <c r="B70" s="1"/>
      <c r="C70" s="1"/>
      <c r="D70" s="2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6"/>
      <c r="Z70" s="16"/>
      <c r="AA70" s="16"/>
      <c r="AB70" s="16"/>
      <c r="AC70" s="155"/>
      <c r="AD70" s="155"/>
      <c r="AE70" s="16"/>
      <c r="AF70" s="16"/>
      <c r="AG70" s="16"/>
      <c r="AH70" s="16"/>
      <c r="AI70" s="16"/>
      <c r="AJ70" s="16"/>
      <c r="AK70" s="16"/>
      <c r="AL70" s="16"/>
      <c r="AM70" s="1"/>
    </row>
    <row r="71" ht="15.75" customHeight="1">
      <c r="A71" s="1"/>
      <c r="B71" s="1"/>
      <c r="C71" s="1"/>
      <c r="D71" s="2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6"/>
      <c r="Z71" s="16"/>
      <c r="AA71" s="16"/>
      <c r="AB71" s="16"/>
      <c r="AC71" s="155"/>
      <c r="AD71" s="155"/>
      <c r="AE71" s="16"/>
      <c r="AF71" s="16"/>
      <c r="AG71" s="16"/>
      <c r="AH71" s="16"/>
      <c r="AI71" s="16"/>
      <c r="AJ71" s="16"/>
      <c r="AK71" s="16"/>
      <c r="AL71" s="16"/>
      <c r="AM71" s="1"/>
    </row>
    <row r="72" ht="15.75" customHeight="1">
      <c r="A72" s="1"/>
      <c r="B72" s="1"/>
      <c r="C72" s="1"/>
      <c r="D72" s="2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6"/>
      <c r="Z72" s="16"/>
      <c r="AA72" s="16"/>
      <c r="AB72" s="16"/>
      <c r="AC72" s="155"/>
      <c r="AD72" s="155"/>
      <c r="AE72" s="16"/>
      <c r="AF72" s="16"/>
      <c r="AG72" s="16"/>
      <c r="AH72" s="16"/>
      <c r="AI72" s="16"/>
      <c r="AJ72" s="16"/>
      <c r="AK72" s="16"/>
      <c r="AL72" s="16"/>
      <c r="AM72" s="1"/>
    </row>
    <row r="73" ht="15.75" customHeight="1">
      <c r="A73" s="1"/>
      <c r="B73" s="1"/>
      <c r="C73" s="1"/>
      <c r="D73" s="2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6"/>
      <c r="Z73" s="16"/>
      <c r="AA73" s="16"/>
      <c r="AB73" s="16"/>
      <c r="AC73" s="155"/>
      <c r="AD73" s="155"/>
      <c r="AE73" s="16"/>
      <c r="AF73" s="16"/>
      <c r="AG73" s="16"/>
      <c r="AH73" s="16"/>
      <c r="AI73" s="16"/>
      <c r="AJ73" s="16"/>
      <c r="AK73" s="16"/>
      <c r="AL73" s="16"/>
      <c r="AM73" s="1"/>
    </row>
    <row r="74" ht="15.75" customHeight="1">
      <c r="A74" s="1"/>
      <c r="B74" s="1"/>
      <c r="C74" s="1"/>
      <c r="D74" s="2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6"/>
      <c r="Z74" s="16"/>
      <c r="AA74" s="16"/>
      <c r="AB74" s="16"/>
      <c r="AC74" s="155"/>
      <c r="AD74" s="155"/>
      <c r="AE74" s="16"/>
      <c r="AF74" s="16"/>
      <c r="AG74" s="16"/>
      <c r="AH74" s="16"/>
      <c r="AI74" s="16"/>
      <c r="AJ74" s="16"/>
      <c r="AK74" s="16"/>
      <c r="AL74" s="16"/>
      <c r="AM74" s="1"/>
    </row>
    <row r="75" ht="15.75" customHeight="1">
      <c r="A75" s="1"/>
      <c r="B75" s="1"/>
      <c r="C75" s="1"/>
      <c r="D75" s="2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6"/>
      <c r="Z75" s="16"/>
      <c r="AA75" s="16"/>
      <c r="AB75" s="16"/>
      <c r="AC75" s="155"/>
      <c r="AD75" s="155"/>
      <c r="AE75" s="16"/>
      <c r="AF75" s="16"/>
      <c r="AG75" s="16"/>
      <c r="AH75" s="16"/>
      <c r="AI75" s="16"/>
      <c r="AJ75" s="16"/>
      <c r="AK75" s="16"/>
      <c r="AL75" s="16"/>
      <c r="AM75" s="1"/>
    </row>
    <row r="76" ht="15.75" customHeight="1">
      <c r="A76" s="1"/>
      <c r="B76" s="1"/>
      <c r="C76" s="1"/>
      <c r="D76" s="2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6"/>
      <c r="Z76" s="16"/>
      <c r="AA76" s="16"/>
      <c r="AB76" s="16"/>
      <c r="AC76" s="155"/>
      <c r="AD76" s="155"/>
      <c r="AE76" s="16"/>
      <c r="AF76" s="16"/>
      <c r="AG76" s="16"/>
      <c r="AH76" s="16"/>
      <c r="AI76" s="16"/>
      <c r="AJ76" s="16"/>
      <c r="AK76" s="16"/>
      <c r="AL76" s="16"/>
      <c r="AM76" s="1"/>
    </row>
    <row r="77" ht="15.75" customHeight="1">
      <c r="A77" s="1"/>
      <c r="B77" s="1"/>
      <c r="C77" s="1"/>
      <c r="D77" s="2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6"/>
      <c r="Z77" s="16"/>
      <c r="AA77" s="16"/>
      <c r="AB77" s="16"/>
      <c r="AC77" s="155"/>
      <c r="AD77" s="155"/>
      <c r="AE77" s="16"/>
      <c r="AF77" s="16"/>
      <c r="AG77" s="16"/>
      <c r="AH77" s="16"/>
      <c r="AI77" s="16"/>
      <c r="AJ77" s="16"/>
      <c r="AK77" s="16"/>
      <c r="AL77" s="16"/>
      <c r="AM77" s="1"/>
    </row>
    <row r="78" ht="15.75" customHeight="1">
      <c r="A78" s="1"/>
      <c r="B78" s="1"/>
      <c r="C78" s="1"/>
      <c r="D78" s="2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6"/>
      <c r="Z78" s="16"/>
      <c r="AA78" s="16"/>
      <c r="AB78" s="16"/>
      <c r="AC78" s="155"/>
      <c r="AD78" s="155"/>
      <c r="AE78" s="16"/>
      <c r="AF78" s="16"/>
      <c r="AG78" s="16"/>
      <c r="AH78" s="16"/>
      <c r="AI78" s="16"/>
      <c r="AJ78" s="16"/>
      <c r="AK78" s="16"/>
      <c r="AL78" s="16"/>
      <c r="AM78" s="1"/>
    </row>
    <row r="79" ht="15.75" customHeight="1">
      <c r="A79" s="1"/>
      <c r="B79" s="1"/>
      <c r="C79" s="1"/>
      <c r="D79" s="2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6"/>
      <c r="Z79" s="16"/>
      <c r="AA79" s="16"/>
      <c r="AB79" s="16"/>
      <c r="AC79" s="155"/>
      <c r="AD79" s="155"/>
      <c r="AE79" s="16"/>
      <c r="AF79" s="16"/>
      <c r="AG79" s="16"/>
      <c r="AH79" s="16"/>
      <c r="AI79" s="16"/>
      <c r="AJ79" s="16"/>
      <c r="AK79" s="16"/>
      <c r="AL79" s="16"/>
      <c r="AM79" s="1"/>
    </row>
    <row r="80" ht="15.75" customHeight="1">
      <c r="A80" s="1"/>
      <c r="B80" s="1"/>
      <c r="C80" s="1"/>
      <c r="D80" s="2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6"/>
      <c r="Z80" s="16"/>
      <c r="AA80" s="16"/>
      <c r="AB80" s="16"/>
      <c r="AC80" s="155"/>
      <c r="AD80" s="155"/>
      <c r="AE80" s="16"/>
      <c r="AF80" s="16"/>
      <c r="AG80" s="16"/>
      <c r="AH80" s="16"/>
      <c r="AI80" s="16"/>
      <c r="AJ80" s="16"/>
      <c r="AK80" s="16"/>
      <c r="AL80" s="16"/>
      <c r="AM80" s="1"/>
    </row>
    <row r="81" ht="15.75" customHeight="1">
      <c r="A81" s="1"/>
      <c r="B81" s="1"/>
      <c r="C81" s="1"/>
      <c r="D81" s="2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6"/>
      <c r="Z81" s="16"/>
      <c r="AA81" s="16"/>
      <c r="AB81" s="16"/>
      <c r="AC81" s="155"/>
      <c r="AD81" s="155"/>
      <c r="AE81" s="16"/>
      <c r="AF81" s="16"/>
      <c r="AG81" s="16"/>
      <c r="AH81" s="16"/>
      <c r="AI81" s="16"/>
      <c r="AJ81" s="16"/>
      <c r="AK81" s="16"/>
      <c r="AL81" s="16"/>
      <c r="AM81" s="1"/>
    </row>
    <row r="82" ht="15.75" customHeight="1">
      <c r="A82" s="1"/>
      <c r="B82" s="1"/>
      <c r="C82" s="1"/>
      <c r="D82" s="2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6"/>
      <c r="Z82" s="16"/>
      <c r="AA82" s="16"/>
      <c r="AB82" s="16"/>
      <c r="AC82" s="155"/>
      <c r="AD82" s="155"/>
      <c r="AE82" s="16"/>
      <c r="AF82" s="16"/>
      <c r="AG82" s="16"/>
      <c r="AH82" s="16"/>
      <c r="AI82" s="16"/>
      <c r="AJ82" s="16"/>
      <c r="AK82" s="16"/>
      <c r="AL82" s="16"/>
      <c r="AM82" s="1"/>
    </row>
    <row r="83" ht="15.75" customHeight="1">
      <c r="A83" s="1"/>
      <c r="B83" s="1"/>
      <c r="C83" s="1"/>
      <c r="D83" s="2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6"/>
      <c r="Z83" s="16"/>
      <c r="AA83" s="16"/>
      <c r="AB83" s="16"/>
      <c r="AC83" s="155"/>
      <c r="AD83" s="155"/>
      <c r="AE83" s="16"/>
      <c r="AF83" s="16"/>
      <c r="AG83" s="16"/>
      <c r="AH83" s="16"/>
      <c r="AI83" s="16"/>
      <c r="AJ83" s="16"/>
      <c r="AK83" s="16"/>
      <c r="AL83" s="16"/>
      <c r="AM83" s="1"/>
    </row>
    <row r="84" ht="15.75" customHeight="1">
      <c r="A84" s="1"/>
      <c r="B84" s="1"/>
      <c r="C84" s="1"/>
      <c r="D84" s="2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6"/>
      <c r="Z84" s="16"/>
      <c r="AA84" s="16"/>
      <c r="AB84" s="16"/>
      <c r="AC84" s="155"/>
      <c r="AD84" s="155"/>
      <c r="AE84" s="16"/>
      <c r="AF84" s="16"/>
      <c r="AG84" s="16"/>
      <c r="AH84" s="16"/>
      <c r="AI84" s="16"/>
      <c r="AJ84" s="16"/>
      <c r="AK84" s="16"/>
      <c r="AL84" s="16"/>
      <c r="AM84" s="1"/>
    </row>
    <row r="85" ht="15.75" customHeight="1">
      <c r="A85" s="1"/>
      <c r="B85" s="1"/>
      <c r="C85" s="1"/>
      <c r="D85" s="2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6"/>
      <c r="Z85" s="16"/>
      <c r="AA85" s="16"/>
      <c r="AB85" s="16"/>
      <c r="AC85" s="155"/>
      <c r="AD85" s="155"/>
      <c r="AE85" s="16"/>
      <c r="AF85" s="16"/>
      <c r="AG85" s="16"/>
      <c r="AH85" s="16"/>
      <c r="AI85" s="16"/>
      <c r="AJ85" s="16"/>
      <c r="AK85" s="16"/>
      <c r="AL85" s="16"/>
      <c r="AM85" s="1"/>
    </row>
    <row r="86" ht="15.75" customHeight="1">
      <c r="A86" s="1"/>
      <c r="B86" s="1"/>
      <c r="C86" s="1"/>
      <c r="D86" s="2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6"/>
      <c r="Z86" s="16"/>
      <c r="AA86" s="16"/>
      <c r="AB86" s="16"/>
      <c r="AC86" s="155"/>
      <c r="AD86" s="155"/>
      <c r="AE86" s="16"/>
      <c r="AF86" s="16"/>
      <c r="AG86" s="16"/>
      <c r="AH86" s="16"/>
      <c r="AI86" s="16"/>
      <c r="AJ86" s="16"/>
      <c r="AK86" s="16"/>
      <c r="AL86" s="16"/>
      <c r="AM86" s="1"/>
    </row>
    <row r="87" ht="15.75" customHeight="1">
      <c r="A87" s="1"/>
      <c r="B87" s="1"/>
      <c r="C87" s="1"/>
      <c r="D87" s="2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6"/>
      <c r="Z87" s="16"/>
      <c r="AA87" s="16"/>
      <c r="AB87" s="16"/>
      <c r="AC87" s="155"/>
      <c r="AD87" s="155"/>
      <c r="AE87" s="16"/>
      <c r="AF87" s="16"/>
      <c r="AG87" s="16"/>
      <c r="AH87" s="16"/>
      <c r="AI87" s="16"/>
      <c r="AJ87" s="16"/>
      <c r="AK87" s="16"/>
      <c r="AL87" s="16"/>
      <c r="AM87" s="1"/>
    </row>
    <row r="88" ht="15.75" customHeight="1">
      <c r="A88" s="1"/>
      <c r="B88" s="1"/>
      <c r="C88" s="1"/>
      <c r="D88" s="2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6"/>
      <c r="Z88" s="16"/>
      <c r="AA88" s="16"/>
      <c r="AB88" s="16"/>
      <c r="AC88" s="155"/>
      <c r="AD88" s="155"/>
      <c r="AE88" s="16"/>
      <c r="AF88" s="16"/>
      <c r="AG88" s="16"/>
      <c r="AH88" s="16"/>
      <c r="AI88" s="16"/>
      <c r="AJ88" s="16"/>
      <c r="AK88" s="16"/>
      <c r="AL88" s="16"/>
      <c r="AM88" s="1"/>
    </row>
    <row r="89" ht="15.75" customHeight="1">
      <c r="A89" s="1"/>
      <c r="B89" s="1"/>
      <c r="C89" s="1"/>
      <c r="D89" s="2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6"/>
      <c r="Z89" s="16"/>
      <c r="AA89" s="16"/>
      <c r="AB89" s="16"/>
      <c r="AC89" s="155"/>
      <c r="AD89" s="155"/>
      <c r="AE89" s="16"/>
      <c r="AF89" s="16"/>
      <c r="AG89" s="16"/>
      <c r="AH89" s="16"/>
      <c r="AI89" s="16"/>
      <c r="AJ89" s="16"/>
      <c r="AK89" s="16"/>
      <c r="AL89" s="16"/>
      <c r="AM89" s="1"/>
    </row>
    <row r="90" ht="15.75" customHeight="1">
      <c r="A90" s="1"/>
      <c r="B90" s="1"/>
      <c r="C90" s="1"/>
      <c r="D90" s="2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6"/>
      <c r="Z90" s="16"/>
      <c r="AA90" s="16"/>
      <c r="AB90" s="16"/>
      <c r="AC90" s="155"/>
      <c r="AD90" s="155"/>
      <c r="AE90" s="16"/>
      <c r="AF90" s="16"/>
      <c r="AG90" s="16"/>
      <c r="AH90" s="16"/>
      <c r="AI90" s="16"/>
      <c r="AJ90" s="16"/>
      <c r="AK90" s="16"/>
      <c r="AL90" s="16"/>
      <c r="AM90" s="1"/>
    </row>
    <row r="91" ht="15.75" customHeight="1">
      <c r="A91" s="1"/>
      <c r="B91" s="1"/>
      <c r="C91" s="1"/>
      <c r="D91" s="2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6"/>
      <c r="Z91" s="16"/>
      <c r="AA91" s="16"/>
      <c r="AB91" s="16"/>
      <c r="AC91" s="155"/>
      <c r="AD91" s="155"/>
      <c r="AE91" s="16"/>
      <c r="AF91" s="16"/>
      <c r="AG91" s="16"/>
      <c r="AH91" s="16"/>
      <c r="AI91" s="16"/>
      <c r="AJ91" s="16"/>
      <c r="AK91" s="16"/>
      <c r="AL91" s="16"/>
      <c r="AM91" s="1"/>
    </row>
    <row r="92" ht="15.75" customHeight="1">
      <c r="A92" s="1"/>
      <c r="B92" s="1"/>
      <c r="C92" s="1"/>
      <c r="D92" s="2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6"/>
      <c r="Z92" s="16"/>
      <c r="AA92" s="16"/>
      <c r="AB92" s="16"/>
      <c r="AC92" s="155"/>
      <c r="AD92" s="155"/>
      <c r="AE92" s="16"/>
      <c r="AF92" s="16"/>
      <c r="AG92" s="16"/>
      <c r="AH92" s="16"/>
      <c r="AI92" s="16"/>
      <c r="AJ92" s="16"/>
      <c r="AK92" s="16"/>
      <c r="AL92" s="16"/>
      <c r="AM92" s="1"/>
    </row>
    <row r="93" ht="15.75" customHeight="1">
      <c r="A93" s="1"/>
      <c r="B93" s="1"/>
      <c r="C93" s="1"/>
      <c r="D93" s="2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6"/>
      <c r="Z93" s="16"/>
      <c r="AA93" s="16"/>
      <c r="AB93" s="16"/>
      <c r="AC93" s="155"/>
      <c r="AD93" s="155"/>
      <c r="AE93" s="16"/>
      <c r="AF93" s="16"/>
      <c r="AG93" s="16"/>
      <c r="AH93" s="16"/>
      <c r="AI93" s="16"/>
      <c r="AJ93" s="16"/>
      <c r="AK93" s="16"/>
      <c r="AL93" s="16"/>
      <c r="AM93" s="1"/>
    </row>
    <row r="94" ht="15.75" customHeight="1">
      <c r="A94" s="1"/>
      <c r="B94" s="1"/>
      <c r="C94" s="1"/>
      <c r="D94" s="2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6"/>
      <c r="Z94" s="16"/>
      <c r="AA94" s="16"/>
      <c r="AB94" s="16"/>
      <c r="AC94" s="155"/>
      <c r="AD94" s="155"/>
      <c r="AE94" s="16"/>
      <c r="AF94" s="16"/>
      <c r="AG94" s="16"/>
      <c r="AH94" s="16"/>
      <c r="AI94" s="16"/>
      <c r="AJ94" s="16"/>
      <c r="AK94" s="16"/>
      <c r="AL94" s="16"/>
      <c r="AM94" s="1"/>
    </row>
    <row r="95" ht="15.75" customHeight="1">
      <c r="A95" s="1"/>
      <c r="B95" s="1"/>
      <c r="C95" s="1"/>
      <c r="D95" s="2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6"/>
      <c r="Z95" s="16"/>
      <c r="AA95" s="16"/>
      <c r="AB95" s="16"/>
      <c r="AC95" s="155"/>
      <c r="AD95" s="155"/>
      <c r="AE95" s="16"/>
      <c r="AF95" s="16"/>
      <c r="AG95" s="16"/>
      <c r="AH95" s="16"/>
      <c r="AI95" s="16"/>
      <c r="AJ95" s="16"/>
      <c r="AK95" s="16"/>
      <c r="AL95" s="16"/>
      <c r="AM95" s="1"/>
    </row>
    <row r="96" ht="15.75" customHeight="1">
      <c r="A96" s="1"/>
      <c r="B96" s="1"/>
      <c r="C96" s="1"/>
      <c r="D96" s="2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6"/>
      <c r="Z96" s="16"/>
      <c r="AA96" s="16"/>
      <c r="AB96" s="16"/>
      <c r="AC96" s="155"/>
      <c r="AD96" s="155"/>
      <c r="AE96" s="16"/>
      <c r="AF96" s="16"/>
      <c r="AG96" s="16"/>
      <c r="AH96" s="16"/>
      <c r="AI96" s="16"/>
      <c r="AJ96" s="16"/>
      <c r="AK96" s="16"/>
      <c r="AL96" s="16"/>
      <c r="AM96" s="1"/>
    </row>
    <row r="97" ht="15.75" customHeight="1">
      <c r="A97" s="1"/>
      <c r="B97" s="1"/>
      <c r="C97" s="1"/>
      <c r="D97" s="2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6"/>
      <c r="Z97" s="16"/>
      <c r="AA97" s="16"/>
      <c r="AB97" s="16"/>
      <c r="AC97" s="155"/>
      <c r="AD97" s="155"/>
      <c r="AE97" s="16"/>
      <c r="AF97" s="16"/>
      <c r="AG97" s="16"/>
      <c r="AH97" s="16"/>
      <c r="AI97" s="16"/>
      <c r="AJ97" s="16"/>
      <c r="AK97" s="16"/>
      <c r="AL97" s="16"/>
      <c r="AM97" s="1"/>
    </row>
    <row r="98" ht="15.75" customHeight="1">
      <c r="A98" s="1"/>
      <c r="B98" s="1"/>
      <c r="C98" s="1"/>
      <c r="D98" s="2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6"/>
      <c r="Z98" s="16"/>
      <c r="AA98" s="16"/>
      <c r="AB98" s="16"/>
      <c r="AC98" s="155"/>
      <c r="AD98" s="155"/>
      <c r="AE98" s="16"/>
      <c r="AF98" s="16"/>
      <c r="AG98" s="16"/>
      <c r="AH98" s="16"/>
      <c r="AI98" s="16"/>
      <c r="AJ98" s="16"/>
      <c r="AK98" s="16"/>
      <c r="AL98" s="16"/>
      <c r="AM98" s="1"/>
    </row>
    <row r="99" ht="15.75" customHeight="1">
      <c r="A99" s="1"/>
      <c r="B99" s="1"/>
      <c r="C99" s="1"/>
      <c r="D99" s="2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6"/>
      <c r="Z99" s="16"/>
      <c r="AA99" s="16"/>
      <c r="AB99" s="16"/>
      <c r="AC99" s="155"/>
      <c r="AD99" s="155"/>
      <c r="AE99" s="16"/>
      <c r="AF99" s="16"/>
      <c r="AG99" s="16"/>
      <c r="AH99" s="16"/>
      <c r="AI99" s="16"/>
      <c r="AJ99" s="16"/>
      <c r="AK99" s="16"/>
      <c r="AL99" s="16"/>
      <c r="AM99" s="1"/>
    </row>
    <row r="100" ht="15.75" customHeight="1">
      <c r="A100" s="1"/>
      <c r="B100" s="1"/>
      <c r="C100" s="1"/>
      <c r="D100" s="2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6"/>
      <c r="Z100" s="16"/>
      <c r="AA100" s="16"/>
      <c r="AB100" s="16"/>
      <c r="AC100" s="155"/>
      <c r="AD100" s="155"/>
      <c r="AE100" s="16"/>
      <c r="AF100" s="16"/>
      <c r="AG100" s="16"/>
      <c r="AH100" s="16"/>
      <c r="AI100" s="16"/>
      <c r="AJ100" s="16"/>
      <c r="AK100" s="16"/>
      <c r="AL100" s="16"/>
      <c r="AM100" s="1"/>
    </row>
    <row r="101" ht="15.75" customHeight="1">
      <c r="A101" s="1"/>
      <c r="B101" s="1"/>
      <c r="C101" s="1"/>
      <c r="D101" s="2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6"/>
      <c r="Z101" s="16"/>
      <c r="AA101" s="16"/>
      <c r="AB101" s="16"/>
      <c r="AC101" s="155"/>
      <c r="AD101" s="155"/>
      <c r="AE101" s="16"/>
      <c r="AF101" s="16"/>
      <c r="AG101" s="16"/>
      <c r="AH101" s="16"/>
      <c r="AI101" s="16"/>
      <c r="AJ101" s="16"/>
      <c r="AK101" s="16"/>
      <c r="AL101" s="16"/>
      <c r="AM101" s="1"/>
    </row>
    <row r="102" ht="15.75" customHeight="1">
      <c r="A102" s="1"/>
      <c r="B102" s="1"/>
      <c r="C102" s="1"/>
      <c r="D102" s="2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6"/>
      <c r="Z102" s="16"/>
      <c r="AA102" s="16"/>
      <c r="AB102" s="16"/>
      <c r="AC102" s="155"/>
      <c r="AD102" s="155"/>
      <c r="AE102" s="16"/>
      <c r="AF102" s="16"/>
      <c r="AG102" s="16"/>
      <c r="AH102" s="16"/>
      <c r="AI102" s="16"/>
      <c r="AJ102" s="16"/>
      <c r="AK102" s="16"/>
      <c r="AL102" s="16"/>
      <c r="AM102" s="1"/>
    </row>
    <row r="103" ht="15.75" customHeight="1">
      <c r="A103" s="1"/>
      <c r="B103" s="1"/>
      <c r="C103" s="1"/>
      <c r="D103" s="2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6"/>
      <c r="Z103" s="16"/>
      <c r="AA103" s="16"/>
      <c r="AB103" s="16"/>
      <c r="AC103" s="155"/>
      <c r="AD103" s="155"/>
      <c r="AE103" s="16"/>
      <c r="AF103" s="16"/>
      <c r="AG103" s="16"/>
      <c r="AH103" s="16"/>
      <c r="AI103" s="16"/>
      <c r="AJ103" s="16"/>
      <c r="AK103" s="16"/>
      <c r="AL103" s="16"/>
      <c r="AM103" s="1"/>
    </row>
    <row r="104" ht="15.75" customHeight="1">
      <c r="A104" s="1"/>
      <c r="B104" s="1"/>
      <c r="C104" s="1"/>
      <c r="D104" s="2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6"/>
      <c r="Z104" s="16"/>
      <c r="AA104" s="16"/>
      <c r="AB104" s="16"/>
      <c r="AC104" s="155"/>
      <c r="AD104" s="155"/>
      <c r="AE104" s="16"/>
      <c r="AF104" s="16"/>
      <c r="AG104" s="16"/>
      <c r="AH104" s="16"/>
      <c r="AI104" s="16"/>
      <c r="AJ104" s="16"/>
      <c r="AK104" s="16"/>
      <c r="AL104" s="16"/>
      <c r="AM104" s="1"/>
    </row>
    <row r="105" ht="15.75" customHeight="1">
      <c r="A105" s="1"/>
      <c r="B105" s="1"/>
      <c r="C105" s="1"/>
      <c r="D105" s="2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6"/>
      <c r="Z105" s="16"/>
      <c r="AA105" s="16"/>
      <c r="AB105" s="16"/>
      <c r="AC105" s="155"/>
      <c r="AD105" s="155"/>
      <c r="AE105" s="16"/>
      <c r="AF105" s="16"/>
      <c r="AG105" s="16"/>
      <c r="AH105" s="16"/>
      <c r="AI105" s="16"/>
      <c r="AJ105" s="16"/>
      <c r="AK105" s="16"/>
      <c r="AL105" s="16"/>
      <c r="AM105" s="1"/>
    </row>
    <row r="106" ht="15.75" customHeight="1">
      <c r="A106" s="1"/>
      <c r="B106" s="1"/>
      <c r="C106" s="1"/>
      <c r="D106" s="2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6"/>
      <c r="Z106" s="16"/>
      <c r="AA106" s="16"/>
      <c r="AB106" s="16"/>
      <c r="AC106" s="155"/>
      <c r="AD106" s="155"/>
      <c r="AE106" s="16"/>
      <c r="AF106" s="16"/>
      <c r="AG106" s="16"/>
      <c r="AH106" s="16"/>
      <c r="AI106" s="16"/>
      <c r="AJ106" s="16"/>
      <c r="AK106" s="16"/>
      <c r="AL106" s="16"/>
      <c r="AM106" s="1"/>
    </row>
    <row r="107" ht="15.75" customHeight="1">
      <c r="A107" s="1"/>
      <c r="B107" s="1"/>
      <c r="C107" s="1"/>
      <c r="D107" s="2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6"/>
      <c r="Z107" s="16"/>
      <c r="AA107" s="16"/>
      <c r="AB107" s="16"/>
      <c r="AC107" s="155"/>
      <c r="AD107" s="155"/>
      <c r="AE107" s="16"/>
      <c r="AF107" s="16"/>
      <c r="AG107" s="16"/>
      <c r="AH107" s="16"/>
      <c r="AI107" s="16"/>
      <c r="AJ107" s="16"/>
      <c r="AK107" s="16"/>
      <c r="AL107" s="16"/>
      <c r="AM107" s="1"/>
    </row>
    <row r="108" ht="15.75" customHeight="1">
      <c r="A108" s="1"/>
      <c r="B108" s="1"/>
      <c r="C108" s="1"/>
      <c r="D108" s="2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6"/>
      <c r="Z108" s="16"/>
      <c r="AA108" s="16"/>
      <c r="AB108" s="16"/>
      <c r="AC108" s="155"/>
      <c r="AD108" s="155"/>
      <c r="AE108" s="16"/>
      <c r="AF108" s="16"/>
      <c r="AG108" s="16"/>
      <c r="AH108" s="16"/>
      <c r="AI108" s="16"/>
      <c r="AJ108" s="16"/>
      <c r="AK108" s="16"/>
      <c r="AL108" s="16"/>
      <c r="AM108" s="1"/>
    </row>
    <row r="109" ht="15.75" customHeight="1">
      <c r="A109" s="1"/>
      <c r="B109" s="1"/>
      <c r="C109" s="1"/>
      <c r="D109" s="2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6"/>
      <c r="Z109" s="16"/>
      <c r="AA109" s="16"/>
      <c r="AB109" s="16"/>
      <c r="AC109" s="155"/>
      <c r="AD109" s="155"/>
      <c r="AE109" s="16"/>
      <c r="AF109" s="16"/>
      <c r="AG109" s="16"/>
      <c r="AH109" s="16"/>
      <c r="AI109" s="16"/>
      <c r="AJ109" s="16"/>
      <c r="AK109" s="16"/>
      <c r="AL109" s="16"/>
      <c r="AM109" s="1"/>
    </row>
    <row r="110" ht="15.75" customHeight="1">
      <c r="A110" s="1"/>
      <c r="B110" s="1"/>
      <c r="C110" s="1"/>
      <c r="D110" s="2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6"/>
      <c r="Z110" s="16"/>
      <c r="AA110" s="16"/>
      <c r="AB110" s="16"/>
      <c r="AC110" s="155"/>
      <c r="AD110" s="155"/>
      <c r="AE110" s="16"/>
      <c r="AF110" s="16"/>
      <c r="AG110" s="16"/>
      <c r="AH110" s="16"/>
      <c r="AI110" s="16"/>
      <c r="AJ110" s="16"/>
      <c r="AK110" s="16"/>
      <c r="AL110" s="16"/>
      <c r="AM110" s="1"/>
    </row>
    <row r="111" ht="15.75" customHeight="1">
      <c r="A111" s="1"/>
      <c r="B111" s="1"/>
      <c r="C111" s="1"/>
      <c r="D111" s="2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6"/>
      <c r="Z111" s="16"/>
      <c r="AA111" s="16"/>
      <c r="AB111" s="16"/>
      <c r="AC111" s="155"/>
      <c r="AD111" s="155"/>
      <c r="AE111" s="16"/>
      <c r="AF111" s="16"/>
      <c r="AG111" s="16"/>
      <c r="AH111" s="16"/>
      <c r="AI111" s="16"/>
      <c r="AJ111" s="16"/>
      <c r="AK111" s="16"/>
      <c r="AL111" s="16"/>
      <c r="AM111" s="1"/>
    </row>
    <row r="112" ht="15.75" customHeight="1">
      <c r="A112" s="1"/>
      <c r="B112" s="1"/>
      <c r="C112" s="1"/>
      <c r="D112" s="2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6"/>
      <c r="Z112" s="16"/>
      <c r="AA112" s="16"/>
      <c r="AB112" s="16"/>
      <c r="AC112" s="155"/>
      <c r="AD112" s="155"/>
      <c r="AE112" s="16"/>
      <c r="AF112" s="16"/>
      <c r="AG112" s="16"/>
      <c r="AH112" s="16"/>
      <c r="AI112" s="16"/>
      <c r="AJ112" s="16"/>
      <c r="AK112" s="16"/>
      <c r="AL112" s="16"/>
      <c r="AM112" s="1"/>
    </row>
    <row r="113" ht="15.75" customHeight="1">
      <c r="A113" s="1"/>
      <c r="B113" s="1"/>
      <c r="C113" s="1"/>
      <c r="D113" s="2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6"/>
      <c r="Z113" s="16"/>
      <c r="AA113" s="16"/>
      <c r="AB113" s="16"/>
      <c r="AC113" s="155"/>
      <c r="AD113" s="155"/>
      <c r="AE113" s="16"/>
      <c r="AF113" s="16"/>
      <c r="AG113" s="16"/>
      <c r="AH113" s="16"/>
      <c r="AI113" s="16"/>
      <c r="AJ113" s="16"/>
      <c r="AK113" s="16"/>
      <c r="AL113" s="16"/>
      <c r="AM113" s="1"/>
    </row>
    <row r="114" ht="15.75" customHeight="1">
      <c r="A114" s="1"/>
      <c r="B114" s="1"/>
      <c r="C114" s="1"/>
      <c r="D114" s="2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6"/>
      <c r="Z114" s="16"/>
      <c r="AA114" s="16"/>
      <c r="AB114" s="16"/>
      <c r="AC114" s="155"/>
      <c r="AD114" s="155"/>
      <c r="AE114" s="16"/>
      <c r="AF114" s="16"/>
      <c r="AG114" s="16"/>
      <c r="AH114" s="16"/>
      <c r="AI114" s="16"/>
      <c r="AJ114" s="16"/>
      <c r="AK114" s="16"/>
      <c r="AL114" s="16"/>
      <c r="AM114" s="1"/>
    </row>
    <row r="115" ht="15.75" customHeight="1">
      <c r="A115" s="1"/>
      <c r="B115" s="1"/>
      <c r="C115" s="1"/>
      <c r="D115" s="2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6"/>
      <c r="Z115" s="16"/>
      <c r="AA115" s="16"/>
      <c r="AB115" s="16"/>
      <c r="AC115" s="155"/>
      <c r="AD115" s="155"/>
      <c r="AE115" s="16"/>
      <c r="AF115" s="16"/>
      <c r="AG115" s="16"/>
      <c r="AH115" s="16"/>
      <c r="AI115" s="16"/>
      <c r="AJ115" s="16"/>
      <c r="AK115" s="16"/>
      <c r="AL115" s="16"/>
      <c r="AM115" s="1"/>
    </row>
    <row r="116" ht="15.75" customHeight="1">
      <c r="A116" s="1"/>
      <c r="B116" s="1"/>
      <c r="C116" s="1"/>
      <c r="D116" s="2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6"/>
      <c r="Z116" s="16"/>
      <c r="AA116" s="16"/>
      <c r="AB116" s="16"/>
      <c r="AC116" s="155"/>
      <c r="AD116" s="155"/>
      <c r="AE116" s="16"/>
      <c r="AF116" s="16"/>
      <c r="AG116" s="16"/>
      <c r="AH116" s="16"/>
      <c r="AI116" s="16"/>
      <c r="AJ116" s="16"/>
      <c r="AK116" s="16"/>
      <c r="AL116" s="16"/>
      <c r="AM116" s="1"/>
    </row>
    <row r="117" ht="15.75" customHeight="1">
      <c r="A117" s="1"/>
      <c r="B117" s="1"/>
      <c r="C117" s="1"/>
      <c r="D117" s="2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6"/>
      <c r="Z117" s="16"/>
      <c r="AA117" s="16"/>
      <c r="AB117" s="16"/>
      <c r="AC117" s="155"/>
      <c r="AD117" s="155"/>
      <c r="AE117" s="16"/>
      <c r="AF117" s="16"/>
      <c r="AG117" s="16"/>
      <c r="AH117" s="16"/>
      <c r="AI117" s="16"/>
      <c r="AJ117" s="16"/>
      <c r="AK117" s="16"/>
      <c r="AL117" s="16"/>
      <c r="AM117" s="1"/>
    </row>
    <row r="118" ht="15.75" customHeight="1">
      <c r="A118" s="1"/>
      <c r="B118" s="1"/>
      <c r="C118" s="1"/>
      <c r="D118" s="2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6"/>
      <c r="Z118" s="16"/>
      <c r="AA118" s="16"/>
      <c r="AB118" s="16"/>
      <c r="AC118" s="155"/>
      <c r="AD118" s="155"/>
      <c r="AE118" s="16"/>
      <c r="AF118" s="16"/>
      <c r="AG118" s="16"/>
      <c r="AH118" s="16"/>
      <c r="AI118" s="16"/>
      <c r="AJ118" s="16"/>
      <c r="AK118" s="16"/>
      <c r="AL118" s="16"/>
      <c r="AM118" s="1"/>
    </row>
    <row r="119" ht="15.75" customHeight="1">
      <c r="A119" s="1"/>
      <c r="B119" s="1"/>
      <c r="C119" s="1"/>
      <c r="D119" s="2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6"/>
      <c r="Z119" s="16"/>
      <c r="AA119" s="16"/>
      <c r="AB119" s="16"/>
      <c r="AC119" s="155"/>
      <c r="AD119" s="155"/>
      <c r="AE119" s="16"/>
      <c r="AF119" s="16"/>
      <c r="AG119" s="16"/>
      <c r="AH119" s="16"/>
      <c r="AI119" s="16"/>
      <c r="AJ119" s="16"/>
      <c r="AK119" s="16"/>
      <c r="AL119" s="16"/>
      <c r="AM119" s="1"/>
    </row>
    <row r="120" ht="15.75" customHeight="1">
      <c r="A120" s="1"/>
      <c r="B120" s="1"/>
      <c r="C120" s="1"/>
      <c r="D120" s="2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6"/>
      <c r="Z120" s="16"/>
      <c r="AA120" s="16"/>
      <c r="AB120" s="16"/>
      <c r="AC120" s="155"/>
      <c r="AD120" s="155"/>
      <c r="AE120" s="16"/>
      <c r="AF120" s="16"/>
      <c r="AG120" s="16"/>
      <c r="AH120" s="16"/>
      <c r="AI120" s="16"/>
      <c r="AJ120" s="16"/>
      <c r="AK120" s="16"/>
      <c r="AL120" s="16"/>
      <c r="AM120" s="1"/>
    </row>
    <row r="121" ht="15.75" customHeight="1">
      <c r="A121" s="1"/>
      <c r="B121" s="1"/>
      <c r="C121" s="1"/>
      <c r="D121" s="2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6"/>
      <c r="Z121" s="16"/>
      <c r="AA121" s="16"/>
      <c r="AB121" s="16"/>
      <c r="AC121" s="155"/>
      <c r="AD121" s="155"/>
      <c r="AE121" s="16"/>
      <c r="AF121" s="16"/>
      <c r="AG121" s="16"/>
      <c r="AH121" s="16"/>
      <c r="AI121" s="16"/>
      <c r="AJ121" s="16"/>
      <c r="AK121" s="16"/>
      <c r="AL121" s="16"/>
      <c r="AM121" s="1"/>
    </row>
    <row r="122" ht="15.75" customHeight="1">
      <c r="A122" s="1"/>
      <c r="B122" s="1"/>
      <c r="C122" s="1"/>
      <c r="D122" s="2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6"/>
      <c r="Z122" s="16"/>
      <c r="AA122" s="16"/>
      <c r="AB122" s="16"/>
      <c r="AC122" s="155"/>
      <c r="AD122" s="155"/>
      <c r="AE122" s="16"/>
      <c r="AF122" s="16"/>
      <c r="AG122" s="16"/>
      <c r="AH122" s="16"/>
      <c r="AI122" s="16"/>
      <c r="AJ122" s="16"/>
      <c r="AK122" s="16"/>
      <c r="AL122" s="16"/>
      <c r="AM122" s="1"/>
    </row>
    <row r="123" ht="15.75" customHeight="1">
      <c r="A123" s="1"/>
      <c r="B123" s="1"/>
      <c r="C123" s="1"/>
      <c r="D123" s="2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6"/>
      <c r="Z123" s="16"/>
      <c r="AA123" s="16"/>
      <c r="AB123" s="16"/>
      <c r="AC123" s="155"/>
      <c r="AD123" s="155"/>
      <c r="AE123" s="16"/>
      <c r="AF123" s="16"/>
      <c r="AG123" s="16"/>
      <c r="AH123" s="16"/>
      <c r="AI123" s="16"/>
      <c r="AJ123" s="16"/>
      <c r="AK123" s="16"/>
      <c r="AL123" s="16"/>
      <c r="AM123" s="1"/>
    </row>
    <row r="124" ht="15.75" customHeight="1">
      <c r="A124" s="1"/>
      <c r="B124" s="1"/>
      <c r="C124" s="1"/>
      <c r="D124" s="2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6"/>
      <c r="Z124" s="16"/>
      <c r="AA124" s="16"/>
      <c r="AB124" s="16"/>
      <c r="AC124" s="155"/>
      <c r="AD124" s="155"/>
      <c r="AE124" s="16"/>
      <c r="AF124" s="16"/>
      <c r="AG124" s="16"/>
      <c r="AH124" s="16"/>
      <c r="AI124" s="16"/>
      <c r="AJ124" s="16"/>
      <c r="AK124" s="16"/>
      <c r="AL124" s="16"/>
      <c r="AM124" s="1"/>
    </row>
    <row r="125" ht="15.75" customHeight="1">
      <c r="A125" s="1"/>
      <c r="B125" s="1"/>
      <c r="C125" s="1"/>
      <c r="D125" s="2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6"/>
      <c r="Z125" s="16"/>
      <c r="AA125" s="16"/>
      <c r="AB125" s="16"/>
      <c r="AC125" s="155"/>
      <c r="AD125" s="155"/>
      <c r="AE125" s="16"/>
      <c r="AF125" s="16"/>
      <c r="AG125" s="16"/>
      <c r="AH125" s="16"/>
      <c r="AI125" s="16"/>
      <c r="AJ125" s="16"/>
      <c r="AK125" s="16"/>
      <c r="AL125" s="16"/>
      <c r="AM125" s="1"/>
    </row>
    <row r="126" ht="15.75" customHeight="1">
      <c r="A126" s="1"/>
      <c r="B126" s="1"/>
      <c r="C126" s="1"/>
      <c r="D126" s="2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6"/>
      <c r="Z126" s="16"/>
      <c r="AA126" s="16"/>
      <c r="AB126" s="16"/>
      <c r="AC126" s="155"/>
      <c r="AD126" s="155"/>
      <c r="AE126" s="16"/>
      <c r="AF126" s="16"/>
      <c r="AG126" s="16"/>
      <c r="AH126" s="16"/>
      <c r="AI126" s="16"/>
      <c r="AJ126" s="16"/>
      <c r="AK126" s="16"/>
      <c r="AL126" s="16"/>
      <c r="AM126" s="1"/>
    </row>
    <row r="127" ht="15.75" customHeight="1">
      <c r="A127" s="1"/>
      <c r="B127" s="1"/>
      <c r="C127" s="1"/>
      <c r="D127" s="2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6"/>
      <c r="Z127" s="16"/>
      <c r="AA127" s="16"/>
      <c r="AB127" s="16"/>
      <c r="AC127" s="155"/>
      <c r="AD127" s="155"/>
      <c r="AE127" s="16"/>
      <c r="AF127" s="16"/>
      <c r="AG127" s="16"/>
      <c r="AH127" s="16"/>
      <c r="AI127" s="16"/>
      <c r="AJ127" s="16"/>
      <c r="AK127" s="16"/>
      <c r="AL127" s="16"/>
      <c r="AM127" s="1"/>
    </row>
    <row r="128" ht="15.75" customHeight="1">
      <c r="A128" s="1"/>
      <c r="B128" s="1"/>
      <c r="C128" s="1"/>
      <c r="D128" s="2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6"/>
      <c r="Z128" s="16"/>
      <c r="AA128" s="16"/>
      <c r="AB128" s="16"/>
      <c r="AC128" s="155"/>
      <c r="AD128" s="155"/>
      <c r="AE128" s="16"/>
      <c r="AF128" s="16"/>
      <c r="AG128" s="16"/>
      <c r="AH128" s="16"/>
      <c r="AI128" s="16"/>
      <c r="AJ128" s="16"/>
      <c r="AK128" s="16"/>
      <c r="AL128" s="16"/>
      <c r="AM128" s="1"/>
    </row>
    <row r="129" ht="15.75" customHeight="1">
      <c r="A129" s="1"/>
      <c r="B129" s="1"/>
      <c r="C129" s="1"/>
      <c r="D129" s="2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6"/>
      <c r="Z129" s="16"/>
      <c r="AA129" s="16"/>
      <c r="AB129" s="16"/>
      <c r="AC129" s="155"/>
      <c r="AD129" s="155"/>
      <c r="AE129" s="16"/>
      <c r="AF129" s="16"/>
      <c r="AG129" s="16"/>
      <c r="AH129" s="16"/>
      <c r="AI129" s="16"/>
      <c r="AJ129" s="16"/>
      <c r="AK129" s="16"/>
      <c r="AL129" s="16"/>
      <c r="AM129" s="1"/>
    </row>
    <row r="130" ht="15.75" customHeight="1">
      <c r="A130" s="1"/>
      <c r="B130" s="1"/>
      <c r="C130" s="1"/>
      <c r="D130" s="2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6"/>
      <c r="Z130" s="16"/>
      <c r="AA130" s="16"/>
      <c r="AB130" s="16"/>
      <c r="AC130" s="155"/>
      <c r="AD130" s="155"/>
      <c r="AE130" s="16"/>
      <c r="AF130" s="16"/>
      <c r="AG130" s="16"/>
      <c r="AH130" s="16"/>
      <c r="AI130" s="16"/>
      <c r="AJ130" s="16"/>
      <c r="AK130" s="16"/>
      <c r="AL130" s="16"/>
      <c r="AM130" s="1"/>
    </row>
    <row r="131" ht="15.75" customHeight="1">
      <c r="A131" s="1"/>
      <c r="B131" s="1"/>
      <c r="C131" s="1"/>
      <c r="D131" s="2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6"/>
      <c r="Z131" s="16"/>
      <c r="AA131" s="16"/>
      <c r="AB131" s="16"/>
      <c r="AC131" s="155"/>
      <c r="AD131" s="155"/>
      <c r="AE131" s="16"/>
      <c r="AF131" s="16"/>
      <c r="AG131" s="16"/>
      <c r="AH131" s="16"/>
      <c r="AI131" s="16"/>
      <c r="AJ131" s="16"/>
      <c r="AK131" s="16"/>
      <c r="AL131" s="16"/>
      <c r="AM131" s="1"/>
    </row>
    <row r="132" ht="15.75" customHeight="1">
      <c r="A132" s="1"/>
      <c r="B132" s="1"/>
      <c r="C132" s="1"/>
      <c r="D132" s="2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6"/>
      <c r="Z132" s="16"/>
      <c r="AA132" s="16"/>
      <c r="AB132" s="16"/>
      <c r="AC132" s="155"/>
      <c r="AD132" s="155"/>
      <c r="AE132" s="16"/>
      <c r="AF132" s="16"/>
      <c r="AG132" s="16"/>
      <c r="AH132" s="16"/>
      <c r="AI132" s="16"/>
      <c r="AJ132" s="16"/>
      <c r="AK132" s="16"/>
      <c r="AL132" s="16"/>
      <c r="AM132" s="1"/>
    </row>
    <row r="133" ht="15.75" customHeight="1">
      <c r="A133" s="1"/>
      <c r="B133" s="1"/>
      <c r="C133" s="1"/>
      <c r="D133" s="2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6"/>
      <c r="Z133" s="16"/>
      <c r="AA133" s="16"/>
      <c r="AB133" s="16"/>
      <c r="AC133" s="155"/>
      <c r="AD133" s="155"/>
      <c r="AE133" s="16"/>
      <c r="AF133" s="16"/>
      <c r="AG133" s="16"/>
      <c r="AH133" s="16"/>
      <c r="AI133" s="16"/>
      <c r="AJ133" s="16"/>
      <c r="AK133" s="16"/>
      <c r="AL133" s="16"/>
      <c r="AM133" s="1"/>
    </row>
    <row r="134" ht="15.75" customHeight="1">
      <c r="A134" s="1"/>
      <c r="B134" s="1"/>
      <c r="C134" s="1"/>
      <c r="D134" s="2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6"/>
      <c r="Z134" s="16"/>
      <c r="AA134" s="16"/>
      <c r="AB134" s="16"/>
      <c r="AC134" s="155"/>
      <c r="AD134" s="155"/>
      <c r="AE134" s="16"/>
      <c r="AF134" s="16"/>
      <c r="AG134" s="16"/>
      <c r="AH134" s="16"/>
      <c r="AI134" s="16"/>
      <c r="AJ134" s="16"/>
      <c r="AK134" s="16"/>
      <c r="AL134" s="16"/>
      <c r="AM134" s="1"/>
    </row>
    <row r="135" ht="15.75" customHeight="1">
      <c r="A135" s="1"/>
      <c r="B135" s="1"/>
      <c r="C135" s="1"/>
      <c r="D135" s="2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6"/>
      <c r="Z135" s="16"/>
      <c r="AA135" s="16"/>
      <c r="AB135" s="16"/>
      <c r="AC135" s="155"/>
      <c r="AD135" s="155"/>
      <c r="AE135" s="16"/>
      <c r="AF135" s="16"/>
      <c r="AG135" s="16"/>
      <c r="AH135" s="16"/>
      <c r="AI135" s="16"/>
      <c r="AJ135" s="16"/>
      <c r="AK135" s="16"/>
      <c r="AL135" s="16"/>
      <c r="AM135" s="1"/>
    </row>
    <row r="136" ht="15.75" customHeight="1">
      <c r="A136" s="1"/>
      <c r="B136" s="1"/>
      <c r="C136" s="1"/>
      <c r="D136" s="2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6"/>
      <c r="Z136" s="16"/>
      <c r="AA136" s="16"/>
      <c r="AB136" s="16"/>
      <c r="AC136" s="155"/>
      <c r="AD136" s="155"/>
      <c r="AE136" s="16"/>
      <c r="AF136" s="16"/>
      <c r="AG136" s="16"/>
      <c r="AH136" s="16"/>
      <c r="AI136" s="16"/>
      <c r="AJ136" s="16"/>
      <c r="AK136" s="16"/>
      <c r="AL136" s="16"/>
      <c r="AM136" s="1"/>
    </row>
    <row r="137" ht="15.75" customHeight="1">
      <c r="A137" s="1"/>
      <c r="B137" s="1"/>
      <c r="C137" s="1"/>
      <c r="D137" s="2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6"/>
      <c r="Z137" s="16"/>
      <c r="AA137" s="16"/>
      <c r="AB137" s="16"/>
      <c r="AC137" s="155"/>
      <c r="AD137" s="155"/>
      <c r="AE137" s="16"/>
      <c r="AF137" s="16"/>
      <c r="AG137" s="16"/>
      <c r="AH137" s="16"/>
      <c r="AI137" s="16"/>
      <c r="AJ137" s="16"/>
      <c r="AK137" s="16"/>
      <c r="AL137" s="16"/>
      <c r="AM137" s="1"/>
    </row>
    <row r="138" ht="15.75" customHeight="1">
      <c r="A138" s="1"/>
      <c r="B138" s="1"/>
      <c r="C138" s="1"/>
      <c r="D138" s="2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6"/>
      <c r="Z138" s="16"/>
      <c r="AA138" s="16"/>
      <c r="AB138" s="16"/>
      <c r="AC138" s="155"/>
      <c r="AD138" s="155"/>
      <c r="AE138" s="16"/>
      <c r="AF138" s="16"/>
      <c r="AG138" s="16"/>
      <c r="AH138" s="16"/>
      <c r="AI138" s="16"/>
      <c r="AJ138" s="16"/>
      <c r="AK138" s="16"/>
      <c r="AL138" s="16"/>
      <c r="AM138" s="1"/>
    </row>
    <row r="139" ht="15.75" customHeight="1">
      <c r="A139" s="1"/>
      <c r="B139" s="1"/>
      <c r="C139" s="1"/>
      <c r="D139" s="2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6"/>
      <c r="Z139" s="16"/>
      <c r="AA139" s="16"/>
      <c r="AB139" s="16"/>
      <c r="AC139" s="155"/>
      <c r="AD139" s="155"/>
      <c r="AE139" s="16"/>
      <c r="AF139" s="16"/>
      <c r="AG139" s="16"/>
      <c r="AH139" s="16"/>
      <c r="AI139" s="16"/>
      <c r="AJ139" s="16"/>
      <c r="AK139" s="16"/>
      <c r="AL139" s="16"/>
      <c r="AM139" s="1"/>
    </row>
    <row r="140" ht="15.75" customHeight="1">
      <c r="A140" s="1"/>
      <c r="B140" s="1"/>
      <c r="C140" s="1"/>
      <c r="D140" s="2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6"/>
      <c r="Z140" s="16"/>
      <c r="AA140" s="16"/>
      <c r="AB140" s="16"/>
      <c r="AC140" s="155"/>
      <c r="AD140" s="155"/>
      <c r="AE140" s="16"/>
      <c r="AF140" s="16"/>
      <c r="AG140" s="16"/>
      <c r="AH140" s="16"/>
      <c r="AI140" s="16"/>
      <c r="AJ140" s="16"/>
      <c r="AK140" s="16"/>
      <c r="AL140" s="16"/>
      <c r="AM140" s="1"/>
    </row>
    <row r="141" ht="15.75" customHeight="1">
      <c r="A141" s="1"/>
      <c r="B141" s="1"/>
      <c r="C141" s="1"/>
      <c r="D141" s="2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6"/>
      <c r="Z141" s="16"/>
      <c r="AA141" s="16"/>
      <c r="AB141" s="16"/>
      <c r="AC141" s="155"/>
      <c r="AD141" s="155"/>
      <c r="AE141" s="16"/>
      <c r="AF141" s="16"/>
      <c r="AG141" s="16"/>
      <c r="AH141" s="16"/>
      <c r="AI141" s="16"/>
      <c r="AJ141" s="16"/>
      <c r="AK141" s="16"/>
      <c r="AL141" s="16"/>
      <c r="AM141" s="1"/>
    </row>
    <row r="142" ht="15.75" customHeight="1">
      <c r="A142" s="1"/>
      <c r="B142" s="1"/>
      <c r="C142" s="1"/>
      <c r="D142" s="2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6"/>
      <c r="Z142" s="16"/>
      <c r="AA142" s="16"/>
      <c r="AB142" s="16"/>
      <c r="AC142" s="155"/>
      <c r="AD142" s="155"/>
      <c r="AE142" s="16"/>
      <c r="AF142" s="16"/>
      <c r="AG142" s="16"/>
      <c r="AH142" s="16"/>
      <c r="AI142" s="16"/>
      <c r="AJ142" s="16"/>
      <c r="AK142" s="16"/>
      <c r="AL142" s="16"/>
      <c r="AM142" s="1"/>
    </row>
    <row r="143" ht="15.75" customHeight="1">
      <c r="A143" s="1"/>
      <c r="B143" s="1"/>
      <c r="C143" s="1"/>
      <c r="D143" s="2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6"/>
      <c r="Z143" s="16"/>
      <c r="AA143" s="16"/>
      <c r="AB143" s="16"/>
      <c r="AC143" s="155"/>
      <c r="AD143" s="155"/>
      <c r="AE143" s="16"/>
      <c r="AF143" s="16"/>
      <c r="AG143" s="16"/>
      <c r="AH143" s="16"/>
      <c r="AI143" s="16"/>
      <c r="AJ143" s="16"/>
      <c r="AK143" s="16"/>
      <c r="AL143" s="16"/>
      <c r="AM143" s="1"/>
    </row>
    <row r="144" ht="15.75" customHeight="1">
      <c r="A144" s="1"/>
      <c r="B144" s="1"/>
      <c r="C144" s="1"/>
      <c r="D144" s="2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6"/>
      <c r="Z144" s="16"/>
      <c r="AA144" s="16"/>
      <c r="AB144" s="16"/>
      <c r="AC144" s="155"/>
      <c r="AD144" s="155"/>
      <c r="AE144" s="16"/>
      <c r="AF144" s="16"/>
      <c r="AG144" s="16"/>
      <c r="AH144" s="16"/>
      <c r="AI144" s="16"/>
      <c r="AJ144" s="16"/>
      <c r="AK144" s="16"/>
      <c r="AL144" s="16"/>
      <c r="AM144" s="1"/>
    </row>
    <row r="145" ht="15.75" customHeight="1">
      <c r="A145" s="1"/>
      <c r="B145" s="1"/>
      <c r="C145" s="1"/>
      <c r="D145" s="2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6"/>
      <c r="Z145" s="16"/>
      <c r="AA145" s="16"/>
      <c r="AB145" s="16"/>
      <c r="AC145" s="155"/>
      <c r="AD145" s="155"/>
      <c r="AE145" s="16"/>
      <c r="AF145" s="16"/>
      <c r="AG145" s="16"/>
      <c r="AH145" s="16"/>
      <c r="AI145" s="16"/>
      <c r="AJ145" s="16"/>
      <c r="AK145" s="16"/>
      <c r="AL145" s="16"/>
      <c r="AM145" s="1"/>
    </row>
    <row r="146" ht="15.75" customHeight="1">
      <c r="A146" s="1"/>
      <c r="B146" s="1"/>
      <c r="C146" s="1"/>
      <c r="D146" s="2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6"/>
      <c r="Z146" s="16"/>
      <c r="AA146" s="16"/>
      <c r="AB146" s="16"/>
      <c r="AC146" s="155"/>
      <c r="AD146" s="155"/>
      <c r="AE146" s="16"/>
      <c r="AF146" s="16"/>
      <c r="AG146" s="16"/>
      <c r="AH146" s="16"/>
      <c r="AI146" s="16"/>
      <c r="AJ146" s="16"/>
      <c r="AK146" s="16"/>
      <c r="AL146" s="16"/>
      <c r="AM146" s="1"/>
    </row>
    <row r="147" ht="15.75" customHeight="1">
      <c r="A147" s="1"/>
      <c r="B147" s="1"/>
      <c r="C147" s="1"/>
      <c r="D147" s="2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6"/>
      <c r="Z147" s="16"/>
      <c r="AA147" s="16"/>
      <c r="AB147" s="16"/>
      <c r="AC147" s="155"/>
      <c r="AD147" s="155"/>
      <c r="AE147" s="16"/>
      <c r="AF147" s="16"/>
      <c r="AG147" s="16"/>
      <c r="AH147" s="16"/>
      <c r="AI147" s="16"/>
      <c r="AJ147" s="16"/>
      <c r="AK147" s="16"/>
      <c r="AL147" s="16"/>
      <c r="AM147" s="1"/>
    </row>
    <row r="148" ht="15.75" customHeight="1">
      <c r="A148" s="1"/>
      <c r="B148" s="1"/>
      <c r="C148" s="1"/>
      <c r="D148" s="2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6"/>
      <c r="Z148" s="16"/>
      <c r="AA148" s="16"/>
      <c r="AB148" s="16"/>
      <c r="AC148" s="155"/>
      <c r="AD148" s="155"/>
      <c r="AE148" s="16"/>
      <c r="AF148" s="16"/>
      <c r="AG148" s="16"/>
      <c r="AH148" s="16"/>
      <c r="AI148" s="16"/>
      <c r="AJ148" s="16"/>
      <c r="AK148" s="16"/>
      <c r="AL148" s="16"/>
      <c r="AM148" s="1"/>
    </row>
    <row r="149" ht="15.75" customHeight="1">
      <c r="A149" s="1"/>
      <c r="B149" s="1"/>
      <c r="C149" s="1"/>
      <c r="D149" s="2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6"/>
      <c r="Z149" s="16"/>
      <c r="AA149" s="16"/>
      <c r="AB149" s="16"/>
      <c r="AC149" s="155"/>
      <c r="AD149" s="155"/>
      <c r="AE149" s="16"/>
      <c r="AF149" s="16"/>
      <c r="AG149" s="16"/>
      <c r="AH149" s="16"/>
      <c r="AI149" s="16"/>
      <c r="AJ149" s="16"/>
      <c r="AK149" s="16"/>
      <c r="AL149" s="16"/>
      <c r="AM149" s="1"/>
    </row>
    <row r="150" ht="15.75" customHeight="1">
      <c r="A150" s="1"/>
      <c r="B150" s="1"/>
      <c r="C150" s="1"/>
      <c r="D150" s="2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6"/>
      <c r="Z150" s="16"/>
      <c r="AA150" s="16"/>
      <c r="AB150" s="16"/>
      <c r="AC150" s="155"/>
      <c r="AD150" s="155"/>
      <c r="AE150" s="16"/>
      <c r="AF150" s="16"/>
      <c r="AG150" s="16"/>
      <c r="AH150" s="16"/>
      <c r="AI150" s="16"/>
      <c r="AJ150" s="16"/>
      <c r="AK150" s="16"/>
      <c r="AL150" s="16"/>
      <c r="AM150" s="1"/>
    </row>
    <row r="151" ht="15.75" customHeight="1">
      <c r="A151" s="1"/>
      <c r="B151" s="1"/>
      <c r="C151" s="1"/>
      <c r="D151" s="2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6"/>
      <c r="Z151" s="16"/>
      <c r="AA151" s="16"/>
      <c r="AB151" s="16"/>
      <c r="AC151" s="155"/>
      <c r="AD151" s="155"/>
      <c r="AE151" s="16"/>
      <c r="AF151" s="16"/>
      <c r="AG151" s="16"/>
      <c r="AH151" s="16"/>
      <c r="AI151" s="16"/>
      <c r="AJ151" s="16"/>
      <c r="AK151" s="16"/>
      <c r="AL151" s="16"/>
      <c r="AM151" s="1"/>
    </row>
    <row r="152" ht="15.75" customHeight="1">
      <c r="A152" s="1"/>
      <c r="B152" s="1"/>
      <c r="C152" s="1"/>
      <c r="D152" s="2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6"/>
      <c r="Z152" s="16"/>
      <c r="AA152" s="16"/>
      <c r="AB152" s="16"/>
      <c r="AC152" s="155"/>
      <c r="AD152" s="155"/>
      <c r="AE152" s="16"/>
      <c r="AF152" s="16"/>
      <c r="AG152" s="16"/>
      <c r="AH152" s="16"/>
      <c r="AI152" s="16"/>
      <c r="AJ152" s="16"/>
      <c r="AK152" s="16"/>
      <c r="AL152" s="16"/>
      <c r="AM152" s="1"/>
    </row>
    <row r="153" ht="15.75" customHeight="1">
      <c r="A153" s="1"/>
      <c r="B153" s="1"/>
      <c r="C153" s="1"/>
      <c r="D153" s="2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6"/>
      <c r="Z153" s="16"/>
      <c r="AA153" s="16"/>
      <c r="AB153" s="16"/>
      <c r="AC153" s="155"/>
      <c r="AD153" s="155"/>
      <c r="AE153" s="16"/>
      <c r="AF153" s="16"/>
      <c r="AG153" s="16"/>
      <c r="AH153" s="16"/>
      <c r="AI153" s="16"/>
      <c r="AJ153" s="16"/>
      <c r="AK153" s="16"/>
      <c r="AL153" s="16"/>
      <c r="AM153" s="1"/>
    </row>
    <row r="154" ht="15.75" customHeight="1">
      <c r="A154" s="1"/>
      <c r="B154" s="1"/>
      <c r="C154" s="1"/>
      <c r="D154" s="2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6"/>
      <c r="Z154" s="16"/>
      <c r="AA154" s="16"/>
      <c r="AB154" s="16"/>
      <c r="AC154" s="155"/>
      <c r="AD154" s="155"/>
      <c r="AE154" s="16"/>
      <c r="AF154" s="16"/>
      <c r="AG154" s="16"/>
      <c r="AH154" s="16"/>
      <c r="AI154" s="16"/>
      <c r="AJ154" s="16"/>
      <c r="AK154" s="16"/>
      <c r="AL154" s="16"/>
      <c r="AM154" s="1"/>
    </row>
    <row r="155" ht="15.75" customHeight="1">
      <c r="A155" s="1"/>
      <c r="B155" s="1"/>
      <c r="C155" s="1"/>
      <c r="D155" s="2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6"/>
      <c r="Z155" s="16"/>
      <c r="AA155" s="16"/>
      <c r="AB155" s="16"/>
      <c r="AC155" s="155"/>
      <c r="AD155" s="155"/>
      <c r="AE155" s="16"/>
      <c r="AF155" s="16"/>
      <c r="AG155" s="16"/>
      <c r="AH155" s="16"/>
      <c r="AI155" s="16"/>
      <c r="AJ155" s="16"/>
      <c r="AK155" s="16"/>
      <c r="AL155" s="16"/>
      <c r="AM155" s="1"/>
    </row>
    <row r="156" ht="15.75" customHeight="1">
      <c r="A156" s="1"/>
      <c r="B156" s="1"/>
      <c r="C156" s="1"/>
      <c r="D156" s="2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6"/>
      <c r="Z156" s="16"/>
      <c r="AA156" s="16"/>
      <c r="AB156" s="16"/>
      <c r="AC156" s="155"/>
      <c r="AD156" s="155"/>
      <c r="AE156" s="16"/>
      <c r="AF156" s="16"/>
      <c r="AG156" s="16"/>
      <c r="AH156" s="16"/>
      <c r="AI156" s="16"/>
      <c r="AJ156" s="16"/>
      <c r="AK156" s="16"/>
      <c r="AL156" s="16"/>
      <c r="AM156" s="1"/>
    </row>
    <row r="157" ht="15.75" customHeight="1">
      <c r="A157" s="1"/>
      <c r="B157" s="1"/>
      <c r="C157" s="1"/>
      <c r="D157" s="2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6"/>
      <c r="Z157" s="16"/>
      <c r="AA157" s="16"/>
      <c r="AB157" s="16"/>
      <c r="AC157" s="155"/>
      <c r="AD157" s="155"/>
      <c r="AE157" s="16"/>
      <c r="AF157" s="16"/>
      <c r="AG157" s="16"/>
      <c r="AH157" s="16"/>
      <c r="AI157" s="16"/>
      <c r="AJ157" s="16"/>
      <c r="AK157" s="16"/>
      <c r="AL157" s="16"/>
      <c r="AM157" s="1"/>
    </row>
    <row r="158" ht="15.75" customHeight="1">
      <c r="A158" s="1"/>
      <c r="B158" s="1"/>
      <c r="C158" s="1"/>
      <c r="D158" s="2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6"/>
      <c r="Z158" s="16"/>
      <c r="AA158" s="16"/>
      <c r="AB158" s="16"/>
      <c r="AC158" s="155"/>
      <c r="AD158" s="155"/>
      <c r="AE158" s="16"/>
      <c r="AF158" s="16"/>
      <c r="AG158" s="16"/>
      <c r="AH158" s="16"/>
      <c r="AI158" s="16"/>
      <c r="AJ158" s="16"/>
      <c r="AK158" s="16"/>
      <c r="AL158" s="16"/>
      <c r="AM158" s="1"/>
    </row>
    <row r="159" ht="15.75" customHeight="1">
      <c r="A159" s="1"/>
      <c r="B159" s="1"/>
      <c r="C159" s="1"/>
      <c r="D159" s="2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6"/>
      <c r="Z159" s="16"/>
      <c r="AA159" s="16"/>
      <c r="AB159" s="16"/>
      <c r="AC159" s="155"/>
      <c r="AD159" s="155"/>
      <c r="AE159" s="16"/>
      <c r="AF159" s="16"/>
      <c r="AG159" s="16"/>
      <c r="AH159" s="16"/>
      <c r="AI159" s="16"/>
      <c r="AJ159" s="16"/>
      <c r="AK159" s="16"/>
      <c r="AL159" s="16"/>
      <c r="AM159" s="1"/>
    </row>
    <row r="160" ht="15.75" customHeight="1">
      <c r="A160" s="1"/>
      <c r="B160" s="1"/>
      <c r="C160" s="1"/>
      <c r="D160" s="2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6"/>
      <c r="Z160" s="16"/>
      <c r="AA160" s="16"/>
      <c r="AB160" s="16"/>
      <c r="AC160" s="155"/>
      <c r="AD160" s="155"/>
      <c r="AE160" s="16"/>
      <c r="AF160" s="16"/>
      <c r="AG160" s="16"/>
      <c r="AH160" s="16"/>
      <c r="AI160" s="16"/>
      <c r="AJ160" s="16"/>
      <c r="AK160" s="16"/>
      <c r="AL160" s="16"/>
      <c r="AM160" s="1"/>
    </row>
    <row r="161" ht="15.75" customHeight="1">
      <c r="A161" s="1"/>
      <c r="B161" s="1"/>
      <c r="C161" s="1"/>
      <c r="D161" s="2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6"/>
      <c r="Z161" s="16"/>
      <c r="AA161" s="16"/>
      <c r="AB161" s="16"/>
      <c r="AC161" s="155"/>
      <c r="AD161" s="155"/>
      <c r="AE161" s="16"/>
      <c r="AF161" s="16"/>
      <c r="AG161" s="16"/>
      <c r="AH161" s="16"/>
      <c r="AI161" s="16"/>
      <c r="AJ161" s="16"/>
      <c r="AK161" s="16"/>
      <c r="AL161" s="16"/>
      <c r="AM161" s="1"/>
    </row>
    <row r="162" ht="15.75" customHeight="1">
      <c r="A162" s="1"/>
      <c r="B162" s="1"/>
      <c r="C162" s="1"/>
      <c r="D162" s="2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6"/>
      <c r="Z162" s="16"/>
      <c r="AA162" s="16"/>
      <c r="AB162" s="16"/>
      <c r="AC162" s="155"/>
      <c r="AD162" s="155"/>
      <c r="AE162" s="16"/>
      <c r="AF162" s="16"/>
      <c r="AG162" s="16"/>
      <c r="AH162" s="16"/>
      <c r="AI162" s="16"/>
      <c r="AJ162" s="16"/>
      <c r="AK162" s="16"/>
      <c r="AL162" s="16"/>
      <c r="AM162" s="1"/>
    </row>
    <row r="163" ht="15.75" customHeight="1">
      <c r="A163" s="1"/>
      <c r="B163" s="1"/>
      <c r="C163" s="1"/>
      <c r="D163" s="2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6"/>
      <c r="Z163" s="16"/>
      <c r="AA163" s="16"/>
      <c r="AB163" s="16"/>
      <c r="AC163" s="155"/>
      <c r="AD163" s="155"/>
      <c r="AE163" s="16"/>
      <c r="AF163" s="16"/>
      <c r="AG163" s="16"/>
      <c r="AH163" s="16"/>
      <c r="AI163" s="16"/>
      <c r="AJ163" s="16"/>
      <c r="AK163" s="16"/>
      <c r="AL163" s="16"/>
      <c r="AM163" s="1"/>
    </row>
    <row r="164" ht="15.75" customHeight="1">
      <c r="A164" s="1"/>
      <c r="B164" s="1"/>
      <c r="C164" s="1"/>
      <c r="D164" s="2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6"/>
      <c r="Z164" s="16"/>
      <c r="AA164" s="16"/>
      <c r="AB164" s="16"/>
      <c r="AC164" s="155"/>
      <c r="AD164" s="155"/>
      <c r="AE164" s="16"/>
      <c r="AF164" s="16"/>
      <c r="AG164" s="16"/>
      <c r="AH164" s="16"/>
      <c r="AI164" s="16"/>
      <c r="AJ164" s="16"/>
      <c r="AK164" s="16"/>
      <c r="AL164" s="16"/>
      <c r="AM164" s="1"/>
    </row>
    <row r="165" ht="15.75" customHeight="1">
      <c r="A165" s="1"/>
      <c r="B165" s="1"/>
      <c r="C165" s="1"/>
      <c r="D165" s="2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6"/>
      <c r="Z165" s="16"/>
      <c r="AA165" s="16"/>
      <c r="AB165" s="16"/>
      <c r="AC165" s="155"/>
      <c r="AD165" s="155"/>
      <c r="AE165" s="16"/>
      <c r="AF165" s="16"/>
      <c r="AG165" s="16"/>
      <c r="AH165" s="16"/>
      <c r="AI165" s="16"/>
      <c r="AJ165" s="16"/>
      <c r="AK165" s="16"/>
      <c r="AL165" s="16"/>
      <c r="AM165" s="1"/>
    </row>
    <row r="166" ht="15.75" customHeight="1">
      <c r="A166" s="1"/>
      <c r="B166" s="1"/>
      <c r="C166" s="1"/>
      <c r="D166" s="2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6"/>
      <c r="Z166" s="16"/>
      <c r="AA166" s="16"/>
      <c r="AB166" s="16"/>
      <c r="AC166" s="155"/>
      <c r="AD166" s="155"/>
      <c r="AE166" s="16"/>
      <c r="AF166" s="16"/>
      <c r="AG166" s="16"/>
      <c r="AH166" s="16"/>
      <c r="AI166" s="16"/>
      <c r="AJ166" s="16"/>
      <c r="AK166" s="16"/>
      <c r="AL166" s="16"/>
      <c r="AM166" s="1"/>
    </row>
    <row r="167" ht="15.75" customHeight="1">
      <c r="A167" s="1"/>
      <c r="B167" s="1"/>
      <c r="C167" s="1"/>
      <c r="D167" s="2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6"/>
      <c r="Z167" s="16"/>
      <c r="AA167" s="16"/>
      <c r="AB167" s="16"/>
      <c r="AC167" s="155"/>
      <c r="AD167" s="155"/>
      <c r="AE167" s="16"/>
      <c r="AF167" s="16"/>
      <c r="AG167" s="16"/>
      <c r="AH167" s="16"/>
      <c r="AI167" s="16"/>
      <c r="AJ167" s="16"/>
      <c r="AK167" s="16"/>
      <c r="AL167" s="16"/>
      <c r="AM167" s="1"/>
    </row>
    <row r="168" ht="15.75" customHeight="1">
      <c r="A168" s="1"/>
      <c r="B168" s="1"/>
      <c r="C168" s="1"/>
      <c r="D168" s="2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6"/>
      <c r="Z168" s="16"/>
      <c r="AA168" s="16"/>
      <c r="AB168" s="16"/>
      <c r="AC168" s="155"/>
      <c r="AD168" s="155"/>
      <c r="AE168" s="16"/>
      <c r="AF168" s="16"/>
      <c r="AG168" s="16"/>
      <c r="AH168" s="16"/>
      <c r="AI168" s="16"/>
      <c r="AJ168" s="16"/>
      <c r="AK168" s="16"/>
      <c r="AL168" s="16"/>
      <c r="AM168" s="1"/>
    </row>
    <row r="169" ht="15.75" customHeight="1">
      <c r="A169" s="1"/>
      <c r="B169" s="1"/>
      <c r="C169" s="1"/>
      <c r="D169" s="2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6"/>
      <c r="Z169" s="16"/>
      <c r="AA169" s="16"/>
      <c r="AB169" s="16"/>
      <c r="AC169" s="155"/>
      <c r="AD169" s="155"/>
      <c r="AE169" s="16"/>
      <c r="AF169" s="16"/>
      <c r="AG169" s="16"/>
      <c r="AH169" s="16"/>
      <c r="AI169" s="16"/>
      <c r="AJ169" s="16"/>
      <c r="AK169" s="16"/>
      <c r="AL169" s="16"/>
      <c r="AM169" s="1"/>
    </row>
    <row r="170" ht="15.75" customHeight="1">
      <c r="A170" s="1"/>
      <c r="B170" s="1"/>
      <c r="C170" s="1"/>
      <c r="D170" s="2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6"/>
      <c r="Z170" s="16"/>
      <c r="AA170" s="16"/>
      <c r="AB170" s="16"/>
      <c r="AC170" s="155"/>
      <c r="AD170" s="155"/>
      <c r="AE170" s="16"/>
      <c r="AF170" s="16"/>
      <c r="AG170" s="16"/>
      <c r="AH170" s="16"/>
      <c r="AI170" s="16"/>
      <c r="AJ170" s="16"/>
      <c r="AK170" s="16"/>
      <c r="AL170" s="16"/>
      <c r="AM170" s="1"/>
    </row>
    <row r="171" ht="15.75" customHeight="1">
      <c r="A171" s="1"/>
      <c r="B171" s="1"/>
      <c r="C171" s="1"/>
      <c r="D171" s="2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6"/>
      <c r="Z171" s="16"/>
      <c r="AA171" s="16"/>
      <c r="AB171" s="16"/>
      <c r="AC171" s="155"/>
      <c r="AD171" s="155"/>
      <c r="AE171" s="16"/>
      <c r="AF171" s="16"/>
      <c r="AG171" s="16"/>
      <c r="AH171" s="16"/>
      <c r="AI171" s="16"/>
      <c r="AJ171" s="16"/>
      <c r="AK171" s="16"/>
      <c r="AL171" s="16"/>
      <c r="AM171" s="1"/>
    </row>
    <row r="172" ht="15.75" customHeight="1">
      <c r="A172" s="1"/>
      <c r="B172" s="1"/>
      <c r="C172" s="1"/>
      <c r="D172" s="2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6"/>
      <c r="Z172" s="16"/>
      <c r="AA172" s="16"/>
      <c r="AB172" s="16"/>
      <c r="AC172" s="155"/>
      <c r="AD172" s="155"/>
      <c r="AE172" s="16"/>
      <c r="AF172" s="16"/>
      <c r="AG172" s="16"/>
      <c r="AH172" s="16"/>
      <c r="AI172" s="16"/>
      <c r="AJ172" s="16"/>
      <c r="AK172" s="16"/>
      <c r="AL172" s="16"/>
      <c r="AM172" s="1"/>
    </row>
    <row r="173" ht="15.75" customHeight="1">
      <c r="A173" s="1"/>
      <c r="B173" s="1"/>
      <c r="C173" s="1"/>
      <c r="D173" s="2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6"/>
      <c r="Z173" s="16"/>
      <c r="AA173" s="16"/>
      <c r="AB173" s="16"/>
      <c r="AC173" s="155"/>
      <c r="AD173" s="155"/>
      <c r="AE173" s="16"/>
      <c r="AF173" s="16"/>
      <c r="AG173" s="16"/>
      <c r="AH173" s="16"/>
      <c r="AI173" s="16"/>
      <c r="AJ173" s="16"/>
      <c r="AK173" s="16"/>
      <c r="AL173" s="16"/>
      <c r="AM173" s="1"/>
    </row>
    <row r="174" ht="15.75" customHeight="1">
      <c r="A174" s="1"/>
      <c r="B174" s="1"/>
      <c r="C174" s="1"/>
      <c r="D174" s="2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6"/>
      <c r="Z174" s="16"/>
      <c r="AA174" s="16"/>
      <c r="AB174" s="16"/>
      <c r="AC174" s="155"/>
      <c r="AD174" s="155"/>
      <c r="AE174" s="16"/>
      <c r="AF174" s="16"/>
      <c r="AG174" s="16"/>
      <c r="AH174" s="16"/>
      <c r="AI174" s="16"/>
      <c r="AJ174" s="16"/>
      <c r="AK174" s="16"/>
      <c r="AL174" s="16"/>
      <c r="AM174" s="1"/>
    </row>
    <row r="175" ht="15.75" customHeight="1">
      <c r="A175" s="1"/>
      <c r="B175" s="1"/>
      <c r="C175" s="1"/>
      <c r="D175" s="2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6"/>
      <c r="Z175" s="16"/>
      <c r="AA175" s="16"/>
      <c r="AB175" s="16"/>
      <c r="AC175" s="155"/>
      <c r="AD175" s="155"/>
      <c r="AE175" s="16"/>
      <c r="AF175" s="16"/>
      <c r="AG175" s="16"/>
      <c r="AH175" s="16"/>
      <c r="AI175" s="16"/>
      <c r="AJ175" s="16"/>
      <c r="AK175" s="16"/>
      <c r="AL175" s="16"/>
      <c r="AM175" s="1"/>
    </row>
    <row r="176" ht="15.75" customHeight="1">
      <c r="A176" s="1"/>
      <c r="B176" s="1"/>
      <c r="C176" s="1"/>
      <c r="D176" s="2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6"/>
      <c r="Z176" s="16"/>
      <c r="AA176" s="16"/>
      <c r="AB176" s="16"/>
      <c r="AC176" s="155"/>
      <c r="AD176" s="155"/>
      <c r="AE176" s="16"/>
      <c r="AF176" s="16"/>
      <c r="AG176" s="16"/>
      <c r="AH176" s="16"/>
      <c r="AI176" s="16"/>
      <c r="AJ176" s="16"/>
      <c r="AK176" s="16"/>
      <c r="AL176" s="16"/>
      <c r="AM176" s="1"/>
    </row>
    <row r="177" ht="15.75" customHeight="1">
      <c r="A177" s="1"/>
      <c r="B177" s="1"/>
      <c r="C177" s="1"/>
      <c r="D177" s="2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6"/>
      <c r="Z177" s="16"/>
      <c r="AA177" s="16"/>
      <c r="AB177" s="16"/>
      <c r="AC177" s="155"/>
      <c r="AD177" s="155"/>
      <c r="AE177" s="16"/>
      <c r="AF177" s="16"/>
      <c r="AG177" s="16"/>
      <c r="AH177" s="16"/>
      <c r="AI177" s="16"/>
      <c r="AJ177" s="16"/>
      <c r="AK177" s="16"/>
      <c r="AL177" s="16"/>
      <c r="AM177" s="1"/>
    </row>
    <row r="178" ht="15.75" customHeight="1">
      <c r="A178" s="1"/>
      <c r="B178" s="1"/>
      <c r="C178" s="1"/>
      <c r="D178" s="2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6"/>
      <c r="Z178" s="16"/>
      <c r="AA178" s="16"/>
      <c r="AB178" s="16"/>
      <c r="AC178" s="155"/>
      <c r="AD178" s="155"/>
      <c r="AE178" s="16"/>
      <c r="AF178" s="16"/>
      <c r="AG178" s="16"/>
      <c r="AH178" s="16"/>
      <c r="AI178" s="16"/>
      <c r="AJ178" s="16"/>
      <c r="AK178" s="16"/>
      <c r="AL178" s="16"/>
      <c r="AM178" s="1"/>
    </row>
    <row r="179" ht="15.75" customHeight="1">
      <c r="A179" s="1"/>
      <c r="B179" s="1"/>
      <c r="C179" s="1"/>
      <c r="D179" s="2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6"/>
      <c r="Z179" s="16"/>
      <c r="AA179" s="16"/>
      <c r="AB179" s="16"/>
      <c r="AC179" s="155"/>
      <c r="AD179" s="155"/>
      <c r="AE179" s="16"/>
      <c r="AF179" s="16"/>
      <c r="AG179" s="16"/>
      <c r="AH179" s="16"/>
      <c r="AI179" s="16"/>
      <c r="AJ179" s="16"/>
      <c r="AK179" s="16"/>
      <c r="AL179" s="16"/>
      <c r="AM179" s="1"/>
    </row>
    <row r="180" ht="15.75" customHeight="1">
      <c r="A180" s="1"/>
      <c r="B180" s="1"/>
      <c r="C180" s="1"/>
      <c r="D180" s="2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6"/>
      <c r="Z180" s="16"/>
      <c r="AA180" s="16"/>
      <c r="AB180" s="16"/>
      <c r="AC180" s="155"/>
      <c r="AD180" s="155"/>
      <c r="AE180" s="16"/>
      <c r="AF180" s="16"/>
      <c r="AG180" s="16"/>
      <c r="AH180" s="16"/>
      <c r="AI180" s="16"/>
      <c r="AJ180" s="16"/>
      <c r="AK180" s="16"/>
      <c r="AL180" s="16"/>
      <c r="AM180" s="1"/>
    </row>
    <row r="181" ht="15.75" customHeight="1">
      <c r="A181" s="1"/>
      <c r="B181" s="1"/>
      <c r="C181" s="1"/>
      <c r="D181" s="2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6"/>
      <c r="Z181" s="16"/>
      <c r="AA181" s="16"/>
      <c r="AB181" s="16"/>
      <c r="AC181" s="155"/>
      <c r="AD181" s="155"/>
      <c r="AE181" s="16"/>
      <c r="AF181" s="16"/>
      <c r="AG181" s="16"/>
      <c r="AH181" s="16"/>
      <c r="AI181" s="16"/>
      <c r="AJ181" s="16"/>
      <c r="AK181" s="16"/>
      <c r="AL181" s="16"/>
      <c r="AM181" s="1"/>
    </row>
    <row r="182" ht="15.75" customHeight="1">
      <c r="A182" s="1"/>
      <c r="B182" s="1"/>
      <c r="C182" s="1"/>
      <c r="D182" s="2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6"/>
      <c r="Z182" s="16"/>
      <c r="AA182" s="16"/>
      <c r="AB182" s="16"/>
      <c r="AC182" s="155"/>
      <c r="AD182" s="155"/>
      <c r="AE182" s="16"/>
      <c r="AF182" s="16"/>
      <c r="AG182" s="16"/>
      <c r="AH182" s="16"/>
      <c r="AI182" s="16"/>
      <c r="AJ182" s="16"/>
      <c r="AK182" s="16"/>
      <c r="AL182" s="16"/>
      <c r="AM182" s="1"/>
    </row>
    <row r="183" ht="15.75" customHeight="1">
      <c r="A183" s="1"/>
      <c r="B183" s="1"/>
      <c r="C183" s="1"/>
      <c r="D183" s="2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6"/>
      <c r="Z183" s="16"/>
      <c r="AA183" s="16"/>
      <c r="AB183" s="16"/>
      <c r="AC183" s="155"/>
      <c r="AD183" s="155"/>
      <c r="AE183" s="16"/>
      <c r="AF183" s="16"/>
      <c r="AG183" s="16"/>
      <c r="AH183" s="16"/>
      <c r="AI183" s="16"/>
      <c r="AJ183" s="16"/>
      <c r="AK183" s="16"/>
      <c r="AL183" s="16"/>
      <c r="AM183" s="1"/>
    </row>
    <row r="184" ht="15.75" customHeight="1">
      <c r="A184" s="1"/>
      <c r="B184" s="1"/>
      <c r="C184" s="1"/>
      <c r="D184" s="2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6"/>
      <c r="Z184" s="16"/>
      <c r="AA184" s="16"/>
      <c r="AB184" s="16"/>
      <c r="AC184" s="155"/>
      <c r="AD184" s="155"/>
      <c r="AE184" s="16"/>
      <c r="AF184" s="16"/>
      <c r="AG184" s="16"/>
      <c r="AH184" s="16"/>
      <c r="AI184" s="16"/>
      <c r="AJ184" s="16"/>
      <c r="AK184" s="16"/>
      <c r="AL184" s="16"/>
      <c r="AM184" s="1"/>
    </row>
    <row r="185" ht="15.75" customHeight="1">
      <c r="A185" s="1"/>
      <c r="B185" s="1"/>
      <c r="C185" s="1"/>
      <c r="D185" s="2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6"/>
      <c r="Z185" s="16"/>
      <c r="AA185" s="16"/>
      <c r="AB185" s="16"/>
      <c r="AC185" s="155"/>
      <c r="AD185" s="155"/>
      <c r="AE185" s="16"/>
      <c r="AF185" s="16"/>
      <c r="AG185" s="16"/>
      <c r="AH185" s="16"/>
      <c r="AI185" s="16"/>
      <c r="AJ185" s="16"/>
      <c r="AK185" s="16"/>
      <c r="AL185" s="16"/>
      <c r="AM185" s="1"/>
    </row>
    <row r="186" ht="15.75" customHeight="1">
      <c r="A186" s="1"/>
      <c r="B186" s="1"/>
      <c r="C186" s="1"/>
      <c r="D186" s="2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6"/>
      <c r="Z186" s="16"/>
      <c r="AA186" s="16"/>
      <c r="AB186" s="16"/>
      <c r="AC186" s="155"/>
      <c r="AD186" s="155"/>
      <c r="AE186" s="16"/>
      <c r="AF186" s="16"/>
      <c r="AG186" s="16"/>
      <c r="AH186" s="16"/>
      <c r="AI186" s="16"/>
      <c r="AJ186" s="16"/>
      <c r="AK186" s="16"/>
      <c r="AL186" s="16"/>
      <c r="AM186" s="1"/>
    </row>
    <row r="187" ht="15.75" customHeight="1">
      <c r="A187" s="1"/>
      <c r="B187" s="1"/>
      <c r="C187" s="1"/>
      <c r="D187" s="2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6"/>
      <c r="Z187" s="16"/>
      <c r="AA187" s="16"/>
      <c r="AB187" s="16"/>
      <c r="AC187" s="155"/>
      <c r="AD187" s="155"/>
      <c r="AE187" s="16"/>
      <c r="AF187" s="16"/>
      <c r="AG187" s="16"/>
      <c r="AH187" s="16"/>
      <c r="AI187" s="16"/>
      <c r="AJ187" s="16"/>
      <c r="AK187" s="16"/>
      <c r="AL187" s="16"/>
      <c r="AM187" s="1"/>
    </row>
    <row r="188" ht="15.75" customHeight="1">
      <c r="A188" s="1"/>
      <c r="B188" s="1"/>
      <c r="C188" s="1"/>
      <c r="D188" s="2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6"/>
      <c r="Z188" s="16"/>
      <c r="AA188" s="16"/>
      <c r="AB188" s="16"/>
      <c r="AC188" s="155"/>
      <c r="AD188" s="155"/>
      <c r="AE188" s="16"/>
      <c r="AF188" s="16"/>
      <c r="AG188" s="16"/>
      <c r="AH188" s="16"/>
      <c r="AI188" s="16"/>
      <c r="AJ188" s="16"/>
      <c r="AK188" s="16"/>
      <c r="AL188" s="16"/>
      <c r="AM188" s="1"/>
    </row>
    <row r="189" ht="15.75" customHeight="1">
      <c r="A189" s="1"/>
      <c r="B189" s="1"/>
      <c r="C189" s="1"/>
      <c r="D189" s="2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6"/>
      <c r="Z189" s="16"/>
      <c r="AA189" s="16"/>
      <c r="AB189" s="16"/>
      <c r="AC189" s="155"/>
      <c r="AD189" s="155"/>
      <c r="AE189" s="16"/>
      <c r="AF189" s="16"/>
      <c r="AG189" s="16"/>
      <c r="AH189" s="16"/>
      <c r="AI189" s="16"/>
      <c r="AJ189" s="16"/>
      <c r="AK189" s="16"/>
      <c r="AL189" s="16"/>
      <c r="AM189" s="1"/>
    </row>
    <row r="190" ht="15.75" customHeight="1">
      <c r="A190" s="1"/>
      <c r="B190" s="1"/>
      <c r="C190" s="1"/>
      <c r="D190" s="2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6"/>
      <c r="Z190" s="16"/>
      <c r="AA190" s="16"/>
      <c r="AB190" s="16"/>
      <c r="AC190" s="155"/>
      <c r="AD190" s="155"/>
      <c r="AE190" s="16"/>
      <c r="AF190" s="16"/>
      <c r="AG190" s="16"/>
      <c r="AH190" s="16"/>
      <c r="AI190" s="16"/>
      <c r="AJ190" s="16"/>
      <c r="AK190" s="16"/>
      <c r="AL190" s="16"/>
      <c r="AM190" s="1"/>
    </row>
    <row r="191" ht="15.75" customHeight="1">
      <c r="A191" s="1"/>
      <c r="B191" s="1"/>
      <c r="C191" s="1"/>
      <c r="D191" s="2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6"/>
      <c r="Z191" s="16"/>
      <c r="AA191" s="16"/>
      <c r="AB191" s="16"/>
      <c r="AC191" s="155"/>
      <c r="AD191" s="155"/>
      <c r="AE191" s="16"/>
      <c r="AF191" s="16"/>
      <c r="AG191" s="16"/>
      <c r="AH191" s="16"/>
      <c r="AI191" s="16"/>
      <c r="AJ191" s="16"/>
      <c r="AK191" s="16"/>
      <c r="AL191" s="16"/>
      <c r="AM191" s="1"/>
    </row>
    <row r="192" ht="15.75" customHeight="1">
      <c r="A192" s="1"/>
      <c r="B192" s="1"/>
      <c r="C192" s="1"/>
      <c r="D192" s="2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6"/>
      <c r="Z192" s="16"/>
      <c r="AA192" s="16"/>
      <c r="AB192" s="16"/>
      <c r="AC192" s="155"/>
      <c r="AD192" s="155"/>
      <c r="AE192" s="16"/>
      <c r="AF192" s="16"/>
      <c r="AG192" s="16"/>
      <c r="AH192" s="16"/>
      <c r="AI192" s="16"/>
      <c r="AJ192" s="16"/>
      <c r="AK192" s="16"/>
      <c r="AL192" s="16"/>
      <c r="AM192" s="1"/>
    </row>
    <row r="193" ht="15.75" customHeight="1">
      <c r="A193" s="1"/>
      <c r="B193" s="1"/>
      <c r="C193" s="1"/>
      <c r="D193" s="2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6"/>
      <c r="Z193" s="16"/>
      <c r="AA193" s="16"/>
      <c r="AB193" s="16"/>
      <c r="AC193" s="155"/>
      <c r="AD193" s="155"/>
      <c r="AE193" s="16"/>
      <c r="AF193" s="16"/>
      <c r="AG193" s="16"/>
      <c r="AH193" s="16"/>
      <c r="AI193" s="16"/>
      <c r="AJ193" s="16"/>
      <c r="AK193" s="16"/>
      <c r="AL193" s="16"/>
      <c r="AM193" s="1"/>
    </row>
    <row r="194" ht="15.75" customHeight="1">
      <c r="A194" s="1"/>
      <c r="B194" s="1"/>
      <c r="C194" s="1"/>
      <c r="D194" s="2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6"/>
      <c r="Z194" s="16"/>
      <c r="AA194" s="16"/>
      <c r="AB194" s="16"/>
      <c r="AC194" s="155"/>
      <c r="AD194" s="155"/>
      <c r="AE194" s="16"/>
      <c r="AF194" s="16"/>
      <c r="AG194" s="16"/>
      <c r="AH194" s="16"/>
      <c r="AI194" s="16"/>
      <c r="AJ194" s="16"/>
      <c r="AK194" s="16"/>
      <c r="AL194" s="16"/>
      <c r="AM194" s="1"/>
    </row>
    <row r="195" ht="15.75" customHeight="1">
      <c r="A195" s="1"/>
      <c r="B195" s="1"/>
      <c r="C195" s="1"/>
      <c r="D195" s="2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6"/>
      <c r="Z195" s="16"/>
      <c r="AA195" s="16"/>
      <c r="AB195" s="16"/>
      <c r="AC195" s="155"/>
      <c r="AD195" s="155"/>
      <c r="AE195" s="16"/>
      <c r="AF195" s="16"/>
      <c r="AG195" s="16"/>
      <c r="AH195" s="16"/>
      <c r="AI195" s="16"/>
      <c r="AJ195" s="16"/>
      <c r="AK195" s="16"/>
      <c r="AL195" s="16"/>
      <c r="AM195" s="1"/>
    </row>
    <row r="196" ht="15.75" customHeight="1">
      <c r="A196" s="1"/>
      <c r="B196" s="1"/>
      <c r="C196" s="1"/>
      <c r="D196" s="2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6"/>
      <c r="Z196" s="16"/>
      <c r="AA196" s="16"/>
      <c r="AB196" s="16"/>
      <c r="AC196" s="155"/>
      <c r="AD196" s="155"/>
      <c r="AE196" s="16"/>
      <c r="AF196" s="16"/>
      <c r="AG196" s="16"/>
      <c r="AH196" s="16"/>
      <c r="AI196" s="16"/>
      <c r="AJ196" s="16"/>
      <c r="AK196" s="16"/>
      <c r="AL196" s="16"/>
      <c r="AM196" s="1"/>
    </row>
    <row r="197" ht="15.75" customHeight="1">
      <c r="A197" s="1"/>
      <c r="B197" s="1"/>
      <c r="C197" s="1"/>
      <c r="D197" s="2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6"/>
      <c r="Z197" s="16"/>
      <c r="AA197" s="16"/>
      <c r="AB197" s="16"/>
      <c r="AC197" s="155"/>
      <c r="AD197" s="155"/>
      <c r="AE197" s="16"/>
      <c r="AF197" s="16"/>
      <c r="AG197" s="16"/>
      <c r="AH197" s="16"/>
      <c r="AI197" s="16"/>
      <c r="AJ197" s="16"/>
      <c r="AK197" s="16"/>
      <c r="AL197" s="16"/>
      <c r="AM197" s="1"/>
    </row>
    <row r="198" ht="15.75" customHeight="1">
      <c r="A198" s="1"/>
      <c r="B198" s="1"/>
      <c r="C198" s="1"/>
      <c r="D198" s="2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6"/>
      <c r="Z198" s="16"/>
      <c r="AA198" s="16"/>
      <c r="AB198" s="16"/>
      <c r="AC198" s="155"/>
      <c r="AD198" s="155"/>
      <c r="AE198" s="16"/>
      <c r="AF198" s="16"/>
      <c r="AG198" s="16"/>
      <c r="AH198" s="16"/>
      <c r="AI198" s="16"/>
      <c r="AJ198" s="16"/>
      <c r="AK198" s="16"/>
      <c r="AL198" s="16"/>
      <c r="AM198" s="1"/>
    </row>
    <row r="199" ht="15.75" customHeight="1">
      <c r="A199" s="1"/>
      <c r="B199" s="1"/>
      <c r="C199" s="1"/>
      <c r="D199" s="2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6"/>
      <c r="Z199" s="16"/>
      <c r="AA199" s="16"/>
      <c r="AB199" s="16"/>
      <c r="AC199" s="155"/>
      <c r="AD199" s="155"/>
      <c r="AE199" s="16"/>
      <c r="AF199" s="16"/>
      <c r="AG199" s="16"/>
      <c r="AH199" s="16"/>
      <c r="AI199" s="16"/>
      <c r="AJ199" s="16"/>
      <c r="AK199" s="16"/>
      <c r="AL199" s="16"/>
      <c r="AM199" s="1"/>
    </row>
    <row r="200" ht="15.75" customHeight="1">
      <c r="A200" s="1"/>
      <c r="B200" s="1"/>
      <c r="C200" s="1"/>
      <c r="D200" s="2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6"/>
      <c r="Z200" s="16"/>
      <c r="AA200" s="16"/>
      <c r="AB200" s="16"/>
      <c r="AC200" s="155"/>
      <c r="AD200" s="155"/>
      <c r="AE200" s="16"/>
      <c r="AF200" s="16"/>
      <c r="AG200" s="16"/>
      <c r="AH200" s="16"/>
      <c r="AI200" s="16"/>
      <c r="AJ200" s="16"/>
      <c r="AK200" s="16"/>
      <c r="AL200" s="16"/>
      <c r="AM200" s="1"/>
    </row>
    <row r="201" ht="15.75" customHeight="1">
      <c r="A201" s="1"/>
      <c r="B201" s="1"/>
      <c r="C201" s="1"/>
      <c r="D201" s="2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6"/>
      <c r="Z201" s="16"/>
      <c r="AA201" s="16"/>
      <c r="AB201" s="16"/>
      <c r="AC201" s="155"/>
      <c r="AD201" s="155"/>
      <c r="AE201" s="16"/>
      <c r="AF201" s="16"/>
      <c r="AG201" s="16"/>
      <c r="AH201" s="16"/>
      <c r="AI201" s="16"/>
      <c r="AJ201" s="16"/>
      <c r="AK201" s="16"/>
      <c r="AL201" s="16"/>
      <c r="AM201" s="1"/>
    </row>
    <row r="202" ht="15.75" customHeight="1">
      <c r="A202" s="1"/>
      <c r="B202" s="1"/>
      <c r="C202" s="1"/>
      <c r="D202" s="2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6"/>
      <c r="Z202" s="16"/>
      <c r="AA202" s="16"/>
      <c r="AB202" s="16"/>
      <c r="AC202" s="155"/>
      <c r="AD202" s="155"/>
      <c r="AE202" s="16"/>
      <c r="AF202" s="16"/>
      <c r="AG202" s="16"/>
      <c r="AH202" s="16"/>
      <c r="AI202" s="16"/>
      <c r="AJ202" s="16"/>
      <c r="AK202" s="16"/>
      <c r="AL202" s="16"/>
      <c r="AM202" s="1"/>
    </row>
    <row r="203" ht="15.75" customHeight="1">
      <c r="A203" s="1"/>
      <c r="B203" s="1"/>
      <c r="C203" s="1"/>
      <c r="D203" s="2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6"/>
      <c r="Z203" s="16"/>
      <c r="AA203" s="16"/>
      <c r="AB203" s="16"/>
      <c r="AC203" s="155"/>
      <c r="AD203" s="155"/>
      <c r="AE203" s="16"/>
      <c r="AF203" s="16"/>
      <c r="AG203" s="16"/>
      <c r="AH203" s="16"/>
      <c r="AI203" s="16"/>
      <c r="AJ203" s="16"/>
      <c r="AK203" s="16"/>
      <c r="AL203" s="16"/>
      <c r="AM203" s="1"/>
    </row>
    <row r="204" ht="15.75" customHeight="1">
      <c r="A204" s="1"/>
      <c r="B204" s="1"/>
      <c r="C204" s="1"/>
      <c r="D204" s="2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6"/>
      <c r="Z204" s="16"/>
      <c r="AA204" s="16"/>
      <c r="AB204" s="16"/>
      <c r="AC204" s="155"/>
      <c r="AD204" s="155"/>
      <c r="AE204" s="16"/>
      <c r="AF204" s="16"/>
      <c r="AG204" s="16"/>
      <c r="AH204" s="16"/>
      <c r="AI204" s="16"/>
      <c r="AJ204" s="16"/>
      <c r="AK204" s="16"/>
      <c r="AL204" s="16"/>
      <c r="AM204" s="1"/>
    </row>
    <row r="205" ht="15.75" customHeight="1">
      <c r="A205" s="1"/>
      <c r="B205" s="1"/>
      <c r="C205" s="1"/>
      <c r="D205" s="2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6"/>
      <c r="Z205" s="16"/>
      <c r="AA205" s="16"/>
      <c r="AB205" s="16"/>
      <c r="AC205" s="155"/>
      <c r="AD205" s="155"/>
      <c r="AE205" s="16"/>
      <c r="AF205" s="16"/>
      <c r="AG205" s="16"/>
      <c r="AH205" s="16"/>
      <c r="AI205" s="16"/>
      <c r="AJ205" s="16"/>
      <c r="AK205" s="16"/>
      <c r="AL205" s="16"/>
      <c r="AM205" s="1"/>
    </row>
    <row r="206" ht="15.75" customHeight="1">
      <c r="A206" s="1"/>
      <c r="B206" s="1"/>
      <c r="C206" s="1"/>
      <c r="D206" s="2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6"/>
      <c r="Z206" s="16"/>
      <c r="AA206" s="16"/>
      <c r="AB206" s="16"/>
      <c r="AC206" s="155"/>
      <c r="AD206" s="155"/>
      <c r="AE206" s="16"/>
      <c r="AF206" s="16"/>
      <c r="AG206" s="16"/>
      <c r="AH206" s="16"/>
      <c r="AI206" s="16"/>
      <c r="AJ206" s="16"/>
      <c r="AK206" s="16"/>
      <c r="AL206" s="16"/>
      <c r="AM206" s="1"/>
    </row>
    <row r="207" ht="15.75" customHeight="1">
      <c r="A207" s="1"/>
      <c r="B207" s="1"/>
      <c r="C207" s="1"/>
      <c r="D207" s="2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6"/>
      <c r="Z207" s="16"/>
      <c r="AA207" s="16"/>
      <c r="AB207" s="16"/>
      <c r="AC207" s="155"/>
      <c r="AD207" s="155"/>
      <c r="AE207" s="16"/>
      <c r="AF207" s="16"/>
      <c r="AG207" s="16"/>
      <c r="AH207" s="16"/>
      <c r="AI207" s="16"/>
      <c r="AJ207" s="16"/>
      <c r="AK207" s="16"/>
      <c r="AL207" s="16"/>
      <c r="AM207" s="1"/>
    </row>
    <row r="208" ht="15.75" customHeight="1">
      <c r="A208" s="1"/>
      <c r="B208" s="1"/>
      <c r="C208" s="1"/>
      <c r="D208" s="2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6"/>
      <c r="Z208" s="16"/>
      <c r="AA208" s="16"/>
      <c r="AB208" s="16"/>
      <c r="AC208" s="155"/>
      <c r="AD208" s="155"/>
      <c r="AE208" s="16"/>
      <c r="AF208" s="16"/>
      <c r="AG208" s="16"/>
      <c r="AH208" s="16"/>
      <c r="AI208" s="16"/>
      <c r="AJ208" s="16"/>
      <c r="AK208" s="16"/>
      <c r="AL208" s="16"/>
      <c r="AM208" s="1"/>
    </row>
    <row r="209" ht="15.75" customHeight="1">
      <c r="A209" s="1"/>
      <c r="B209" s="1"/>
      <c r="C209" s="1"/>
      <c r="D209" s="2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6"/>
      <c r="Z209" s="16"/>
      <c r="AA209" s="16"/>
      <c r="AB209" s="16"/>
      <c r="AC209" s="155"/>
      <c r="AD209" s="155"/>
      <c r="AE209" s="16"/>
      <c r="AF209" s="16"/>
      <c r="AG209" s="16"/>
      <c r="AH209" s="16"/>
      <c r="AI209" s="16"/>
      <c r="AJ209" s="16"/>
      <c r="AK209" s="16"/>
      <c r="AL209" s="16"/>
      <c r="AM209" s="1"/>
    </row>
    <row r="210" ht="15.75" customHeight="1">
      <c r="A210" s="1"/>
      <c r="B210" s="1"/>
      <c r="C210" s="1"/>
      <c r="D210" s="2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6"/>
      <c r="Z210" s="16"/>
      <c r="AA210" s="16"/>
      <c r="AB210" s="16"/>
      <c r="AC210" s="155"/>
      <c r="AD210" s="155"/>
      <c r="AE210" s="16"/>
      <c r="AF210" s="16"/>
      <c r="AG210" s="16"/>
      <c r="AH210" s="16"/>
      <c r="AI210" s="16"/>
      <c r="AJ210" s="16"/>
      <c r="AK210" s="16"/>
      <c r="AL210" s="16"/>
      <c r="AM210" s="1"/>
    </row>
    <row r="211" ht="15.75" customHeight="1">
      <c r="A211" s="1"/>
      <c r="B211" s="1"/>
      <c r="C211" s="1"/>
      <c r="D211" s="2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6"/>
      <c r="Z211" s="16"/>
      <c r="AA211" s="16"/>
      <c r="AB211" s="16"/>
      <c r="AC211" s="155"/>
      <c r="AD211" s="155"/>
      <c r="AE211" s="16"/>
      <c r="AF211" s="16"/>
      <c r="AG211" s="16"/>
      <c r="AH211" s="16"/>
      <c r="AI211" s="16"/>
      <c r="AJ211" s="16"/>
      <c r="AK211" s="16"/>
      <c r="AL211" s="16"/>
      <c r="AM211" s="1"/>
    </row>
    <row r="212" ht="15.75" customHeight="1">
      <c r="A212" s="1"/>
      <c r="B212" s="1"/>
      <c r="C212" s="1"/>
      <c r="D212" s="2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6"/>
      <c r="Z212" s="16"/>
      <c r="AA212" s="16"/>
      <c r="AB212" s="16"/>
      <c r="AC212" s="155"/>
      <c r="AD212" s="155"/>
      <c r="AE212" s="16"/>
      <c r="AF212" s="16"/>
      <c r="AG212" s="16"/>
      <c r="AH212" s="16"/>
      <c r="AI212" s="16"/>
      <c r="AJ212" s="16"/>
      <c r="AK212" s="16"/>
      <c r="AL212" s="16"/>
      <c r="AM212" s="1"/>
    </row>
    <row r="213" ht="15.75" customHeight="1">
      <c r="A213" s="1"/>
      <c r="B213" s="1"/>
      <c r="C213" s="1"/>
      <c r="D213" s="2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6"/>
      <c r="Z213" s="16"/>
      <c r="AA213" s="16"/>
      <c r="AB213" s="16"/>
      <c r="AC213" s="155"/>
      <c r="AD213" s="155"/>
      <c r="AE213" s="16"/>
      <c r="AF213" s="16"/>
      <c r="AG213" s="16"/>
      <c r="AH213" s="16"/>
      <c r="AI213" s="16"/>
      <c r="AJ213" s="16"/>
      <c r="AK213" s="16"/>
      <c r="AL213" s="16"/>
      <c r="AM213" s="1"/>
    </row>
    <row r="214" ht="15.75" customHeight="1">
      <c r="A214" s="1"/>
      <c r="B214" s="1"/>
      <c r="C214" s="1"/>
      <c r="D214" s="2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6"/>
      <c r="Z214" s="16"/>
      <c r="AA214" s="16"/>
      <c r="AB214" s="16"/>
      <c r="AC214" s="155"/>
      <c r="AD214" s="155"/>
      <c r="AE214" s="16"/>
      <c r="AF214" s="16"/>
      <c r="AG214" s="16"/>
      <c r="AH214" s="16"/>
      <c r="AI214" s="16"/>
      <c r="AJ214" s="16"/>
      <c r="AK214" s="16"/>
      <c r="AL214" s="16"/>
      <c r="AM214" s="1"/>
    </row>
    <row r="215" ht="15.75" customHeight="1">
      <c r="A215" s="1"/>
      <c r="B215" s="1"/>
      <c r="C215" s="1"/>
      <c r="D215" s="2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6"/>
      <c r="Z215" s="16"/>
      <c r="AA215" s="16"/>
      <c r="AB215" s="16"/>
      <c r="AC215" s="155"/>
      <c r="AD215" s="155"/>
      <c r="AE215" s="16"/>
      <c r="AF215" s="16"/>
      <c r="AG215" s="16"/>
      <c r="AH215" s="16"/>
      <c r="AI215" s="16"/>
      <c r="AJ215" s="16"/>
      <c r="AK215" s="16"/>
      <c r="AL215" s="16"/>
      <c r="AM215" s="1"/>
    </row>
    <row r="216" ht="15.75" customHeight="1">
      <c r="A216" s="1"/>
      <c r="B216" s="1"/>
      <c r="C216" s="1"/>
      <c r="D216" s="2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6"/>
      <c r="Z216" s="16"/>
      <c r="AA216" s="16"/>
      <c r="AB216" s="16"/>
      <c r="AC216" s="155"/>
      <c r="AD216" s="155"/>
      <c r="AE216" s="16"/>
      <c r="AF216" s="16"/>
      <c r="AG216" s="16"/>
      <c r="AH216" s="16"/>
      <c r="AI216" s="16"/>
      <c r="AJ216" s="16"/>
      <c r="AK216" s="16"/>
      <c r="AL216" s="16"/>
      <c r="AM216" s="1"/>
    </row>
    <row r="217" ht="15.75" customHeight="1">
      <c r="A217" s="1"/>
      <c r="B217" s="1"/>
      <c r="C217" s="1"/>
      <c r="D217" s="2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6"/>
      <c r="Z217" s="16"/>
      <c r="AA217" s="16"/>
      <c r="AB217" s="16"/>
      <c r="AC217" s="155"/>
      <c r="AD217" s="155"/>
      <c r="AE217" s="16"/>
      <c r="AF217" s="16"/>
      <c r="AG217" s="16"/>
      <c r="AH217" s="16"/>
      <c r="AI217" s="16"/>
      <c r="AJ217" s="16"/>
      <c r="AK217" s="16"/>
      <c r="AL217" s="16"/>
      <c r="AM217" s="1"/>
    </row>
    <row r="218" ht="15.75" customHeight="1">
      <c r="A218" s="1"/>
      <c r="B218" s="1"/>
      <c r="C218" s="1"/>
      <c r="D218" s="2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6"/>
      <c r="Z218" s="16"/>
      <c r="AA218" s="16"/>
      <c r="AB218" s="16"/>
      <c r="AC218" s="155"/>
      <c r="AD218" s="155"/>
      <c r="AE218" s="16"/>
      <c r="AF218" s="16"/>
      <c r="AG218" s="16"/>
      <c r="AH218" s="16"/>
      <c r="AI218" s="16"/>
      <c r="AJ218" s="16"/>
      <c r="AK218" s="16"/>
      <c r="AL218" s="16"/>
      <c r="AM218" s="1"/>
    </row>
    <row r="219" ht="15.75" customHeight="1">
      <c r="A219" s="1"/>
      <c r="B219" s="1"/>
      <c r="C219" s="1"/>
      <c r="D219" s="2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6"/>
      <c r="Z219" s="16"/>
      <c r="AA219" s="16"/>
      <c r="AB219" s="16"/>
      <c r="AC219" s="155"/>
      <c r="AD219" s="155"/>
      <c r="AE219" s="16"/>
      <c r="AF219" s="16"/>
      <c r="AG219" s="16"/>
      <c r="AH219" s="16"/>
      <c r="AI219" s="16"/>
      <c r="AJ219" s="16"/>
      <c r="AK219" s="16"/>
      <c r="AL219" s="16"/>
      <c r="AM219" s="1"/>
    </row>
    <row r="220" ht="15.75" customHeight="1">
      <c r="A220" s="1"/>
      <c r="B220" s="1"/>
      <c r="C220" s="1"/>
      <c r="D220" s="2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6"/>
      <c r="Z220" s="16"/>
      <c r="AA220" s="16"/>
      <c r="AB220" s="16"/>
      <c r="AC220" s="155"/>
      <c r="AD220" s="155"/>
      <c r="AE220" s="16"/>
      <c r="AF220" s="16"/>
      <c r="AG220" s="16"/>
      <c r="AH220" s="16"/>
      <c r="AI220" s="16"/>
      <c r="AJ220" s="16"/>
      <c r="AK220" s="16"/>
      <c r="AL220" s="16"/>
      <c r="AM220" s="1"/>
    </row>
    <row r="221" ht="15.75" customHeight="1">
      <c r="A221" s="1"/>
      <c r="B221" s="1"/>
      <c r="C221" s="1"/>
      <c r="D221" s="2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6"/>
      <c r="Z221" s="16"/>
      <c r="AA221" s="16"/>
      <c r="AB221" s="16"/>
      <c r="AC221" s="155"/>
      <c r="AD221" s="155"/>
      <c r="AE221" s="16"/>
      <c r="AF221" s="16"/>
      <c r="AG221" s="16"/>
      <c r="AH221" s="16"/>
      <c r="AI221" s="16"/>
      <c r="AJ221" s="16"/>
      <c r="AK221" s="16"/>
      <c r="AL221" s="16"/>
      <c r="AM221" s="1"/>
    </row>
    <row r="222" ht="15.75" customHeight="1">
      <c r="A222" s="1"/>
      <c r="B222" s="1"/>
      <c r="C222" s="1"/>
      <c r="D222" s="2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6"/>
      <c r="Z222" s="16"/>
      <c r="AA222" s="16"/>
      <c r="AB222" s="16"/>
      <c r="AC222" s="155"/>
      <c r="AD222" s="155"/>
      <c r="AE222" s="16"/>
      <c r="AF222" s="16"/>
      <c r="AG222" s="16"/>
      <c r="AH222" s="16"/>
      <c r="AI222" s="16"/>
      <c r="AJ222" s="16"/>
      <c r="AK222" s="16"/>
      <c r="AL222" s="16"/>
      <c r="AM222" s="1"/>
    </row>
    <row r="223" ht="15.75" customHeight="1">
      <c r="A223" s="1"/>
      <c r="B223" s="1"/>
      <c r="C223" s="1"/>
      <c r="D223" s="2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6"/>
      <c r="Z223" s="16"/>
      <c r="AA223" s="16"/>
      <c r="AB223" s="16"/>
      <c r="AC223" s="155"/>
      <c r="AD223" s="155"/>
      <c r="AE223" s="16"/>
      <c r="AF223" s="16"/>
      <c r="AG223" s="16"/>
      <c r="AH223" s="16"/>
      <c r="AI223" s="16"/>
      <c r="AJ223" s="16"/>
      <c r="AK223" s="16"/>
      <c r="AL223" s="16"/>
      <c r="AM223" s="1"/>
    </row>
    <row r="224" ht="15.75" customHeight="1">
      <c r="A224" s="1"/>
      <c r="B224" s="1"/>
      <c r="C224" s="1"/>
      <c r="D224" s="2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6"/>
      <c r="Z224" s="16"/>
      <c r="AA224" s="16"/>
      <c r="AB224" s="16"/>
      <c r="AC224" s="155"/>
      <c r="AD224" s="155"/>
      <c r="AE224" s="16"/>
      <c r="AF224" s="16"/>
      <c r="AG224" s="16"/>
      <c r="AH224" s="16"/>
      <c r="AI224" s="16"/>
      <c r="AJ224" s="16"/>
      <c r="AK224" s="16"/>
      <c r="AL224" s="16"/>
      <c r="AM224" s="1"/>
    </row>
    <row r="225" ht="15.75" customHeight="1">
      <c r="A225" s="1"/>
      <c r="B225" s="1"/>
      <c r="C225" s="1"/>
      <c r="D225" s="2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6"/>
      <c r="Z225" s="16"/>
      <c r="AA225" s="16"/>
      <c r="AB225" s="16"/>
      <c r="AC225" s="155"/>
      <c r="AD225" s="155"/>
      <c r="AE225" s="16"/>
      <c r="AF225" s="16"/>
      <c r="AG225" s="16"/>
      <c r="AH225" s="16"/>
      <c r="AI225" s="16"/>
      <c r="AJ225" s="16"/>
      <c r="AK225" s="16"/>
      <c r="AL225" s="16"/>
      <c r="AM225" s="1"/>
    </row>
    <row r="226" ht="15.75" customHeight="1">
      <c r="A226" s="1"/>
      <c r="B226" s="1"/>
      <c r="C226" s="1"/>
      <c r="D226" s="2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6"/>
      <c r="Z226" s="16"/>
      <c r="AA226" s="16"/>
      <c r="AB226" s="16"/>
      <c r="AC226" s="155"/>
      <c r="AD226" s="155"/>
      <c r="AE226" s="16"/>
      <c r="AF226" s="16"/>
      <c r="AG226" s="16"/>
      <c r="AH226" s="16"/>
      <c r="AI226" s="16"/>
      <c r="AJ226" s="16"/>
      <c r="AK226" s="16"/>
      <c r="AL226" s="16"/>
      <c r="AM226" s="1"/>
    </row>
    <row r="227" ht="15.75" customHeight="1">
      <c r="A227" s="1"/>
      <c r="B227" s="1"/>
      <c r="C227" s="1"/>
      <c r="D227" s="2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6"/>
      <c r="Z227" s="16"/>
      <c r="AA227" s="16"/>
      <c r="AB227" s="16"/>
      <c r="AC227" s="155"/>
      <c r="AD227" s="155"/>
      <c r="AE227" s="16"/>
      <c r="AF227" s="16"/>
      <c r="AG227" s="16"/>
      <c r="AH227" s="16"/>
      <c r="AI227" s="16"/>
      <c r="AJ227" s="16"/>
      <c r="AK227" s="16"/>
      <c r="AL227" s="16"/>
      <c r="AM227" s="1"/>
    </row>
    <row r="228" ht="15.75" customHeight="1">
      <c r="A228" s="1"/>
      <c r="B228" s="1"/>
      <c r="C228" s="1"/>
      <c r="D228" s="2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6"/>
      <c r="Z228" s="16"/>
      <c r="AA228" s="16"/>
      <c r="AB228" s="16"/>
      <c r="AC228" s="155"/>
      <c r="AD228" s="155"/>
      <c r="AE228" s="16"/>
      <c r="AF228" s="16"/>
      <c r="AG228" s="16"/>
      <c r="AH228" s="16"/>
      <c r="AI228" s="16"/>
      <c r="AJ228" s="16"/>
      <c r="AK228" s="16"/>
      <c r="AL228" s="16"/>
      <c r="AM228" s="1"/>
    </row>
    <row r="229" ht="15.75" customHeight="1">
      <c r="A229" s="1"/>
      <c r="B229" s="1"/>
      <c r="C229" s="1"/>
      <c r="D229" s="2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6"/>
      <c r="Z229" s="16"/>
      <c r="AA229" s="16"/>
      <c r="AB229" s="16"/>
      <c r="AC229" s="155"/>
      <c r="AD229" s="155"/>
      <c r="AE229" s="16"/>
      <c r="AF229" s="16"/>
      <c r="AG229" s="16"/>
      <c r="AH229" s="16"/>
      <c r="AI229" s="16"/>
      <c r="AJ229" s="16"/>
      <c r="AK229" s="16"/>
      <c r="AL229" s="16"/>
      <c r="AM229" s="1"/>
    </row>
    <row r="230" ht="15.75" customHeight="1">
      <c r="A230" s="1"/>
      <c r="B230" s="1"/>
      <c r="C230" s="1"/>
      <c r="D230" s="2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6"/>
      <c r="Z230" s="16"/>
      <c r="AA230" s="16"/>
      <c r="AB230" s="16"/>
      <c r="AC230" s="155"/>
      <c r="AD230" s="155"/>
      <c r="AE230" s="16"/>
      <c r="AF230" s="16"/>
      <c r="AG230" s="16"/>
      <c r="AH230" s="16"/>
      <c r="AI230" s="16"/>
      <c r="AJ230" s="16"/>
      <c r="AK230" s="16"/>
      <c r="AL230" s="16"/>
      <c r="AM230" s="1"/>
    </row>
    <row r="231" ht="15.75" customHeight="1">
      <c r="A231" s="1"/>
      <c r="B231" s="1"/>
      <c r="C231" s="1"/>
      <c r="D231" s="2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6"/>
      <c r="Z231" s="16"/>
      <c r="AA231" s="16"/>
      <c r="AB231" s="16"/>
      <c r="AC231" s="155"/>
      <c r="AD231" s="155"/>
      <c r="AE231" s="16"/>
      <c r="AF231" s="16"/>
      <c r="AG231" s="16"/>
      <c r="AH231" s="16"/>
      <c r="AI231" s="16"/>
      <c r="AJ231" s="16"/>
      <c r="AK231" s="16"/>
      <c r="AL231" s="16"/>
      <c r="AM231" s="1"/>
    </row>
    <row r="232" ht="15.75" customHeight="1">
      <c r="A232" s="1"/>
      <c r="B232" s="1"/>
      <c r="C232" s="1"/>
      <c r="D232" s="2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6"/>
      <c r="Z232" s="16"/>
      <c r="AA232" s="16"/>
      <c r="AB232" s="16"/>
      <c r="AC232" s="155"/>
      <c r="AD232" s="155"/>
      <c r="AE232" s="16"/>
      <c r="AF232" s="16"/>
      <c r="AG232" s="16"/>
      <c r="AH232" s="16"/>
      <c r="AI232" s="16"/>
      <c r="AJ232" s="16"/>
      <c r="AK232" s="16"/>
      <c r="AL232" s="16"/>
      <c r="AM232" s="1"/>
    </row>
    <row r="233" ht="15.75" customHeight="1">
      <c r="A233" s="1"/>
      <c r="B233" s="1"/>
      <c r="C233" s="1"/>
      <c r="D233" s="2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6"/>
      <c r="Z233" s="16"/>
      <c r="AA233" s="16"/>
      <c r="AB233" s="16"/>
      <c r="AC233" s="155"/>
      <c r="AD233" s="155"/>
      <c r="AE233" s="16"/>
      <c r="AF233" s="16"/>
      <c r="AG233" s="16"/>
      <c r="AH233" s="16"/>
      <c r="AI233" s="16"/>
      <c r="AJ233" s="16"/>
      <c r="AK233" s="16"/>
      <c r="AL233" s="16"/>
      <c r="AM233" s="1"/>
    </row>
    <row r="234" ht="15.75" customHeight="1">
      <c r="A234" s="1"/>
      <c r="B234" s="1"/>
      <c r="C234" s="1"/>
      <c r="D234" s="2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6"/>
      <c r="Z234" s="16"/>
      <c r="AA234" s="16"/>
      <c r="AB234" s="16"/>
      <c r="AC234" s="155"/>
      <c r="AD234" s="155"/>
      <c r="AE234" s="16"/>
      <c r="AF234" s="16"/>
      <c r="AG234" s="16"/>
      <c r="AH234" s="16"/>
      <c r="AI234" s="16"/>
      <c r="AJ234" s="16"/>
      <c r="AK234" s="16"/>
      <c r="AL234" s="16"/>
      <c r="AM234" s="1"/>
    </row>
    <row r="235" ht="15.75" customHeight="1">
      <c r="A235" s="1"/>
      <c r="B235" s="1"/>
      <c r="C235" s="1"/>
      <c r="D235" s="2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6"/>
      <c r="Z235" s="16"/>
      <c r="AA235" s="16"/>
      <c r="AB235" s="16"/>
      <c r="AC235" s="155"/>
      <c r="AD235" s="155"/>
      <c r="AE235" s="16"/>
      <c r="AF235" s="16"/>
      <c r="AG235" s="16"/>
      <c r="AH235" s="16"/>
      <c r="AI235" s="16"/>
      <c r="AJ235" s="16"/>
      <c r="AK235" s="16"/>
      <c r="AL235" s="16"/>
      <c r="AM235" s="1"/>
    </row>
    <row r="236" ht="15.75" customHeight="1">
      <c r="A236" s="1"/>
      <c r="B236" s="1"/>
      <c r="C236" s="1"/>
      <c r="D236" s="2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6"/>
      <c r="Z236" s="16"/>
      <c r="AA236" s="16"/>
      <c r="AB236" s="16"/>
      <c r="AC236" s="155"/>
      <c r="AD236" s="155"/>
      <c r="AE236" s="16"/>
      <c r="AF236" s="16"/>
      <c r="AG236" s="16"/>
      <c r="AH236" s="16"/>
      <c r="AI236" s="16"/>
      <c r="AJ236" s="16"/>
      <c r="AK236" s="16"/>
      <c r="AL236" s="16"/>
      <c r="AM236" s="1"/>
    </row>
    <row r="237" ht="15.75" customHeight="1">
      <c r="A237" s="1"/>
      <c r="B237" s="1"/>
      <c r="C237" s="1"/>
      <c r="D237" s="2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6"/>
      <c r="Z237" s="16"/>
      <c r="AA237" s="16"/>
      <c r="AB237" s="16"/>
      <c r="AC237" s="155"/>
      <c r="AD237" s="155"/>
      <c r="AE237" s="16"/>
      <c r="AF237" s="16"/>
      <c r="AG237" s="16"/>
      <c r="AH237" s="16"/>
      <c r="AI237" s="16"/>
      <c r="AJ237" s="16"/>
      <c r="AK237" s="16"/>
      <c r="AL237" s="16"/>
      <c r="AM237" s="1"/>
    </row>
    <row r="238" ht="15.75" customHeight="1">
      <c r="A238" s="1"/>
      <c r="B238" s="1"/>
      <c r="C238" s="1"/>
      <c r="D238" s="2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6"/>
      <c r="Z238" s="16"/>
      <c r="AA238" s="16"/>
      <c r="AB238" s="16"/>
      <c r="AC238" s="155"/>
      <c r="AD238" s="155"/>
      <c r="AE238" s="16"/>
      <c r="AF238" s="16"/>
      <c r="AG238" s="16"/>
      <c r="AH238" s="16"/>
      <c r="AI238" s="16"/>
      <c r="AJ238" s="16"/>
      <c r="AK238" s="16"/>
      <c r="AL238" s="16"/>
      <c r="AM238" s="1"/>
    </row>
    <row r="239" ht="15.75" customHeight="1">
      <c r="A239" s="1"/>
      <c r="B239" s="1"/>
      <c r="C239" s="1"/>
      <c r="D239" s="2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6"/>
      <c r="Z239" s="16"/>
      <c r="AA239" s="16"/>
      <c r="AB239" s="16"/>
      <c r="AC239" s="155"/>
      <c r="AD239" s="155"/>
      <c r="AE239" s="16"/>
      <c r="AF239" s="16"/>
      <c r="AG239" s="16"/>
      <c r="AH239" s="16"/>
      <c r="AI239" s="16"/>
      <c r="AJ239" s="16"/>
      <c r="AK239" s="16"/>
      <c r="AL239" s="16"/>
      <c r="AM239" s="1"/>
    </row>
    <row r="240" ht="15.75" customHeight="1">
      <c r="A240" s="1"/>
      <c r="B240" s="1"/>
      <c r="C240" s="1"/>
      <c r="D240" s="2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6"/>
      <c r="Z240" s="16"/>
      <c r="AA240" s="16"/>
      <c r="AB240" s="16"/>
      <c r="AC240" s="155"/>
      <c r="AD240" s="155"/>
      <c r="AE240" s="16"/>
      <c r="AF240" s="16"/>
      <c r="AG240" s="16"/>
      <c r="AH240" s="16"/>
      <c r="AI240" s="16"/>
      <c r="AJ240" s="16"/>
      <c r="AK240" s="16"/>
      <c r="AL240" s="16"/>
      <c r="AM240" s="1"/>
    </row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4">
    <mergeCell ref="AF1:AF8"/>
    <mergeCell ref="AG1:AG8"/>
    <mergeCell ref="AH1:AH8"/>
    <mergeCell ref="AI1:AI8"/>
    <mergeCell ref="AJ1:AJ8"/>
    <mergeCell ref="AK1:AK8"/>
    <mergeCell ref="AL1:AL8"/>
    <mergeCell ref="Y1:Y8"/>
    <mergeCell ref="Z1:Z8"/>
    <mergeCell ref="AA1:AA8"/>
    <mergeCell ref="AB1:AB8"/>
    <mergeCell ref="AC1:AC8"/>
    <mergeCell ref="AD1:AD8"/>
    <mergeCell ref="AE1:AE8"/>
    <mergeCell ref="V40:W40"/>
    <mergeCell ref="K7:N7"/>
    <mergeCell ref="O7:R7"/>
    <mergeCell ref="D2:H2"/>
    <mergeCell ref="C4:H4"/>
    <mergeCell ref="C5:H5"/>
    <mergeCell ref="C6:H6"/>
    <mergeCell ref="K6:N6"/>
    <mergeCell ref="O6:R6"/>
    <mergeCell ref="C7:H7"/>
  </mergeCells>
  <conditionalFormatting sqref="B10:B38">
    <cfRule type="containsText" dxfId="0" priority="1" operator="containsText" text="samedi">
      <formula>NOT(ISERROR(SEARCH(("samedi"),(B10))))</formula>
    </cfRule>
  </conditionalFormatting>
  <conditionalFormatting sqref="B10:B38">
    <cfRule type="containsText" dxfId="1" priority="2" operator="containsText" text="dimanche">
      <formula>NOT(ISERROR(SEARCH(("dimanche"),(B10))))</formula>
    </cfRule>
  </conditionalFormatting>
  <conditionalFormatting sqref="B10:B33">
    <cfRule type="notContainsBlanks" dxfId="2" priority="3">
      <formula>LEN(TRIM(B10))&gt;0</formula>
    </cfRule>
  </conditionalFormatting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1.22" defaultRowHeight="15.0"/>
  <cols>
    <col customWidth="1" min="1" max="1" width="3.78"/>
    <col customWidth="1" min="2" max="2" width="21.78"/>
    <col customWidth="1" min="3" max="4" width="6.22"/>
    <col customWidth="1" min="5" max="5" width="7.11"/>
    <col customWidth="1" min="6" max="9" width="6.11"/>
    <col customWidth="1" min="10" max="10" width="5.67"/>
    <col customWidth="1" min="11" max="11" width="6.22"/>
    <col customWidth="1" min="12" max="12" width="7.11"/>
    <col customWidth="1" min="13" max="16" width="6.11"/>
    <col customWidth="1" min="17" max="17" width="5.67"/>
    <col customWidth="1" min="18" max="18" width="6.22"/>
    <col customWidth="1" min="19" max="19" width="7.11"/>
    <col customWidth="1" min="20" max="23" width="6.11"/>
    <col customWidth="1" min="24" max="44" width="4.22"/>
  </cols>
  <sheetData>
    <row r="1" ht="15.75" customHeight="1">
      <c r="A1" s="157"/>
      <c r="B1" s="158" t="s">
        <v>52</v>
      </c>
      <c r="C1" s="159" t="s">
        <v>16</v>
      </c>
      <c r="D1" s="160" t="s">
        <v>17</v>
      </c>
      <c r="E1" s="159" t="s">
        <v>18</v>
      </c>
      <c r="F1" s="159" t="s">
        <v>19</v>
      </c>
      <c r="G1" s="159" t="s">
        <v>20</v>
      </c>
      <c r="H1" s="159" t="s">
        <v>21</v>
      </c>
      <c r="I1" s="161" t="s">
        <v>19</v>
      </c>
      <c r="J1" s="162" t="s">
        <v>22</v>
      </c>
      <c r="K1" s="160" t="s">
        <v>17</v>
      </c>
      <c r="L1" s="159" t="s">
        <v>18</v>
      </c>
      <c r="M1" s="159" t="s">
        <v>19</v>
      </c>
      <c r="N1" s="159" t="s">
        <v>20</v>
      </c>
      <c r="O1" s="159" t="s">
        <v>21</v>
      </c>
      <c r="P1" s="161" t="s">
        <v>19</v>
      </c>
      <c r="Q1" s="162" t="s">
        <v>22</v>
      </c>
      <c r="R1" s="159" t="s">
        <v>17</v>
      </c>
      <c r="S1" s="159" t="s">
        <v>18</v>
      </c>
      <c r="T1" s="159" t="s">
        <v>19</v>
      </c>
      <c r="U1" s="159" t="s">
        <v>20</v>
      </c>
      <c r="V1" s="159" t="s">
        <v>21</v>
      </c>
      <c r="W1" s="161" t="s">
        <v>19</v>
      </c>
      <c r="X1" s="163" t="s">
        <v>23</v>
      </c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4"/>
      <c r="AO1" s="164"/>
      <c r="AP1" s="164"/>
      <c r="AQ1" s="164"/>
      <c r="AR1" s="164"/>
    </row>
    <row r="2" ht="15.75" customHeight="1">
      <c r="A2" s="157"/>
      <c r="B2" s="165" t="s">
        <v>53</v>
      </c>
      <c r="C2" s="166" t="s">
        <v>47</v>
      </c>
      <c r="D2" s="167" t="s">
        <v>54</v>
      </c>
      <c r="E2" s="168"/>
      <c r="F2" s="166" t="s">
        <v>55</v>
      </c>
      <c r="G2" s="169">
        <v>0.3472222222222222</v>
      </c>
      <c r="H2" s="169">
        <v>0.5145833333333333</v>
      </c>
      <c r="I2" s="166" t="s">
        <v>55</v>
      </c>
      <c r="J2" s="170" t="str">
        <f t="shared" ref="J2:J3" si="1">IF(N2="","",(IF(N2-H2&gt;0.08,"",N2-H2)))</f>
        <v/>
      </c>
      <c r="K2" s="167" t="s">
        <v>56</v>
      </c>
      <c r="L2" s="168"/>
      <c r="M2" s="166" t="s">
        <v>55</v>
      </c>
      <c r="N2" s="171">
        <v>0.6368055555555555</v>
      </c>
      <c r="O2" s="171">
        <v>0.7826388888888889</v>
      </c>
      <c r="P2" s="166" t="s">
        <v>55</v>
      </c>
      <c r="Q2" s="172" t="str">
        <f t="shared" ref="Q2:Q3" si="2">IF(U2="","",(IF(U2-O2&gt;0.08,"",U2-O2)))</f>
        <v/>
      </c>
      <c r="R2" s="167"/>
      <c r="S2" s="168"/>
      <c r="T2" s="173"/>
      <c r="U2" s="171"/>
      <c r="V2" s="171"/>
      <c r="W2" s="168"/>
      <c r="X2" s="174">
        <f t="shared" ref="X2:X7" si="3">V2-U2+Q2+O2-N2+J2+H2-G2</f>
        <v>0.3131944444</v>
      </c>
      <c r="Y2" s="175"/>
      <c r="Z2" s="164"/>
      <c r="AA2" s="176"/>
      <c r="AB2" s="175"/>
      <c r="AC2" s="164"/>
      <c r="AD2" s="177"/>
      <c r="AE2" s="177"/>
      <c r="AF2" s="164"/>
      <c r="AG2" s="178"/>
      <c r="AH2" s="176"/>
      <c r="AI2" s="175"/>
      <c r="AJ2" s="164"/>
      <c r="AK2" s="179"/>
      <c r="AL2" s="179"/>
      <c r="AM2" s="164"/>
      <c r="AN2" s="175"/>
      <c r="AO2" s="176"/>
      <c r="AP2" s="175"/>
      <c r="AQ2" s="179"/>
      <c r="AR2" s="179"/>
    </row>
    <row r="3" ht="15.75" customHeight="1">
      <c r="A3" s="157"/>
      <c r="B3" s="180" t="s">
        <v>57</v>
      </c>
      <c r="C3" s="166" t="s">
        <v>58</v>
      </c>
      <c r="D3" s="167" t="s">
        <v>59</v>
      </c>
      <c r="E3" s="168"/>
      <c r="F3" s="166" t="s">
        <v>60</v>
      </c>
      <c r="G3" s="169">
        <v>0.5458333333333333</v>
      </c>
      <c r="H3" s="169">
        <v>0.6215277777777778</v>
      </c>
      <c r="I3" s="166" t="s">
        <v>60</v>
      </c>
      <c r="J3" s="170">
        <f t="shared" si="1"/>
        <v>0.02222222222</v>
      </c>
      <c r="K3" s="167" t="s">
        <v>61</v>
      </c>
      <c r="L3" s="168"/>
      <c r="M3" s="166" t="s">
        <v>60</v>
      </c>
      <c r="N3" s="171">
        <v>0.64375</v>
      </c>
      <c r="O3" s="171">
        <v>0.7826388888888889</v>
      </c>
      <c r="P3" s="166" t="s">
        <v>55</v>
      </c>
      <c r="Q3" s="172">
        <f t="shared" si="2"/>
        <v>0.01944444444</v>
      </c>
      <c r="R3" s="167" t="s">
        <v>62</v>
      </c>
      <c r="S3" s="168"/>
      <c r="T3" s="166" t="s">
        <v>55</v>
      </c>
      <c r="U3" s="171">
        <v>0.8020833333333334</v>
      </c>
      <c r="V3" s="171">
        <v>0.8513888888888889</v>
      </c>
      <c r="W3" s="166" t="s">
        <v>60</v>
      </c>
      <c r="X3" s="174">
        <f t="shared" si="3"/>
        <v>0.3055555556</v>
      </c>
      <c r="Y3" s="175"/>
      <c r="Z3" s="164"/>
      <c r="AA3" s="176"/>
      <c r="AB3" s="175"/>
      <c r="AC3" s="164"/>
      <c r="AD3" s="177"/>
      <c r="AE3" s="177"/>
      <c r="AF3" s="164"/>
      <c r="AG3" s="178"/>
      <c r="AH3" s="176"/>
      <c r="AI3" s="175"/>
      <c r="AJ3" s="164"/>
      <c r="AK3" s="179"/>
      <c r="AL3" s="179"/>
      <c r="AM3" s="164"/>
      <c r="AN3" s="175"/>
      <c r="AO3" s="176"/>
      <c r="AP3" s="175"/>
      <c r="AQ3" s="179"/>
      <c r="AR3" s="179"/>
    </row>
    <row r="4" ht="15.75" customHeight="1">
      <c r="A4" s="157"/>
      <c r="B4" s="181" t="s">
        <v>63</v>
      </c>
      <c r="C4" s="182" t="s">
        <v>64</v>
      </c>
      <c r="D4" s="183" t="s">
        <v>65</v>
      </c>
      <c r="E4" s="184">
        <v>3146.0</v>
      </c>
      <c r="F4" s="184" t="s">
        <v>55</v>
      </c>
      <c r="G4" s="185">
        <v>0.5</v>
      </c>
      <c r="H4" s="185">
        <v>0.5965277777777778</v>
      </c>
      <c r="I4" s="184" t="s">
        <v>55</v>
      </c>
      <c r="J4" s="186">
        <v>0.009027777777777777</v>
      </c>
      <c r="K4" s="183" t="s">
        <v>66</v>
      </c>
      <c r="L4" s="184">
        <v>722.0</v>
      </c>
      <c r="M4" s="184" t="s">
        <v>55</v>
      </c>
      <c r="N4" s="185">
        <v>0.6055555555555555</v>
      </c>
      <c r="O4" s="185">
        <v>0.6298611111111111</v>
      </c>
      <c r="P4" s="184" t="s">
        <v>55</v>
      </c>
      <c r="Q4" s="187">
        <v>0.027083333333333334</v>
      </c>
      <c r="R4" s="183" t="s">
        <v>67</v>
      </c>
      <c r="S4" s="184">
        <v>3104.0</v>
      </c>
      <c r="T4" s="184" t="s">
        <v>55</v>
      </c>
      <c r="U4" s="185">
        <v>0.6569444444444444</v>
      </c>
      <c r="V4" s="185">
        <v>0.8118055555555556</v>
      </c>
      <c r="W4" s="184" t="s">
        <v>55</v>
      </c>
      <c r="X4" s="174">
        <f t="shared" si="3"/>
        <v>0.3118055556</v>
      </c>
      <c r="Y4" s="175"/>
      <c r="Z4" s="164"/>
      <c r="AA4" s="176"/>
      <c r="AB4" s="175"/>
      <c r="AC4" s="164"/>
      <c r="AD4" s="177"/>
      <c r="AE4" s="177"/>
      <c r="AF4" s="164"/>
      <c r="AG4" s="178"/>
      <c r="AH4" s="176"/>
      <c r="AI4" s="175"/>
      <c r="AJ4" s="164"/>
      <c r="AK4" s="179"/>
      <c r="AL4" s="179"/>
      <c r="AM4" s="164"/>
      <c r="AN4" s="175"/>
      <c r="AO4" s="176"/>
      <c r="AP4" s="175"/>
      <c r="AQ4" s="164"/>
      <c r="AR4" s="179"/>
    </row>
    <row r="5" ht="15.75" customHeight="1">
      <c r="A5" s="157"/>
      <c r="B5" s="188"/>
      <c r="C5" s="189" t="s">
        <v>50</v>
      </c>
      <c r="D5" s="190" t="s">
        <v>61</v>
      </c>
      <c r="E5" s="191"/>
      <c r="F5" s="189" t="s">
        <v>55</v>
      </c>
      <c r="G5" s="192">
        <v>0.5847222222222223</v>
      </c>
      <c r="H5" s="192">
        <v>0.7541666666666667</v>
      </c>
      <c r="I5" s="189" t="s">
        <v>55</v>
      </c>
      <c r="J5" s="193">
        <v>0.02638888888888889</v>
      </c>
      <c r="K5" s="190" t="s">
        <v>68</v>
      </c>
      <c r="L5" s="191"/>
      <c r="M5" s="189" t="s">
        <v>55</v>
      </c>
      <c r="N5" s="192">
        <v>0.7805555555555556</v>
      </c>
      <c r="O5" s="192">
        <v>0.8847222222222222</v>
      </c>
      <c r="P5" s="189" t="s">
        <v>60</v>
      </c>
      <c r="Q5" s="194" t="str">
        <f>IF(U5="","",(IF(U5-O5&gt;0.08,"",U5-O5)))</f>
        <v/>
      </c>
      <c r="R5" s="190"/>
      <c r="S5" s="191"/>
      <c r="T5" s="195"/>
      <c r="U5" s="192"/>
      <c r="V5" s="192"/>
      <c r="W5" s="191"/>
      <c r="X5" s="174">
        <f t="shared" si="3"/>
        <v>0.3</v>
      </c>
      <c r="Y5" s="175"/>
      <c r="Z5" s="164"/>
      <c r="AA5" s="176"/>
      <c r="AB5" s="164"/>
      <c r="AC5" s="164"/>
      <c r="AD5" s="179"/>
      <c r="AE5" s="179"/>
      <c r="AF5" s="164"/>
      <c r="AG5" s="177"/>
      <c r="AH5" s="176"/>
      <c r="AI5" s="175"/>
      <c r="AJ5" s="164"/>
      <c r="AK5" s="179"/>
      <c r="AL5" s="179"/>
      <c r="AM5" s="164"/>
      <c r="AN5" s="175"/>
      <c r="AO5" s="176"/>
      <c r="AP5" s="175"/>
      <c r="AQ5" s="164"/>
      <c r="AR5" s="179"/>
    </row>
    <row r="6" ht="15.75" customHeight="1">
      <c r="A6" s="157"/>
      <c r="B6" s="188"/>
      <c r="C6" s="166" t="s">
        <v>69</v>
      </c>
      <c r="D6" s="167" t="s">
        <v>70</v>
      </c>
      <c r="E6" s="166">
        <v>430.0</v>
      </c>
      <c r="F6" s="166" t="s">
        <v>60</v>
      </c>
      <c r="G6" s="171">
        <v>0.22430555555555556</v>
      </c>
      <c r="H6" s="171">
        <v>0.34652777777777777</v>
      </c>
      <c r="I6" s="166" t="s">
        <v>55</v>
      </c>
      <c r="J6" s="170">
        <v>0.02638888888888889</v>
      </c>
      <c r="K6" s="167" t="s">
        <v>71</v>
      </c>
      <c r="L6" s="166">
        <v>728.0</v>
      </c>
      <c r="M6" s="166" t="s">
        <v>55</v>
      </c>
      <c r="N6" s="171">
        <v>0.3729166666666667</v>
      </c>
      <c r="O6" s="171">
        <v>0.5138888888888888</v>
      </c>
      <c r="P6" s="166" t="s">
        <v>55</v>
      </c>
      <c r="Q6" s="172">
        <v>0.004861111111111111</v>
      </c>
      <c r="R6" s="167" t="s">
        <v>72</v>
      </c>
      <c r="S6" s="168"/>
      <c r="T6" s="166" t="s">
        <v>55</v>
      </c>
      <c r="U6" s="171">
        <v>0.51875</v>
      </c>
      <c r="V6" s="171">
        <v>0.5340277777777778</v>
      </c>
      <c r="W6" s="166" t="s">
        <v>60</v>
      </c>
      <c r="X6" s="174">
        <f t="shared" si="3"/>
        <v>0.3097222222</v>
      </c>
      <c r="Y6" s="175"/>
      <c r="Z6" s="164"/>
      <c r="AA6" s="176"/>
      <c r="AB6" s="175"/>
      <c r="AC6" s="164"/>
      <c r="AD6" s="179"/>
      <c r="AE6" s="179"/>
      <c r="AF6" s="164"/>
      <c r="AG6" s="177"/>
      <c r="AH6" s="176"/>
      <c r="AI6" s="175"/>
      <c r="AJ6" s="164"/>
      <c r="AK6" s="179"/>
      <c r="AL6" s="179"/>
      <c r="AM6" s="164"/>
      <c r="AN6" s="175"/>
      <c r="AO6" s="176"/>
      <c r="AP6" s="175"/>
      <c r="AQ6" s="179"/>
      <c r="AR6" s="179"/>
    </row>
    <row r="7" ht="15.75" customHeight="1">
      <c r="A7" s="157"/>
      <c r="B7" s="188"/>
      <c r="C7" s="196" t="s">
        <v>73</v>
      </c>
      <c r="D7" s="197" t="s">
        <v>65</v>
      </c>
      <c r="E7" s="196">
        <v>3149.0</v>
      </c>
      <c r="F7" s="196" t="s">
        <v>60</v>
      </c>
      <c r="G7" s="198">
        <v>0.2708333333333333</v>
      </c>
      <c r="H7" s="198">
        <v>0.4013888888888889</v>
      </c>
      <c r="I7" s="196" t="s">
        <v>55</v>
      </c>
      <c r="J7" s="199">
        <v>0.024305555555555556</v>
      </c>
      <c r="K7" s="197" t="s">
        <v>74</v>
      </c>
      <c r="L7" s="196">
        <v>707.0</v>
      </c>
      <c r="M7" s="196" t="s">
        <v>55</v>
      </c>
      <c r="N7" s="198">
        <v>0.42569444444444443</v>
      </c>
      <c r="O7" s="198">
        <v>0.5881944444444445</v>
      </c>
      <c r="P7" s="196" t="s">
        <v>60</v>
      </c>
      <c r="Q7" s="200"/>
      <c r="R7" s="197"/>
      <c r="S7" s="201"/>
      <c r="T7" s="196"/>
      <c r="U7" s="198"/>
      <c r="V7" s="198"/>
      <c r="W7" s="196"/>
      <c r="X7" s="174">
        <f t="shared" si="3"/>
        <v>0.3173611111</v>
      </c>
      <c r="Y7" s="175"/>
      <c r="Z7" s="164"/>
      <c r="AA7" s="176"/>
      <c r="AB7" s="175"/>
      <c r="AC7" s="164"/>
      <c r="AD7" s="179"/>
      <c r="AE7" s="179"/>
      <c r="AF7" s="164"/>
      <c r="AG7" s="177"/>
      <c r="AH7" s="176"/>
      <c r="AI7" s="175"/>
      <c r="AJ7" s="164"/>
      <c r="AK7" s="179"/>
      <c r="AL7" s="179"/>
      <c r="AM7" s="164"/>
      <c r="AN7" s="175"/>
      <c r="AO7" s="176"/>
      <c r="AP7" s="175"/>
      <c r="AQ7" s="179"/>
      <c r="AR7" s="179"/>
    </row>
    <row r="8" ht="15.75" customHeight="1">
      <c r="A8" s="157"/>
      <c r="B8" s="188"/>
      <c r="C8" s="182" t="s">
        <v>75</v>
      </c>
      <c r="D8" s="183" t="s">
        <v>76</v>
      </c>
      <c r="E8" s="184">
        <v>729.0</v>
      </c>
      <c r="F8" s="184" t="s">
        <v>60</v>
      </c>
      <c r="G8" s="185">
        <v>0.23541666666666666</v>
      </c>
      <c r="H8" s="185">
        <v>0.3625</v>
      </c>
      <c r="I8" s="184" t="s">
        <v>55</v>
      </c>
      <c r="J8" s="186">
        <v>0.025694444444444443</v>
      </c>
      <c r="K8" s="183" t="s">
        <v>76</v>
      </c>
      <c r="L8" s="184">
        <v>729.0</v>
      </c>
      <c r="M8" s="184" t="s">
        <v>55</v>
      </c>
      <c r="N8" s="185">
        <v>0.38819444444444445</v>
      </c>
      <c r="O8" s="185">
        <v>0.5513888888888889</v>
      </c>
      <c r="P8" s="184" t="s">
        <v>60</v>
      </c>
      <c r="Q8" s="187"/>
      <c r="R8" s="183"/>
      <c r="S8" s="202"/>
      <c r="T8" s="203"/>
      <c r="U8" s="185"/>
      <c r="V8" s="185"/>
      <c r="W8" s="202"/>
      <c r="X8" s="174">
        <f t="shared" ref="X8:X10" si="4">V8-U8+Q9+O8-N8+J8+H8-G8</f>
        <v>0.3159722222</v>
      </c>
      <c r="Y8" s="175"/>
      <c r="Z8" s="164"/>
      <c r="AA8" s="176"/>
      <c r="AB8" s="164"/>
      <c r="AC8" s="164"/>
      <c r="AD8" s="179"/>
      <c r="AE8" s="179"/>
      <c r="AF8" s="164"/>
      <c r="AG8" s="177"/>
      <c r="AH8" s="176"/>
      <c r="AI8" s="175"/>
      <c r="AJ8" s="164"/>
      <c r="AK8" s="179"/>
      <c r="AL8" s="179"/>
      <c r="AM8" s="164"/>
      <c r="AN8" s="175"/>
      <c r="AO8" s="176"/>
      <c r="AP8" s="175"/>
      <c r="AQ8" s="179"/>
      <c r="AR8" s="179"/>
    </row>
    <row r="9" ht="15.75" customHeight="1">
      <c r="A9" s="157"/>
      <c r="B9" s="188"/>
      <c r="C9" s="166" t="s">
        <v>77</v>
      </c>
      <c r="D9" s="167" t="s">
        <v>78</v>
      </c>
      <c r="E9" s="168"/>
      <c r="F9" s="166" t="s">
        <v>60</v>
      </c>
      <c r="G9" s="171">
        <v>0.23194444444444445</v>
      </c>
      <c r="H9" s="171">
        <v>0.3638888888888889</v>
      </c>
      <c r="I9" s="166" t="s">
        <v>55</v>
      </c>
      <c r="J9" s="170">
        <f t="shared" ref="J9:J12" si="5">IF(N9="","",(IF(N9-H9&gt;0.08,"",N9-H9)))</f>
        <v>0.02569444444</v>
      </c>
      <c r="K9" s="167" t="s">
        <v>56</v>
      </c>
      <c r="L9" s="168"/>
      <c r="M9" s="166" t="s">
        <v>55</v>
      </c>
      <c r="N9" s="171">
        <v>0.38958333333333334</v>
      </c>
      <c r="O9" s="171">
        <v>0.55</v>
      </c>
      <c r="P9" s="166" t="s">
        <v>55</v>
      </c>
      <c r="Q9" s="172" t="str">
        <f t="shared" ref="Q9:Q14" si="6">IF(U9="","",(IF(U9-O9&gt;0.08,"",U9-O9)))</f>
        <v/>
      </c>
      <c r="R9" s="167"/>
      <c r="S9" s="168"/>
      <c r="T9" s="173"/>
      <c r="U9" s="171"/>
      <c r="V9" s="171"/>
      <c r="W9" s="168"/>
      <c r="X9" s="174">
        <f t="shared" si="4"/>
        <v>0.3180555556</v>
      </c>
      <c r="Y9" s="175"/>
      <c r="Z9" s="164"/>
      <c r="AA9" s="176"/>
      <c r="AB9" s="164"/>
      <c r="AC9" s="164"/>
      <c r="AD9" s="179"/>
      <c r="AE9" s="179"/>
      <c r="AF9" s="164"/>
      <c r="AG9" s="177"/>
      <c r="AH9" s="176"/>
      <c r="AI9" s="164"/>
      <c r="AJ9" s="164"/>
      <c r="AK9" s="179"/>
      <c r="AL9" s="179"/>
      <c r="AM9" s="164"/>
      <c r="AN9" s="175"/>
      <c r="AO9" s="176"/>
      <c r="AP9" s="175"/>
      <c r="AQ9" s="164"/>
      <c r="AR9" s="179"/>
    </row>
    <row r="10" ht="15.75" customHeight="1">
      <c r="A10" s="157"/>
      <c r="B10" s="188"/>
      <c r="C10" s="196" t="s">
        <v>79</v>
      </c>
      <c r="D10" s="197" t="s">
        <v>80</v>
      </c>
      <c r="E10" s="201"/>
      <c r="F10" s="196" t="s">
        <v>60</v>
      </c>
      <c r="G10" s="198">
        <v>0.23541666666666666</v>
      </c>
      <c r="H10" s="198">
        <v>0.3611111111111111</v>
      </c>
      <c r="I10" s="196" t="s">
        <v>55</v>
      </c>
      <c r="J10" s="199">
        <f t="shared" si="5"/>
        <v>0.025</v>
      </c>
      <c r="K10" s="197" t="s">
        <v>80</v>
      </c>
      <c r="L10" s="201"/>
      <c r="M10" s="196" t="s">
        <v>55</v>
      </c>
      <c r="N10" s="198">
        <v>0.3861111111111111</v>
      </c>
      <c r="O10" s="198">
        <v>0.5430555555555555</v>
      </c>
      <c r="P10" s="196" t="s">
        <v>60</v>
      </c>
      <c r="Q10" s="200" t="str">
        <f t="shared" si="6"/>
        <v/>
      </c>
      <c r="R10" s="197"/>
      <c r="S10" s="201"/>
      <c r="T10" s="204"/>
      <c r="U10" s="198"/>
      <c r="V10" s="198"/>
      <c r="W10" s="201"/>
      <c r="X10" s="174">
        <f t="shared" si="4"/>
        <v>0.3076388889</v>
      </c>
      <c r="Y10" s="175"/>
      <c r="Z10" s="164"/>
      <c r="AA10" s="176"/>
      <c r="AB10" s="175"/>
      <c r="AC10" s="164"/>
      <c r="AD10" s="179"/>
      <c r="AE10" s="179"/>
      <c r="AF10" s="164"/>
      <c r="AG10" s="177"/>
      <c r="AH10" s="176"/>
      <c r="AI10" s="175"/>
      <c r="AJ10" s="164"/>
      <c r="AK10" s="179"/>
      <c r="AL10" s="179"/>
      <c r="AM10" s="164"/>
      <c r="AN10" s="175"/>
      <c r="AO10" s="176"/>
      <c r="AP10" s="175"/>
      <c r="AQ10" s="179"/>
      <c r="AR10" s="179"/>
    </row>
    <row r="11" ht="15.75" customHeight="1">
      <c r="A11" s="157"/>
      <c r="B11" s="188"/>
      <c r="C11" s="166" t="s">
        <v>46</v>
      </c>
      <c r="D11" s="167" t="s">
        <v>81</v>
      </c>
      <c r="E11" s="166"/>
      <c r="F11" s="166" t="s">
        <v>60</v>
      </c>
      <c r="G11" s="171">
        <v>0.27291666666666664</v>
      </c>
      <c r="H11" s="171">
        <v>0.4027777777777778</v>
      </c>
      <c r="I11" s="166" t="s">
        <v>60</v>
      </c>
      <c r="J11" s="170" t="str">
        <f t="shared" si="5"/>
        <v/>
      </c>
      <c r="K11" s="167" t="s">
        <v>82</v>
      </c>
      <c r="L11" s="168"/>
      <c r="M11" s="166" t="s">
        <v>83</v>
      </c>
      <c r="N11" s="171">
        <v>0.5715277777777777</v>
      </c>
      <c r="O11" s="171">
        <v>0.74375</v>
      </c>
      <c r="P11" s="166" t="s">
        <v>83</v>
      </c>
      <c r="Q11" s="172" t="str">
        <f t="shared" si="6"/>
        <v/>
      </c>
      <c r="R11" s="167"/>
      <c r="S11" s="168"/>
      <c r="T11" s="173"/>
      <c r="U11" s="171"/>
      <c r="V11" s="171"/>
      <c r="W11" s="168"/>
      <c r="X11" s="174">
        <f t="shared" ref="X11:X78" si="7">V11-U11+Q11+O11-N11+J11+H11-G11</f>
        <v>0.3020833333</v>
      </c>
      <c r="Y11" s="175"/>
      <c r="Z11" s="164"/>
      <c r="AA11" s="176"/>
      <c r="AB11" s="175"/>
      <c r="AC11" s="164"/>
      <c r="AD11" s="179"/>
      <c r="AE11" s="179"/>
      <c r="AF11" s="164"/>
      <c r="AG11" s="177"/>
      <c r="AH11" s="176"/>
      <c r="AI11" s="175"/>
      <c r="AJ11" s="164"/>
      <c r="AK11" s="179"/>
      <c r="AL11" s="179"/>
      <c r="AM11" s="164"/>
      <c r="AN11" s="175"/>
      <c r="AO11" s="176"/>
      <c r="AP11" s="175"/>
      <c r="AQ11" s="164"/>
      <c r="AR11" s="179"/>
    </row>
    <row r="12" ht="15.75" customHeight="1">
      <c r="A12" s="157"/>
      <c r="B12" s="188"/>
      <c r="C12" s="205" t="s">
        <v>84</v>
      </c>
      <c r="D12" s="206" t="s">
        <v>85</v>
      </c>
      <c r="E12" s="205"/>
      <c r="F12" s="205" t="s">
        <v>83</v>
      </c>
      <c r="G12" s="207">
        <v>0.5090277777777777</v>
      </c>
      <c r="H12" s="207">
        <v>0.6673611111111111</v>
      </c>
      <c r="I12" s="205" t="s">
        <v>83</v>
      </c>
      <c r="J12" s="208">
        <f t="shared" si="5"/>
        <v>0.02083333333</v>
      </c>
      <c r="K12" s="206" t="s">
        <v>86</v>
      </c>
      <c r="L12" s="205"/>
      <c r="M12" s="205" t="s">
        <v>83</v>
      </c>
      <c r="N12" s="207">
        <v>0.6881944444444444</v>
      </c>
      <c r="O12" s="207">
        <v>0.7243055555555555</v>
      </c>
      <c r="P12" s="205" t="s">
        <v>83</v>
      </c>
      <c r="Q12" s="209">
        <f t="shared" si="6"/>
        <v>0.009027777778</v>
      </c>
      <c r="R12" s="206" t="s">
        <v>85</v>
      </c>
      <c r="S12" s="210"/>
      <c r="T12" s="205" t="s">
        <v>83</v>
      </c>
      <c r="U12" s="207">
        <v>0.7333333333333333</v>
      </c>
      <c r="V12" s="207">
        <v>0.8020833333333334</v>
      </c>
      <c r="W12" s="205" t="s">
        <v>83</v>
      </c>
      <c r="X12" s="174">
        <f t="shared" si="7"/>
        <v>0.2930555556</v>
      </c>
      <c r="Y12" s="175"/>
      <c r="Z12" s="164"/>
      <c r="AA12" s="176"/>
      <c r="AB12" s="175"/>
      <c r="AC12" s="164"/>
      <c r="AD12" s="179"/>
      <c r="AE12" s="179"/>
      <c r="AF12" s="164"/>
      <c r="AG12" s="177"/>
      <c r="AH12" s="176"/>
      <c r="AI12" s="175"/>
      <c r="AJ12" s="164"/>
      <c r="AK12" s="179"/>
      <c r="AL12" s="179"/>
      <c r="AM12" s="164"/>
      <c r="AN12" s="175"/>
      <c r="AO12" s="176"/>
      <c r="AP12" s="175"/>
      <c r="AQ12" s="164"/>
      <c r="AR12" s="179"/>
    </row>
    <row r="13" ht="15.75" customHeight="1">
      <c r="A13" s="157"/>
      <c r="B13" s="188"/>
      <c r="C13" s="189" t="s">
        <v>40</v>
      </c>
      <c r="D13" s="190" t="s">
        <v>86</v>
      </c>
      <c r="E13" s="189">
        <v>5410.0</v>
      </c>
      <c r="F13" s="189" t="s">
        <v>83</v>
      </c>
      <c r="G13" s="192">
        <v>0.48680555555555555</v>
      </c>
      <c r="H13" s="192">
        <v>0.6243055555555556</v>
      </c>
      <c r="I13" s="189" t="s">
        <v>83</v>
      </c>
      <c r="J13" s="193">
        <v>0.04375</v>
      </c>
      <c r="K13" s="190" t="s">
        <v>87</v>
      </c>
      <c r="L13" s="189">
        <v>5412.0</v>
      </c>
      <c r="M13" s="189" t="s">
        <v>83</v>
      </c>
      <c r="N13" s="192">
        <v>0.6680555555555555</v>
      </c>
      <c r="O13" s="192">
        <v>0.8083333333333333</v>
      </c>
      <c r="P13" s="189" t="s">
        <v>83</v>
      </c>
      <c r="Q13" s="194" t="str">
        <f t="shared" si="6"/>
        <v/>
      </c>
      <c r="R13" s="190"/>
      <c r="S13" s="191"/>
      <c r="T13" s="195"/>
      <c r="U13" s="192"/>
      <c r="V13" s="192"/>
      <c r="W13" s="191"/>
      <c r="X13" s="174">
        <f t="shared" si="7"/>
        <v>0.3215277778</v>
      </c>
      <c r="Y13" s="175"/>
      <c r="Z13" s="164"/>
      <c r="AA13" s="176"/>
      <c r="AB13" s="175"/>
      <c r="AC13" s="164"/>
      <c r="AD13" s="179"/>
      <c r="AE13" s="179"/>
      <c r="AF13" s="164"/>
      <c r="AG13" s="175"/>
      <c r="AH13" s="176"/>
      <c r="AI13" s="175"/>
      <c r="AJ13" s="164"/>
      <c r="AK13" s="179"/>
      <c r="AL13" s="179"/>
      <c r="AM13" s="164"/>
      <c r="AN13" s="175"/>
      <c r="AO13" s="176"/>
      <c r="AP13" s="175"/>
      <c r="AQ13" s="164"/>
      <c r="AR13" s="179"/>
    </row>
    <row r="14" ht="15.75" customHeight="1">
      <c r="A14" s="157"/>
      <c r="B14" s="188"/>
      <c r="C14" s="166" t="s">
        <v>49</v>
      </c>
      <c r="D14" s="167" t="s">
        <v>85</v>
      </c>
      <c r="E14" s="168"/>
      <c r="F14" s="166" t="s">
        <v>83</v>
      </c>
      <c r="G14" s="171">
        <v>0.3333333333333333</v>
      </c>
      <c r="H14" s="171">
        <v>0.49930555555555556</v>
      </c>
      <c r="I14" s="166" t="s">
        <v>83</v>
      </c>
      <c r="J14" s="170" t="str">
        <f>IF(N14="","",(IF(N14-H14&gt;0.08,"",N14-H14)))</f>
        <v/>
      </c>
      <c r="K14" s="167" t="s">
        <v>81</v>
      </c>
      <c r="L14" s="168"/>
      <c r="M14" s="166" t="s">
        <v>60</v>
      </c>
      <c r="N14" s="171">
        <v>0.6569444444444444</v>
      </c>
      <c r="O14" s="171">
        <v>0.8277777777777777</v>
      </c>
      <c r="P14" s="166" t="s">
        <v>60</v>
      </c>
      <c r="Q14" s="172" t="str">
        <f t="shared" si="6"/>
        <v/>
      </c>
      <c r="R14" s="167"/>
      <c r="S14" s="168"/>
      <c r="T14" s="173"/>
      <c r="U14" s="171"/>
      <c r="V14" s="171"/>
      <c r="W14" s="168"/>
      <c r="X14" s="174">
        <f t="shared" si="7"/>
        <v>0.3368055556</v>
      </c>
      <c r="Y14" s="175"/>
      <c r="Z14" s="164"/>
      <c r="AA14" s="176"/>
      <c r="AB14" s="164"/>
      <c r="AC14" s="164"/>
      <c r="AD14" s="179"/>
      <c r="AE14" s="179"/>
      <c r="AF14" s="164"/>
      <c r="AG14" s="177"/>
      <c r="AH14" s="176"/>
      <c r="AI14" s="175"/>
      <c r="AJ14" s="164"/>
      <c r="AK14" s="179"/>
      <c r="AL14" s="179"/>
      <c r="AM14" s="164"/>
      <c r="AN14" s="175"/>
      <c r="AO14" s="176"/>
      <c r="AP14" s="175"/>
      <c r="AQ14" s="179"/>
      <c r="AR14" s="179"/>
    </row>
    <row r="15" ht="15.75" customHeight="1">
      <c r="A15" s="157"/>
      <c r="B15" s="188"/>
      <c r="C15" s="205" t="s">
        <v>88</v>
      </c>
      <c r="D15" s="206" t="s">
        <v>89</v>
      </c>
      <c r="E15" s="205">
        <v>22.0</v>
      </c>
      <c r="F15" s="205" t="s">
        <v>60</v>
      </c>
      <c r="G15" s="207">
        <v>0.7208333333333333</v>
      </c>
      <c r="H15" s="207">
        <v>0.7604166666666666</v>
      </c>
      <c r="I15" s="205" t="s">
        <v>60</v>
      </c>
      <c r="J15" s="208">
        <v>0.003472222222222222</v>
      </c>
      <c r="K15" s="206" t="s">
        <v>72</v>
      </c>
      <c r="L15" s="210"/>
      <c r="M15" s="205" t="s">
        <v>60</v>
      </c>
      <c r="N15" s="207">
        <v>0.7638888888888888</v>
      </c>
      <c r="O15" s="207">
        <v>0.7729166666666667</v>
      </c>
      <c r="P15" s="205" t="s">
        <v>83</v>
      </c>
      <c r="Q15" s="209">
        <v>0.027777777777777776</v>
      </c>
      <c r="R15" s="206" t="s">
        <v>85</v>
      </c>
      <c r="S15" s="205">
        <v>5502.0</v>
      </c>
      <c r="T15" s="205" t="s">
        <v>83</v>
      </c>
      <c r="U15" s="207">
        <v>0.8006944444444445</v>
      </c>
      <c r="V15" s="207">
        <v>0.9381944444444444</v>
      </c>
      <c r="W15" s="205" t="s">
        <v>60</v>
      </c>
      <c r="X15" s="174">
        <f t="shared" si="7"/>
        <v>0.2173611111</v>
      </c>
      <c r="Y15" s="175"/>
      <c r="Z15" s="164"/>
      <c r="AA15" s="176"/>
      <c r="AB15" s="164"/>
      <c r="AC15" s="164"/>
      <c r="AD15" s="179"/>
      <c r="AE15" s="179"/>
      <c r="AF15" s="164"/>
      <c r="AG15" s="175"/>
      <c r="AH15" s="176"/>
      <c r="AI15" s="164"/>
      <c r="AJ15" s="164"/>
      <c r="AK15" s="179"/>
      <c r="AL15" s="179"/>
      <c r="AM15" s="164"/>
      <c r="AN15" s="175"/>
      <c r="AO15" s="176"/>
      <c r="AP15" s="175"/>
      <c r="AQ15" s="179"/>
      <c r="AR15" s="179"/>
    </row>
    <row r="16" ht="15.75" customHeight="1">
      <c r="A16" s="157"/>
      <c r="B16" s="188"/>
      <c r="C16" s="189" t="s">
        <v>90</v>
      </c>
      <c r="D16" s="190" t="s">
        <v>91</v>
      </c>
      <c r="E16" s="189">
        <v>5318.0</v>
      </c>
      <c r="F16" s="189" t="s">
        <v>60</v>
      </c>
      <c r="G16" s="192">
        <v>0.5333333333333333</v>
      </c>
      <c r="H16" s="192">
        <v>0.7083333333333334</v>
      </c>
      <c r="I16" s="189" t="s">
        <v>83</v>
      </c>
      <c r="J16" s="193">
        <v>0.027083333333333334</v>
      </c>
      <c r="K16" s="190" t="s">
        <v>91</v>
      </c>
      <c r="L16" s="189">
        <v>5318.0</v>
      </c>
      <c r="M16" s="189" t="s">
        <v>83</v>
      </c>
      <c r="N16" s="192">
        <v>0.7354166666666667</v>
      </c>
      <c r="O16" s="192">
        <v>0.8409722222222222</v>
      </c>
      <c r="P16" s="189" t="s">
        <v>60</v>
      </c>
      <c r="Q16" s="194"/>
      <c r="R16" s="190"/>
      <c r="S16" s="191"/>
      <c r="T16" s="195"/>
      <c r="U16" s="192"/>
      <c r="V16" s="192"/>
      <c r="W16" s="191"/>
      <c r="X16" s="174">
        <f t="shared" si="7"/>
        <v>0.3076388889</v>
      </c>
      <c r="Y16" s="175"/>
      <c r="Z16" s="164"/>
      <c r="AA16" s="176"/>
      <c r="AB16" s="175"/>
      <c r="AC16" s="164"/>
      <c r="AD16" s="211"/>
      <c r="AE16" s="179"/>
      <c r="AF16" s="164"/>
      <c r="AG16" s="177"/>
      <c r="AH16" s="176"/>
      <c r="AI16" s="175"/>
      <c r="AJ16" s="164"/>
      <c r="AK16" s="179"/>
      <c r="AL16" s="179"/>
      <c r="AM16" s="164"/>
      <c r="AN16" s="175"/>
      <c r="AO16" s="176"/>
      <c r="AP16" s="175"/>
      <c r="AQ16" s="179"/>
      <c r="AR16" s="179"/>
    </row>
    <row r="17" ht="15.75" customHeight="1">
      <c r="A17" s="157"/>
      <c r="B17" s="188"/>
      <c r="C17" s="182" t="s">
        <v>92</v>
      </c>
      <c r="D17" s="183" t="s">
        <v>93</v>
      </c>
      <c r="E17" s="184">
        <v>711.0</v>
      </c>
      <c r="F17" s="184" t="s">
        <v>60</v>
      </c>
      <c r="G17" s="185">
        <v>0.2361111111111111</v>
      </c>
      <c r="H17" s="185">
        <v>0.3680555555555556</v>
      </c>
      <c r="I17" s="184" t="s">
        <v>83</v>
      </c>
      <c r="J17" s="186">
        <v>0.017361111111111112</v>
      </c>
      <c r="K17" s="183" t="s">
        <v>94</v>
      </c>
      <c r="L17" s="184">
        <v>716.0</v>
      </c>
      <c r="M17" s="184" t="s">
        <v>83</v>
      </c>
      <c r="N17" s="185">
        <v>0.3854166666666667</v>
      </c>
      <c r="O17" s="185">
        <v>0.5430555555555555</v>
      </c>
      <c r="P17" s="184" t="s">
        <v>83</v>
      </c>
      <c r="Q17" s="187"/>
      <c r="R17" s="183"/>
      <c r="S17" s="202"/>
      <c r="T17" s="203"/>
      <c r="U17" s="185"/>
      <c r="V17" s="185"/>
      <c r="W17" s="202"/>
      <c r="X17" s="174">
        <f t="shared" si="7"/>
        <v>0.3069444444</v>
      </c>
      <c r="Y17" s="175"/>
      <c r="Z17" s="164"/>
      <c r="AA17" s="176"/>
      <c r="AB17" s="164"/>
      <c r="AC17" s="164"/>
      <c r="AD17" s="179"/>
      <c r="AE17" s="179"/>
      <c r="AF17" s="164"/>
      <c r="AG17" s="175"/>
      <c r="AH17" s="176"/>
      <c r="AI17" s="164"/>
      <c r="AJ17" s="164"/>
      <c r="AK17" s="179"/>
      <c r="AL17" s="179"/>
      <c r="AM17" s="164"/>
      <c r="AN17" s="175"/>
      <c r="AO17" s="176"/>
      <c r="AP17" s="175"/>
      <c r="AQ17" s="179"/>
      <c r="AR17" s="179"/>
    </row>
    <row r="18" ht="15.75" customHeight="1">
      <c r="A18" s="157"/>
      <c r="B18" s="188"/>
      <c r="C18" s="166" t="s">
        <v>43</v>
      </c>
      <c r="D18" s="167" t="s">
        <v>95</v>
      </c>
      <c r="E18" s="168"/>
      <c r="F18" s="166" t="s">
        <v>60</v>
      </c>
      <c r="G18" s="171">
        <v>0.27152777777777776</v>
      </c>
      <c r="H18" s="171">
        <v>0.4048611111111111</v>
      </c>
      <c r="I18" s="166" t="s">
        <v>60</v>
      </c>
      <c r="J18" s="170" t="str">
        <f>IF(N18="","",(IF(N18-H18&gt;0.08,"",N18-H18)))</f>
        <v/>
      </c>
      <c r="K18" s="167" t="s">
        <v>96</v>
      </c>
      <c r="L18" s="168"/>
      <c r="M18" s="166" t="s">
        <v>97</v>
      </c>
      <c r="N18" s="171">
        <v>0.5701388888888889</v>
      </c>
      <c r="O18" s="171">
        <v>0.6423611111111112</v>
      </c>
      <c r="P18" s="166" t="s">
        <v>97</v>
      </c>
      <c r="Q18" s="172">
        <f t="shared" ref="Q18:Q22" si="8">IF(U18="","",(IF(U18-O18&gt;0.08,"",U18-O18)))</f>
        <v>0.01388888889</v>
      </c>
      <c r="R18" s="167" t="s">
        <v>98</v>
      </c>
      <c r="S18" s="168"/>
      <c r="T18" s="166" t="s">
        <v>97</v>
      </c>
      <c r="U18" s="171">
        <v>0.65625</v>
      </c>
      <c r="V18" s="171">
        <v>0.7604166666666666</v>
      </c>
      <c r="W18" s="166" t="s">
        <v>97</v>
      </c>
      <c r="X18" s="174">
        <f t="shared" si="7"/>
        <v>0.3236111111</v>
      </c>
      <c r="Y18" s="175"/>
      <c r="Z18" s="175"/>
      <c r="AA18" s="175"/>
      <c r="AB18" s="175"/>
      <c r="AC18" s="175"/>
      <c r="AD18" s="175"/>
      <c r="AE18" s="175"/>
      <c r="AF18" s="175"/>
      <c r="AG18" s="175"/>
      <c r="AH18" s="175"/>
      <c r="AI18" s="175"/>
      <c r="AJ18" s="175"/>
      <c r="AK18" s="175"/>
      <c r="AL18" s="175"/>
      <c r="AM18" s="175"/>
      <c r="AN18" s="175"/>
      <c r="AO18" s="175"/>
      <c r="AP18" s="175"/>
      <c r="AQ18" s="175"/>
      <c r="AR18" s="175"/>
    </row>
    <row r="19" ht="15.75" customHeight="1">
      <c r="A19" s="157"/>
      <c r="B19" s="188"/>
      <c r="C19" s="189" t="s">
        <v>99</v>
      </c>
      <c r="D19" s="190" t="s">
        <v>98</v>
      </c>
      <c r="E19" s="189">
        <v>5315.0</v>
      </c>
      <c r="F19" s="189" t="s">
        <v>97</v>
      </c>
      <c r="G19" s="192">
        <v>0.5694444444444444</v>
      </c>
      <c r="H19" s="192">
        <v>0.7388888888888889</v>
      </c>
      <c r="I19" s="189" t="s">
        <v>97</v>
      </c>
      <c r="J19" s="193">
        <v>0.03333333333333333</v>
      </c>
      <c r="K19" s="190" t="s">
        <v>100</v>
      </c>
      <c r="L19" s="189">
        <v>5507.0</v>
      </c>
      <c r="M19" s="189" t="s">
        <v>97</v>
      </c>
      <c r="N19" s="192">
        <v>0.7722222222222223</v>
      </c>
      <c r="O19" s="192">
        <v>0.8847222222222222</v>
      </c>
      <c r="P19" s="189" t="s">
        <v>60</v>
      </c>
      <c r="Q19" s="194" t="str">
        <f t="shared" si="8"/>
        <v/>
      </c>
      <c r="R19" s="190"/>
      <c r="S19" s="191"/>
      <c r="T19" s="195"/>
      <c r="U19" s="192"/>
      <c r="V19" s="192"/>
      <c r="W19" s="191"/>
      <c r="X19" s="174">
        <f t="shared" si="7"/>
        <v>0.3152777778</v>
      </c>
      <c r="Y19" s="175"/>
      <c r="Z19" s="175"/>
      <c r="AA19" s="175"/>
      <c r="AB19" s="175"/>
      <c r="AC19" s="175"/>
      <c r="AD19" s="175"/>
      <c r="AE19" s="175"/>
      <c r="AF19" s="175"/>
      <c r="AG19" s="175"/>
      <c r="AH19" s="175"/>
      <c r="AI19" s="175"/>
      <c r="AJ19" s="175"/>
      <c r="AK19" s="175"/>
      <c r="AL19" s="175"/>
      <c r="AM19" s="175"/>
      <c r="AN19" s="175"/>
      <c r="AO19" s="175"/>
      <c r="AP19" s="175"/>
      <c r="AQ19" s="175"/>
      <c r="AR19" s="175"/>
    </row>
    <row r="20" ht="15.75" customHeight="1">
      <c r="A20" s="157"/>
      <c r="B20" s="188"/>
      <c r="C20" s="189" t="s">
        <v>44</v>
      </c>
      <c r="D20" s="190" t="s">
        <v>68</v>
      </c>
      <c r="E20" s="189">
        <v>703.0</v>
      </c>
      <c r="F20" s="189" t="s">
        <v>55</v>
      </c>
      <c r="G20" s="192">
        <v>0.5895833333333333</v>
      </c>
      <c r="H20" s="192">
        <v>0.7486111111111111</v>
      </c>
      <c r="I20" s="189" t="s">
        <v>55</v>
      </c>
      <c r="J20" s="193">
        <v>0.03888888888888889</v>
      </c>
      <c r="K20" s="190" t="s">
        <v>101</v>
      </c>
      <c r="L20" s="189">
        <v>3116.0</v>
      </c>
      <c r="M20" s="189" t="s">
        <v>55</v>
      </c>
      <c r="N20" s="192">
        <v>0.7875</v>
      </c>
      <c r="O20" s="192">
        <v>0.9229166666666667</v>
      </c>
      <c r="P20" s="189" t="s">
        <v>55</v>
      </c>
      <c r="Q20" s="194" t="str">
        <f t="shared" si="8"/>
        <v/>
      </c>
      <c r="R20" s="190"/>
      <c r="S20" s="191"/>
      <c r="T20" s="195"/>
      <c r="U20" s="192"/>
      <c r="V20" s="192"/>
      <c r="W20" s="191"/>
      <c r="X20" s="174">
        <f t="shared" si="7"/>
        <v>0.3333333333</v>
      </c>
      <c r="Y20" s="175"/>
      <c r="Z20" s="175"/>
      <c r="AA20" s="175"/>
      <c r="AB20" s="175"/>
      <c r="AC20" s="175"/>
      <c r="AD20" s="175"/>
      <c r="AE20" s="175"/>
      <c r="AF20" s="175"/>
      <c r="AG20" s="175"/>
      <c r="AH20" s="175"/>
      <c r="AI20" s="175"/>
      <c r="AJ20" s="175"/>
      <c r="AK20" s="175"/>
      <c r="AL20" s="175"/>
      <c r="AM20" s="175"/>
      <c r="AN20" s="175"/>
      <c r="AO20" s="175"/>
      <c r="AP20" s="175"/>
      <c r="AQ20" s="175"/>
      <c r="AR20" s="175"/>
    </row>
    <row r="21" ht="15.75" customHeight="1">
      <c r="A21" s="157"/>
      <c r="B21" s="188"/>
      <c r="C21" s="166" t="s">
        <v>102</v>
      </c>
      <c r="D21" s="167" t="s">
        <v>67</v>
      </c>
      <c r="E21" s="168"/>
      <c r="F21" s="166" t="s">
        <v>55</v>
      </c>
      <c r="G21" s="171">
        <v>0.5236111111111111</v>
      </c>
      <c r="H21" s="171">
        <v>0.6215277777777778</v>
      </c>
      <c r="I21" s="166" t="s">
        <v>55</v>
      </c>
      <c r="J21" s="170">
        <f t="shared" ref="J21:J22" si="9">IF(N21="","",(IF(N21-H21&gt;0.08,"",N21-H21)))</f>
        <v>0.02569444444</v>
      </c>
      <c r="K21" s="167" t="s">
        <v>80</v>
      </c>
      <c r="L21" s="168"/>
      <c r="M21" s="166" t="s">
        <v>55</v>
      </c>
      <c r="N21" s="171">
        <v>0.6472222222222223</v>
      </c>
      <c r="O21" s="171">
        <v>0.7590277777777777</v>
      </c>
      <c r="P21" s="166" t="s">
        <v>55</v>
      </c>
      <c r="Q21" s="172">
        <f t="shared" si="8"/>
        <v>0.02222222222</v>
      </c>
      <c r="R21" s="167" t="s">
        <v>61</v>
      </c>
      <c r="S21" s="168"/>
      <c r="T21" s="166" t="s">
        <v>55</v>
      </c>
      <c r="U21" s="171">
        <v>0.78125</v>
      </c>
      <c r="V21" s="171">
        <v>0.8604166666666667</v>
      </c>
      <c r="W21" s="166" t="s">
        <v>60</v>
      </c>
      <c r="X21" s="174">
        <f t="shared" si="7"/>
        <v>0.3368055556</v>
      </c>
      <c r="Y21" s="175"/>
      <c r="Z21" s="175"/>
      <c r="AA21" s="175"/>
      <c r="AB21" s="175"/>
      <c r="AC21" s="175"/>
      <c r="AD21" s="175"/>
      <c r="AE21" s="175"/>
      <c r="AF21" s="175"/>
      <c r="AG21" s="175"/>
      <c r="AH21" s="175"/>
      <c r="AI21" s="175"/>
      <c r="AJ21" s="175"/>
      <c r="AK21" s="175"/>
      <c r="AL21" s="175"/>
      <c r="AM21" s="175"/>
      <c r="AN21" s="175"/>
      <c r="AO21" s="175"/>
      <c r="AP21" s="175"/>
      <c r="AQ21" s="175"/>
      <c r="AR21" s="175"/>
    </row>
    <row r="22" ht="15.75" customHeight="1">
      <c r="A22" s="157"/>
      <c r="B22" s="188"/>
      <c r="C22" s="166" t="s">
        <v>41</v>
      </c>
      <c r="D22" s="167" t="s">
        <v>56</v>
      </c>
      <c r="E22" s="168"/>
      <c r="F22" s="166" t="s">
        <v>55</v>
      </c>
      <c r="G22" s="171">
        <v>0.5472222222222223</v>
      </c>
      <c r="H22" s="171">
        <v>0.6395833333333333</v>
      </c>
      <c r="I22" s="166" t="s">
        <v>55</v>
      </c>
      <c r="J22" s="170">
        <f t="shared" si="9"/>
        <v>0.02569444444</v>
      </c>
      <c r="K22" s="167" t="s">
        <v>67</v>
      </c>
      <c r="L22" s="168"/>
      <c r="M22" s="166" t="s">
        <v>55</v>
      </c>
      <c r="N22" s="171">
        <v>0.6652777777777777</v>
      </c>
      <c r="O22" s="171">
        <v>0.7708333333333334</v>
      </c>
      <c r="P22" s="166" t="s">
        <v>55</v>
      </c>
      <c r="Q22" s="172">
        <f t="shared" si="8"/>
        <v>0.02013888889</v>
      </c>
      <c r="R22" s="167" t="s">
        <v>71</v>
      </c>
      <c r="S22" s="168"/>
      <c r="T22" s="166" t="s">
        <v>55</v>
      </c>
      <c r="U22" s="171">
        <v>0.7909722222222222</v>
      </c>
      <c r="V22" s="171">
        <v>0.8722222222222222</v>
      </c>
      <c r="W22" s="166" t="s">
        <v>60</v>
      </c>
      <c r="X22" s="174">
        <f t="shared" si="7"/>
        <v>0.325</v>
      </c>
      <c r="Y22" s="175"/>
      <c r="Z22" s="175"/>
      <c r="AA22" s="175"/>
      <c r="AB22" s="175"/>
      <c r="AC22" s="175"/>
      <c r="AD22" s="175"/>
      <c r="AE22" s="175"/>
      <c r="AF22" s="175"/>
      <c r="AG22" s="175"/>
      <c r="AH22" s="175"/>
      <c r="AI22" s="175"/>
      <c r="AJ22" s="175"/>
      <c r="AK22" s="175"/>
      <c r="AL22" s="175"/>
      <c r="AM22" s="175"/>
      <c r="AN22" s="175"/>
      <c r="AO22" s="175"/>
      <c r="AP22" s="175"/>
      <c r="AQ22" s="175"/>
      <c r="AR22" s="175"/>
    </row>
    <row r="23" ht="15.75" customHeight="1">
      <c r="A23" s="157"/>
      <c r="B23" s="188"/>
      <c r="C23" s="182" t="s">
        <v>103</v>
      </c>
      <c r="D23" s="183" t="s">
        <v>104</v>
      </c>
      <c r="E23" s="184">
        <v>3203.0</v>
      </c>
      <c r="F23" s="184" t="s">
        <v>55</v>
      </c>
      <c r="G23" s="185">
        <v>0.5041666666666667</v>
      </c>
      <c r="H23" s="185">
        <v>0.6527777777777778</v>
      </c>
      <c r="I23" s="184" t="s">
        <v>55</v>
      </c>
      <c r="J23" s="186">
        <v>0.02361111111111111</v>
      </c>
      <c r="K23" s="183" t="s">
        <v>62</v>
      </c>
      <c r="L23" s="184">
        <v>430.0</v>
      </c>
      <c r="M23" s="184" t="s">
        <v>55</v>
      </c>
      <c r="N23" s="185">
        <v>0.6763888888888889</v>
      </c>
      <c r="O23" s="185">
        <v>0.7333333333333333</v>
      </c>
      <c r="P23" s="184" t="s">
        <v>55</v>
      </c>
      <c r="Q23" s="187">
        <v>0.02847222222222222</v>
      </c>
      <c r="R23" s="183" t="s">
        <v>101</v>
      </c>
      <c r="S23" s="184">
        <v>719.0</v>
      </c>
      <c r="T23" s="184" t="s">
        <v>55</v>
      </c>
      <c r="U23" s="185">
        <v>0.7618055555555555</v>
      </c>
      <c r="V23" s="185">
        <v>0.8319444444444445</v>
      </c>
      <c r="W23" s="184" t="s">
        <v>60</v>
      </c>
      <c r="X23" s="174">
        <f t="shared" si="7"/>
        <v>0.3277777778</v>
      </c>
      <c r="Y23" s="175"/>
      <c r="Z23" s="175"/>
      <c r="AA23" s="175"/>
      <c r="AB23" s="175"/>
      <c r="AC23" s="175"/>
      <c r="AD23" s="175"/>
      <c r="AE23" s="175"/>
      <c r="AF23" s="175"/>
      <c r="AG23" s="175"/>
      <c r="AH23" s="175"/>
      <c r="AI23" s="175"/>
      <c r="AJ23" s="175"/>
      <c r="AK23" s="175"/>
      <c r="AL23" s="175"/>
      <c r="AM23" s="175"/>
      <c r="AN23" s="175"/>
      <c r="AO23" s="175"/>
      <c r="AP23" s="175"/>
      <c r="AQ23" s="175"/>
      <c r="AR23" s="175"/>
    </row>
    <row r="24" ht="15.75" customHeight="1">
      <c r="A24" s="157"/>
      <c r="B24" s="188"/>
      <c r="C24" s="166" t="s">
        <v>45</v>
      </c>
      <c r="D24" s="167" t="s">
        <v>105</v>
      </c>
      <c r="E24" s="166"/>
      <c r="F24" s="166" t="s">
        <v>55</v>
      </c>
      <c r="G24" s="171">
        <v>0.3645833333333333</v>
      </c>
      <c r="H24" s="171">
        <v>0.5131944444444444</v>
      </c>
      <c r="I24" s="166" t="s">
        <v>55</v>
      </c>
      <c r="J24" s="170" t="str">
        <f t="shared" ref="J24:J78" si="10">IF(N24="","",(IF(N24-H24&gt;0.08,"",N24-H24)))</f>
        <v/>
      </c>
      <c r="K24" s="167" t="s">
        <v>106</v>
      </c>
      <c r="L24" s="168"/>
      <c r="M24" s="166" t="s">
        <v>60</v>
      </c>
      <c r="N24" s="171">
        <v>0.6395833333333333</v>
      </c>
      <c r="O24" s="171">
        <v>0.8166666666666667</v>
      </c>
      <c r="P24" s="166" t="s">
        <v>60</v>
      </c>
      <c r="Q24" s="172" t="str">
        <f t="shared" ref="Q24:Q78" si="11">IF(U24="","",(IF(U24-O24&gt;0.08,"",U24-O24)))</f>
        <v/>
      </c>
      <c r="R24" s="167"/>
      <c r="S24" s="168"/>
      <c r="T24" s="173"/>
      <c r="U24" s="171"/>
      <c r="V24" s="171"/>
      <c r="W24" s="168"/>
      <c r="X24" s="174">
        <f t="shared" si="7"/>
        <v>0.3256944444</v>
      </c>
      <c r="Y24" s="175"/>
      <c r="Z24" s="175"/>
      <c r="AA24" s="175"/>
      <c r="AB24" s="175"/>
      <c r="AC24" s="175"/>
      <c r="AD24" s="175"/>
      <c r="AE24" s="175"/>
      <c r="AF24" s="175"/>
      <c r="AG24" s="175"/>
      <c r="AH24" s="175"/>
      <c r="AI24" s="175"/>
      <c r="AJ24" s="175"/>
      <c r="AK24" s="175"/>
      <c r="AL24" s="175"/>
      <c r="AM24" s="175"/>
      <c r="AN24" s="175"/>
      <c r="AO24" s="175"/>
      <c r="AP24" s="175"/>
      <c r="AQ24" s="175"/>
      <c r="AR24" s="175"/>
    </row>
    <row r="25" ht="15.75" customHeight="1">
      <c r="A25" s="157"/>
      <c r="B25" s="188"/>
      <c r="C25" s="166" t="s">
        <v>39</v>
      </c>
      <c r="D25" s="167" t="s">
        <v>107</v>
      </c>
      <c r="E25" s="166"/>
      <c r="F25" s="166" t="s">
        <v>97</v>
      </c>
      <c r="G25" s="171">
        <v>0.29375</v>
      </c>
      <c r="H25" s="171">
        <v>0.46875</v>
      </c>
      <c r="I25" s="166" t="s">
        <v>97</v>
      </c>
      <c r="J25" s="170" t="str">
        <f t="shared" si="10"/>
        <v/>
      </c>
      <c r="K25" s="167" t="s">
        <v>108</v>
      </c>
      <c r="L25" s="166"/>
      <c r="M25" s="166" t="s">
        <v>60</v>
      </c>
      <c r="N25" s="171">
        <v>0.6520833333333333</v>
      </c>
      <c r="O25" s="171">
        <v>0.8097222222222222</v>
      </c>
      <c r="P25" s="166" t="s">
        <v>60</v>
      </c>
      <c r="Q25" s="172" t="str">
        <f t="shared" si="11"/>
        <v/>
      </c>
      <c r="R25" s="167"/>
      <c r="S25" s="168"/>
      <c r="T25" s="173"/>
      <c r="U25" s="171"/>
      <c r="V25" s="171"/>
      <c r="W25" s="168"/>
      <c r="X25" s="174">
        <f t="shared" si="7"/>
        <v>0.3326388889</v>
      </c>
      <c r="Y25" s="175"/>
      <c r="Z25" s="175"/>
      <c r="AA25" s="175"/>
      <c r="AB25" s="175"/>
      <c r="AC25" s="175"/>
      <c r="AD25" s="175"/>
      <c r="AE25" s="175"/>
      <c r="AF25" s="175"/>
      <c r="AG25" s="175"/>
      <c r="AH25" s="175"/>
      <c r="AI25" s="175"/>
      <c r="AJ25" s="175"/>
      <c r="AK25" s="175"/>
      <c r="AL25" s="175"/>
      <c r="AM25" s="175"/>
      <c r="AN25" s="175"/>
      <c r="AO25" s="175"/>
      <c r="AP25" s="175"/>
      <c r="AQ25" s="175"/>
      <c r="AR25" s="175"/>
    </row>
    <row r="26" ht="15.75" customHeight="1">
      <c r="A26" s="157"/>
      <c r="B26" s="188"/>
      <c r="C26" s="166" t="s">
        <v>48</v>
      </c>
      <c r="D26" s="167" t="s">
        <v>109</v>
      </c>
      <c r="E26" s="168"/>
      <c r="F26" s="166" t="s">
        <v>60</v>
      </c>
      <c r="G26" s="212">
        <v>0.3</v>
      </c>
      <c r="H26" s="171">
        <v>0.43194444444444446</v>
      </c>
      <c r="I26" s="166" t="s">
        <v>60</v>
      </c>
      <c r="J26" s="170" t="str">
        <f t="shared" si="10"/>
        <v/>
      </c>
      <c r="K26" s="167" t="s">
        <v>109</v>
      </c>
      <c r="L26" s="168"/>
      <c r="M26" s="166" t="s">
        <v>60</v>
      </c>
      <c r="N26" s="171">
        <v>0.6361111111111111</v>
      </c>
      <c r="O26" s="171">
        <v>0.8104166666666667</v>
      </c>
      <c r="P26" s="166" t="s">
        <v>60</v>
      </c>
      <c r="Q26" s="172" t="str">
        <f t="shared" si="11"/>
        <v/>
      </c>
      <c r="R26" s="167"/>
      <c r="S26" s="168"/>
      <c r="T26" s="173"/>
      <c r="U26" s="171"/>
      <c r="V26" s="171"/>
      <c r="W26" s="168"/>
      <c r="X26" s="174">
        <f t="shared" si="7"/>
        <v>0.30625</v>
      </c>
      <c r="Y26" s="175"/>
      <c r="Z26" s="175"/>
      <c r="AA26" s="175"/>
      <c r="AB26" s="175"/>
      <c r="AC26" s="175"/>
      <c r="AD26" s="175"/>
      <c r="AE26" s="175"/>
      <c r="AF26" s="175"/>
      <c r="AG26" s="175"/>
      <c r="AH26" s="175"/>
      <c r="AI26" s="175"/>
      <c r="AJ26" s="175"/>
      <c r="AK26" s="175"/>
      <c r="AL26" s="175"/>
      <c r="AM26" s="175"/>
      <c r="AN26" s="175"/>
      <c r="AO26" s="175"/>
      <c r="AP26" s="175"/>
      <c r="AQ26" s="175"/>
      <c r="AR26" s="175"/>
    </row>
    <row r="27" ht="15.75" customHeight="1">
      <c r="A27" s="157"/>
      <c r="B27" s="188"/>
      <c r="C27" s="166" t="s">
        <v>38</v>
      </c>
      <c r="D27" s="167" t="s">
        <v>110</v>
      </c>
      <c r="E27" s="166"/>
      <c r="F27" s="166" t="s">
        <v>60</v>
      </c>
      <c r="G27" s="171">
        <v>0.2743055555555556</v>
      </c>
      <c r="H27" s="171">
        <v>0.41180555555555554</v>
      </c>
      <c r="I27" s="166" t="s">
        <v>60</v>
      </c>
      <c r="J27" s="170" t="str">
        <f t="shared" si="10"/>
        <v/>
      </c>
      <c r="K27" s="167" t="s">
        <v>91</v>
      </c>
      <c r="L27" s="166"/>
      <c r="M27" s="166" t="s">
        <v>60</v>
      </c>
      <c r="N27" s="171">
        <v>0.6486111111111111</v>
      </c>
      <c r="O27" s="171">
        <v>0.79375</v>
      </c>
      <c r="P27" s="166" t="s">
        <v>60</v>
      </c>
      <c r="Q27" s="172" t="str">
        <f t="shared" si="11"/>
        <v/>
      </c>
      <c r="R27" s="167"/>
      <c r="S27" s="168"/>
      <c r="T27" s="173"/>
      <c r="U27" s="171"/>
      <c r="V27" s="171"/>
      <c r="W27" s="168"/>
      <c r="X27" s="174">
        <f t="shared" si="7"/>
        <v>0.2826388889</v>
      </c>
      <c r="Y27" s="175"/>
      <c r="Z27" s="175"/>
      <c r="AA27" s="175"/>
      <c r="AB27" s="175"/>
      <c r="AC27" s="175"/>
      <c r="AD27" s="175"/>
      <c r="AE27" s="175"/>
      <c r="AF27" s="175"/>
      <c r="AG27" s="175"/>
      <c r="AH27" s="175"/>
      <c r="AI27" s="175"/>
      <c r="AJ27" s="175"/>
      <c r="AK27" s="175"/>
      <c r="AL27" s="175"/>
      <c r="AM27" s="175"/>
      <c r="AN27" s="175"/>
      <c r="AO27" s="175"/>
      <c r="AP27" s="175"/>
      <c r="AQ27" s="175"/>
      <c r="AR27" s="175"/>
    </row>
    <row r="28" ht="15.75" customHeight="1">
      <c r="A28" s="157"/>
      <c r="B28" s="188"/>
      <c r="C28" s="166" t="s">
        <v>42</v>
      </c>
      <c r="D28" s="167" t="s">
        <v>82</v>
      </c>
      <c r="E28" s="168"/>
      <c r="F28" s="166" t="s">
        <v>83</v>
      </c>
      <c r="G28" s="169">
        <v>0.29583333333333334</v>
      </c>
      <c r="H28" s="169">
        <v>0.4666666666666667</v>
      </c>
      <c r="I28" s="166" t="s">
        <v>83</v>
      </c>
      <c r="J28" s="170" t="str">
        <f t="shared" si="10"/>
        <v/>
      </c>
      <c r="K28" s="167" t="s">
        <v>111</v>
      </c>
      <c r="L28" s="168"/>
      <c r="M28" s="166" t="s">
        <v>60</v>
      </c>
      <c r="N28" s="171">
        <v>0.6506944444444445</v>
      </c>
      <c r="O28" s="171">
        <v>0.8090277777777778</v>
      </c>
      <c r="P28" s="166" t="s">
        <v>60</v>
      </c>
      <c r="Q28" s="172" t="str">
        <f t="shared" si="11"/>
        <v/>
      </c>
      <c r="R28" s="167"/>
      <c r="S28" s="168"/>
      <c r="T28" s="173"/>
      <c r="U28" s="171"/>
      <c r="V28" s="171"/>
      <c r="W28" s="168"/>
      <c r="X28" s="174">
        <f t="shared" si="7"/>
        <v>0.3291666667</v>
      </c>
      <c r="Y28" s="175"/>
      <c r="Z28" s="175"/>
      <c r="AA28" s="175"/>
      <c r="AB28" s="175"/>
      <c r="AC28" s="175"/>
      <c r="AD28" s="175"/>
      <c r="AE28" s="175"/>
      <c r="AF28" s="175"/>
      <c r="AG28" s="175"/>
      <c r="AH28" s="175"/>
      <c r="AI28" s="175"/>
      <c r="AJ28" s="175"/>
      <c r="AK28" s="175"/>
      <c r="AL28" s="175"/>
      <c r="AM28" s="175"/>
      <c r="AN28" s="175"/>
      <c r="AO28" s="175"/>
      <c r="AP28" s="175"/>
      <c r="AQ28" s="175"/>
      <c r="AR28" s="175"/>
    </row>
    <row r="29" ht="15.75" customHeight="1">
      <c r="A29" s="157"/>
      <c r="B29" s="188"/>
      <c r="C29" s="213"/>
      <c r="D29" s="214"/>
      <c r="E29" s="213"/>
      <c r="F29" s="213"/>
      <c r="G29" s="215"/>
      <c r="H29" s="215"/>
      <c r="I29" s="216"/>
      <c r="J29" s="217" t="str">
        <f t="shared" si="10"/>
        <v/>
      </c>
      <c r="K29" s="214"/>
      <c r="L29" s="213"/>
      <c r="M29" s="218"/>
      <c r="N29" s="215"/>
      <c r="O29" s="215"/>
      <c r="P29" s="218"/>
      <c r="Q29" s="219" t="str">
        <f t="shared" si="11"/>
        <v/>
      </c>
      <c r="R29" s="214"/>
      <c r="S29" s="213"/>
      <c r="T29" s="220"/>
      <c r="U29" s="215"/>
      <c r="V29" s="215"/>
      <c r="W29" s="213"/>
      <c r="X29" s="174">
        <f t="shared" si="7"/>
        <v>0</v>
      </c>
      <c r="Y29" s="175"/>
      <c r="Z29" s="175"/>
      <c r="AA29" s="175"/>
      <c r="AB29" s="175"/>
      <c r="AC29" s="175"/>
      <c r="AD29" s="175"/>
      <c r="AE29" s="175"/>
      <c r="AF29" s="175"/>
      <c r="AG29" s="175"/>
      <c r="AH29" s="175"/>
      <c r="AI29" s="175"/>
      <c r="AJ29" s="175"/>
      <c r="AK29" s="175"/>
      <c r="AL29" s="175"/>
      <c r="AM29" s="175"/>
      <c r="AN29" s="175"/>
      <c r="AO29" s="175"/>
      <c r="AP29" s="175"/>
      <c r="AQ29" s="175"/>
      <c r="AR29" s="175"/>
    </row>
    <row r="30" ht="15.75" customHeight="1">
      <c r="A30" s="157"/>
      <c r="B30" s="188"/>
      <c r="C30" s="213"/>
      <c r="D30" s="214"/>
      <c r="E30" s="213"/>
      <c r="F30" s="213"/>
      <c r="G30" s="215"/>
      <c r="H30" s="215"/>
      <c r="I30" s="216"/>
      <c r="J30" s="217" t="str">
        <f t="shared" si="10"/>
        <v/>
      </c>
      <c r="K30" s="214"/>
      <c r="L30" s="213"/>
      <c r="M30" s="218"/>
      <c r="N30" s="215"/>
      <c r="O30" s="215"/>
      <c r="P30" s="218"/>
      <c r="Q30" s="219" t="str">
        <f t="shared" si="11"/>
        <v/>
      </c>
      <c r="R30" s="214"/>
      <c r="S30" s="213"/>
      <c r="T30" s="220"/>
      <c r="U30" s="215"/>
      <c r="V30" s="215"/>
      <c r="W30" s="213"/>
      <c r="X30" s="174">
        <f t="shared" si="7"/>
        <v>0</v>
      </c>
      <c r="Y30" s="175"/>
      <c r="Z30" s="175"/>
      <c r="AA30" s="175"/>
      <c r="AB30" s="175"/>
      <c r="AC30" s="175"/>
      <c r="AD30" s="175"/>
      <c r="AE30" s="175"/>
      <c r="AF30" s="175"/>
      <c r="AG30" s="175"/>
      <c r="AH30" s="175"/>
      <c r="AI30" s="175"/>
      <c r="AJ30" s="175"/>
      <c r="AK30" s="175"/>
      <c r="AL30" s="175"/>
      <c r="AM30" s="175"/>
      <c r="AN30" s="175"/>
      <c r="AO30" s="175"/>
      <c r="AP30" s="175"/>
      <c r="AQ30" s="175"/>
      <c r="AR30" s="175"/>
    </row>
    <row r="31" ht="15.75" customHeight="1">
      <c r="A31" s="157"/>
      <c r="B31" s="188"/>
      <c r="C31" s="213"/>
      <c r="D31" s="214"/>
      <c r="E31" s="213"/>
      <c r="F31" s="213"/>
      <c r="G31" s="215"/>
      <c r="H31" s="215"/>
      <c r="I31" s="216"/>
      <c r="J31" s="217" t="str">
        <f t="shared" si="10"/>
        <v/>
      </c>
      <c r="K31" s="214"/>
      <c r="L31" s="213"/>
      <c r="M31" s="218"/>
      <c r="N31" s="215"/>
      <c r="O31" s="215"/>
      <c r="P31" s="218"/>
      <c r="Q31" s="219" t="str">
        <f t="shared" si="11"/>
        <v/>
      </c>
      <c r="R31" s="214"/>
      <c r="S31" s="213"/>
      <c r="T31" s="220"/>
      <c r="U31" s="215"/>
      <c r="V31" s="215"/>
      <c r="W31" s="213"/>
      <c r="X31" s="174">
        <f t="shared" si="7"/>
        <v>0</v>
      </c>
      <c r="Y31" s="175"/>
      <c r="Z31" s="175"/>
      <c r="AA31" s="175"/>
      <c r="AB31" s="175"/>
      <c r="AC31" s="175"/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5"/>
      <c r="AO31" s="175"/>
      <c r="AP31" s="175"/>
      <c r="AQ31" s="175"/>
      <c r="AR31" s="175"/>
    </row>
    <row r="32" ht="15.75" customHeight="1">
      <c r="A32" s="157"/>
      <c r="B32" s="188"/>
      <c r="C32" s="213"/>
      <c r="D32" s="214"/>
      <c r="E32" s="213"/>
      <c r="F32" s="213"/>
      <c r="G32" s="215"/>
      <c r="H32" s="215"/>
      <c r="I32" s="216"/>
      <c r="J32" s="217" t="str">
        <f t="shared" si="10"/>
        <v/>
      </c>
      <c r="K32" s="214"/>
      <c r="L32" s="213"/>
      <c r="M32" s="218"/>
      <c r="N32" s="215"/>
      <c r="O32" s="215"/>
      <c r="P32" s="218"/>
      <c r="Q32" s="219" t="str">
        <f t="shared" si="11"/>
        <v/>
      </c>
      <c r="R32" s="214"/>
      <c r="S32" s="213"/>
      <c r="T32" s="220"/>
      <c r="U32" s="215"/>
      <c r="V32" s="215"/>
      <c r="W32" s="213"/>
      <c r="X32" s="174">
        <f t="shared" si="7"/>
        <v>0</v>
      </c>
      <c r="Y32" s="175"/>
      <c r="Z32" s="175"/>
      <c r="AA32" s="175"/>
      <c r="AB32" s="175"/>
      <c r="AC32" s="175"/>
      <c r="AD32" s="175"/>
      <c r="AE32" s="175"/>
      <c r="AF32" s="175"/>
      <c r="AG32" s="175"/>
      <c r="AH32" s="175"/>
      <c r="AI32" s="175"/>
      <c r="AJ32" s="175"/>
      <c r="AK32" s="175"/>
      <c r="AL32" s="175"/>
      <c r="AM32" s="175"/>
      <c r="AN32" s="175"/>
      <c r="AO32" s="175"/>
      <c r="AP32" s="175"/>
      <c r="AQ32" s="175"/>
      <c r="AR32" s="175"/>
    </row>
    <row r="33" ht="15.75" customHeight="1">
      <c r="A33" s="157"/>
      <c r="B33" s="188"/>
      <c r="C33" s="213"/>
      <c r="D33" s="214"/>
      <c r="E33" s="213"/>
      <c r="F33" s="213"/>
      <c r="G33" s="215"/>
      <c r="H33" s="215"/>
      <c r="I33" s="216"/>
      <c r="J33" s="217" t="str">
        <f t="shared" si="10"/>
        <v/>
      </c>
      <c r="K33" s="214"/>
      <c r="L33" s="213"/>
      <c r="M33" s="218"/>
      <c r="N33" s="215"/>
      <c r="O33" s="215"/>
      <c r="P33" s="218"/>
      <c r="Q33" s="219" t="str">
        <f t="shared" si="11"/>
        <v/>
      </c>
      <c r="R33" s="214"/>
      <c r="S33" s="213"/>
      <c r="T33" s="220"/>
      <c r="U33" s="215"/>
      <c r="V33" s="215"/>
      <c r="W33" s="213"/>
      <c r="X33" s="174">
        <f t="shared" si="7"/>
        <v>0</v>
      </c>
      <c r="Y33" s="175"/>
      <c r="Z33" s="175"/>
      <c r="AA33" s="175"/>
      <c r="AB33" s="175"/>
      <c r="AC33" s="175"/>
      <c r="AD33" s="175"/>
      <c r="AE33" s="175"/>
      <c r="AF33" s="175"/>
      <c r="AG33" s="175"/>
      <c r="AH33" s="175"/>
      <c r="AI33" s="175"/>
      <c r="AJ33" s="175"/>
      <c r="AK33" s="175"/>
      <c r="AL33" s="175"/>
      <c r="AM33" s="175"/>
      <c r="AN33" s="175"/>
      <c r="AO33" s="175"/>
      <c r="AP33" s="175"/>
      <c r="AQ33" s="175"/>
      <c r="AR33" s="175"/>
    </row>
    <row r="34" ht="15.75" customHeight="1">
      <c r="A34" s="157"/>
      <c r="B34" s="188"/>
      <c r="C34" s="213"/>
      <c r="D34" s="214"/>
      <c r="E34" s="213"/>
      <c r="F34" s="213"/>
      <c r="G34" s="215"/>
      <c r="H34" s="215"/>
      <c r="I34" s="216"/>
      <c r="J34" s="217" t="str">
        <f t="shared" si="10"/>
        <v/>
      </c>
      <c r="K34" s="214"/>
      <c r="L34" s="213"/>
      <c r="M34" s="218"/>
      <c r="N34" s="215"/>
      <c r="O34" s="215"/>
      <c r="P34" s="218"/>
      <c r="Q34" s="219" t="str">
        <f t="shared" si="11"/>
        <v/>
      </c>
      <c r="R34" s="214"/>
      <c r="S34" s="213"/>
      <c r="T34" s="220"/>
      <c r="U34" s="215"/>
      <c r="V34" s="215"/>
      <c r="W34" s="213"/>
      <c r="X34" s="174">
        <f t="shared" si="7"/>
        <v>0</v>
      </c>
      <c r="Y34" s="175"/>
      <c r="Z34" s="175"/>
      <c r="AA34" s="175"/>
      <c r="AB34" s="175"/>
      <c r="AC34" s="175"/>
      <c r="AD34" s="175"/>
      <c r="AE34" s="175"/>
      <c r="AF34" s="175"/>
      <c r="AG34" s="175"/>
      <c r="AH34" s="175"/>
      <c r="AI34" s="175"/>
      <c r="AJ34" s="175"/>
      <c r="AK34" s="175"/>
      <c r="AL34" s="175"/>
      <c r="AM34" s="175"/>
      <c r="AN34" s="175"/>
      <c r="AO34" s="175"/>
      <c r="AP34" s="175"/>
      <c r="AQ34" s="175"/>
      <c r="AR34" s="175"/>
    </row>
    <row r="35" ht="15.75" customHeight="1">
      <c r="A35" s="157"/>
      <c r="B35" s="188"/>
      <c r="C35" s="213"/>
      <c r="D35" s="214"/>
      <c r="E35" s="213"/>
      <c r="F35" s="213"/>
      <c r="G35" s="215"/>
      <c r="H35" s="215"/>
      <c r="I35" s="216"/>
      <c r="J35" s="217" t="str">
        <f t="shared" si="10"/>
        <v/>
      </c>
      <c r="K35" s="214"/>
      <c r="L35" s="213"/>
      <c r="M35" s="218"/>
      <c r="N35" s="215"/>
      <c r="O35" s="215"/>
      <c r="P35" s="218"/>
      <c r="Q35" s="219" t="str">
        <f t="shared" si="11"/>
        <v/>
      </c>
      <c r="R35" s="214"/>
      <c r="S35" s="213"/>
      <c r="T35" s="220"/>
      <c r="U35" s="215"/>
      <c r="V35" s="215"/>
      <c r="W35" s="213"/>
      <c r="X35" s="174">
        <f t="shared" si="7"/>
        <v>0</v>
      </c>
      <c r="Y35" s="175"/>
      <c r="Z35" s="175"/>
      <c r="AA35" s="175"/>
      <c r="AB35" s="175"/>
      <c r="AC35" s="175"/>
      <c r="AD35" s="175"/>
      <c r="AE35" s="175"/>
      <c r="AF35" s="175"/>
      <c r="AG35" s="175"/>
      <c r="AH35" s="175"/>
      <c r="AI35" s="175"/>
      <c r="AJ35" s="175"/>
      <c r="AK35" s="175"/>
      <c r="AL35" s="175"/>
      <c r="AM35" s="175"/>
      <c r="AN35" s="175"/>
      <c r="AO35" s="175"/>
      <c r="AP35" s="175"/>
      <c r="AQ35" s="175"/>
      <c r="AR35" s="175"/>
    </row>
    <row r="36" ht="15.75" customHeight="1">
      <c r="A36" s="157"/>
      <c r="B36" s="188"/>
      <c r="C36" s="213"/>
      <c r="D36" s="214"/>
      <c r="E36" s="213"/>
      <c r="F36" s="213"/>
      <c r="G36" s="215"/>
      <c r="H36" s="215"/>
      <c r="I36" s="216"/>
      <c r="J36" s="217" t="str">
        <f t="shared" si="10"/>
        <v/>
      </c>
      <c r="K36" s="214"/>
      <c r="L36" s="213"/>
      <c r="M36" s="218"/>
      <c r="N36" s="215"/>
      <c r="O36" s="215"/>
      <c r="P36" s="218"/>
      <c r="Q36" s="219" t="str">
        <f t="shared" si="11"/>
        <v/>
      </c>
      <c r="R36" s="214"/>
      <c r="S36" s="213"/>
      <c r="T36" s="220"/>
      <c r="U36" s="215"/>
      <c r="V36" s="215"/>
      <c r="W36" s="213"/>
      <c r="X36" s="174">
        <f t="shared" si="7"/>
        <v>0</v>
      </c>
      <c r="Y36" s="175"/>
      <c r="Z36" s="175"/>
      <c r="AA36" s="175"/>
      <c r="AB36" s="175"/>
      <c r="AC36" s="175"/>
      <c r="AD36" s="175"/>
      <c r="AE36" s="175"/>
      <c r="AF36" s="175"/>
      <c r="AG36" s="175"/>
      <c r="AH36" s="175"/>
      <c r="AI36" s="175"/>
      <c r="AJ36" s="175"/>
      <c r="AK36" s="175"/>
      <c r="AL36" s="175"/>
      <c r="AM36" s="175"/>
      <c r="AN36" s="175"/>
      <c r="AO36" s="175"/>
      <c r="AP36" s="175"/>
      <c r="AQ36" s="175"/>
      <c r="AR36" s="175"/>
    </row>
    <row r="37" ht="15.75" customHeight="1">
      <c r="A37" s="157"/>
      <c r="B37" s="188"/>
      <c r="C37" s="213"/>
      <c r="D37" s="214"/>
      <c r="E37" s="213"/>
      <c r="F37" s="213"/>
      <c r="G37" s="215"/>
      <c r="H37" s="215"/>
      <c r="I37" s="216"/>
      <c r="J37" s="217" t="str">
        <f t="shared" si="10"/>
        <v/>
      </c>
      <c r="K37" s="214"/>
      <c r="L37" s="213"/>
      <c r="M37" s="218"/>
      <c r="N37" s="215"/>
      <c r="O37" s="215"/>
      <c r="P37" s="218"/>
      <c r="Q37" s="219" t="str">
        <f t="shared" si="11"/>
        <v/>
      </c>
      <c r="R37" s="214"/>
      <c r="S37" s="213"/>
      <c r="T37" s="220"/>
      <c r="U37" s="215"/>
      <c r="V37" s="215"/>
      <c r="W37" s="213"/>
      <c r="X37" s="174">
        <f t="shared" si="7"/>
        <v>0</v>
      </c>
      <c r="Y37" s="175"/>
      <c r="Z37" s="175"/>
      <c r="AA37" s="175"/>
      <c r="AB37" s="175"/>
      <c r="AC37" s="175"/>
      <c r="AD37" s="175"/>
      <c r="AE37" s="175"/>
      <c r="AF37" s="175"/>
      <c r="AG37" s="175"/>
      <c r="AH37" s="175"/>
      <c r="AI37" s="175"/>
      <c r="AJ37" s="175"/>
      <c r="AK37" s="175"/>
      <c r="AL37" s="175"/>
      <c r="AM37" s="175"/>
      <c r="AN37" s="175"/>
      <c r="AO37" s="175"/>
      <c r="AP37" s="175"/>
      <c r="AQ37" s="175"/>
      <c r="AR37" s="175"/>
    </row>
    <row r="38" ht="15.75" customHeight="1">
      <c r="A38" s="157"/>
      <c r="B38" s="188"/>
      <c r="C38" s="213"/>
      <c r="D38" s="214"/>
      <c r="E38" s="213"/>
      <c r="F38" s="213"/>
      <c r="G38" s="215"/>
      <c r="H38" s="215"/>
      <c r="I38" s="216"/>
      <c r="J38" s="217" t="str">
        <f t="shared" si="10"/>
        <v/>
      </c>
      <c r="K38" s="214"/>
      <c r="L38" s="213"/>
      <c r="M38" s="218"/>
      <c r="N38" s="215"/>
      <c r="O38" s="215"/>
      <c r="P38" s="218"/>
      <c r="Q38" s="219" t="str">
        <f t="shared" si="11"/>
        <v/>
      </c>
      <c r="R38" s="214"/>
      <c r="S38" s="213"/>
      <c r="T38" s="220"/>
      <c r="U38" s="215"/>
      <c r="V38" s="215"/>
      <c r="W38" s="213"/>
      <c r="X38" s="174">
        <f t="shared" si="7"/>
        <v>0</v>
      </c>
      <c r="Y38" s="175"/>
      <c r="Z38" s="175"/>
      <c r="AA38" s="175"/>
      <c r="AB38" s="175"/>
      <c r="AC38" s="175"/>
      <c r="AD38" s="175"/>
      <c r="AE38" s="175"/>
      <c r="AF38" s="175"/>
      <c r="AG38" s="175"/>
      <c r="AH38" s="175"/>
      <c r="AI38" s="175"/>
      <c r="AJ38" s="175"/>
      <c r="AK38" s="175"/>
      <c r="AL38" s="175"/>
      <c r="AM38" s="175"/>
      <c r="AN38" s="175"/>
      <c r="AO38" s="175"/>
      <c r="AP38" s="175"/>
      <c r="AQ38" s="175"/>
      <c r="AR38" s="175"/>
    </row>
    <row r="39" ht="15.75" customHeight="1">
      <c r="A39" s="157"/>
      <c r="B39" s="188"/>
      <c r="C39" s="213"/>
      <c r="D39" s="214"/>
      <c r="E39" s="213"/>
      <c r="F39" s="213"/>
      <c r="G39" s="215"/>
      <c r="H39" s="215"/>
      <c r="I39" s="216"/>
      <c r="J39" s="217" t="str">
        <f t="shared" si="10"/>
        <v/>
      </c>
      <c r="K39" s="214"/>
      <c r="L39" s="213"/>
      <c r="M39" s="218"/>
      <c r="N39" s="215"/>
      <c r="O39" s="215"/>
      <c r="P39" s="218"/>
      <c r="Q39" s="219" t="str">
        <f t="shared" si="11"/>
        <v/>
      </c>
      <c r="R39" s="214"/>
      <c r="S39" s="213"/>
      <c r="T39" s="220"/>
      <c r="U39" s="215"/>
      <c r="V39" s="215"/>
      <c r="W39" s="213"/>
      <c r="X39" s="174">
        <f t="shared" si="7"/>
        <v>0</v>
      </c>
      <c r="Y39" s="175"/>
      <c r="Z39" s="175"/>
      <c r="AA39" s="175"/>
      <c r="AB39" s="175"/>
      <c r="AC39" s="175"/>
      <c r="AD39" s="175"/>
      <c r="AE39" s="175"/>
      <c r="AF39" s="175"/>
      <c r="AG39" s="175"/>
      <c r="AH39" s="175"/>
      <c r="AI39" s="175"/>
      <c r="AJ39" s="175"/>
      <c r="AK39" s="175"/>
      <c r="AL39" s="175"/>
      <c r="AM39" s="175"/>
      <c r="AN39" s="175"/>
      <c r="AO39" s="175"/>
      <c r="AP39" s="175"/>
      <c r="AQ39" s="175"/>
      <c r="AR39" s="175"/>
    </row>
    <row r="40" ht="15.75" customHeight="1">
      <c r="A40" s="157"/>
      <c r="B40" s="188"/>
      <c r="C40" s="213"/>
      <c r="D40" s="214"/>
      <c r="E40" s="213"/>
      <c r="F40" s="213"/>
      <c r="G40" s="215"/>
      <c r="H40" s="215"/>
      <c r="I40" s="216"/>
      <c r="J40" s="217" t="str">
        <f t="shared" si="10"/>
        <v/>
      </c>
      <c r="K40" s="214"/>
      <c r="L40" s="213"/>
      <c r="M40" s="218"/>
      <c r="N40" s="215"/>
      <c r="O40" s="215"/>
      <c r="P40" s="218"/>
      <c r="Q40" s="219" t="str">
        <f t="shared" si="11"/>
        <v/>
      </c>
      <c r="R40" s="214"/>
      <c r="S40" s="213"/>
      <c r="T40" s="220"/>
      <c r="U40" s="215"/>
      <c r="V40" s="215"/>
      <c r="W40" s="213"/>
      <c r="X40" s="174">
        <f t="shared" si="7"/>
        <v>0</v>
      </c>
      <c r="Y40" s="175"/>
      <c r="Z40" s="175"/>
      <c r="AA40" s="175"/>
      <c r="AB40" s="175"/>
      <c r="AC40" s="175"/>
      <c r="AD40" s="175"/>
      <c r="AE40" s="175"/>
      <c r="AF40" s="175"/>
      <c r="AG40" s="175"/>
      <c r="AH40" s="175"/>
      <c r="AI40" s="175"/>
      <c r="AJ40" s="175"/>
      <c r="AK40" s="175"/>
      <c r="AL40" s="175"/>
      <c r="AM40" s="175"/>
      <c r="AN40" s="175"/>
      <c r="AO40" s="175"/>
      <c r="AP40" s="175"/>
      <c r="AQ40" s="175"/>
      <c r="AR40" s="175"/>
    </row>
    <row r="41" ht="15.75" customHeight="1">
      <c r="A41" s="157"/>
      <c r="B41" s="188"/>
      <c r="C41" s="213"/>
      <c r="D41" s="214"/>
      <c r="E41" s="213"/>
      <c r="F41" s="213"/>
      <c r="G41" s="215"/>
      <c r="H41" s="215"/>
      <c r="I41" s="216"/>
      <c r="J41" s="217" t="str">
        <f t="shared" si="10"/>
        <v/>
      </c>
      <c r="K41" s="214"/>
      <c r="L41" s="213"/>
      <c r="M41" s="218"/>
      <c r="N41" s="215"/>
      <c r="O41" s="215"/>
      <c r="P41" s="218"/>
      <c r="Q41" s="219" t="str">
        <f t="shared" si="11"/>
        <v/>
      </c>
      <c r="R41" s="214"/>
      <c r="S41" s="213"/>
      <c r="T41" s="220"/>
      <c r="U41" s="215"/>
      <c r="V41" s="215"/>
      <c r="W41" s="213"/>
      <c r="X41" s="174">
        <f t="shared" si="7"/>
        <v>0</v>
      </c>
      <c r="Y41" s="175"/>
      <c r="Z41" s="175"/>
      <c r="AA41" s="175"/>
      <c r="AB41" s="175"/>
      <c r="AC41" s="175"/>
      <c r="AD41" s="175"/>
      <c r="AE41" s="175"/>
      <c r="AF41" s="175"/>
      <c r="AG41" s="175"/>
      <c r="AH41" s="175"/>
      <c r="AI41" s="175"/>
      <c r="AJ41" s="175"/>
      <c r="AK41" s="175"/>
      <c r="AL41" s="175"/>
      <c r="AM41" s="175"/>
      <c r="AN41" s="175"/>
      <c r="AO41" s="175"/>
      <c r="AP41" s="175"/>
      <c r="AQ41" s="175"/>
      <c r="AR41" s="175"/>
    </row>
    <row r="42" ht="15.75" customHeight="1">
      <c r="A42" s="157"/>
      <c r="B42" s="188"/>
      <c r="C42" s="213"/>
      <c r="D42" s="214"/>
      <c r="E42" s="213"/>
      <c r="F42" s="213"/>
      <c r="G42" s="215"/>
      <c r="H42" s="215"/>
      <c r="I42" s="216"/>
      <c r="J42" s="217" t="str">
        <f t="shared" si="10"/>
        <v/>
      </c>
      <c r="K42" s="214"/>
      <c r="L42" s="213"/>
      <c r="M42" s="218"/>
      <c r="N42" s="215"/>
      <c r="O42" s="215"/>
      <c r="P42" s="218"/>
      <c r="Q42" s="219" t="str">
        <f t="shared" si="11"/>
        <v/>
      </c>
      <c r="R42" s="214"/>
      <c r="S42" s="213"/>
      <c r="T42" s="220"/>
      <c r="U42" s="215"/>
      <c r="V42" s="215"/>
      <c r="W42" s="213"/>
      <c r="X42" s="174">
        <f t="shared" si="7"/>
        <v>0</v>
      </c>
      <c r="Y42" s="175"/>
      <c r="Z42" s="175"/>
      <c r="AA42" s="175"/>
      <c r="AB42" s="175"/>
      <c r="AC42" s="175"/>
      <c r="AD42" s="175"/>
      <c r="AE42" s="175"/>
      <c r="AF42" s="175"/>
      <c r="AG42" s="175"/>
      <c r="AH42" s="175"/>
      <c r="AI42" s="175"/>
      <c r="AJ42" s="175"/>
      <c r="AK42" s="175"/>
      <c r="AL42" s="175"/>
      <c r="AM42" s="175"/>
      <c r="AN42" s="175"/>
      <c r="AO42" s="175"/>
      <c r="AP42" s="175"/>
      <c r="AQ42" s="175"/>
      <c r="AR42" s="175"/>
    </row>
    <row r="43" ht="15.75" customHeight="1">
      <c r="A43" s="157"/>
      <c r="B43" s="188"/>
      <c r="C43" s="213"/>
      <c r="D43" s="214"/>
      <c r="E43" s="213"/>
      <c r="F43" s="213"/>
      <c r="G43" s="215"/>
      <c r="H43" s="215"/>
      <c r="I43" s="216"/>
      <c r="J43" s="217" t="str">
        <f t="shared" si="10"/>
        <v/>
      </c>
      <c r="K43" s="214"/>
      <c r="L43" s="213"/>
      <c r="M43" s="218"/>
      <c r="N43" s="215"/>
      <c r="O43" s="215"/>
      <c r="P43" s="218"/>
      <c r="Q43" s="219" t="str">
        <f t="shared" si="11"/>
        <v/>
      </c>
      <c r="R43" s="214"/>
      <c r="S43" s="213"/>
      <c r="T43" s="220"/>
      <c r="U43" s="215"/>
      <c r="V43" s="215"/>
      <c r="W43" s="213"/>
      <c r="X43" s="174">
        <f t="shared" si="7"/>
        <v>0</v>
      </c>
      <c r="Y43" s="175"/>
      <c r="Z43" s="175"/>
      <c r="AA43" s="175"/>
      <c r="AB43" s="175"/>
      <c r="AC43" s="175"/>
      <c r="AD43" s="175"/>
      <c r="AE43" s="175"/>
      <c r="AF43" s="175"/>
      <c r="AG43" s="175"/>
      <c r="AH43" s="175"/>
      <c r="AI43" s="175"/>
      <c r="AJ43" s="175"/>
      <c r="AK43" s="175"/>
      <c r="AL43" s="175"/>
      <c r="AM43" s="175"/>
      <c r="AN43" s="175"/>
      <c r="AO43" s="175"/>
      <c r="AP43" s="175"/>
      <c r="AQ43" s="175"/>
      <c r="AR43" s="175"/>
    </row>
    <row r="44" ht="15.75" customHeight="1">
      <c r="A44" s="157"/>
      <c r="B44" s="188"/>
      <c r="C44" s="213"/>
      <c r="D44" s="214"/>
      <c r="E44" s="213"/>
      <c r="F44" s="213"/>
      <c r="G44" s="215"/>
      <c r="H44" s="215"/>
      <c r="I44" s="216"/>
      <c r="J44" s="217" t="str">
        <f t="shared" si="10"/>
        <v/>
      </c>
      <c r="K44" s="214"/>
      <c r="L44" s="213"/>
      <c r="M44" s="218"/>
      <c r="N44" s="215"/>
      <c r="O44" s="215"/>
      <c r="P44" s="218"/>
      <c r="Q44" s="219" t="str">
        <f t="shared" si="11"/>
        <v/>
      </c>
      <c r="R44" s="214"/>
      <c r="S44" s="213"/>
      <c r="T44" s="220"/>
      <c r="U44" s="215"/>
      <c r="V44" s="215"/>
      <c r="W44" s="213"/>
      <c r="X44" s="174">
        <f t="shared" si="7"/>
        <v>0</v>
      </c>
      <c r="Y44" s="175"/>
      <c r="Z44" s="175"/>
      <c r="AA44" s="175"/>
      <c r="AB44" s="175"/>
      <c r="AC44" s="175"/>
      <c r="AD44" s="175"/>
      <c r="AE44" s="175"/>
      <c r="AF44" s="175"/>
      <c r="AG44" s="175"/>
      <c r="AH44" s="175"/>
      <c r="AI44" s="175"/>
      <c r="AJ44" s="175"/>
      <c r="AK44" s="175"/>
      <c r="AL44" s="175"/>
      <c r="AM44" s="175"/>
      <c r="AN44" s="175"/>
      <c r="AO44" s="175"/>
      <c r="AP44" s="175"/>
      <c r="AQ44" s="175"/>
      <c r="AR44" s="175"/>
    </row>
    <row r="45" ht="15.75" customHeight="1">
      <c r="A45" s="157"/>
      <c r="B45" s="188"/>
      <c r="C45" s="213"/>
      <c r="D45" s="214"/>
      <c r="E45" s="213"/>
      <c r="F45" s="213"/>
      <c r="G45" s="215"/>
      <c r="H45" s="215"/>
      <c r="I45" s="216"/>
      <c r="J45" s="217" t="str">
        <f t="shared" si="10"/>
        <v/>
      </c>
      <c r="K45" s="214"/>
      <c r="L45" s="213"/>
      <c r="M45" s="218"/>
      <c r="N45" s="215"/>
      <c r="O45" s="215"/>
      <c r="P45" s="218"/>
      <c r="Q45" s="219" t="str">
        <f t="shared" si="11"/>
        <v/>
      </c>
      <c r="R45" s="214"/>
      <c r="S45" s="213"/>
      <c r="T45" s="220"/>
      <c r="U45" s="215"/>
      <c r="V45" s="215"/>
      <c r="W45" s="213"/>
      <c r="X45" s="174">
        <f t="shared" si="7"/>
        <v>0</v>
      </c>
      <c r="Y45" s="175"/>
      <c r="Z45" s="175"/>
      <c r="AA45" s="175"/>
      <c r="AB45" s="175"/>
      <c r="AC45" s="175"/>
      <c r="AD45" s="175"/>
      <c r="AE45" s="175"/>
      <c r="AF45" s="175"/>
      <c r="AG45" s="175"/>
      <c r="AH45" s="175"/>
      <c r="AI45" s="175"/>
      <c r="AJ45" s="175"/>
      <c r="AK45" s="175"/>
      <c r="AL45" s="175"/>
      <c r="AM45" s="175"/>
      <c r="AN45" s="175"/>
      <c r="AO45" s="175"/>
      <c r="AP45" s="175"/>
      <c r="AQ45" s="175"/>
      <c r="AR45" s="175"/>
    </row>
    <row r="46" ht="15.75" customHeight="1">
      <c r="A46" s="157"/>
      <c r="B46" s="188"/>
      <c r="C46" s="213"/>
      <c r="D46" s="214"/>
      <c r="E46" s="213"/>
      <c r="F46" s="213"/>
      <c r="G46" s="215"/>
      <c r="H46" s="215"/>
      <c r="I46" s="216"/>
      <c r="J46" s="217" t="str">
        <f t="shared" si="10"/>
        <v/>
      </c>
      <c r="K46" s="214"/>
      <c r="L46" s="213"/>
      <c r="M46" s="218"/>
      <c r="N46" s="215"/>
      <c r="O46" s="215"/>
      <c r="P46" s="218"/>
      <c r="Q46" s="219" t="str">
        <f t="shared" si="11"/>
        <v/>
      </c>
      <c r="R46" s="214"/>
      <c r="S46" s="213"/>
      <c r="T46" s="220"/>
      <c r="U46" s="215"/>
      <c r="V46" s="215"/>
      <c r="W46" s="213"/>
      <c r="X46" s="174">
        <f t="shared" si="7"/>
        <v>0</v>
      </c>
      <c r="Y46" s="175"/>
      <c r="Z46" s="175"/>
      <c r="AA46" s="175"/>
      <c r="AB46" s="175"/>
      <c r="AC46" s="175"/>
      <c r="AD46" s="175"/>
      <c r="AE46" s="175"/>
      <c r="AF46" s="175"/>
      <c r="AG46" s="175"/>
      <c r="AH46" s="175"/>
      <c r="AI46" s="175"/>
      <c r="AJ46" s="175"/>
      <c r="AK46" s="175"/>
      <c r="AL46" s="175"/>
      <c r="AM46" s="175"/>
      <c r="AN46" s="175"/>
      <c r="AO46" s="175"/>
      <c r="AP46" s="175"/>
      <c r="AQ46" s="175"/>
      <c r="AR46" s="175"/>
    </row>
    <row r="47" ht="15.75" customHeight="1">
      <c r="A47" s="157"/>
      <c r="B47" s="188"/>
      <c r="C47" s="213"/>
      <c r="D47" s="214"/>
      <c r="E47" s="213"/>
      <c r="F47" s="213"/>
      <c r="G47" s="215"/>
      <c r="H47" s="215"/>
      <c r="I47" s="216"/>
      <c r="J47" s="217" t="str">
        <f t="shared" si="10"/>
        <v/>
      </c>
      <c r="K47" s="214"/>
      <c r="L47" s="213"/>
      <c r="M47" s="218"/>
      <c r="N47" s="215"/>
      <c r="O47" s="215"/>
      <c r="P47" s="218"/>
      <c r="Q47" s="219" t="str">
        <f t="shared" si="11"/>
        <v/>
      </c>
      <c r="R47" s="214"/>
      <c r="S47" s="213"/>
      <c r="T47" s="220"/>
      <c r="U47" s="215"/>
      <c r="V47" s="215"/>
      <c r="W47" s="213"/>
      <c r="X47" s="174">
        <f t="shared" si="7"/>
        <v>0</v>
      </c>
      <c r="Y47" s="175"/>
      <c r="Z47" s="175"/>
      <c r="AA47" s="175"/>
      <c r="AB47" s="175"/>
      <c r="AC47" s="175"/>
      <c r="AD47" s="175"/>
      <c r="AE47" s="175"/>
      <c r="AF47" s="175"/>
      <c r="AG47" s="175"/>
      <c r="AH47" s="175"/>
      <c r="AI47" s="175"/>
      <c r="AJ47" s="175"/>
      <c r="AK47" s="175"/>
      <c r="AL47" s="175"/>
      <c r="AM47" s="175"/>
      <c r="AN47" s="175"/>
      <c r="AO47" s="175"/>
      <c r="AP47" s="175"/>
      <c r="AQ47" s="175"/>
      <c r="AR47" s="175"/>
    </row>
    <row r="48" ht="15.75" customHeight="1">
      <c r="A48" s="157"/>
      <c r="B48" s="188"/>
      <c r="C48" s="213"/>
      <c r="D48" s="214"/>
      <c r="E48" s="213"/>
      <c r="F48" s="213"/>
      <c r="G48" s="215"/>
      <c r="H48" s="215"/>
      <c r="I48" s="216"/>
      <c r="J48" s="217" t="str">
        <f t="shared" si="10"/>
        <v/>
      </c>
      <c r="K48" s="214"/>
      <c r="L48" s="213"/>
      <c r="M48" s="218"/>
      <c r="N48" s="215"/>
      <c r="O48" s="215"/>
      <c r="P48" s="218"/>
      <c r="Q48" s="219" t="str">
        <f t="shared" si="11"/>
        <v/>
      </c>
      <c r="R48" s="214"/>
      <c r="S48" s="213"/>
      <c r="T48" s="220"/>
      <c r="U48" s="215"/>
      <c r="V48" s="215"/>
      <c r="W48" s="213"/>
      <c r="X48" s="174">
        <f t="shared" si="7"/>
        <v>0</v>
      </c>
      <c r="Y48" s="175"/>
      <c r="Z48" s="175"/>
      <c r="AA48" s="175"/>
      <c r="AB48" s="175"/>
      <c r="AC48" s="175"/>
      <c r="AD48" s="175"/>
      <c r="AE48" s="175"/>
      <c r="AF48" s="175"/>
      <c r="AG48" s="175"/>
      <c r="AH48" s="175"/>
      <c r="AI48" s="175"/>
      <c r="AJ48" s="175"/>
      <c r="AK48" s="175"/>
      <c r="AL48" s="175"/>
      <c r="AM48" s="175"/>
      <c r="AN48" s="175"/>
      <c r="AO48" s="175"/>
      <c r="AP48" s="175"/>
      <c r="AQ48" s="175"/>
      <c r="AR48" s="175"/>
    </row>
    <row r="49" ht="15.75" customHeight="1">
      <c r="A49" s="157"/>
      <c r="B49" s="188"/>
      <c r="C49" s="213"/>
      <c r="D49" s="214"/>
      <c r="E49" s="213"/>
      <c r="F49" s="213"/>
      <c r="G49" s="215"/>
      <c r="H49" s="215"/>
      <c r="I49" s="216"/>
      <c r="J49" s="217" t="str">
        <f t="shared" si="10"/>
        <v/>
      </c>
      <c r="K49" s="214"/>
      <c r="L49" s="213"/>
      <c r="M49" s="218"/>
      <c r="N49" s="215"/>
      <c r="O49" s="215"/>
      <c r="P49" s="218"/>
      <c r="Q49" s="219" t="str">
        <f t="shared" si="11"/>
        <v/>
      </c>
      <c r="R49" s="214"/>
      <c r="S49" s="213"/>
      <c r="T49" s="220"/>
      <c r="U49" s="215"/>
      <c r="V49" s="215"/>
      <c r="W49" s="213"/>
      <c r="X49" s="174">
        <f t="shared" si="7"/>
        <v>0</v>
      </c>
      <c r="Y49" s="175"/>
      <c r="Z49" s="175"/>
      <c r="AA49" s="175"/>
      <c r="AB49" s="175"/>
      <c r="AC49" s="175"/>
      <c r="AD49" s="175"/>
      <c r="AE49" s="175"/>
      <c r="AF49" s="175"/>
      <c r="AG49" s="175"/>
      <c r="AH49" s="175"/>
      <c r="AI49" s="175"/>
      <c r="AJ49" s="175"/>
      <c r="AK49" s="175"/>
      <c r="AL49" s="175"/>
      <c r="AM49" s="175"/>
      <c r="AN49" s="175"/>
      <c r="AO49" s="175"/>
      <c r="AP49" s="175"/>
      <c r="AQ49" s="175"/>
      <c r="AR49" s="175"/>
    </row>
    <row r="50" ht="15.75" customHeight="1">
      <c r="A50" s="157"/>
      <c r="B50" s="188"/>
      <c r="C50" s="213"/>
      <c r="D50" s="214"/>
      <c r="E50" s="213"/>
      <c r="F50" s="213"/>
      <c r="G50" s="215"/>
      <c r="H50" s="215"/>
      <c r="I50" s="216"/>
      <c r="J50" s="217" t="str">
        <f t="shared" si="10"/>
        <v/>
      </c>
      <c r="K50" s="214"/>
      <c r="L50" s="213"/>
      <c r="M50" s="218"/>
      <c r="N50" s="215"/>
      <c r="O50" s="215"/>
      <c r="P50" s="218"/>
      <c r="Q50" s="219" t="str">
        <f t="shared" si="11"/>
        <v/>
      </c>
      <c r="R50" s="214"/>
      <c r="S50" s="213"/>
      <c r="T50" s="220"/>
      <c r="U50" s="215"/>
      <c r="V50" s="215"/>
      <c r="W50" s="213"/>
      <c r="X50" s="174">
        <f t="shared" si="7"/>
        <v>0</v>
      </c>
      <c r="Y50" s="175"/>
      <c r="Z50" s="175"/>
      <c r="AA50" s="175"/>
      <c r="AB50" s="175"/>
      <c r="AC50" s="175"/>
      <c r="AD50" s="175"/>
      <c r="AE50" s="175"/>
      <c r="AF50" s="175"/>
      <c r="AG50" s="175"/>
      <c r="AH50" s="175"/>
      <c r="AI50" s="175"/>
      <c r="AJ50" s="175"/>
      <c r="AK50" s="175"/>
      <c r="AL50" s="175"/>
      <c r="AM50" s="175"/>
      <c r="AN50" s="175"/>
      <c r="AO50" s="175"/>
      <c r="AP50" s="175"/>
      <c r="AQ50" s="175"/>
      <c r="AR50" s="175"/>
    </row>
    <row r="51" ht="15.75" customHeight="1">
      <c r="A51" s="157"/>
      <c r="B51" s="188"/>
      <c r="C51" s="213"/>
      <c r="D51" s="214"/>
      <c r="E51" s="213"/>
      <c r="F51" s="213"/>
      <c r="G51" s="215"/>
      <c r="H51" s="215"/>
      <c r="I51" s="216"/>
      <c r="J51" s="217" t="str">
        <f t="shared" si="10"/>
        <v/>
      </c>
      <c r="K51" s="214"/>
      <c r="L51" s="213"/>
      <c r="M51" s="218"/>
      <c r="N51" s="215"/>
      <c r="O51" s="215"/>
      <c r="P51" s="218"/>
      <c r="Q51" s="219" t="str">
        <f t="shared" si="11"/>
        <v/>
      </c>
      <c r="R51" s="214"/>
      <c r="S51" s="213"/>
      <c r="T51" s="220"/>
      <c r="U51" s="215"/>
      <c r="V51" s="215"/>
      <c r="W51" s="213"/>
      <c r="X51" s="174">
        <f t="shared" si="7"/>
        <v>0</v>
      </c>
      <c r="Y51" s="175"/>
      <c r="Z51" s="175"/>
      <c r="AA51" s="175"/>
      <c r="AB51" s="175"/>
      <c r="AC51" s="175"/>
      <c r="AD51" s="175"/>
      <c r="AE51" s="175"/>
      <c r="AF51" s="175"/>
      <c r="AG51" s="175"/>
      <c r="AH51" s="175"/>
      <c r="AI51" s="175"/>
      <c r="AJ51" s="175"/>
      <c r="AK51" s="175"/>
      <c r="AL51" s="175"/>
      <c r="AM51" s="175"/>
      <c r="AN51" s="175"/>
      <c r="AO51" s="175"/>
      <c r="AP51" s="175"/>
      <c r="AQ51" s="175"/>
      <c r="AR51" s="175"/>
    </row>
    <row r="52" ht="15.75" customHeight="1">
      <c r="A52" s="157"/>
      <c r="B52" s="188"/>
      <c r="C52" s="213"/>
      <c r="D52" s="214"/>
      <c r="E52" s="213"/>
      <c r="F52" s="213"/>
      <c r="G52" s="215"/>
      <c r="H52" s="215"/>
      <c r="I52" s="216"/>
      <c r="J52" s="217" t="str">
        <f t="shared" si="10"/>
        <v/>
      </c>
      <c r="K52" s="214"/>
      <c r="L52" s="213"/>
      <c r="M52" s="218"/>
      <c r="N52" s="215"/>
      <c r="O52" s="215"/>
      <c r="P52" s="218"/>
      <c r="Q52" s="219" t="str">
        <f t="shared" si="11"/>
        <v/>
      </c>
      <c r="R52" s="214"/>
      <c r="S52" s="213"/>
      <c r="T52" s="220"/>
      <c r="U52" s="215"/>
      <c r="V52" s="215"/>
      <c r="W52" s="213"/>
      <c r="X52" s="174">
        <f t="shared" si="7"/>
        <v>0</v>
      </c>
      <c r="Y52" s="175"/>
      <c r="Z52" s="175"/>
      <c r="AA52" s="175"/>
      <c r="AB52" s="175"/>
      <c r="AC52" s="175"/>
      <c r="AD52" s="175"/>
      <c r="AE52" s="175"/>
      <c r="AF52" s="175"/>
      <c r="AG52" s="175"/>
      <c r="AH52" s="175"/>
      <c r="AI52" s="175"/>
      <c r="AJ52" s="175"/>
      <c r="AK52" s="175"/>
      <c r="AL52" s="175"/>
      <c r="AM52" s="175"/>
      <c r="AN52" s="175"/>
      <c r="AO52" s="175"/>
      <c r="AP52" s="175"/>
      <c r="AQ52" s="175"/>
      <c r="AR52" s="175"/>
    </row>
    <row r="53" ht="15.75" customHeight="1">
      <c r="A53" s="157"/>
      <c r="B53" s="188"/>
      <c r="C53" s="213"/>
      <c r="D53" s="214"/>
      <c r="E53" s="213"/>
      <c r="F53" s="213"/>
      <c r="G53" s="215"/>
      <c r="H53" s="215"/>
      <c r="I53" s="216"/>
      <c r="J53" s="217" t="str">
        <f t="shared" si="10"/>
        <v/>
      </c>
      <c r="K53" s="214"/>
      <c r="L53" s="213"/>
      <c r="M53" s="218"/>
      <c r="N53" s="215"/>
      <c r="O53" s="215"/>
      <c r="P53" s="218"/>
      <c r="Q53" s="219" t="str">
        <f t="shared" si="11"/>
        <v/>
      </c>
      <c r="R53" s="214"/>
      <c r="S53" s="213"/>
      <c r="T53" s="220"/>
      <c r="U53" s="215"/>
      <c r="V53" s="215"/>
      <c r="W53" s="213"/>
      <c r="X53" s="174">
        <f t="shared" si="7"/>
        <v>0</v>
      </c>
      <c r="Y53" s="175"/>
      <c r="Z53" s="175"/>
      <c r="AA53" s="175"/>
      <c r="AB53" s="175"/>
      <c r="AC53" s="175"/>
      <c r="AD53" s="175"/>
      <c r="AE53" s="175"/>
      <c r="AF53" s="175"/>
      <c r="AG53" s="175"/>
      <c r="AH53" s="175"/>
      <c r="AI53" s="175"/>
      <c r="AJ53" s="175"/>
      <c r="AK53" s="175"/>
      <c r="AL53" s="175"/>
      <c r="AM53" s="175"/>
      <c r="AN53" s="175"/>
      <c r="AO53" s="175"/>
      <c r="AP53" s="175"/>
      <c r="AQ53" s="175"/>
      <c r="AR53" s="175"/>
    </row>
    <row r="54" ht="15.75" customHeight="1">
      <c r="A54" s="157"/>
      <c r="B54" s="188"/>
      <c r="C54" s="213"/>
      <c r="D54" s="214"/>
      <c r="E54" s="213"/>
      <c r="F54" s="213"/>
      <c r="G54" s="215"/>
      <c r="H54" s="215"/>
      <c r="I54" s="216"/>
      <c r="J54" s="217" t="str">
        <f t="shared" si="10"/>
        <v/>
      </c>
      <c r="K54" s="214"/>
      <c r="L54" s="213"/>
      <c r="M54" s="218"/>
      <c r="N54" s="215"/>
      <c r="O54" s="215"/>
      <c r="P54" s="218"/>
      <c r="Q54" s="219" t="str">
        <f t="shared" si="11"/>
        <v/>
      </c>
      <c r="R54" s="214"/>
      <c r="S54" s="213"/>
      <c r="T54" s="220"/>
      <c r="U54" s="215"/>
      <c r="V54" s="215"/>
      <c r="W54" s="213"/>
      <c r="X54" s="174">
        <f t="shared" si="7"/>
        <v>0</v>
      </c>
      <c r="Y54" s="175"/>
      <c r="Z54" s="175"/>
      <c r="AA54" s="175"/>
      <c r="AB54" s="175"/>
      <c r="AC54" s="175"/>
      <c r="AD54" s="175"/>
      <c r="AE54" s="175"/>
      <c r="AF54" s="175"/>
      <c r="AG54" s="175"/>
      <c r="AH54" s="175"/>
      <c r="AI54" s="175"/>
      <c r="AJ54" s="175"/>
      <c r="AK54" s="175"/>
      <c r="AL54" s="175"/>
      <c r="AM54" s="175"/>
      <c r="AN54" s="175"/>
      <c r="AO54" s="175"/>
      <c r="AP54" s="175"/>
      <c r="AQ54" s="175"/>
      <c r="AR54" s="175"/>
    </row>
    <row r="55" ht="15.75" customHeight="1">
      <c r="A55" s="157"/>
      <c r="B55" s="188"/>
      <c r="C55" s="213"/>
      <c r="D55" s="214"/>
      <c r="E55" s="213"/>
      <c r="F55" s="213"/>
      <c r="G55" s="215"/>
      <c r="H55" s="215"/>
      <c r="I55" s="216"/>
      <c r="J55" s="217" t="str">
        <f t="shared" si="10"/>
        <v/>
      </c>
      <c r="K55" s="214"/>
      <c r="L55" s="213"/>
      <c r="M55" s="218"/>
      <c r="N55" s="215"/>
      <c r="O55" s="215"/>
      <c r="P55" s="218"/>
      <c r="Q55" s="219" t="str">
        <f t="shared" si="11"/>
        <v/>
      </c>
      <c r="R55" s="214"/>
      <c r="S55" s="213"/>
      <c r="T55" s="220"/>
      <c r="U55" s="215"/>
      <c r="V55" s="215"/>
      <c r="W55" s="213"/>
      <c r="X55" s="174">
        <f t="shared" si="7"/>
        <v>0</v>
      </c>
      <c r="Y55" s="175"/>
      <c r="Z55" s="175"/>
      <c r="AA55" s="175"/>
      <c r="AB55" s="175"/>
      <c r="AC55" s="175"/>
      <c r="AD55" s="175"/>
      <c r="AE55" s="175"/>
      <c r="AF55" s="175"/>
      <c r="AG55" s="175"/>
      <c r="AH55" s="175"/>
      <c r="AI55" s="175"/>
      <c r="AJ55" s="175"/>
      <c r="AK55" s="175"/>
      <c r="AL55" s="175"/>
      <c r="AM55" s="175"/>
      <c r="AN55" s="175"/>
      <c r="AO55" s="175"/>
      <c r="AP55" s="175"/>
      <c r="AQ55" s="175"/>
      <c r="AR55" s="175"/>
    </row>
    <row r="56" ht="15.75" customHeight="1">
      <c r="A56" s="157"/>
      <c r="B56" s="188"/>
      <c r="C56" s="213"/>
      <c r="D56" s="214"/>
      <c r="E56" s="213"/>
      <c r="F56" s="213"/>
      <c r="G56" s="215"/>
      <c r="H56" s="215"/>
      <c r="I56" s="216"/>
      <c r="J56" s="217" t="str">
        <f t="shared" si="10"/>
        <v/>
      </c>
      <c r="K56" s="214"/>
      <c r="L56" s="213"/>
      <c r="M56" s="218"/>
      <c r="N56" s="215"/>
      <c r="O56" s="215"/>
      <c r="P56" s="218"/>
      <c r="Q56" s="219" t="str">
        <f t="shared" si="11"/>
        <v/>
      </c>
      <c r="R56" s="214"/>
      <c r="S56" s="213"/>
      <c r="T56" s="220"/>
      <c r="U56" s="215"/>
      <c r="V56" s="215"/>
      <c r="W56" s="213"/>
      <c r="X56" s="174">
        <f t="shared" si="7"/>
        <v>0</v>
      </c>
      <c r="Y56" s="175"/>
      <c r="Z56" s="175"/>
      <c r="AA56" s="175"/>
      <c r="AB56" s="175"/>
      <c r="AC56" s="175"/>
      <c r="AD56" s="175"/>
      <c r="AE56" s="175"/>
      <c r="AF56" s="175"/>
      <c r="AG56" s="175"/>
      <c r="AH56" s="175"/>
      <c r="AI56" s="175"/>
      <c r="AJ56" s="175"/>
      <c r="AK56" s="175"/>
      <c r="AL56" s="175"/>
      <c r="AM56" s="175"/>
      <c r="AN56" s="175"/>
      <c r="AO56" s="175"/>
      <c r="AP56" s="175"/>
      <c r="AQ56" s="175"/>
      <c r="AR56" s="175"/>
    </row>
    <row r="57" ht="15.75" customHeight="1">
      <c r="A57" s="157"/>
      <c r="B57" s="188"/>
      <c r="C57" s="213"/>
      <c r="D57" s="214"/>
      <c r="E57" s="213"/>
      <c r="F57" s="213"/>
      <c r="G57" s="215"/>
      <c r="H57" s="215"/>
      <c r="I57" s="216"/>
      <c r="J57" s="217" t="str">
        <f t="shared" si="10"/>
        <v/>
      </c>
      <c r="K57" s="214"/>
      <c r="L57" s="213"/>
      <c r="M57" s="218"/>
      <c r="N57" s="215"/>
      <c r="O57" s="215"/>
      <c r="P57" s="218"/>
      <c r="Q57" s="219" t="str">
        <f t="shared" si="11"/>
        <v/>
      </c>
      <c r="R57" s="214"/>
      <c r="S57" s="213"/>
      <c r="T57" s="220"/>
      <c r="U57" s="215"/>
      <c r="V57" s="215"/>
      <c r="W57" s="213"/>
      <c r="X57" s="174">
        <f t="shared" si="7"/>
        <v>0</v>
      </c>
      <c r="Y57" s="175"/>
      <c r="Z57" s="175"/>
      <c r="AA57" s="175"/>
      <c r="AB57" s="175"/>
      <c r="AC57" s="175"/>
      <c r="AD57" s="175"/>
      <c r="AE57" s="175"/>
      <c r="AF57" s="175"/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175"/>
      <c r="AR57" s="175"/>
    </row>
    <row r="58" ht="15.75" customHeight="1">
      <c r="A58" s="157"/>
      <c r="B58" s="188"/>
      <c r="C58" s="213"/>
      <c r="D58" s="214"/>
      <c r="E58" s="213"/>
      <c r="F58" s="213"/>
      <c r="G58" s="215"/>
      <c r="H58" s="215"/>
      <c r="I58" s="216"/>
      <c r="J58" s="217" t="str">
        <f t="shared" si="10"/>
        <v/>
      </c>
      <c r="K58" s="214"/>
      <c r="L58" s="213"/>
      <c r="M58" s="218"/>
      <c r="N58" s="215"/>
      <c r="O58" s="215"/>
      <c r="P58" s="218"/>
      <c r="Q58" s="219" t="str">
        <f t="shared" si="11"/>
        <v/>
      </c>
      <c r="R58" s="214"/>
      <c r="S58" s="213"/>
      <c r="T58" s="220"/>
      <c r="U58" s="215"/>
      <c r="V58" s="215"/>
      <c r="W58" s="213"/>
      <c r="X58" s="174">
        <f t="shared" si="7"/>
        <v>0</v>
      </c>
      <c r="Y58" s="175"/>
      <c r="Z58" s="175"/>
      <c r="AA58" s="175"/>
      <c r="AB58" s="175"/>
      <c r="AC58" s="175"/>
      <c r="AD58" s="175"/>
      <c r="AE58" s="175"/>
      <c r="AF58" s="175"/>
      <c r="AG58" s="175"/>
      <c r="AH58" s="175"/>
      <c r="AI58" s="175"/>
      <c r="AJ58" s="175"/>
      <c r="AK58" s="175"/>
      <c r="AL58" s="175"/>
      <c r="AM58" s="175"/>
      <c r="AN58" s="175"/>
      <c r="AO58" s="175"/>
      <c r="AP58" s="175"/>
      <c r="AQ58" s="175"/>
      <c r="AR58" s="175"/>
    </row>
    <row r="59" ht="15.75" customHeight="1">
      <c r="A59" s="157"/>
      <c r="B59" s="188"/>
      <c r="C59" s="213"/>
      <c r="D59" s="214"/>
      <c r="E59" s="213"/>
      <c r="F59" s="213"/>
      <c r="G59" s="215"/>
      <c r="H59" s="215"/>
      <c r="I59" s="216"/>
      <c r="J59" s="217" t="str">
        <f t="shared" si="10"/>
        <v/>
      </c>
      <c r="K59" s="214"/>
      <c r="L59" s="213"/>
      <c r="M59" s="218"/>
      <c r="N59" s="215"/>
      <c r="O59" s="215"/>
      <c r="P59" s="218"/>
      <c r="Q59" s="219" t="str">
        <f t="shared" si="11"/>
        <v/>
      </c>
      <c r="R59" s="214"/>
      <c r="S59" s="213"/>
      <c r="T59" s="220"/>
      <c r="U59" s="215"/>
      <c r="V59" s="215"/>
      <c r="W59" s="213"/>
      <c r="X59" s="174">
        <f t="shared" si="7"/>
        <v>0</v>
      </c>
      <c r="Y59" s="175"/>
      <c r="Z59" s="175"/>
      <c r="AA59" s="175"/>
      <c r="AB59" s="175"/>
      <c r="AC59" s="175"/>
      <c r="AD59" s="175"/>
      <c r="AE59" s="175"/>
      <c r="AF59" s="175"/>
      <c r="AG59" s="175"/>
      <c r="AH59" s="175"/>
      <c r="AI59" s="175"/>
      <c r="AJ59" s="175"/>
      <c r="AK59" s="175"/>
      <c r="AL59" s="175"/>
      <c r="AM59" s="175"/>
      <c r="AN59" s="175"/>
      <c r="AO59" s="175"/>
      <c r="AP59" s="175"/>
      <c r="AQ59" s="175"/>
      <c r="AR59" s="175"/>
    </row>
    <row r="60" ht="15.75" customHeight="1">
      <c r="A60" s="157"/>
      <c r="B60" s="188"/>
      <c r="C60" s="213"/>
      <c r="D60" s="214"/>
      <c r="E60" s="213"/>
      <c r="F60" s="213"/>
      <c r="G60" s="215"/>
      <c r="H60" s="215"/>
      <c r="I60" s="216"/>
      <c r="J60" s="217" t="str">
        <f t="shared" si="10"/>
        <v/>
      </c>
      <c r="K60" s="214"/>
      <c r="L60" s="213"/>
      <c r="M60" s="218"/>
      <c r="N60" s="215"/>
      <c r="O60" s="215"/>
      <c r="P60" s="218"/>
      <c r="Q60" s="219" t="str">
        <f t="shared" si="11"/>
        <v/>
      </c>
      <c r="R60" s="214"/>
      <c r="S60" s="213"/>
      <c r="T60" s="220"/>
      <c r="U60" s="215"/>
      <c r="V60" s="215"/>
      <c r="W60" s="213"/>
      <c r="X60" s="174">
        <f t="shared" si="7"/>
        <v>0</v>
      </c>
      <c r="Y60" s="175"/>
      <c r="Z60" s="175"/>
      <c r="AA60" s="175"/>
      <c r="AB60" s="175"/>
      <c r="AC60" s="175"/>
      <c r="AD60" s="175"/>
      <c r="AE60" s="175"/>
      <c r="AF60" s="175"/>
      <c r="AG60" s="175"/>
      <c r="AH60" s="175"/>
      <c r="AI60" s="175"/>
      <c r="AJ60" s="175"/>
      <c r="AK60" s="175"/>
      <c r="AL60" s="175"/>
      <c r="AM60" s="175"/>
      <c r="AN60" s="175"/>
      <c r="AO60" s="175"/>
      <c r="AP60" s="175"/>
      <c r="AQ60" s="175"/>
      <c r="AR60" s="175"/>
    </row>
    <row r="61" ht="15.75" customHeight="1">
      <c r="A61" s="157"/>
      <c r="B61" s="188"/>
      <c r="C61" s="213"/>
      <c r="D61" s="214"/>
      <c r="E61" s="213"/>
      <c r="F61" s="213"/>
      <c r="G61" s="215"/>
      <c r="H61" s="215"/>
      <c r="I61" s="216"/>
      <c r="J61" s="217" t="str">
        <f t="shared" si="10"/>
        <v/>
      </c>
      <c r="K61" s="214"/>
      <c r="L61" s="213"/>
      <c r="M61" s="218"/>
      <c r="N61" s="215"/>
      <c r="O61" s="215"/>
      <c r="P61" s="218"/>
      <c r="Q61" s="219" t="str">
        <f t="shared" si="11"/>
        <v/>
      </c>
      <c r="R61" s="214"/>
      <c r="S61" s="213"/>
      <c r="T61" s="220"/>
      <c r="U61" s="215"/>
      <c r="V61" s="215"/>
      <c r="W61" s="213"/>
      <c r="X61" s="174">
        <f t="shared" si="7"/>
        <v>0</v>
      </c>
      <c r="Y61" s="175"/>
      <c r="Z61" s="175"/>
      <c r="AA61" s="175"/>
      <c r="AB61" s="175"/>
      <c r="AC61" s="175"/>
      <c r="AD61" s="175"/>
      <c r="AE61" s="175"/>
      <c r="AF61" s="175"/>
      <c r="AG61" s="175"/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</row>
    <row r="62" ht="15.75" customHeight="1">
      <c r="A62" s="157"/>
      <c r="B62" s="188"/>
      <c r="C62" s="213"/>
      <c r="D62" s="214"/>
      <c r="E62" s="213"/>
      <c r="F62" s="213"/>
      <c r="G62" s="215"/>
      <c r="H62" s="215"/>
      <c r="I62" s="216"/>
      <c r="J62" s="217" t="str">
        <f t="shared" si="10"/>
        <v/>
      </c>
      <c r="K62" s="214"/>
      <c r="L62" s="213"/>
      <c r="M62" s="218"/>
      <c r="N62" s="215"/>
      <c r="O62" s="215"/>
      <c r="P62" s="218"/>
      <c r="Q62" s="219" t="str">
        <f t="shared" si="11"/>
        <v/>
      </c>
      <c r="R62" s="214"/>
      <c r="S62" s="213"/>
      <c r="T62" s="220"/>
      <c r="U62" s="215"/>
      <c r="V62" s="215"/>
      <c r="W62" s="213"/>
      <c r="X62" s="174">
        <f t="shared" si="7"/>
        <v>0</v>
      </c>
      <c r="Y62" s="175"/>
      <c r="Z62" s="175"/>
      <c r="AA62" s="175"/>
      <c r="AB62" s="175"/>
      <c r="AC62" s="175"/>
      <c r="AD62" s="175"/>
      <c r="AE62" s="175"/>
      <c r="AF62" s="175"/>
      <c r="AG62" s="175"/>
      <c r="AH62" s="175"/>
      <c r="AI62" s="175"/>
      <c r="AJ62" s="175"/>
      <c r="AK62" s="175"/>
      <c r="AL62" s="175"/>
      <c r="AM62" s="175"/>
      <c r="AN62" s="175"/>
      <c r="AO62" s="175"/>
      <c r="AP62" s="175"/>
      <c r="AQ62" s="175"/>
      <c r="AR62" s="175"/>
    </row>
    <row r="63" ht="15.75" customHeight="1">
      <c r="A63" s="157"/>
      <c r="B63" s="188"/>
      <c r="C63" s="213"/>
      <c r="D63" s="214"/>
      <c r="E63" s="213"/>
      <c r="F63" s="213"/>
      <c r="G63" s="215"/>
      <c r="H63" s="215"/>
      <c r="I63" s="216"/>
      <c r="J63" s="217" t="str">
        <f t="shared" si="10"/>
        <v/>
      </c>
      <c r="K63" s="214"/>
      <c r="L63" s="213"/>
      <c r="M63" s="218"/>
      <c r="N63" s="215"/>
      <c r="O63" s="215"/>
      <c r="P63" s="218"/>
      <c r="Q63" s="219" t="str">
        <f t="shared" si="11"/>
        <v/>
      </c>
      <c r="R63" s="214"/>
      <c r="S63" s="213"/>
      <c r="T63" s="220"/>
      <c r="U63" s="215"/>
      <c r="V63" s="215"/>
      <c r="W63" s="213"/>
      <c r="X63" s="174">
        <f t="shared" si="7"/>
        <v>0</v>
      </c>
      <c r="Y63" s="175"/>
      <c r="Z63" s="175"/>
      <c r="AA63" s="175"/>
      <c r="AB63" s="175"/>
      <c r="AC63" s="175"/>
      <c r="AD63" s="175"/>
      <c r="AE63" s="175"/>
      <c r="AF63" s="175"/>
      <c r="AG63" s="175"/>
      <c r="AH63" s="175"/>
      <c r="AI63" s="175"/>
      <c r="AJ63" s="175"/>
      <c r="AK63" s="175"/>
      <c r="AL63" s="175"/>
      <c r="AM63" s="175"/>
      <c r="AN63" s="175"/>
      <c r="AO63" s="175"/>
      <c r="AP63" s="175"/>
      <c r="AQ63" s="175"/>
      <c r="AR63" s="175"/>
    </row>
    <row r="64" ht="15.75" customHeight="1">
      <c r="A64" s="157"/>
      <c r="B64" s="188"/>
      <c r="C64" s="213"/>
      <c r="D64" s="214"/>
      <c r="E64" s="213"/>
      <c r="F64" s="213"/>
      <c r="G64" s="215"/>
      <c r="H64" s="215"/>
      <c r="I64" s="216"/>
      <c r="J64" s="217" t="str">
        <f t="shared" si="10"/>
        <v/>
      </c>
      <c r="K64" s="214"/>
      <c r="L64" s="213"/>
      <c r="M64" s="218"/>
      <c r="N64" s="215"/>
      <c r="O64" s="215"/>
      <c r="P64" s="218"/>
      <c r="Q64" s="219" t="str">
        <f t="shared" si="11"/>
        <v/>
      </c>
      <c r="R64" s="214"/>
      <c r="S64" s="213"/>
      <c r="T64" s="220"/>
      <c r="U64" s="215"/>
      <c r="V64" s="215"/>
      <c r="W64" s="213"/>
      <c r="X64" s="174">
        <f t="shared" si="7"/>
        <v>0</v>
      </c>
      <c r="Y64" s="175"/>
      <c r="Z64" s="175"/>
      <c r="AA64" s="175"/>
      <c r="AB64" s="175"/>
      <c r="AC64" s="175"/>
      <c r="AD64" s="175"/>
      <c r="AE64" s="175"/>
      <c r="AF64" s="175"/>
      <c r="AG64" s="175"/>
      <c r="AH64" s="175"/>
      <c r="AI64" s="175"/>
      <c r="AJ64" s="175"/>
      <c r="AK64" s="175"/>
      <c r="AL64" s="175"/>
      <c r="AM64" s="175"/>
      <c r="AN64" s="175"/>
      <c r="AO64" s="175"/>
      <c r="AP64" s="175"/>
      <c r="AQ64" s="175"/>
      <c r="AR64" s="175"/>
    </row>
    <row r="65" ht="15.75" customHeight="1">
      <c r="A65" s="157"/>
      <c r="B65" s="188"/>
      <c r="C65" s="213"/>
      <c r="D65" s="214"/>
      <c r="E65" s="213"/>
      <c r="F65" s="213"/>
      <c r="G65" s="215"/>
      <c r="H65" s="215"/>
      <c r="I65" s="216"/>
      <c r="J65" s="217" t="str">
        <f t="shared" si="10"/>
        <v/>
      </c>
      <c r="K65" s="214"/>
      <c r="L65" s="213"/>
      <c r="M65" s="218"/>
      <c r="N65" s="215"/>
      <c r="O65" s="215"/>
      <c r="P65" s="218"/>
      <c r="Q65" s="219" t="str">
        <f t="shared" si="11"/>
        <v/>
      </c>
      <c r="R65" s="214"/>
      <c r="S65" s="213"/>
      <c r="T65" s="220"/>
      <c r="U65" s="215"/>
      <c r="V65" s="215"/>
      <c r="W65" s="213"/>
      <c r="X65" s="174">
        <f t="shared" si="7"/>
        <v>0</v>
      </c>
      <c r="Y65" s="175"/>
      <c r="Z65" s="175"/>
      <c r="AA65" s="175"/>
      <c r="AB65" s="175"/>
      <c r="AC65" s="175"/>
      <c r="AD65" s="175"/>
      <c r="AE65" s="175"/>
      <c r="AF65" s="175"/>
      <c r="AG65" s="175"/>
      <c r="AH65" s="175"/>
      <c r="AI65" s="175"/>
      <c r="AJ65" s="175"/>
      <c r="AK65" s="175"/>
      <c r="AL65" s="175"/>
      <c r="AM65" s="175"/>
      <c r="AN65" s="175"/>
      <c r="AO65" s="175"/>
      <c r="AP65" s="175"/>
      <c r="AQ65" s="175"/>
      <c r="AR65" s="175"/>
    </row>
    <row r="66" ht="15.75" customHeight="1">
      <c r="A66" s="157"/>
      <c r="B66" s="188"/>
      <c r="C66" s="213"/>
      <c r="D66" s="214"/>
      <c r="E66" s="213"/>
      <c r="F66" s="213"/>
      <c r="G66" s="215"/>
      <c r="H66" s="215"/>
      <c r="I66" s="216"/>
      <c r="J66" s="217" t="str">
        <f t="shared" si="10"/>
        <v/>
      </c>
      <c r="K66" s="214"/>
      <c r="L66" s="213"/>
      <c r="M66" s="218"/>
      <c r="N66" s="215"/>
      <c r="O66" s="215"/>
      <c r="P66" s="218"/>
      <c r="Q66" s="219" t="str">
        <f t="shared" si="11"/>
        <v/>
      </c>
      <c r="R66" s="214"/>
      <c r="S66" s="213"/>
      <c r="T66" s="220"/>
      <c r="U66" s="215"/>
      <c r="V66" s="215"/>
      <c r="W66" s="213"/>
      <c r="X66" s="174">
        <f t="shared" si="7"/>
        <v>0</v>
      </c>
      <c r="Y66" s="175"/>
      <c r="Z66" s="175"/>
      <c r="AA66" s="175"/>
      <c r="AB66" s="175"/>
      <c r="AC66" s="175"/>
      <c r="AD66" s="175"/>
      <c r="AE66" s="175"/>
      <c r="AF66" s="175"/>
      <c r="AG66" s="175"/>
      <c r="AH66" s="175"/>
      <c r="AI66" s="175"/>
      <c r="AJ66" s="175"/>
      <c r="AK66" s="175"/>
      <c r="AL66" s="175"/>
      <c r="AM66" s="175"/>
      <c r="AN66" s="175"/>
      <c r="AO66" s="175"/>
      <c r="AP66" s="175"/>
      <c r="AQ66" s="175"/>
      <c r="AR66" s="175"/>
    </row>
    <row r="67" ht="15.75" customHeight="1">
      <c r="A67" s="157"/>
      <c r="B67" s="188"/>
      <c r="C67" s="213"/>
      <c r="D67" s="214"/>
      <c r="E67" s="213"/>
      <c r="F67" s="213"/>
      <c r="G67" s="215"/>
      <c r="H67" s="215"/>
      <c r="I67" s="216"/>
      <c r="J67" s="217" t="str">
        <f t="shared" si="10"/>
        <v/>
      </c>
      <c r="K67" s="214"/>
      <c r="L67" s="213"/>
      <c r="M67" s="218"/>
      <c r="N67" s="215"/>
      <c r="O67" s="215"/>
      <c r="P67" s="218"/>
      <c r="Q67" s="219" t="str">
        <f t="shared" si="11"/>
        <v/>
      </c>
      <c r="R67" s="214"/>
      <c r="S67" s="213"/>
      <c r="T67" s="220"/>
      <c r="U67" s="215"/>
      <c r="V67" s="215"/>
      <c r="W67" s="213"/>
      <c r="X67" s="174">
        <f t="shared" si="7"/>
        <v>0</v>
      </c>
      <c r="Y67" s="175"/>
      <c r="Z67" s="175"/>
      <c r="AA67" s="175"/>
      <c r="AB67" s="175"/>
      <c r="AC67" s="175"/>
      <c r="AD67" s="175"/>
      <c r="AE67" s="175"/>
      <c r="AF67" s="175"/>
      <c r="AG67" s="175"/>
      <c r="AH67" s="175"/>
      <c r="AI67" s="175"/>
      <c r="AJ67" s="175"/>
      <c r="AK67" s="175"/>
      <c r="AL67" s="175"/>
      <c r="AM67" s="175"/>
      <c r="AN67" s="175"/>
      <c r="AO67" s="175"/>
      <c r="AP67" s="175"/>
      <c r="AQ67" s="175"/>
      <c r="AR67" s="175"/>
    </row>
    <row r="68" ht="15.75" customHeight="1">
      <c r="A68" s="157"/>
      <c r="B68" s="188"/>
      <c r="C68" s="213"/>
      <c r="D68" s="214"/>
      <c r="E68" s="213"/>
      <c r="F68" s="213"/>
      <c r="G68" s="215"/>
      <c r="H68" s="215"/>
      <c r="I68" s="216"/>
      <c r="J68" s="217" t="str">
        <f t="shared" si="10"/>
        <v/>
      </c>
      <c r="K68" s="214"/>
      <c r="L68" s="213"/>
      <c r="M68" s="218"/>
      <c r="N68" s="215"/>
      <c r="O68" s="215"/>
      <c r="P68" s="218"/>
      <c r="Q68" s="219" t="str">
        <f t="shared" si="11"/>
        <v/>
      </c>
      <c r="R68" s="214"/>
      <c r="S68" s="213"/>
      <c r="T68" s="220"/>
      <c r="U68" s="215"/>
      <c r="V68" s="215"/>
      <c r="W68" s="213"/>
      <c r="X68" s="174">
        <f t="shared" si="7"/>
        <v>0</v>
      </c>
      <c r="Y68" s="175"/>
      <c r="Z68" s="175"/>
      <c r="AA68" s="175"/>
      <c r="AB68" s="175"/>
      <c r="AC68" s="175"/>
      <c r="AD68" s="175"/>
      <c r="AE68" s="175"/>
      <c r="AF68" s="175"/>
      <c r="AG68" s="175"/>
      <c r="AH68" s="175"/>
      <c r="AI68" s="175"/>
      <c r="AJ68" s="175"/>
      <c r="AK68" s="175"/>
      <c r="AL68" s="175"/>
      <c r="AM68" s="175"/>
      <c r="AN68" s="175"/>
      <c r="AO68" s="175"/>
      <c r="AP68" s="175"/>
      <c r="AQ68" s="175"/>
      <c r="AR68" s="175"/>
    </row>
    <row r="69" ht="15.75" customHeight="1">
      <c r="A69" s="157"/>
      <c r="B69" s="188"/>
      <c r="C69" s="213"/>
      <c r="D69" s="214"/>
      <c r="E69" s="213"/>
      <c r="F69" s="213"/>
      <c r="G69" s="215"/>
      <c r="H69" s="215"/>
      <c r="I69" s="216"/>
      <c r="J69" s="217" t="str">
        <f t="shared" si="10"/>
        <v/>
      </c>
      <c r="K69" s="214"/>
      <c r="L69" s="213"/>
      <c r="M69" s="220"/>
      <c r="N69" s="215"/>
      <c r="O69" s="215"/>
      <c r="P69" s="213"/>
      <c r="Q69" s="219" t="str">
        <f t="shared" si="11"/>
        <v/>
      </c>
      <c r="R69" s="214"/>
      <c r="S69" s="213"/>
      <c r="T69" s="220"/>
      <c r="U69" s="215"/>
      <c r="V69" s="215"/>
      <c r="W69" s="213"/>
      <c r="X69" s="174">
        <f t="shared" si="7"/>
        <v>0</v>
      </c>
      <c r="Y69" s="175"/>
      <c r="Z69" s="175"/>
      <c r="AA69" s="175"/>
      <c r="AB69" s="175"/>
      <c r="AC69" s="175"/>
      <c r="AD69" s="175"/>
      <c r="AE69" s="175"/>
      <c r="AF69" s="175"/>
      <c r="AG69" s="175"/>
      <c r="AH69" s="175"/>
      <c r="AI69" s="175"/>
      <c r="AJ69" s="175"/>
      <c r="AK69" s="175"/>
      <c r="AL69" s="175"/>
      <c r="AM69" s="175"/>
      <c r="AN69" s="175"/>
      <c r="AO69" s="175"/>
      <c r="AP69" s="175"/>
      <c r="AQ69" s="175"/>
      <c r="AR69" s="175"/>
    </row>
    <row r="70" ht="15.75" customHeight="1">
      <c r="A70" s="157"/>
      <c r="B70" s="188"/>
      <c r="C70" s="213"/>
      <c r="D70" s="214"/>
      <c r="E70" s="213"/>
      <c r="F70" s="213"/>
      <c r="G70" s="215"/>
      <c r="H70" s="215"/>
      <c r="I70" s="216"/>
      <c r="J70" s="217" t="str">
        <f t="shared" si="10"/>
        <v/>
      </c>
      <c r="K70" s="214"/>
      <c r="L70" s="213"/>
      <c r="M70" s="220"/>
      <c r="N70" s="215"/>
      <c r="O70" s="215"/>
      <c r="P70" s="213"/>
      <c r="Q70" s="219" t="str">
        <f t="shared" si="11"/>
        <v/>
      </c>
      <c r="R70" s="214"/>
      <c r="S70" s="213"/>
      <c r="T70" s="220"/>
      <c r="U70" s="215"/>
      <c r="V70" s="215"/>
      <c r="W70" s="213"/>
      <c r="X70" s="174">
        <f t="shared" si="7"/>
        <v>0</v>
      </c>
      <c r="Y70" s="175"/>
      <c r="Z70" s="175"/>
      <c r="AA70" s="175"/>
      <c r="AB70" s="175"/>
      <c r="AC70" s="175"/>
      <c r="AD70" s="175"/>
      <c r="AE70" s="175"/>
      <c r="AF70" s="175"/>
      <c r="AG70" s="175"/>
      <c r="AH70" s="175"/>
      <c r="AI70" s="175"/>
      <c r="AJ70" s="175"/>
      <c r="AK70" s="175"/>
      <c r="AL70" s="175"/>
      <c r="AM70" s="175"/>
      <c r="AN70" s="175"/>
      <c r="AO70" s="175"/>
      <c r="AP70" s="175"/>
      <c r="AQ70" s="175"/>
      <c r="AR70" s="175"/>
    </row>
    <row r="71" ht="15.75" customHeight="1">
      <c r="A71" s="157"/>
      <c r="B71" s="188"/>
      <c r="C71" s="213"/>
      <c r="D71" s="214"/>
      <c r="E71" s="213"/>
      <c r="F71" s="213"/>
      <c r="G71" s="215"/>
      <c r="H71" s="215"/>
      <c r="I71" s="216"/>
      <c r="J71" s="217" t="str">
        <f t="shared" si="10"/>
        <v/>
      </c>
      <c r="K71" s="214"/>
      <c r="L71" s="213"/>
      <c r="M71" s="220"/>
      <c r="N71" s="215"/>
      <c r="O71" s="215"/>
      <c r="P71" s="213"/>
      <c r="Q71" s="219" t="str">
        <f t="shared" si="11"/>
        <v/>
      </c>
      <c r="R71" s="214"/>
      <c r="S71" s="213"/>
      <c r="T71" s="220"/>
      <c r="U71" s="215"/>
      <c r="V71" s="215"/>
      <c r="W71" s="213"/>
      <c r="X71" s="174">
        <f t="shared" si="7"/>
        <v>0</v>
      </c>
      <c r="Y71" s="175"/>
      <c r="Z71" s="175"/>
      <c r="AA71" s="175"/>
      <c r="AB71" s="175"/>
      <c r="AC71" s="175"/>
      <c r="AD71" s="175"/>
      <c r="AE71" s="175"/>
      <c r="AF71" s="175"/>
      <c r="AG71" s="175"/>
      <c r="AH71" s="175"/>
      <c r="AI71" s="175"/>
      <c r="AJ71" s="175"/>
      <c r="AK71" s="175"/>
      <c r="AL71" s="175"/>
      <c r="AM71" s="175"/>
      <c r="AN71" s="175"/>
      <c r="AO71" s="175"/>
      <c r="AP71" s="175"/>
      <c r="AQ71" s="175"/>
      <c r="AR71" s="175"/>
    </row>
    <row r="72" ht="15.75" customHeight="1">
      <c r="A72" s="157"/>
      <c r="B72" s="188"/>
      <c r="C72" s="213"/>
      <c r="D72" s="214"/>
      <c r="E72" s="213"/>
      <c r="F72" s="213"/>
      <c r="G72" s="215"/>
      <c r="H72" s="215"/>
      <c r="I72" s="216"/>
      <c r="J72" s="217" t="str">
        <f t="shared" si="10"/>
        <v/>
      </c>
      <c r="K72" s="214"/>
      <c r="L72" s="213"/>
      <c r="M72" s="220"/>
      <c r="N72" s="215"/>
      <c r="O72" s="215"/>
      <c r="P72" s="213"/>
      <c r="Q72" s="219" t="str">
        <f t="shared" si="11"/>
        <v/>
      </c>
      <c r="R72" s="214"/>
      <c r="S72" s="213"/>
      <c r="T72" s="220"/>
      <c r="U72" s="215"/>
      <c r="V72" s="215"/>
      <c r="W72" s="213"/>
      <c r="X72" s="174">
        <f t="shared" si="7"/>
        <v>0</v>
      </c>
      <c r="Y72" s="175"/>
      <c r="Z72" s="175"/>
      <c r="AA72" s="175"/>
      <c r="AB72" s="175"/>
      <c r="AC72" s="175"/>
      <c r="AD72" s="175"/>
      <c r="AE72" s="175"/>
      <c r="AF72" s="175"/>
      <c r="AG72" s="175"/>
      <c r="AH72" s="175"/>
      <c r="AI72" s="175"/>
      <c r="AJ72" s="175"/>
      <c r="AK72" s="175"/>
      <c r="AL72" s="175"/>
      <c r="AM72" s="175"/>
      <c r="AN72" s="175"/>
      <c r="AO72" s="175"/>
      <c r="AP72" s="175"/>
      <c r="AQ72" s="175"/>
      <c r="AR72" s="175"/>
    </row>
    <row r="73" ht="15.75" customHeight="1">
      <c r="A73" s="157"/>
      <c r="B73" s="188"/>
      <c r="C73" s="213"/>
      <c r="D73" s="214"/>
      <c r="E73" s="213"/>
      <c r="F73" s="213"/>
      <c r="G73" s="215"/>
      <c r="H73" s="215"/>
      <c r="I73" s="216"/>
      <c r="J73" s="217" t="str">
        <f t="shared" si="10"/>
        <v/>
      </c>
      <c r="K73" s="214"/>
      <c r="L73" s="213"/>
      <c r="M73" s="220"/>
      <c r="N73" s="215"/>
      <c r="O73" s="215"/>
      <c r="P73" s="213"/>
      <c r="Q73" s="219" t="str">
        <f t="shared" si="11"/>
        <v/>
      </c>
      <c r="R73" s="214"/>
      <c r="S73" s="213"/>
      <c r="T73" s="220"/>
      <c r="U73" s="215"/>
      <c r="V73" s="215"/>
      <c r="W73" s="213"/>
      <c r="X73" s="174">
        <f t="shared" si="7"/>
        <v>0</v>
      </c>
      <c r="Y73" s="175"/>
      <c r="Z73" s="175"/>
      <c r="AA73" s="175"/>
      <c r="AB73" s="175"/>
      <c r="AC73" s="175"/>
      <c r="AD73" s="175"/>
      <c r="AE73" s="175"/>
      <c r="AF73" s="175"/>
      <c r="AG73" s="175"/>
      <c r="AH73" s="175"/>
      <c r="AI73" s="175"/>
      <c r="AJ73" s="175"/>
      <c r="AK73" s="175"/>
      <c r="AL73" s="175"/>
      <c r="AM73" s="175"/>
      <c r="AN73" s="175"/>
      <c r="AO73" s="175"/>
      <c r="AP73" s="175"/>
      <c r="AQ73" s="175"/>
      <c r="AR73" s="175"/>
    </row>
    <row r="74" ht="15.75" customHeight="1">
      <c r="A74" s="157"/>
      <c r="B74" s="188"/>
      <c r="C74" s="213"/>
      <c r="D74" s="214"/>
      <c r="E74" s="213"/>
      <c r="F74" s="213"/>
      <c r="G74" s="215"/>
      <c r="H74" s="215"/>
      <c r="I74" s="216"/>
      <c r="J74" s="217" t="str">
        <f t="shared" si="10"/>
        <v/>
      </c>
      <c r="K74" s="214"/>
      <c r="L74" s="213"/>
      <c r="M74" s="220"/>
      <c r="N74" s="215"/>
      <c r="O74" s="215"/>
      <c r="P74" s="213"/>
      <c r="Q74" s="219" t="str">
        <f t="shared" si="11"/>
        <v/>
      </c>
      <c r="R74" s="214"/>
      <c r="S74" s="213"/>
      <c r="T74" s="220"/>
      <c r="U74" s="215"/>
      <c r="V74" s="215"/>
      <c r="W74" s="213"/>
      <c r="X74" s="174">
        <f t="shared" si="7"/>
        <v>0</v>
      </c>
      <c r="Y74" s="175"/>
      <c r="Z74" s="175"/>
      <c r="AA74" s="175"/>
      <c r="AB74" s="175"/>
      <c r="AC74" s="175"/>
      <c r="AD74" s="175"/>
      <c r="AE74" s="175"/>
      <c r="AF74" s="175"/>
      <c r="AG74" s="175"/>
      <c r="AH74" s="175"/>
      <c r="AI74" s="175"/>
      <c r="AJ74" s="175"/>
      <c r="AK74" s="175"/>
      <c r="AL74" s="175"/>
      <c r="AM74" s="175"/>
      <c r="AN74" s="175"/>
      <c r="AO74" s="175"/>
      <c r="AP74" s="175"/>
      <c r="AQ74" s="175"/>
      <c r="AR74" s="175"/>
    </row>
    <row r="75" ht="15.75" customHeight="1">
      <c r="A75" s="157"/>
      <c r="B75" s="188"/>
      <c r="C75" s="213"/>
      <c r="D75" s="214"/>
      <c r="E75" s="213"/>
      <c r="F75" s="213"/>
      <c r="G75" s="215"/>
      <c r="H75" s="215"/>
      <c r="I75" s="216"/>
      <c r="J75" s="217" t="str">
        <f t="shared" si="10"/>
        <v/>
      </c>
      <c r="K75" s="214"/>
      <c r="L75" s="213"/>
      <c r="M75" s="220"/>
      <c r="N75" s="215"/>
      <c r="O75" s="215"/>
      <c r="P75" s="213"/>
      <c r="Q75" s="219" t="str">
        <f t="shared" si="11"/>
        <v/>
      </c>
      <c r="R75" s="214"/>
      <c r="S75" s="213"/>
      <c r="T75" s="220"/>
      <c r="U75" s="215"/>
      <c r="V75" s="215"/>
      <c r="W75" s="213"/>
      <c r="X75" s="174">
        <f t="shared" si="7"/>
        <v>0</v>
      </c>
      <c r="Y75" s="175"/>
      <c r="Z75" s="175"/>
      <c r="AA75" s="175"/>
      <c r="AB75" s="175"/>
      <c r="AC75" s="175"/>
      <c r="AD75" s="175"/>
      <c r="AE75" s="175"/>
      <c r="AF75" s="175"/>
      <c r="AG75" s="175"/>
      <c r="AH75" s="175"/>
      <c r="AI75" s="175"/>
      <c r="AJ75" s="175"/>
      <c r="AK75" s="175"/>
      <c r="AL75" s="175"/>
      <c r="AM75" s="175"/>
      <c r="AN75" s="175"/>
      <c r="AO75" s="175"/>
      <c r="AP75" s="175"/>
      <c r="AQ75" s="175"/>
      <c r="AR75" s="175"/>
    </row>
    <row r="76" ht="15.75" customHeight="1">
      <c r="A76" s="157"/>
      <c r="B76" s="188"/>
      <c r="C76" s="213"/>
      <c r="D76" s="214"/>
      <c r="E76" s="213"/>
      <c r="F76" s="213"/>
      <c r="G76" s="215"/>
      <c r="H76" s="215"/>
      <c r="I76" s="216"/>
      <c r="J76" s="217" t="str">
        <f t="shared" si="10"/>
        <v/>
      </c>
      <c r="K76" s="214"/>
      <c r="L76" s="213"/>
      <c r="M76" s="220"/>
      <c r="N76" s="215"/>
      <c r="O76" s="215"/>
      <c r="P76" s="213"/>
      <c r="Q76" s="219" t="str">
        <f t="shared" si="11"/>
        <v/>
      </c>
      <c r="R76" s="214"/>
      <c r="S76" s="213"/>
      <c r="T76" s="220"/>
      <c r="U76" s="215"/>
      <c r="V76" s="215"/>
      <c r="W76" s="213"/>
      <c r="X76" s="174">
        <f t="shared" si="7"/>
        <v>0</v>
      </c>
      <c r="Y76" s="175"/>
      <c r="Z76" s="175"/>
      <c r="AA76" s="175"/>
      <c r="AB76" s="175"/>
      <c r="AC76" s="175"/>
      <c r="AD76" s="175"/>
      <c r="AE76" s="175"/>
      <c r="AF76" s="175"/>
      <c r="AG76" s="175"/>
      <c r="AH76" s="175"/>
      <c r="AI76" s="175"/>
      <c r="AJ76" s="175"/>
      <c r="AK76" s="175"/>
      <c r="AL76" s="175"/>
      <c r="AM76" s="175"/>
      <c r="AN76" s="175"/>
      <c r="AO76" s="175"/>
      <c r="AP76" s="175"/>
      <c r="AQ76" s="175"/>
      <c r="AR76" s="175"/>
    </row>
    <row r="77" ht="15.75" customHeight="1">
      <c r="A77" s="157"/>
      <c r="B77" s="188"/>
      <c r="C77" s="213"/>
      <c r="D77" s="214"/>
      <c r="E77" s="213"/>
      <c r="F77" s="213"/>
      <c r="G77" s="215"/>
      <c r="H77" s="215"/>
      <c r="I77" s="216"/>
      <c r="J77" s="217" t="str">
        <f t="shared" si="10"/>
        <v/>
      </c>
      <c r="K77" s="214"/>
      <c r="L77" s="213"/>
      <c r="M77" s="220"/>
      <c r="N77" s="215"/>
      <c r="O77" s="215"/>
      <c r="P77" s="213"/>
      <c r="Q77" s="219" t="str">
        <f t="shared" si="11"/>
        <v/>
      </c>
      <c r="R77" s="214"/>
      <c r="S77" s="213"/>
      <c r="T77" s="220"/>
      <c r="U77" s="215"/>
      <c r="V77" s="215"/>
      <c r="W77" s="213"/>
      <c r="X77" s="174">
        <f t="shared" si="7"/>
        <v>0</v>
      </c>
      <c r="Y77" s="175"/>
      <c r="Z77" s="175"/>
      <c r="AA77" s="175"/>
      <c r="AB77" s="175"/>
      <c r="AC77" s="175"/>
      <c r="AD77" s="175"/>
      <c r="AE77" s="175"/>
      <c r="AF77" s="175"/>
      <c r="AG77" s="175"/>
      <c r="AH77" s="175"/>
      <c r="AI77" s="175"/>
      <c r="AJ77" s="175"/>
      <c r="AK77" s="175"/>
      <c r="AL77" s="175"/>
      <c r="AM77" s="175"/>
      <c r="AN77" s="175"/>
      <c r="AO77" s="175"/>
      <c r="AP77" s="175"/>
      <c r="AQ77" s="175"/>
      <c r="AR77" s="175"/>
    </row>
    <row r="78" ht="15.75" customHeight="1">
      <c r="A78" s="157"/>
      <c r="B78" s="221"/>
      <c r="C78" s="222"/>
      <c r="D78" s="223"/>
      <c r="E78" s="222"/>
      <c r="F78" s="222"/>
      <c r="G78" s="224"/>
      <c r="H78" s="224"/>
      <c r="I78" s="225"/>
      <c r="J78" s="226" t="str">
        <f t="shared" si="10"/>
        <v/>
      </c>
      <c r="K78" s="223"/>
      <c r="L78" s="222"/>
      <c r="M78" s="227"/>
      <c r="N78" s="224"/>
      <c r="O78" s="224"/>
      <c r="P78" s="228"/>
      <c r="Q78" s="229" t="str">
        <f t="shared" si="11"/>
        <v/>
      </c>
      <c r="R78" s="223"/>
      <c r="S78" s="222"/>
      <c r="T78" s="227"/>
      <c r="U78" s="224"/>
      <c r="V78" s="224"/>
      <c r="W78" s="228"/>
      <c r="X78" s="174">
        <f t="shared" si="7"/>
        <v>0</v>
      </c>
      <c r="Y78" s="175"/>
      <c r="Z78" s="175"/>
      <c r="AA78" s="175"/>
      <c r="AB78" s="175"/>
      <c r="AC78" s="175"/>
      <c r="AD78" s="175"/>
      <c r="AE78" s="175"/>
      <c r="AF78" s="175"/>
      <c r="AG78" s="175"/>
      <c r="AH78" s="175"/>
      <c r="AI78" s="175"/>
      <c r="AJ78" s="175"/>
      <c r="AK78" s="175"/>
      <c r="AL78" s="175"/>
      <c r="AM78" s="175"/>
      <c r="AN78" s="175"/>
      <c r="AO78" s="175"/>
      <c r="AP78" s="175"/>
      <c r="AQ78" s="175"/>
      <c r="AR78" s="175"/>
    </row>
    <row r="79" ht="15.75" customHeight="1">
      <c r="A79" s="230"/>
      <c r="B79" s="230"/>
      <c r="C79" s="231"/>
      <c r="D79" s="232"/>
      <c r="E79" s="231"/>
      <c r="F79" s="231"/>
      <c r="G79" s="231"/>
      <c r="H79" s="231"/>
      <c r="I79" s="231"/>
      <c r="J79" s="231"/>
      <c r="K79" s="232"/>
      <c r="L79" s="231"/>
      <c r="M79" s="231"/>
      <c r="N79" s="231"/>
      <c r="O79" s="231"/>
      <c r="P79" s="231"/>
      <c r="Q79" s="231"/>
      <c r="R79" s="231"/>
      <c r="S79" s="231"/>
      <c r="T79" s="231"/>
      <c r="U79" s="231"/>
      <c r="V79" s="231"/>
      <c r="W79" s="231"/>
      <c r="X79" s="230"/>
      <c r="Y79" s="164"/>
      <c r="Z79" s="164"/>
      <c r="AA79" s="164"/>
      <c r="AB79" s="164"/>
      <c r="AC79" s="164"/>
      <c r="AD79" s="164"/>
      <c r="AE79" s="164"/>
      <c r="AF79" s="164"/>
      <c r="AG79" s="164"/>
      <c r="AH79" s="164"/>
      <c r="AI79" s="164"/>
      <c r="AJ79" s="164"/>
      <c r="AK79" s="164"/>
      <c r="AL79" s="164"/>
      <c r="AM79" s="164"/>
      <c r="AN79" s="164"/>
      <c r="AO79" s="164"/>
      <c r="AP79" s="164"/>
      <c r="AQ79" s="164"/>
      <c r="AR79" s="164"/>
    </row>
    <row r="80" ht="15.75" customHeight="1">
      <c r="A80" s="230"/>
      <c r="B80" s="230"/>
      <c r="C80" s="231"/>
      <c r="D80" s="232"/>
      <c r="E80" s="231"/>
      <c r="F80" s="231"/>
      <c r="G80" s="231"/>
      <c r="H80" s="231"/>
      <c r="I80" s="231"/>
      <c r="J80" s="231"/>
      <c r="K80" s="232"/>
      <c r="L80" s="231"/>
      <c r="M80" s="231"/>
      <c r="N80" s="231"/>
      <c r="O80" s="231"/>
      <c r="P80" s="231"/>
      <c r="Q80" s="231"/>
      <c r="R80" s="231"/>
      <c r="S80" s="231"/>
      <c r="T80" s="231"/>
      <c r="U80" s="231"/>
      <c r="V80" s="231"/>
      <c r="W80" s="231"/>
      <c r="X80" s="230"/>
      <c r="Y80" s="164"/>
      <c r="Z80" s="164"/>
      <c r="AA80" s="164"/>
      <c r="AB80" s="164"/>
      <c r="AC80" s="164"/>
      <c r="AD80" s="164"/>
      <c r="AE80" s="164"/>
      <c r="AF80" s="164"/>
      <c r="AG80" s="164"/>
      <c r="AH80" s="164"/>
      <c r="AI80" s="164"/>
      <c r="AJ80" s="164"/>
      <c r="AK80" s="164"/>
      <c r="AL80" s="164"/>
      <c r="AM80" s="164"/>
      <c r="AN80" s="164"/>
      <c r="AO80" s="164"/>
      <c r="AP80" s="164"/>
      <c r="AQ80" s="164"/>
      <c r="AR80" s="164"/>
    </row>
    <row r="81" ht="15.75" customHeight="1">
      <c r="A81" s="230"/>
      <c r="B81" s="230"/>
      <c r="C81" s="231"/>
      <c r="D81" s="232"/>
      <c r="E81" s="231"/>
      <c r="F81" s="231"/>
      <c r="G81" s="231"/>
      <c r="H81" s="231"/>
      <c r="I81" s="231"/>
      <c r="J81" s="231"/>
      <c r="K81" s="232"/>
      <c r="L81" s="231"/>
      <c r="M81" s="231"/>
      <c r="N81" s="231"/>
      <c r="O81" s="231"/>
      <c r="P81" s="231"/>
      <c r="Q81" s="231"/>
      <c r="R81" s="231"/>
      <c r="S81" s="231"/>
      <c r="T81" s="231"/>
      <c r="U81" s="231"/>
      <c r="V81" s="231"/>
      <c r="W81" s="231"/>
      <c r="X81" s="230"/>
      <c r="Y81" s="164"/>
      <c r="Z81" s="164"/>
      <c r="AA81" s="164"/>
      <c r="AB81" s="164"/>
      <c r="AC81" s="164"/>
      <c r="AD81" s="164"/>
      <c r="AE81" s="164"/>
      <c r="AF81" s="164"/>
      <c r="AG81" s="164"/>
      <c r="AH81" s="164"/>
      <c r="AI81" s="164"/>
      <c r="AJ81" s="164"/>
      <c r="AK81" s="164"/>
      <c r="AL81" s="164"/>
      <c r="AM81" s="164"/>
      <c r="AN81" s="164"/>
      <c r="AO81" s="164"/>
      <c r="AP81" s="164"/>
      <c r="AQ81" s="164"/>
      <c r="AR81" s="164"/>
    </row>
    <row r="82" ht="15.75" customHeight="1">
      <c r="A82" s="230"/>
      <c r="B82" s="230"/>
      <c r="C82" s="231"/>
      <c r="D82" s="232"/>
      <c r="E82" s="231"/>
      <c r="F82" s="231"/>
      <c r="G82" s="231"/>
      <c r="H82" s="231"/>
      <c r="I82" s="231"/>
      <c r="J82" s="231"/>
      <c r="K82" s="232"/>
      <c r="L82" s="231"/>
      <c r="M82" s="231"/>
      <c r="N82" s="231"/>
      <c r="O82" s="231"/>
      <c r="P82" s="231"/>
      <c r="Q82" s="231"/>
      <c r="R82" s="231"/>
      <c r="S82" s="231"/>
      <c r="T82" s="231"/>
      <c r="U82" s="231"/>
      <c r="V82" s="231"/>
      <c r="W82" s="231"/>
      <c r="X82" s="230"/>
      <c r="Y82" s="164"/>
      <c r="Z82" s="164"/>
      <c r="AA82" s="164"/>
      <c r="AB82" s="164"/>
      <c r="AC82" s="164"/>
      <c r="AD82" s="164"/>
      <c r="AE82" s="164"/>
      <c r="AF82" s="164"/>
      <c r="AG82" s="164"/>
      <c r="AH82" s="164"/>
      <c r="AI82" s="164"/>
      <c r="AJ82" s="164"/>
      <c r="AK82" s="164"/>
      <c r="AL82" s="164"/>
      <c r="AM82" s="164"/>
      <c r="AN82" s="164"/>
      <c r="AO82" s="164"/>
      <c r="AP82" s="164"/>
      <c r="AQ82" s="164"/>
      <c r="AR82" s="164"/>
    </row>
    <row r="83" ht="15.75" customHeight="1">
      <c r="A83" s="230"/>
      <c r="B83" s="230"/>
      <c r="C83" s="231"/>
      <c r="D83" s="232"/>
      <c r="E83" s="231"/>
      <c r="F83" s="231"/>
      <c r="G83" s="231"/>
      <c r="H83" s="231"/>
      <c r="I83" s="231"/>
      <c r="J83" s="231"/>
      <c r="K83" s="232"/>
      <c r="L83" s="231"/>
      <c r="M83" s="231"/>
      <c r="N83" s="231"/>
      <c r="O83" s="231"/>
      <c r="P83" s="231"/>
      <c r="Q83" s="231"/>
      <c r="R83" s="231"/>
      <c r="S83" s="231"/>
      <c r="T83" s="231"/>
      <c r="U83" s="231"/>
      <c r="V83" s="231"/>
      <c r="W83" s="231"/>
      <c r="X83" s="230"/>
      <c r="Y83" s="164"/>
      <c r="Z83" s="164"/>
      <c r="AA83" s="164"/>
      <c r="AB83" s="164"/>
      <c r="AC83" s="164"/>
      <c r="AD83" s="164"/>
      <c r="AE83" s="164"/>
      <c r="AF83" s="164"/>
      <c r="AG83" s="164"/>
      <c r="AH83" s="164"/>
      <c r="AI83" s="164"/>
      <c r="AJ83" s="164"/>
      <c r="AK83" s="164"/>
      <c r="AL83" s="164"/>
      <c r="AM83" s="164"/>
      <c r="AN83" s="164"/>
      <c r="AO83" s="164"/>
      <c r="AP83" s="164"/>
      <c r="AQ83" s="164"/>
      <c r="AR83" s="164"/>
    </row>
    <row r="84" ht="15.75" customHeight="1">
      <c r="A84" s="230"/>
      <c r="B84" s="230"/>
      <c r="C84" s="231"/>
      <c r="D84" s="232"/>
      <c r="E84" s="231"/>
      <c r="F84" s="231"/>
      <c r="G84" s="231"/>
      <c r="H84" s="231"/>
      <c r="I84" s="231"/>
      <c r="J84" s="231"/>
      <c r="K84" s="232"/>
      <c r="L84" s="231"/>
      <c r="M84" s="231"/>
      <c r="N84" s="231"/>
      <c r="O84" s="231"/>
      <c r="P84" s="231"/>
      <c r="Q84" s="231"/>
      <c r="R84" s="231"/>
      <c r="S84" s="231"/>
      <c r="T84" s="231"/>
      <c r="U84" s="231"/>
      <c r="V84" s="231"/>
      <c r="W84" s="231"/>
      <c r="X84" s="230"/>
      <c r="Y84" s="164"/>
      <c r="Z84" s="164"/>
      <c r="AA84" s="164"/>
      <c r="AB84" s="164"/>
      <c r="AC84" s="164"/>
      <c r="AD84" s="164"/>
      <c r="AE84" s="164"/>
      <c r="AF84" s="164"/>
      <c r="AG84" s="164"/>
      <c r="AH84" s="164"/>
      <c r="AI84" s="164"/>
      <c r="AJ84" s="164"/>
      <c r="AK84" s="164"/>
      <c r="AL84" s="164"/>
      <c r="AM84" s="164"/>
      <c r="AN84" s="164"/>
      <c r="AO84" s="164"/>
      <c r="AP84" s="164"/>
      <c r="AQ84" s="164"/>
      <c r="AR84" s="164"/>
    </row>
    <row r="85" ht="15.75" customHeight="1">
      <c r="A85" s="230"/>
      <c r="B85" s="230"/>
      <c r="C85" s="231"/>
      <c r="D85" s="232"/>
      <c r="E85" s="231"/>
      <c r="F85" s="231"/>
      <c r="G85" s="231"/>
      <c r="H85" s="231"/>
      <c r="I85" s="231"/>
      <c r="J85" s="231"/>
      <c r="K85" s="232"/>
      <c r="L85" s="231"/>
      <c r="M85" s="231"/>
      <c r="N85" s="231"/>
      <c r="O85" s="231"/>
      <c r="P85" s="231"/>
      <c r="Q85" s="231"/>
      <c r="R85" s="231"/>
      <c r="S85" s="231"/>
      <c r="T85" s="231"/>
      <c r="U85" s="231"/>
      <c r="V85" s="231"/>
      <c r="W85" s="231"/>
      <c r="X85" s="230"/>
      <c r="Y85" s="164"/>
      <c r="Z85" s="164"/>
      <c r="AA85" s="164"/>
      <c r="AB85" s="164"/>
      <c r="AC85" s="164"/>
      <c r="AD85" s="164"/>
      <c r="AE85" s="164"/>
      <c r="AF85" s="164"/>
      <c r="AG85" s="164"/>
      <c r="AH85" s="164"/>
      <c r="AI85" s="164"/>
      <c r="AJ85" s="164"/>
      <c r="AK85" s="164"/>
      <c r="AL85" s="164"/>
      <c r="AM85" s="164"/>
      <c r="AN85" s="164"/>
      <c r="AO85" s="164"/>
      <c r="AP85" s="164"/>
      <c r="AQ85" s="164"/>
      <c r="AR85" s="164"/>
    </row>
    <row r="86" ht="15.75" customHeight="1">
      <c r="A86" s="230"/>
      <c r="B86" s="230"/>
      <c r="C86" s="231"/>
      <c r="D86" s="232"/>
      <c r="E86" s="231"/>
      <c r="F86" s="231"/>
      <c r="G86" s="231"/>
      <c r="H86" s="231"/>
      <c r="I86" s="231"/>
      <c r="J86" s="231"/>
      <c r="K86" s="232"/>
      <c r="L86" s="231"/>
      <c r="M86" s="231"/>
      <c r="N86" s="231"/>
      <c r="O86" s="231"/>
      <c r="P86" s="231"/>
      <c r="Q86" s="231"/>
      <c r="R86" s="231"/>
      <c r="S86" s="231"/>
      <c r="T86" s="231"/>
      <c r="U86" s="231"/>
      <c r="V86" s="231"/>
      <c r="W86" s="231"/>
      <c r="X86" s="230"/>
      <c r="Y86" s="164"/>
      <c r="Z86" s="164"/>
      <c r="AA86" s="164"/>
      <c r="AB86" s="164"/>
      <c r="AC86" s="164"/>
      <c r="AD86" s="164"/>
      <c r="AE86" s="164"/>
      <c r="AF86" s="164"/>
      <c r="AG86" s="164"/>
      <c r="AH86" s="164"/>
      <c r="AI86" s="164"/>
      <c r="AJ86" s="164"/>
      <c r="AK86" s="164"/>
      <c r="AL86" s="164"/>
      <c r="AM86" s="164"/>
      <c r="AN86" s="164"/>
      <c r="AO86" s="164"/>
      <c r="AP86" s="164"/>
      <c r="AQ86" s="164"/>
      <c r="AR86" s="164"/>
    </row>
    <row r="87" ht="15.75" customHeight="1">
      <c r="A87" s="230"/>
      <c r="B87" s="230"/>
      <c r="C87" s="231"/>
      <c r="D87" s="232"/>
      <c r="E87" s="231"/>
      <c r="F87" s="231"/>
      <c r="G87" s="231"/>
      <c r="H87" s="231"/>
      <c r="I87" s="231"/>
      <c r="J87" s="231"/>
      <c r="K87" s="232"/>
      <c r="L87" s="231"/>
      <c r="M87" s="231"/>
      <c r="N87" s="231"/>
      <c r="O87" s="231"/>
      <c r="P87" s="231"/>
      <c r="Q87" s="231"/>
      <c r="R87" s="231"/>
      <c r="S87" s="231"/>
      <c r="T87" s="231"/>
      <c r="U87" s="231"/>
      <c r="V87" s="231"/>
      <c r="W87" s="231"/>
      <c r="X87" s="230"/>
      <c r="Y87" s="164"/>
      <c r="Z87" s="164"/>
      <c r="AA87" s="164"/>
      <c r="AB87" s="164"/>
      <c r="AC87" s="164"/>
      <c r="AD87" s="164"/>
      <c r="AE87" s="164"/>
      <c r="AF87" s="164"/>
      <c r="AG87" s="164"/>
      <c r="AH87" s="164"/>
      <c r="AI87" s="164"/>
      <c r="AJ87" s="164"/>
      <c r="AK87" s="164"/>
      <c r="AL87" s="164"/>
      <c r="AM87" s="164"/>
      <c r="AN87" s="164"/>
      <c r="AO87" s="164"/>
      <c r="AP87" s="164"/>
      <c r="AQ87" s="164"/>
      <c r="AR87" s="164"/>
    </row>
    <row r="88" ht="15.75" customHeight="1">
      <c r="A88" s="230"/>
      <c r="B88" s="230"/>
      <c r="C88" s="231"/>
      <c r="D88" s="232"/>
      <c r="E88" s="231"/>
      <c r="F88" s="231"/>
      <c r="G88" s="231"/>
      <c r="H88" s="231"/>
      <c r="I88" s="231"/>
      <c r="J88" s="231"/>
      <c r="K88" s="232"/>
      <c r="L88" s="231"/>
      <c r="M88" s="231"/>
      <c r="N88" s="231"/>
      <c r="O88" s="231"/>
      <c r="P88" s="231"/>
      <c r="Q88" s="231"/>
      <c r="R88" s="231"/>
      <c r="S88" s="231"/>
      <c r="T88" s="231"/>
      <c r="U88" s="231"/>
      <c r="V88" s="231"/>
      <c r="W88" s="231"/>
      <c r="X88" s="230"/>
      <c r="Y88" s="164"/>
      <c r="Z88" s="164"/>
      <c r="AA88" s="164"/>
      <c r="AB88" s="164"/>
      <c r="AC88" s="164"/>
      <c r="AD88" s="164"/>
      <c r="AE88" s="164"/>
      <c r="AF88" s="164"/>
      <c r="AG88" s="164"/>
      <c r="AH88" s="164"/>
      <c r="AI88" s="164"/>
      <c r="AJ88" s="164"/>
      <c r="AK88" s="164"/>
      <c r="AL88" s="164"/>
      <c r="AM88" s="164"/>
      <c r="AN88" s="164"/>
      <c r="AO88" s="164"/>
      <c r="AP88" s="164"/>
      <c r="AQ88" s="164"/>
      <c r="AR88" s="164"/>
    </row>
    <row r="89" ht="15.75" customHeight="1">
      <c r="A89" s="230"/>
      <c r="B89" s="230"/>
      <c r="C89" s="231"/>
      <c r="D89" s="232"/>
      <c r="E89" s="231"/>
      <c r="F89" s="231"/>
      <c r="G89" s="231"/>
      <c r="H89" s="231"/>
      <c r="I89" s="231"/>
      <c r="J89" s="231"/>
      <c r="K89" s="232"/>
      <c r="L89" s="231"/>
      <c r="M89" s="231"/>
      <c r="N89" s="231"/>
      <c r="O89" s="231"/>
      <c r="P89" s="231"/>
      <c r="Q89" s="231"/>
      <c r="R89" s="231"/>
      <c r="S89" s="231"/>
      <c r="T89" s="231"/>
      <c r="U89" s="231"/>
      <c r="V89" s="231"/>
      <c r="W89" s="231"/>
      <c r="X89" s="230"/>
      <c r="Y89" s="164"/>
      <c r="Z89" s="164"/>
      <c r="AA89" s="164"/>
      <c r="AB89" s="164"/>
      <c r="AC89" s="164"/>
      <c r="AD89" s="164"/>
      <c r="AE89" s="164"/>
      <c r="AF89" s="164"/>
      <c r="AG89" s="164"/>
      <c r="AH89" s="164"/>
      <c r="AI89" s="164"/>
      <c r="AJ89" s="164"/>
      <c r="AK89" s="164"/>
      <c r="AL89" s="164"/>
      <c r="AM89" s="164"/>
      <c r="AN89" s="164"/>
      <c r="AO89" s="164"/>
      <c r="AP89" s="164"/>
      <c r="AQ89" s="164"/>
      <c r="AR89" s="164"/>
    </row>
    <row r="90" ht="15.75" customHeight="1">
      <c r="A90" s="230"/>
      <c r="B90" s="230"/>
      <c r="C90" s="231"/>
      <c r="D90" s="232"/>
      <c r="E90" s="231"/>
      <c r="F90" s="231"/>
      <c r="G90" s="231"/>
      <c r="H90" s="231"/>
      <c r="I90" s="231"/>
      <c r="J90" s="231"/>
      <c r="K90" s="232"/>
      <c r="L90" s="231"/>
      <c r="M90" s="231"/>
      <c r="N90" s="231"/>
      <c r="O90" s="231"/>
      <c r="P90" s="231"/>
      <c r="Q90" s="231"/>
      <c r="R90" s="231"/>
      <c r="S90" s="231"/>
      <c r="T90" s="231"/>
      <c r="U90" s="231"/>
      <c r="V90" s="231"/>
      <c r="W90" s="231"/>
      <c r="X90" s="230"/>
      <c r="Y90" s="164"/>
      <c r="Z90" s="164"/>
      <c r="AA90" s="164"/>
      <c r="AB90" s="164"/>
      <c r="AC90" s="164"/>
      <c r="AD90" s="164"/>
      <c r="AE90" s="164"/>
      <c r="AF90" s="164"/>
      <c r="AG90" s="164"/>
      <c r="AH90" s="164"/>
      <c r="AI90" s="164"/>
      <c r="AJ90" s="164"/>
      <c r="AK90" s="164"/>
      <c r="AL90" s="164"/>
      <c r="AM90" s="164"/>
      <c r="AN90" s="164"/>
      <c r="AO90" s="164"/>
      <c r="AP90" s="164"/>
      <c r="AQ90" s="164"/>
      <c r="AR90" s="164"/>
    </row>
    <row r="91" ht="15.75" customHeight="1">
      <c r="A91" s="230"/>
      <c r="B91" s="230"/>
      <c r="C91" s="231"/>
      <c r="D91" s="232"/>
      <c r="E91" s="231"/>
      <c r="F91" s="231"/>
      <c r="G91" s="231"/>
      <c r="H91" s="231"/>
      <c r="I91" s="231"/>
      <c r="J91" s="231"/>
      <c r="K91" s="232"/>
      <c r="L91" s="231"/>
      <c r="M91" s="231"/>
      <c r="N91" s="231"/>
      <c r="O91" s="231"/>
      <c r="P91" s="231"/>
      <c r="Q91" s="231"/>
      <c r="R91" s="231"/>
      <c r="S91" s="231"/>
      <c r="T91" s="231"/>
      <c r="U91" s="231"/>
      <c r="V91" s="231"/>
      <c r="W91" s="231"/>
      <c r="X91" s="230"/>
      <c r="Y91" s="164"/>
      <c r="Z91" s="164"/>
      <c r="AA91" s="164"/>
      <c r="AB91" s="164"/>
      <c r="AC91" s="164"/>
      <c r="AD91" s="164"/>
      <c r="AE91" s="164"/>
      <c r="AF91" s="164"/>
      <c r="AG91" s="164"/>
      <c r="AH91" s="164"/>
      <c r="AI91" s="164"/>
      <c r="AJ91" s="164"/>
      <c r="AK91" s="164"/>
      <c r="AL91" s="164"/>
      <c r="AM91" s="164"/>
      <c r="AN91" s="164"/>
      <c r="AO91" s="164"/>
      <c r="AP91" s="164"/>
      <c r="AQ91" s="164"/>
      <c r="AR91" s="164"/>
    </row>
    <row r="92" ht="15.75" customHeight="1">
      <c r="A92" s="230"/>
      <c r="B92" s="230"/>
      <c r="C92" s="231"/>
      <c r="D92" s="232"/>
      <c r="E92" s="231"/>
      <c r="F92" s="231"/>
      <c r="G92" s="231"/>
      <c r="H92" s="231"/>
      <c r="I92" s="231"/>
      <c r="J92" s="231"/>
      <c r="K92" s="232"/>
      <c r="L92" s="231"/>
      <c r="M92" s="231"/>
      <c r="N92" s="231"/>
      <c r="O92" s="231"/>
      <c r="P92" s="231"/>
      <c r="Q92" s="231"/>
      <c r="R92" s="231"/>
      <c r="S92" s="231"/>
      <c r="T92" s="231"/>
      <c r="U92" s="231"/>
      <c r="V92" s="231"/>
      <c r="W92" s="231"/>
      <c r="X92" s="230"/>
      <c r="Y92" s="164"/>
      <c r="Z92" s="164"/>
      <c r="AA92" s="164"/>
      <c r="AB92" s="164"/>
      <c r="AC92" s="164"/>
      <c r="AD92" s="164"/>
      <c r="AE92" s="164"/>
      <c r="AF92" s="164"/>
      <c r="AG92" s="164"/>
      <c r="AH92" s="164"/>
      <c r="AI92" s="164"/>
      <c r="AJ92" s="164"/>
      <c r="AK92" s="164"/>
      <c r="AL92" s="164"/>
      <c r="AM92" s="164"/>
      <c r="AN92" s="164"/>
      <c r="AO92" s="164"/>
      <c r="AP92" s="164"/>
      <c r="AQ92" s="164"/>
      <c r="AR92" s="164"/>
    </row>
    <row r="93" ht="15.75" customHeight="1">
      <c r="A93" s="230"/>
      <c r="B93" s="230"/>
      <c r="C93" s="231"/>
      <c r="D93" s="232"/>
      <c r="E93" s="231"/>
      <c r="F93" s="231"/>
      <c r="G93" s="231"/>
      <c r="H93" s="231"/>
      <c r="I93" s="231"/>
      <c r="J93" s="231"/>
      <c r="K93" s="232"/>
      <c r="L93" s="231"/>
      <c r="M93" s="231"/>
      <c r="N93" s="231"/>
      <c r="O93" s="231"/>
      <c r="P93" s="231"/>
      <c r="Q93" s="231"/>
      <c r="R93" s="231"/>
      <c r="S93" s="231"/>
      <c r="T93" s="231"/>
      <c r="U93" s="231"/>
      <c r="V93" s="231"/>
      <c r="W93" s="231"/>
      <c r="X93" s="230"/>
      <c r="Y93" s="164"/>
      <c r="Z93" s="164"/>
      <c r="AA93" s="164"/>
      <c r="AB93" s="164"/>
      <c r="AC93" s="164"/>
      <c r="AD93" s="164"/>
      <c r="AE93" s="164"/>
      <c r="AF93" s="164"/>
      <c r="AG93" s="164"/>
      <c r="AH93" s="164"/>
      <c r="AI93" s="164"/>
      <c r="AJ93" s="164"/>
      <c r="AK93" s="164"/>
      <c r="AL93" s="164"/>
      <c r="AM93" s="164"/>
      <c r="AN93" s="164"/>
      <c r="AO93" s="164"/>
      <c r="AP93" s="164"/>
      <c r="AQ93" s="164"/>
      <c r="AR93" s="164"/>
    </row>
    <row r="94" ht="15.75" customHeight="1">
      <c r="A94" s="230"/>
      <c r="B94" s="230"/>
      <c r="C94" s="231"/>
      <c r="D94" s="232"/>
      <c r="E94" s="231"/>
      <c r="F94" s="231"/>
      <c r="G94" s="231"/>
      <c r="H94" s="231"/>
      <c r="I94" s="231"/>
      <c r="J94" s="231"/>
      <c r="K94" s="232"/>
      <c r="L94" s="231"/>
      <c r="M94" s="231"/>
      <c r="N94" s="231"/>
      <c r="O94" s="231"/>
      <c r="P94" s="231"/>
      <c r="Q94" s="231"/>
      <c r="R94" s="231"/>
      <c r="S94" s="231"/>
      <c r="T94" s="231"/>
      <c r="U94" s="231"/>
      <c r="V94" s="231"/>
      <c r="W94" s="231"/>
      <c r="X94" s="230"/>
      <c r="Y94" s="164"/>
      <c r="Z94" s="164"/>
      <c r="AA94" s="164"/>
      <c r="AB94" s="164"/>
      <c r="AC94" s="164"/>
      <c r="AD94" s="164"/>
      <c r="AE94" s="164"/>
      <c r="AF94" s="164"/>
      <c r="AG94" s="164"/>
      <c r="AH94" s="164"/>
      <c r="AI94" s="164"/>
      <c r="AJ94" s="164"/>
      <c r="AK94" s="164"/>
      <c r="AL94" s="164"/>
      <c r="AM94" s="164"/>
      <c r="AN94" s="164"/>
      <c r="AO94" s="164"/>
      <c r="AP94" s="164"/>
      <c r="AQ94" s="164"/>
      <c r="AR94" s="164"/>
    </row>
    <row r="95" ht="15.75" customHeight="1">
      <c r="A95" s="230"/>
      <c r="B95" s="230"/>
      <c r="C95" s="231"/>
      <c r="D95" s="232"/>
      <c r="E95" s="231"/>
      <c r="F95" s="231"/>
      <c r="G95" s="231"/>
      <c r="H95" s="231"/>
      <c r="I95" s="231"/>
      <c r="J95" s="231"/>
      <c r="K95" s="232"/>
      <c r="L95" s="231"/>
      <c r="M95" s="231"/>
      <c r="N95" s="231"/>
      <c r="O95" s="231"/>
      <c r="P95" s="231"/>
      <c r="Q95" s="231"/>
      <c r="R95" s="231"/>
      <c r="S95" s="231"/>
      <c r="T95" s="231"/>
      <c r="U95" s="231"/>
      <c r="V95" s="231"/>
      <c r="W95" s="231"/>
      <c r="X95" s="230"/>
      <c r="Y95" s="164"/>
      <c r="Z95" s="164"/>
      <c r="AA95" s="164"/>
      <c r="AB95" s="164"/>
      <c r="AC95" s="164"/>
      <c r="AD95" s="164"/>
      <c r="AE95" s="164"/>
      <c r="AF95" s="164"/>
      <c r="AG95" s="164"/>
      <c r="AH95" s="164"/>
      <c r="AI95" s="164"/>
      <c r="AJ95" s="164"/>
      <c r="AK95" s="164"/>
      <c r="AL95" s="164"/>
      <c r="AM95" s="164"/>
      <c r="AN95" s="164"/>
      <c r="AO95" s="164"/>
      <c r="AP95" s="164"/>
      <c r="AQ95" s="164"/>
      <c r="AR95" s="164"/>
    </row>
    <row r="96" ht="15.75" customHeight="1">
      <c r="A96" s="230"/>
      <c r="B96" s="230"/>
      <c r="C96" s="231"/>
      <c r="D96" s="232"/>
      <c r="E96" s="231"/>
      <c r="F96" s="231"/>
      <c r="G96" s="231"/>
      <c r="H96" s="231"/>
      <c r="I96" s="231"/>
      <c r="J96" s="231"/>
      <c r="K96" s="232"/>
      <c r="L96" s="231"/>
      <c r="M96" s="231"/>
      <c r="N96" s="231"/>
      <c r="O96" s="231"/>
      <c r="P96" s="231"/>
      <c r="Q96" s="231"/>
      <c r="R96" s="231"/>
      <c r="S96" s="231"/>
      <c r="T96" s="231"/>
      <c r="U96" s="231"/>
      <c r="V96" s="231"/>
      <c r="W96" s="231"/>
      <c r="X96" s="230"/>
      <c r="Y96" s="164"/>
      <c r="Z96" s="164"/>
      <c r="AA96" s="164"/>
      <c r="AB96" s="164"/>
      <c r="AC96" s="164"/>
      <c r="AD96" s="164"/>
      <c r="AE96" s="164"/>
      <c r="AF96" s="164"/>
      <c r="AG96" s="164"/>
      <c r="AH96" s="164"/>
      <c r="AI96" s="164"/>
      <c r="AJ96" s="164"/>
      <c r="AK96" s="164"/>
      <c r="AL96" s="164"/>
      <c r="AM96" s="164"/>
      <c r="AN96" s="164"/>
      <c r="AO96" s="164"/>
      <c r="AP96" s="164"/>
      <c r="AQ96" s="164"/>
      <c r="AR96" s="164"/>
    </row>
    <row r="97" ht="15.75" customHeight="1">
      <c r="A97" s="230"/>
      <c r="B97" s="230"/>
      <c r="C97" s="231"/>
      <c r="D97" s="232"/>
      <c r="E97" s="231"/>
      <c r="F97" s="231"/>
      <c r="G97" s="231"/>
      <c r="H97" s="231"/>
      <c r="I97" s="231"/>
      <c r="J97" s="231"/>
      <c r="K97" s="232"/>
      <c r="L97" s="231"/>
      <c r="M97" s="231"/>
      <c r="N97" s="231"/>
      <c r="O97" s="231"/>
      <c r="P97" s="231"/>
      <c r="Q97" s="231"/>
      <c r="R97" s="231"/>
      <c r="S97" s="231"/>
      <c r="T97" s="231"/>
      <c r="U97" s="231"/>
      <c r="V97" s="231"/>
      <c r="W97" s="231"/>
      <c r="X97" s="230"/>
      <c r="Y97" s="164"/>
      <c r="Z97" s="164"/>
      <c r="AA97" s="164"/>
      <c r="AB97" s="164"/>
      <c r="AC97" s="164"/>
      <c r="AD97" s="164"/>
      <c r="AE97" s="164"/>
      <c r="AF97" s="164"/>
      <c r="AG97" s="164"/>
      <c r="AH97" s="164"/>
      <c r="AI97" s="164"/>
      <c r="AJ97" s="164"/>
      <c r="AK97" s="164"/>
      <c r="AL97" s="164"/>
      <c r="AM97" s="164"/>
      <c r="AN97" s="164"/>
      <c r="AO97" s="164"/>
      <c r="AP97" s="164"/>
      <c r="AQ97" s="164"/>
      <c r="AR97" s="164"/>
    </row>
    <row r="98" ht="15.75" customHeight="1">
      <c r="A98" s="230"/>
      <c r="B98" s="230"/>
      <c r="C98" s="231"/>
      <c r="D98" s="232"/>
      <c r="E98" s="231"/>
      <c r="F98" s="231"/>
      <c r="G98" s="231"/>
      <c r="H98" s="231"/>
      <c r="I98" s="231"/>
      <c r="J98" s="231"/>
      <c r="K98" s="232"/>
      <c r="L98" s="231"/>
      <c r="M98" s="231"/>
      <c r="N98" s="231"/>
      <c r="O98" s="231"/>
      <c r="P98" s="231"/>
      <c r="Q98" s="231"/>
      <c r="R98" s="231"/>
      <c r="S98" s="231"/>
      <c r="T98" s="231"/>
      <c r="U98" s="231"/>
      <c r="V98" s="231"/>
      <c r="W98" s="231"/>
      <c r="X98" s="230"/>
      <c r="Y98" s="164"/>
      <c r="Z98" s="164"/>
      <c r="AA98" s="164"/>
      <c r="AB98" s="164"/>
      <c r="AC98" s="164"/>
      <c r="AD98" s="164"/>
      <c r="AE98" s="164"/>
      <c r="AF98" s="164"/>
      <c r="AG98" s="164"/>
      <c r="AH98" s="164"/>
      <c r="AI98" s="164"/>
      <c r="AJ98" s="164"/>
      <c r="AK98" s="164"/>
      <c r="AL98" s="164"/>
      <c r="AM98" s="164"/>
      <c r="AN98" s="164"/>
      <c r="AO98" s="164"/>
      <c r="AP98" s="164"/>
      <c r="AQ98" s="164"/>
      <c r="AR98" s="164"/>
    </row>
    <row r="99" ht="15.75" customHeight="1">
      <c r="A99" s="230"/>
      <c r="B99" s="230"/>
      <c r="C99" s="231"/>
      <c r="D99" s="232"/>
      <c r="E99" s="231"/>
      <c r="F99" s="231"/>
      <c r="G99" s="231"/>
      <c r="H99" s="231"/>
      <c r="I99" s="231"/>
      <c r="J99" s="231"/>
      <c r="K99" s="232"/>
      <c r="L99" s="231"/>
      <c r="M99" s="231"/>
      <c r="N99" s="231"/>
      <c r="O99" s="231"/>
      <c r="P99" s="231"/>
      <c r="Q99" s="231"/>
      <c r="R99" s="231"/>
      <c r="S99" s="231"/>
      <c r="T99" s="231"/>
      <c r="U99" s="231"/>
      <c r="V99" s="231"/>
      <c r="W99" s="231"/>
      <c r="X99" s="230"/>
      <c r="Y99" s="164"/>
      <c r="Z99" s="164"/>
      <c r="AA99" s="164"/>
      <c r="AB99" s="164"/>
      <c r="AC99" s="164"/>
      <c r="AD99" s="164"/>
      <c r="AE99" s="164"/>
      <c r="AF99" s="164"/>
      <c r="AG99" s="164"/>
      <c r="AH99" s="164"/>
      <c r="AI99" s="164"/>
      <c r="AJ99" s="164"/>
      <c r="AK99" s="164"/>
      <c r="AL99" s="164"/>
      <c r="AM99" s="164"/>
      <c r="AN99" s="164"/>
      <c r="AO99" s="164"/>
      <c r="AP99" s="164"/>
      <c r="AQ99" s="164"/>
      <c r="AR99" s="164"/>
    </row>
    <row r="100" ht="15.75" customHeight="1">
      <c r="A100" s="230"/>
      <c r="B100" s="230"/>
      <c r="C100" s="231"/>
      <c r="D100" s="232"/>
      <c r="E100" s="231"/>
      <c r="F100" s="231"/>
      <c r="G100" s="231"/>
      <c r="H100" s="231"/>
      <c r="I100" s="231"/>
      <c r="J100" s="231"/>
      <c r="K100" s="232"/>
      <c r="L100" s="231"/>
      <c r="M100" s="231"/>
      <c r="N100" s="231"/>
      <c r="O100" s="231"/>
      <c r="P100" s="231"/>
      <c r="Q100" s="231"/>
      <c r="R100" s="231"/>
      <c r="S100" s="231"/>
      <c r="T100" s="231"/>
      <c r="U100" s="231"/>
      <c r="V100" s="231"/>
      <c r="W100" s="231"/>
      <c r="X100" s="230"/>
      <c r="Y100" s="164"/>
      <c r="Z100" s="164"/>
      <c r="AA100" s="164"/>
      <c r="AB100" s="164"/>
      <c r="AC100" s="164"/>
      <c r="AD100" s="164"/>
      <c r="AE100" s="164"/>
      <c r="AF100" s="164"/>
      <c r="AG100" s="164"/>
      <c r="AH100" s="164"/>
      <c r="AI100" s="164"/>
      <c r="AJ100" s="164"/>
      <c r="AK100" s="164"/>
      <c r="AL100" s="164"/>
      <c r="AM100" s="164"/>
      <c r="AN100" s="164"/>
      <c r="AO100" s="164"/>
      <c r="AP100" s="164"/>
      <c r="AQ100" s="164"/>
      <c r="AR100" s="164"/>
    </row>
    <row r="101" ht="15.75" customHeight="1">
      <c r="A101" s="230"/>
      <c r="B101" s="230"/>
      <c r="C101" s="231"/>
      <c r="D101" s="232"/>
      <c r="E101" s="231"/>
      <c r="F101" s="231"/>
      <c r="G101" s="231"/>
      <c r="H101" s="231"/>
      <c r="I101" s="231"/>
      <c r="J101" s="231"/>
      <c r="K101" s="232"/>
      <c r="L101" s="231"/>
      <c r="M101" s="231"/>
      <c r="N101" s="231"/>
      <c r="O101" s="231"/>
      <c r="P101" s="231"/>
      <c r="Q101" s="231"/>
      <c r="R101" s="231"/>
      <c r="S101" s="231"/>
      <c r="T101" s="231"/>
      <c r="U101" s="231"/>
      <c r="V101" s="231"/>
      <c r="W101" s="231"/>
      <c r="X101" s="230"/>
      <c r="Y101" s="164"/>
      <c r="Z101" s="164"/>
      <c r="AA101" s="164"/>
      <c r="AB101" s="164"/>
      <c r="AC101" s="164"/>
      <c r="AD101" s="164"/>
      <c r="AE101" s="164"/>
      <c r="AF101" s="164"/>
      <c r="AG101" s="164"/>
      <c r="AH101" s="164"/>
      <c r="AI101" s="164"/>
      <c r="AJ101" s="164"/>
      <c r="AK101" s="164"/>
      <c r="AL101" s="164"/>
      <c r="AM101" s="164"/>
      <c r="AN101" s="164"/>
      <c r="AO101" s="164"/>
      <c r="AP101" s="164"/>
      <c r="AQ101" s="164"/>
      <c r="AR101" s="164"/>
    </row>
    <row r="102" ht="15.75" customHeight="1">
      <c r="A102" s="230"/>
      <c r="B102" s="230"/>
      <c r="C102" s="231"/>
      <c r="D102" s="232"/>
      <c r="E102" s="231"/>
      <c r="F102" s="231"/>
      <c r="G102" s="231"/>
      <c r="H102" s="231"/>
      <c r="I102" s="231"/>
      <c r="J102" s="231"/>
      <c r="K102" s="232"/>
      <c r="L102" s="231"/>
      <c r="M102" s="231"/>
      <c r="N102" s="231"/>
      <c r="O102" s="231"/>
      <c r="P102" s="231"/>
      <c r="Q102" s="231"/>
      <c r="R102" s="231"/>
      <c r="S102" s="231"/>
      <c r="T102" s="231"/>
      <c r="U102" s="231"/>
      <c r="V102" s="231"/>
      <c r="W102" s="231"/>
      <c r="X102" s="230"/>
      <c r="Y102" s="164"/>
      <c r="Z102" s="164"/>
      <c r="AA102" s="164"/>
      <c r="AB102" s="164"/>
      <c r="AC102" s="164"/>
      <c r="AD102" s="164"/>
      <c r="AE102" s="164"/>
      <c r="AF102" s="164"/>
      <c r="AG102" s="164"/>
      <c r="AH102" s="164"/>
      <c r="AI102" s="164"/>
      <c r="AJ102" s="164"/>
      <c r="AK102" s="164"/>
      <c r="AL102" s="164"/>
      <c r="AM102" s="164"/>
      <c r="AN102" s="164"/>
      <c r="AO102" s="164"/>
      <c r="AP102" s="164"/>
      <c r="AQ102" s="164"/>
      <c r="AR102" s="164"/>
    </row>
    <row r="103" ht="15.75" customHeight="1">
      <c r="A103" s="230"/>
      <c r="B103" s="230"/>
      <c r="C103" s="231"/>
      <c r="D103" s="232"/>
      <c r="E103" s="231"/>
      <c r="F103" s="231"/>
      <c r="G103" s="231"/>
      <c r="H103" s="231"/>
      <c r="I103" s="231"/>
      <c r="J103" s="231"/>
      <c r="K103" s="232"/>
      <c r="L103" s="231"/>
      <c r="M103" s="231"/>
      <c r="N103" s="231"/>
      <c r="O103" s="231"/>
      <c r="P103" s="231"/>
      <c r="Q103" s="231"/>
      <c r="R103" s="231"/>
      <c r="S103" s="231"/>
      <c r="T103" s="231"/>
      <c r="U103" s="231"/>
      <c r="V103" s="231"/>
      <c r="W103" s="231"/>
      <c r="X103" s="230"/>
      <c r="Y103" s="164"/>
      <c r="Z103" s="164"/>
      <c r="AA103" s="164"/>
      <c r="AB103" s="164"/>
      <c r="AC103" s="164"/>
      <c r="AD103" s="164"/>
      <c r="AE103" s="164"/>
      <c r="AF103" s="164"/>
      <c r="AG103" s="164"/>
      <c r="AH103" s="164"/>
      <c r="AI103" s="164"/>
      <c r="AJ103" s="164"/>
      <c r="AK103" s="164"/>
      <c r="AL103" s="164"/>
      <c r="AM103" s="164"/>
      <c r="AN103" s="164"/>
      <c r="AO103" s="164"/>
      <c r="AP103" s="164"/>
      <c r="AQ103" s="164"/>
      <c r="AR103" s="164"/>
    </row>
    <row r="104" ht="15.75" customHeight="1">
      <c r="A104" s="230"/>
      <c r="B104" s="230"/>
      <c r="C104" s="231"/>
      <c r="D104" s="232"/>
      <c r="E104" s="231"/>
      <c r="F104" s="231"/>
      <c r="G104" s="231"/>
      <c r="H104" s="231"/>
      <c r="I104" s="231"/>
      <c r="J104" s="231"/>
      <c r="K104" s="232"/>
      <c r="L104" s="231"/>
      <c r="M104" s="231"/>
      <c r="N104" s="231"/>
      <c r="O104" s="231"/>
      <c r="P104" s="231"/>
      <c r="Q104" s="231"/>
      <c r="R104" s="231"/>
      <c r="S104" s="231"/>
      <c r="T104" s="231"/>
      <c r="U104" s="231"/>
      <c r="V104" s="231"/>
      <c r="W104" s="231"/>
      <c r="X104" s="230"/>
      <c r="Y104" s="164"/>
      <c r="Z104" s="164"/>
      <c r="AA104" s="164"/>
      <c r="AB104" s="164"/>
      <c r="AC104" s="164"/>
      <c r="AD104" s="164"/>
      <c r="AE104" s="164"/>
      <c r="AF104" s="164"/>
      <c r="AG104" s="164"/>
      <c r="AH104" s="164"/>
      <c r="AI104" s="164"/>
      <c r="AJ104" s="164"/>
      <c r="AK104" s="164"/>
      <c r="AL104" s="164"/>
      <c r="AM104" s="164"/>
      <c r="AN104" s="164"/>
      <c r="AO104" s="164"/>
      <c r="AP104" s="164"/>
      <c r="AQ104" s="164"/>
      <c r="AR104" s="164"/>
    </row>
    <row r="105" ht="15.75" customHeight="1">
      <c r="A105" s="230"/>
      <c r="B105" s="230"/>
      <c r="C105" s="231"/>
      <c r="D105" s="232"/>
      <c r="E105" s="231"/>
      <c r="F105" s="231"/>
      <c r="G105" s="231"/>
      <c r="H105" s="231"/>
      <c r="I105" s="231"/>
      <c r="J105" s="231"/>
      <c r="K105" s="232"/>
      <c r="L105" s="231"/>
      <c r="M105" s="231"/>
      <c r="N105" s="231"/>
      <c r="O105" s="231"/>
      <c r="P105" s="231"/>
      <c r="Q105" s="231"/>
      <c r="R105" s="231"/>
      <c r="S105" s="231"/>
      <c r="T105" s="231"/>
      <c r="U105" s="231"/>
      <c r="V105" s="231"/>
      <c r="W105" s="231"/>
      <c r="X105" s="230"/>
      <c r="Y105" s="164"/>
      <c r="Z105" s="164"/>
      <c r="AA105" s="164"/>
      <c r="AB105" s="164"/>
      <c r="AC105" s="164"/>
      <c r="AD105" s="164"/>
      <c r="AE105" s="164"/>
      <c r="AF105" s="164"/>
      <c r="AG105" s="164"/>
      <c r="AH105" s="164"/>
      <c r="AI105" s="164"/>
      <c r="AJ105" s="164"/>
      <c r="AK105" s="164"/>
      <c r="AL105" s="164"/>
      <c r="AM105" s="164"/>
      <c r="AN105" s="164"/>
      <c r="AO105" s="164"/>
      <c r="AP105" s="164"/>
      <c r="AQ105" s="164"/>
      <c r="AR105" s="164"/>
    </row>
    <row r="106" ht="15.75" customHeight="1">
      <c r="A106" s="230"/>
      <c r="B106" s="230"/>
      <c r="C106" s="231"/>
      <c r="D106" s="232"/>
      <c r="E106" s="231"/>
      <c r="F106" s="231"/>
      <c r="G106" s="231"/>
      <c r="H106" s="231"/>
      <c r="I106" s="231"/>
      <c r="J106" s="231"/>
      <c r="K106" s="232"/>
      <c r="L106" s="231"/>
      <c r="M106" s="231"/>
      <c r="N106" s="231"/>
      <c r="O106" s="231"/>
      <c r="P106" s="231"/>
      <c r="Q106" s="231"/>
      <c r="R106" s="231"/>
      <c r="S106" s="231"/>
      <c r="T106" s="231"/>
      <c r="U106" s="231"/>
      <c r="V106" s="231"/>
      <c r="W106" s="231"/>
      <c r="X106" s="230"/>
      <c r="Y106" s="164"/>
      <c r="Z106" s="164"/>
      <c r="AA106" s="164"/>
      <c r="AB106" s="164"/>
      <c r="AC106" s="164"/>
      <c r="AD106" s="164"/>
      <c r="AE106" s="164"/>
      <c r="AF106" s="164"/>
      <c r="AG106" s="164"/>
      <c r="AH106" s="164"/>
      <c r="AI106" s="164"/>
      <c r="AJ106" s="164"/>
      <c r="AK106" s="164"/>
      <c r="AL106" s="164"/>
      <c r="AM106" s="164"/>
      <c r="AN106" s="164"/>
      <c r="AO106" s="164"/>
      <c r="AP106" s="164"/>
      <c r="AQ106" s="164"/>
      <c r="AR106" s="164"/>
    </row>
    <row r="107" ht="15.75" customHeight="1">
      <c r="A107" s="230"/>
      <c r="B107" s="230"/>
      <c r="C107" s="231"/>
      <c r="D107" s="232"/>
      <c r="E107" s="231"/>
      <c r="F107" s="231"/>
      <c r="G107" s="231"/>
      <c r="H107" s="231"/>
      <c r="I107" s="231"/>
      <c r="J107" s="231"/>
      <c r="K107" s="232"/>
      <c r="L107" s="231"/>
      <c r="M107" s="231"/>
      <c r="N107" s="231"/>
      <c r="O107" s="231"/>
      <c r="P107" s="231"/>
      <c r="Q107" s="231"/>
      <c r="R107" s="231"/>
      <c r="S107" s="231"/>
      <c r="T107" s="231"/>
      <c r="U107" s="231"/>
      <c r="V107" s="231"/>
      <c r="W107" s="231"/>
      <c r="X107" s="230"/>
      <c r="Y107" s="164"/>
      <c r="Z107" s="164"/>
      <c r="AA107" s="164"/>
      <c r="AB107" s="164"/>
      <c r="AC107" s="164"/>
      <c r="AD107" s="164"/>
      <c r="AE107" s="164"/>
      <c r="AF107" s="164"/>
      <c r="AG107" s="164"/>
      <c r="AH107" s="164"/>
      <c r="AI107" s="164"/>
      <c r="AJ107" s="164"/>
      <c r="AK107" s="164"/>
      <c r="AL107" s="164"/>
      <c r="AM107" s="164"/>
      <c r="AN107" s="164"/>
      <c r="AO107" s="164"/>
      <c r="AP107" s="164"/>
      <c r="AQ107" s="164"/>
      <c r="AR107" s="164"/>
    </row>
    <row r="108" ht="15.75" customHeight="1">
      <c r="A108" s="230"/>
      <c r="B108" s="230"/>
      <c r="C108" s="231"/>
      <c r="D108" s="232"/>
      <c r="E108" s="231"/>
      <c r="F108" s="231"/>
      <c r="G108" s="231"/>
      <c r="H108" s="231"/>
      <c r="I108" s="231"/>
      <c r="J108" s="231"/>
      <c r="K108" s="232"/>
      <c r="L108" s="231"/>
      <c r="M108" s="231"/>
      <c r="N108" s="231"/>
      <c r="O108" s="231"/>
      <c r="P108" s="231"/>
      <c r="Q108" s="231"/>
      <c r="R108" s="231"/>
      <c r="S108" s="231"/>
      <c r="T108" s="231"/>
      <c r="U108" s="231"/>
      <c r="V108" s="231"/>
      <c r="W108" s="231"/>
      <c r="X108" s="230"/>
      <c r="Y108" s="164"/>
      <c r="Z108" s="164"/>
      <c r="AA108" s="164"/>
      <c r="AB108" s="164"/>
      <c r="AC108" s="164"/>
      <c r="AD108" s="164"/>
      <c r="AE108" s="164"/>
      <c r="AF108" s="164"/>
      <c r="AG108" s="164"/>
      <c r="AH108" s="164"/>
      <c r="AI108" s="164"/>
      <c r="AJ108" s="164"/>
      <c r="AK108" s="164"/>
      <c r="AL108" s="164"/>
      <c r="AM108" s="164"/>
      <c r="AN108" s="164"/>
      <c r="AO108" s="164"/>
      <c r="AP108" s="164"/>
      <c r="AQ108" s="164"/>
      <c r="AR108" s="164"/>
    </row>
    <row r="109" ht="15.75" customHeight="1">
      <c r="A109" s="230"/>
      <c r="B109" s="230"/>
      <c r="C109" s="231"/>
      <c r="D109" s="232"/>
      <c r="E109" s="231"/>
      <c r="F109" s="231"/>
      <c r="G109" s="231"/>
      <c r="H109" s="231"/>
      <c r="I109" s="231"/>
      <c r="J109" s="231"/>
      <c r="K109" s="232"/>
      <c r="L109" s="231"/>
      <c r="M109" s="231"/>
      <c r="N109" s="231"/>
      <c r="O109" s="231"/>
      <c r="P109" s="231"/>
      <c r="Q109" s="231"/>
      <c r="R109" s="231"/>
      <c r="S109" s="231"/>
      <c r="T109" s="231"/>
      <c r="U109" s="231"/>
      <c r="V109" s="231"/>
      <c r="W109" s="231"/>
      <c r="X109" s="230"/>
      <c r="Y109" s="164"/>
      <c r="Z109" s="164"/>
      <c r="AA109" s="164"/>
      <c r="AB109" s="164"/>
      <c r="AC109" s="164"/>
      <c r="AD109" s="164"/>
      <c r="AE109" s="164"/>
      <c r="AF109" s="164"/>
      <c r="AG109" s="164"/>
      <c r="AH109" s="164"/>
      <c r="AI109" s="164"/>
      <c r="AJ109" s="164"/>
      <c r="AK109" s="164"/>
      <c r="AL109" s="164"/>
      <c r="AM109" s="164"/>
      <c r="AN109" s="164"/>
      <c r="AO109" s="164"/>
      <c r="AP109" s="164"/>
      <c r="AQ109" s="164"/>
      <c r="AR109" s="164"/>
    </row>
    <row r="110" ht="15.75" customHeight="1">
      <c r="A110" s="230"/>
      <c r="B110" s="230"/>
      <c r="C110" s="231"/>
      <c r="D110" s="232"/>
      <c r="E110" s="231"/>
      <c r="F110" s="231"/>
      <c r="G110" s="231"/>
      <c r="H110" s="231"/>
      <c r="I110" s="231"/>
      <c r="J110" s="231"/>
      <c r="K110" s="232"/>
      <c r="L110" s="231"/>
      <c r="M110" s="231"/>
      <c r="N110" s="231"/>
      <c r="O110" s="231"/>
      <c r="P110" s="231"/>
      <c r="Q110" s="231"/>
      <c r="R110" s="231"/>
      <c r="S110" s="231"/>
      <c r="T110" s="231"/>
      <c r="U110" s="231"/>
      <c r="V110" s="231"/>
      <c r="W110" s="231"/>
      <c r="X110" s="230"/>
      <c r="Y110" s="164"/>
      <c r="Z110" s="164"/>
      <c r="AA110" s="164"/>
      <c r="AB110" s="164"/>
      <c r="AC110" s="164"/>
      <c r="AD110" s="164"/>
      <c r="AE110" s="164"/>
      <c r="AF110" s="164"/>
      <c r="AG110" s="164"/>
      <c r="AH110" s="164"/>
      <c r="AI110" s="164"/>
      <c r="AJ110" s="164"/>
      <c r="AK110" s="164"/>
      <c r="AL110" s="164"/>
      <c r="AM110" s="164"/>
      <c r="AN110" s="164"/>
      <c r="AO110" s="164"/>
      <c r="AP110" s="164"/>
      <c r="AQ110" s="164"/>
      <c r="AR110" s="164"/>
    </row>
    <row r="111" ht="15.75" customHeight="1">
      <c r="A111" s="230"/>
      <c r="B111" s="230"/>
      <c r="C111" s="231"/>
      <c r="D111" s="232"/>
      <c r="E111" s="231"/>
      <c r="F111" s="231"/>
      <c r="G111" s="231"/>
      <c r="H111" s="231"/>
      <c r="I111" s="231"/>
      <c r="J111" s="231"/>
      <c r="K111" s="232"/>
      <c r="L111" s="231"/>
      <c r="M111" s="231"/>
      <c r="N111" s="231"/>
      <c r="O111" s="231"/>
      <c r="P111" s="231"/>
      <c r="Q111" s="231"/>
      <c r="R111" s="231"/>
      <c r="S111" s="231"/>
      <c r="T111" s="231"/>
      <c r="U111" s="231"/>
      <c r="V111" s="231"/>
      <c r="W111" s="231"/>
      <c r="X111" s="230"/>
      <c r="Y111" s="164"/>
      <c r="Z111" s="164"/>
      <c r="AA111" s="164"/>
      <c r="AB111" s="164"/>
      <c r="AC111" s="164"/>
      <c r="AD111" s="164"/>
      <c r="AE111" s="164"/>
      <c r="AF111" s="164"/>
      <c r="AG111" s="164"/>
      <c r="AH111" s="164"/>
      <c r="AI111" s="164"/>
      <c r="AJ111" s="164"/>
      <c r="AK111" s="164"/>
      <c r="AL111" s="164"/>
      <c r="AM111" s="164"/>
      <c r="AN111" s="164"/>
      <c r="AO111" s="164"/>
      <c r="AP111" s="164"/>
      <c r="AQ111" s="164"/>
      <c r="AR111" s="164"/>
    </row>
    <row r="112" ht="15.75" customHeight="1">
      <c r="A112" s="230"/>
      <c r="B112" s="230"/>
      <c r="C112" s="231"/>
      <c r="D112" s="232"/>
      <c r="E112" s="231"/>
      <c r="F112" s="231"/>
      <c r="G112" s="231"/>
      <c r="H112" s="231"/>
      <c r="I112" s="231"/>
      <c r="J112" s="231"/>
      <c r="K112" s="232"/>
      <c r="L112" s="231"/>
      <c r="M112" s="231"/>
      <c r="N112" s="231"/>
      <c r="O112" s="231"/>
      <c r="P112" s="231"/>
      <c r="Q112" s="231"/>
      <c r="R112" s="231"/>
      <c r="S112" s="231"/>
      <c r="T112" s="231"/>
      <c r="U112" s="231"/>
      <c r="V112" s="231"/>
      <c r="W112" s="231"/>
      <c r="X112" s="230"/>
      <c r="Y112" s="164"/>
      <c r="Z112" s="164"/>
      <c r="AA112" s="164"/>
      <c r="AB112" s="164"/>
      <c r="AC112" s="164"/>
      <c r="AD112" s="164"/>
      <c r="AE112" s="164"/>
      <c r="AF112" s="164"/>
      <c r="AG112" s="164"/>
      <c r="AH112" s="164"/>
      <c r="AI112" s="164"/>
      <c r="AJ112" s="164"/>
      <c r="AK112" s="164"/>
      <c r="AL112" s="164"/>
      <c r="AM112" s="164"/>
      <c r="AN112" s="164"/>
      <c r="AO112" s="164"/>
      <c r="AP112" s="164"/>
      <c r="AQ112" s="164"/>
      <c r="AR112" s="164"/>
    </row>
    <row r="113" ht="15.75" customHeight="1">
      <c r="A113" s="230"/>
      <c r="B113" s="230"/>
      <c r="C113" s="231"/>
      <c r="D113" s="232"/>
      <c r="E113" s="231"/>
      <c r="F113" s="231"/>
      <c r="G113" s="231"/>
      <c r="H113" s="231"/>
      <c r="I113" s="231"/>
      <c r="J113" s="231"/>
      <c r="K113" s="232"/>
      <c r="L113" s="231"/>
      <c r="M113" s="231"/>
      <c r="N113" s="231"/>
      <c r="O113" s="231"/>
      <c r="P113" s="231"/>
      <c r="Q113" s="231"/>
      <c r="R113" s="231"/>
      <c r="S113" s="231"/>
      <c r="T113" s="231"/>
      <c r="U113" s="231"/>
      <c r="V113" s="231"/>
      <c r="W113" s="231"/>
      <c r="X113" s="230"/>
      <c r="Y113" s="164"/>
      <c r="Z113" s="164"/>
      <c r="AA113" s="164"/>
      <c r="AB113" s="164"/>
      <c r="AC113" s="164"/>
      <c r="AD113" s="164"/>
      <c r="AE113" s="164"/>
      <c r="AF113" s="164"/>
      <c r="AG113" s="164"/>
      <c r="AH113" s="164"/>
      <c r="AI113" s="164"/>
      <c r="AJ113" s="164"/>
      <c r="AK113" s="164"/>
      <c r="AL113" s="164"/>
      <c r="AM113" s="164"/>
      <c r="AN113" s="164"/>
      <c r="AO113" s="164"/>
      <c r="AP113" s="164"/>
      <c r="AQ113" s="164"/>
      <c r="AR113" s="164"/>
    </row>
    <row r="114" ht="15.75" customHeight="1">
      <c r="A114" s="230"/>
      <c r="B114" s="230"/>
      <c r="C114" s="231"/>
      <c r="D114" s="232"/>
      <c r="E114" s="231"/>
      <c r="F114" s="231"/>
      <c r="G114" s="231"/>
      <c r="H114" s="231"/>
      <c r="I114" s="231"/>
      <c r="J114" s="231"/>
      <c r="K114" s="232"/>
      <c r="L114" s="231"/>
      <c r="M114" s="231"/>
      <c r="N114" s="231"/>
      <c r="O114" s="231"/>
      <c r="P114" s="231"/>
      <c r="Q114" s="231"/>
      <c r="R114" s="231"/>
      <c r="S114" s="231"/>
      <c r="T114" s="231"/>
      <c r="U114" s="231"/>
      <c r="V114" s="231"/>
      <c r="W114" s="231"/>
      <c r="X114" s="230"/>
      <c r="Y114" s="164"/>
      <c r="Z114" s="164"/>
      <c r="AA114" s="164"/>
      <c r="AB114" s="164"/>
      <c r="AC114" s="164"/>
      <c r="AD114" s="164"/>
      <c r="AE114" s="164"/>
      <c r="AF114" s="164"/>
      <c r="AG114" s="164"/>
      <c r="AH114" s="164"/>
      <c r="AI114" s="164"/>
      <c r="AJ114" s="164"/>
      <c r="AK114" s="164"/>
      <c r="AL114" s="164"/>
      <c r="AM114" s="164"/>
      <c r="AN114" s="164"/>
      <c r="AO114" s="164"/>
      <c r="AP114" s="164"/>
      <c r="AQ114" s="164"/>
      <c r="AR114" s="164"/>
    </row>
    <row r="115" ht="15.75" customHeight="1">
      <c r="A115" s="230"/>
      <c r="B115" s="230"/>
      <c r="C115" s="231"/>
      <c r="D115" s="232"/>
      <c r="E115" s="231"/>
      <c r="F115" s="231"/>
      <c r="G115" s="231"/>
      <c r="H115" s="231"/>
      <c r="I115" s="231"/>
      <c r="J115" s="231"/>
      <c r="K115" s="232"/>
      <c r="L115" s="231"/>
      <c r="M115" s="231"/>
      <c r="N115" s="231"/>
      <c r="O115" s="231"/>
      <c r="P115" s="231"/>
      <c r="Q115" s="231"/>
      <c r="R115" s="231"/>
      <c r="S115" s="231"/>
      <c r="T115" s="231"/>
      <c r="U115" s="231"/>
      <c r="V115" s="231"/>
      <c r="W115" s="231"/>
      <c r="X115" s="230"/>
      <c r="Y115" s="164"/>
      <c r="Z115" s="164"/>
      <c r="AA115" s="164"/>
      <c r="AB115" s="164"/>
      <c r="AC115" s="164"/>
      <c r="AD115" s="164"/>
      <c r="AE115" s="164"/>
      <c r="AF115" s="164"/>
      <c r="AG115" s="164"/>
      <c r="AH115" s="164"/>
      <c r="AI115" s="164"/>
      <c r="AJ115" s="164"/>
      <c r="AK115" s="164"/>
      <c r="AL115" s="164"/>
      <c r="AM115" s="164"/>
      <c r="AN115" s="164"/>
      <c r="AO115" s="164"/>
      <c r="AP115" s="164"/>
      <c r="AQ115" s="164"/>
      <c r="AR115" s="164"/>
    </row>
    <row r="116" ht="15.75" customHeight="1">
      <c r="A116" s="230"/>
      <c r="B116" s="230"/>
      <c r="C116" s="231"/>
      <c r="D116" s="232"/>
      <c r="E116" s="231"/>
      <c r="F116" s="231"/>
      <c r="G116" s="231"/>
      <c r="H116" s="231"/>
      <c r="I116" s="231"/>
      <c r="J116" s="231"/>
      <c r="K116" s="232"/>
      <c r="L116" s="231"/>
      <c r="M116" s="231"/>
      <c r="N116" s="231"/>
      <c r="O116" s="231"/>
      <c r="P116" s="231"/>
      <c r="Q116" s="231"/>
      <c r="R116" s="231"/>
      <c r="S116" s="231"/>
      <c r="T116" s="231"/>
      <c r="U116" s="231"/>
      <c r="V116" s="231"/>
      <c r="W116" s="231"/>
      <c r="X116" s="230"/>
      <c r="Y116" s="164"/>
      <c r="Z116" s="164"/>
      <c r="AA116" s="164"/>
      <c r="AB116" s="164"/>
      <c r="AC116" s="164"/>
      <c r="AD116" s="164"/>
      <c r="AE116" s="164"/>
      <c r="AF116" s="164"/>
      <c r="AG116" s="164"/>
      <c r="AH116" s="164"/>
      <c r="AI116" s="164"/>
      <c r="AJ116" s="164"/>
      <c r="AK116" s="164"/>
      <c r="AL116" s="164"/>
      <c r="AM116" s="164"/>
      <c r="AN116" s="164"/>
      <c r="AO116" s="164"/>
      <c r="AP116" s="164"/>
      <c r="AQ116" s="164"/>
      <c r="AR116" s="164"/>
    </row>
    <row r="117" ht="15.75" customHeight="1">
      <c r="A117" s="230"/>
      <c r="B117" s="230"/>
      <c r="C117" s="231"/>
      <c r="D117" s="232"/>
      <c r="E117" s="231"/>
      <c r="F117" s="231"/>
      <c r="G117" s="231"/>
      <c r="H117" s="231"/>
      <c r="I117" s="231"/>
      <c r="J117" s="231"/>
      <c r="K117" s="232"/>
      <c r="L117" s="231"/>
      <c r="M117" s="231"/>
      <c r="N117" s="231"/>
      <c r="O117" s="231"/>
      <c r="P117" s="231"/>
      <c r="Q117" s="231"/>
      <c r="R117" s="231"/>
      <c r="S117" s="231"/>
      <c r="T117" s="231"/>
      <c r="U117" s="231"/>
      <c r="V117" s="231"/>
      <c r="W117" s="231"/>
      <c r="X117" s="230"/>
      <c r="Y117" s="164"/>
      <c r="Z117" s="164"/>
      <c r="AA117" s="164"/>
      <c r="AB117" s="164"/>
      <c r="AC117" s="164"/>
      <c r="AD117" s="164"/>
      <c r="AE117" s="164"/>
      <c r="AF117" s="164"/>
      <c r="AG117" s="164"/>
      <c r="AH117" s="164"/>
      <c r="AI117" s="164"/>
      <c r="AJ117" s="164"/>
      <c r="AK117" s="164"/>
      <c r="AL117" s="164"/>
      <c r="AM117" s="164"/>
      <c r="AN117" s="164"/>
      <c r="AO117" s="164"/>
      <c r="AP117" s="164"/>
      <c r="AQ117" s="164"/>
      <c r="AR117" s="164"/>
    </row>
    <row r="118" ht="15.75" customHeight="1">
      <c r="A118" s="230"/>
      <c r="B118" s="230"/>
      <c r="C118" s="231"/>
      <c r="D118" s="232"/>
      <c r="E118" s="231"/>
      <c r="F118" s="231"/>
      <c r="G118" s="231"/>
      <c r="H118" s="231"/>
      <c r="I118" s="231"/>
      <c r="J118" s="231"/>
      <c r="K118" s="232"/>
      <c r="L118" s="231"/>
      <c r="M118" s="231"/>
      <c r="N118" s="231"/>
      <c r="O118" s="231"/>
      <c r="P118" s="231"/>
      <c r="Q118" s="231"/>
      <c r="R118" s="231"/>
      <c r="S118" s="231"/>
      <c r="T118" s="231"/>
      <c r="U118" s="231"/>
      <c r="V118" s="231"/>
      <c r="W118" s="231"/>
      <c r="X118" s="230"/>
      <c r="Y118" s="164"/>
      <c r="Z118" s="164"/>
      <c r="AA118" s="164"/>
      <c r="AB118" s="164"/>
      <c r="AC118" s="164"/>
      <c r="AD118" s="164"/>
      <c r="AE118" s="164"/>
      <c r="AF118" s="164"/>
      <c r="AG118" s="164"/>
      <c r="AH118" s="164"/>
      <c r="AI118" s="164"/>
      <c r="AJ118" s="164"/>
      <c r="AK118" s="164"/>
      <c r="AL118" s="164"/>
      <c r="AM118" s="164"/>
      <c r="AN118" s="164"/>
      <c r="AO118" s="164"/>
      <c r="AP118" s="164"/>
      <c r="AQ118" s="164"/>
      <c r="AR118" s="164"/>
    </row>
    <row r="119" ht="15.75" customHeight="1">
      <c r="A119" s="230"/>
      <c r="B119" s="230"/>
      <c r="C119" s="231"/>
      <c r="D119" s="232"/>
      <c r="E119" s="231"/>
      <c r="F119" s="231"/>
      <c r="G119" s="231"/>
      <c r="H119" s="231"/>
      <c r="I119" s="231"/>
      <c r="J119" s="231"/>
      <c r="K119" s="232"/>
      <c r="L119" s="231"/>
      <c r="M119" s="231"/>
      <c r="N119" s="231"/>
      <c r="O119" s="231"/>
      <c r="P119" s="231"/>
      <c r="Q119" s="231"/>
      <c r="R119" s="231"/>
      <c r="S119" s="231"/>
      <c r="T119" s="231"/>
      <c r="U119" s="231"/>
      <c r="V119" s="231"/>
      <c r="W119" s="231"/>
      <c r="X119" s="230"/>
      <c r="Y119" s="164"/>
      <c r="Z119" s="164"/>
      <c r="AA119" s="164"/>
      <c r="AB119" s="164"/>
      <c r="AC119" s="164"/>
      <c r="AD119" s="164"/>
      <c r="AE119" s="164"/>
      <c r="AF119" s="164"/>
      <c r="AG119" s="164"/>
      <c r="AH119" s="164"/>
      <c r="AI119" s="164"/>
      <c r="AJ119" s="164"/>
      <c r="AK119" s="164"/>
      <c r="AL119" s="164"/>
      <c r="AM119" s="164"/>
      <c r="AN119" s="164"/>
      <c r="AO119" s="164"/>
      <c r="AP119" s="164"/>
      <c r="AQ119" s="164"/>
      <c r="AR119" s="164"/>
    </row>
    <row r="120" ht="15.75" customHeight="1">
      <c r="A120" s="230"/>
      <c r="B120" s="230"/>
      <c r="C120" s="231"/>
      <c r="D120" s="232"/>
      <c r="E120" s="231"/>
      <c r="F120" s="231"/>
      <c r="G120" s="231"/>
      <c r="H120" s="231"/>
      <c r="I120" s="231"/>
      <c r="J120" s="231"/>
      <c r="K120" s="232"/>
      <c r="L120" s="231"/>
      <c r="M120" s="231"/>
      <c r="N120" s="231"/>
      <c r="O120" s="231"/>
      <c r="P120" s="231"/>
      <c r="Q120" s="231"/>
      <c r="R120" s="231"/>
      <c r="S120" s="231"/>
      <c r="T120" s="231"/>
      <c r="U120" s="231"/>
      <c r="V120" s="231"/>
      <c r="W120" s="231"/>
      <c r="X120" s="230"/>
      <c r="Y120" s="164"/>
      <c r="Z120" s="164"/>
      <c r="AA120" s="164"/>
      <c r="AB120" s="164"/>
      <c r="AC120" s="164"/>
      <c r="AD120" s="164"/>
      <c r="AE120" s="164"/>
      <c r="AF120" s="164"/>
      <c r="AG120" s="164"/>
      <c r="AH120" s="164"/>
      <c r="AI120" s="164"/>
      <c r="AJ120" s="164"/>
      <c r="AK120" s="164"/>
      <c r="AL120" s="164"/>
      <c r="AM120" s="164"/>
      <c r="AN120" s="164"/>
      <c r="AO120" s="164"/>
      <c r="AP120" s="164"/>
      <c r="AQ120" s="164"/>
      <c r="AR120" s="164"/>
    </row>
    <row r="121" ht="15.75" customHeight="1">
      <c r="A121" s="230"/>
      <c r="B121" s="230"/>
      <c r="C121" s="231"/>
      <c r="D121" s="232"/>
      <c r="E121" s="231"/>
      <c r="F121" s="231"/>
      <c r="G121" s="231"/>
      <c r="H121" s="231"/>
      <c r="I121" s="231"/>
      <c r="J121" s="231"/>
      <c r="K121" s="232"/>
      <c r="L121" s="231"/>
      <c r="M121" s="231"/>
      <c r="N121" s="231"/>
      <c r="O121" s="231"/>
      <c r="P121" s="231"/>
      <c r="Q121" s="231"/>
      <c r="R121" s="231"/>
      <c r="S121" s="231"/>
      <c r="T121" s="231"/>
      <c r="U121" s="231"/>
      <c r="V121" s="231"/>
      <c r="W121" s="231"/>
      <c r="X121" s="230"/>
      <c r="Y121" s="164"/>
      <c r="Z121" s="164"/>
      <c r="AA121" s="164"/>
      <c r="AB121" s="164"/>
      <c r="AC121" s="164"/>
      <c r="AD121" s="164"/>
      <c r="AE121" s="164"/>
      <c r="AF121" s="164"/>
      <c r="AG121" s="164"/>
      <c r="AH121" s="164"/>
      <c r="AI121" s="164"/>
      <c r="AJ121" s="164"/>
      <c r="AK121" s="164"/>
      <c r="AL121" s="164"/>
      <c r="AM121" s="164"/>
      <c r="AN121" s="164"/>
      <c r="AO121" s="164"/>
      <c r="AP121" s="164"/>
      <c r="AQ121" s="164"/>
      <c r="AR121" s="164"/>
    </row>
    <row r="122" ht="15.75" customHeight="1">
      <c r="A122" s="230"/>
      <c r="B122" s="230"/>
      <c r="C122" s="231"/>
      <c r="D122" s="232"/>
      <c r="E122" s="231"/>
      <c r="F122" s="231"/>
      <c r="G122" s="231"/>
      <c r="H122" s="231"/>
      <c r="I122" s="231"/>
      <c r="J122" s="231"/>
      <c r="K122" s="232"/>
      <c r="L122" s="231"/>
      <c r="M122" s="231"/>
      <c r="N122" s="231"/>
      <c r="O122" s="231"/>
      <c r="P122" s="231"/>
      <c r="Q122" s="231"/>
      <c r="R122" s="231"/>
      <c r="S122" s="231"/>
      <c r="T122" s="231"/>
      <c r="U122" s="231"/>
      <c r="V122" s="231"/>
      <c r="W122" s="231"/>
      <c r="X122" s="230"/>
      <c r="Y122" s="164"/>
      <c r="Z122" s="164"/>
      <c r="AA122" s="164"/>
      <c r="AB122" s="164"/>
      <c r="AC122" s="164"/>
      <c r="AD122" s="164"/>
      <c r="AE122" s="164"/>
      <c r="AF122" s="164"/>
      <c r="AG122" s="164"/>
      <c r="AH122" s="164"/>
      <c r="AI122" s="164"/>
      <c r="AJ122" s="164"/>
      <c r="AK122" s="164"/>
      <c r="AL122" s="164"/>
      <c r="AM122" s="164"/>
      <c r="AN122" s="164"/>
      <c r="AO122" s="164"/>
      <c r="AP122" s="164"/>
      <c r="AQ122" s="164"/>
      <c r="AR122" s="164"/>
    </row>
    <row r="123" ht="15.75" customHeight="1">
      <c r="A123" s="230"/>
      <c r="B123" s="230"/>
      <c r="C123" s="231"/>
      <c r="D123" s="232"/>
      <c r="E123" s="231"/>
      <c r="F123" s="231"/>
      <c r="G123" s="231"/>
      <c r="H123" s="231"/>
      <c r="I123" s="231"/>
      <c r="J123" s="231"/>
      <c r="K123" s="232"/>
      <c r="L123" s="231"/>
      <c r="M123" s="231"/>
      <c r="N123" s="231"/>
      <c r="O123" s="231"/>
      <c r="P123" s="231"/>
      <c r="Q123" s="231"/>
      <c r="R123" s="231"/>
      <c r="S123" s="231"/>
      <c r="T123" s="231"/>
      <c r="U123" s="231"/>
      <c r="V123" s="231"/>
      <c r="W123" s="231"/>
      <c r="X123" s="230"/>
      <c r="Y123" s="164"/>
      <c r="Z123" s="164"/>
      <c r="AA123" s="164"/>
      <c r="AB123" s="164"/>
      <c r="AC123" s="164"/>
      <c r="AD123" s="164"/>
      <c r="AE123" s="164"/>
      <c r="AF123" s="164"/>
      <c r="AG123" s="164"/>
      <c r="AH123" s="164"/>
      <c r="AI123" s="164"/>
      <c r="AJ123" s="164"/>
      <c r="AK123" s="164"/>
      <c r="AL123" s="164"/>
      <c r="AM123" s="164"/>
      <c r="AN123" s="164"/>
      <c r="AO123" s="164"/>
      <c r="AP123" s="164"/>
      <c r="AQ123" s="164"/>
      <c r="AR123" s="164"/>
    </row>
    <row r="124" ht="15.75" customHeight="1">
      <c r="A124" s="230"/>
      <c r="B124" s="230"/>
      <c r="C124" s="231"/>
      <c r="D124" s="232"/>
      <c r="E124" s="231"/>
      <c r="F124" s="231"/>
      <c r="G124" s="231"/>
      <c r="H124" s="231"/>
      <c r="I124" s="231"/>
      <c r="J124" s="231"/>
      <c r="K124" s="232"/>
      <c r="L124" s="231"/>
      <c r="M124" s="231"/>
      <c r="N124" s="231"/>
      <c r="O124" s="231"/>
      <c r="P124" s="231"/>
      <c r="Q124" s="231"/>
      <c r="R124" s="231"/>
      <c r="S124" s="231"/>
      <c r="T124" s="231"/>
      <c r="U124" s="231"/>
      <c r="V124" s="231"/>
      <c r="W124" s="231"/>
      <c r="X124" s="230"/>
      <c r="Y124" s="164"/>
      <c r="Z124" s="164"/>
      <c r="AA124" s="164"/>
      <c r="AB124" s="164"/>
      <c r="AC124" s="164"/>
      <c r="AD124" s="164"/>
      <c r="AE124" s="164"/>
      <c r="AF124" s="164"/>
      <c r="AG124" s="164"/>
      <c r="AH124" s="164"/>
      <c r="AI124" s="164"/>
      <c r="AJ124" s="164"/>
      <c r="AK124" s="164"/>
      <c r="AL124" s="164"/>
      <c r="AM124" s="164"/>
      <c r="AN124" s="164"/>
      <c r="AO124" s="164"/>
      <c r="AP124" s="164"/>
      <c r="AQ124" s="164"/>
      <c r="AR124" s="164"/>
    </row>
    <row r="125" ht="15.75" customHeight="1">
      <c r="A125" s="230"/>
      <c r="B125" s="230"/>
      <c r="C125" s="231"/>
      <c r="D125" s="232"/>
      <c r="E125" s="231"/>
      <c r="F125" s="231"/>
      <c r="G125" s="231"/>
      <c r="H125" s="231"/>
      <c r="I125" s="231"/>
      <c r="J125" s="231"/>
      <c r="K125" s="232"/>
      <c r="L125" s="231"/>
      <c r="M125" s="231"/>
      <c r="N125" s="231"/>
      <c r="O125" s="231"/>
      <c r="P125" s="231"/>
      <c r="Q125" s="231"/>
      <c r="R125" s="231"/>
      <c r="S125" s="231"/>
      <c r="T125" s="231"/>
      <c r="U125" s="231"/>
      <c r="V125" s="231"/>
      <c r="W125" s="231"/>
      <c r="X125" s="230"/>
      <c r="Y125" s="164"/>
      <c r="Z125" s="164"/>
      <c r="AA125" s="164"/>
      <c r="AB125" s="164"/>
      <c r="AC125" s="164"/>
      <c r="AD125" s="164"/>
      <c r="AE125" s="164"/>
      <c r="AF125" s="164"/>
      <c r="AG125" s="164"/>
      <c r="AH125" s="164"/>
      <c r="AI125" s="164"/>
      <c r="AJ125" s="164"/>
      <c r="AK125" s="164"/>
      <c r="AL125" s="164"/>
      <c r="AM125" s="164"/>
      <c r="AN125" s="164"/>
      <c r="AO125" s="164"/>
      <c r="AP125" s="164"/>
      <c r="AQ125" s="164"/>
      <c r="AR125" s="164"/>
    </row>
    <row r="126" ht="15.75" customHeight="1">
      <c r="A126" s="230"/>
      <c r="B126" s="230"/>
      <c r="C126" s="231"/>
      <c r="D126" s="232"/>
      <c r="E126" s="231"/>
      <c r="F126" s="231"/>
      <c r="G126" s="231"/>
      <c r="H126" s="231"/>
      <c r="I126" s="231"/>
      <c r="J126" s="231"/>
      <c r="K126" s="232"/>
      <c r="L126" s="231"/>
      <c r="M126" s="231"/>
      <c r="N126" s="231"/>
      <c r="O126" s="231"/>
      <c r="P126" s="231"/>
      <c r="Q126" s="231"/>
      <c r="R126" s="231"/>
      <c r="S126" s="231"/>
      <c r="T126" s="231"/>
      <c r="U126" s="231"/>
      <c r="V126" s="231"/>
      <c r="W126" s="231"/>
      <c r="X126" s="230"/>
      <c r="Y126" s="164"/>
      <c r="Z126" s="164"/>
      <c r="AA126" s="164"/>
      <c r="AB126" s="164"/>
      <c r="AC126" s="164"/>
      <c r="AD126" s="164"/>
      <c r="AE126" s="164"/>
      <c r="AF126" s="164"/>
      <c r="AG126" s="164"/>
      <c r="AH126" s="164"/>
      <c r="AI126" s="164"/>
      <c r="AJ126" s="164"/>
      <c r="AK126" s="164"/>
      <c r="AL126" s="164"/>
      <c r="AM126" s="164"/>
      <c r="AN126" s="164"/>
      <c r="AO126" s="164"/>
      <c r="AP126" s="164"/>
      <c r="AQ126" s="164"/>
      <c r="AR126" s="164"/>
    </row>
    <row r="127" ht="15.75" customHeight="1">
      <c r="A127" s="230"/>
      <c r="B127" s="230"/>
      <c r="C127" s="231"/>
      <c r="D127" s="232"/>
      <c r="E127" s="231"/>
      <c r="F127" s="231"/>
      <c r="G127" s="231"/>
      <c r="H127" s="231"/>
      <c r="I127" s="231"/>
      <c r="J127" s="231"/>
      <c r="K127" s="232"/>
      <c r="L127" s="231"/>
      <c r="M127" s="231"/>
      <c r="N127" s="231"/>
      <c r="O127" s="231"/>
      <c r="P127" s="231"/>
      <c r="Q127" s="231"/>
      <c r="R127" s="231"/>
      <c r="S127" s="231"/>
      <c r="T127" s="231"/>
      <c r="U127" s="231"/>
      <c r="V127" s="231"/>
      <c r="W127" s="231"/>
      <c r="X127" s="230"/>
      <c r="Y127" s="164"/>
      <c r="Z127" s="164"/>
      <c r="AA127" s="164"/>
      <c r="AB127" s="164"/>
      <c r="AC127" s="164"/>
      <c r="AD127" s="164"/>
      <c r="AE127" s="164"/>
      <c r="AF127" s="164"/>
      <c r="AG127" s="164"/>
      <c r="AH127" s="164"/>
      <c r="AI127" s="164"/>
      <c r="AJ127" s="164"/>
      <c r="AK127" s="164"/>
      <c r="AL127" s="164"/>
      <c r="AM127" s="164"/>
      <c r="AN127" s="164"/>
      <c r="AO127" s="164"/>
      <c r="AP127" s="164"/>
      <c r="AQ127" s="164"/>
      <c r="AR127" s="164"/>
    </row>
    <row r="128" ht="15.75" customHeight="1">
      <c r="A128" s="230"/>
      <c r="B128" s="230"/>
      <c r="C128" s="231"/>
      <c r="D128" s="232"/>
      <c r="E128" s="231"/>
      <c r="F128" s="231"/>
      <c r="G128" s="231"/>
      <c r="H128" s="231"/>
      <c r="I128" s="231"/>
      <c r="J128" s="231"/>
      <c r="K128" s="232"/>
      <c r="L128" s="231"/>
      <c r="M128" s="231"/>
      <c r="N128" s="231"/>
      <c r="O128" s="231"/>
      <c r="P128" s="231"/>
      <c r="Q128" s="231"/>
      <c r="R128" s="231"/>
      <c r="S128" s="231"/>
      <c r="T128" s="231"/>
      <c r="U128" s="231"/>
      <c r="V128" s="231"/>
      <c r="W128" s="231"/>
      <c r="X128" s="230"/>
      <c r="Y128" s="164"/>
      <c r="Z128" s="164"/>
      <c r="AA128" s="164"/>
      <c r="AB128" s="164"/>
      <c r="AC128" s="164"/>
      <c r="AD128" s="164"/>
      <c r="AE128" s="164"/>
      <c r="AF128" s="164"/>
      <c r="AG128" s="164"/>
      <c r="AH128" s="164"/>
      <c r="AI128" s="164"/>
      <c r="AJ128" s="164"/>
      <c r="AK128" s="164"/>
      <c r="AL128" s="164"/>
      <c r="AM128" s="164"/>
      <c r="AN128" s="164"/>
      <c r="AO128" s="164"/>
      <c r="AP128" s="164"/>
      <c r="AQ128" s="164"/>
      <c r="AR128" s="164"/>
    </row>
    <row r="129" ht="15.75" customHeight="1">
      <c r="A129" s="230"/>
      <c r="B129" s="230"/>
      <c r="C129" s="231"/>
      <c r="D129" s="232"/>
      <c r="E129" s="231"/>
      <c r="F129" s="231"/>
      <c r="G129" s="231"/>
      <c r="H129" s="231"/>
      <c r="I129" s="231"/>
      <c r="J129" s="231"/>
      <c r="K129" s="232"/>
      <c r="L129" s="231"/>
      <c r="M129" s="231"/>
      <c r="N129" s="231"/>
      <c r="O129" s="231"/>
      <c r="P129" s="231"/>
      <c r="Q129" s="231"/>
      <c r="R129" s="231"/>
      <c r="S129" s="231"/>
      <c r="T129" s="231"/>
      <c r="U129" s="231"/>
      <c r="V129" s="231"/>
      <c r="W129" s="231"/>
      <c r="X129" s="230"/>
      <c r="Y129" s="164"/>
      <c r="Z129" s="164"/>
      <c r="AA129" s="164"/>
      <c r="AB129" s="164"/>
      <c r="AC129" s="164"/>
      <c r="AD129" s="164"/>
      <c r="AE129" s="164"/>
      <c r="AF129" s="164"/>
      <c r="AG129" s="164"/>
      <c r="AH129" s="164"/>
      <c r="AI129" s="164"/>
      <c r="AJ129" s="164"/>
      <c r="AK129" s="164"/>
      <c r="AL129" s="164"/>
      <c r="AM129" s="164"/>
      <c r="AN129" s="164"/>
      <c r="AO129" s="164"/>
      <c r="AP129" s="164"/>
      <c r="AQ129" s="164"/>
      <c r="AR129" s="164"/>
    </row>
    <row r="130" ht="15.75" customHeight="1">
      <c r="A130" s="230"/>
      <c r="B130" s="230"/>
      <c r="C130" s="231"/>
      <c r="D130" s="232"/>
      <c r="E130" s="231"/>
      <c r="F130" s="231"/>
      <c r="G130" s="231"/>
      <c r="H130" s="231"/>
      <c r="I130" s="231"/>
      <c r="J130" s="231"/>
      <c r="K130" s="232"/>
      <c r="L130" s="231"/>
      <c r="M130" s="231"/>
      <c r="N130" s="231"/>
      <c r="O130" s="231"/>
      <c r="P130" s="231"/>
      <c r="Q130" s="231"/>
      <c r="R130" s="231"/>
      <c r="S130" s="231"/>
      <c r="T130" s="231"/>
      <c r="U130" s="231"/>
      <c r="V130" s="231"/>
      <c r="W130" s="231"/>
      <c r="X130" s="230"/>
      <c r="Y130" s="164"/>
      <c r="Z130" s="164"/>
      <c r="AA130" s="164"/>
      <c r="AB130" s="164"/>
      <c r="AC130" s="164"/>
      <c r="AD130" s="164"/>
      <c r="AE130" s="164"/>
      <c r="AF130" s="164"/>
      <c r="AG130" s="164"/>
      <c r="AH130" s="164"/>
      <c r="AI130" s="164"/>
      <c r="AJ130" s="164"/>
      <c r="AK130" s="164"/>
      <c r="AL130" s="164"/>
      <c r="AM130" s="164"/>
      <c r="AN130" s="164"/>
      <c r="AO130" s="164"/>
      <c r="AP130" s="164"/>
      <c r="AQ130" s="164"/>
      <c r="AR130" s="164"/>
    </row>
    <row r="131" ht="15.75" customHeight="1">
      <c r="A131" s="230"/>
      <c r="B131" s="230"/>
      <c r="C131" s="231"/>
      <c r="D131" s="232"/>
      <c r="E131" s="231"/>
      <c r="F131" s="231"/>
      <c r="G131" s="231"/>
      <c r="H131" s="231"/>
      <c r="I131" s="231"/>
      <c r="J131" s="231"/>
      <c r="K131" s="232"/>
      <c r="L131" s="231"/>
      <c r="M131" s="231"/>
      <c r="N131" s="231"/>
      <c r="O131" s="231"/>
      <c r="P131" s="231"/>
      <c r="Q131" s="231"/>
      <c r="R131" s="231"/>
      <c r="S131" s="231"/>
      <c r="T131" s="231"/>
      <c r="U131" s="231"/>
      <c r="V131" s="231"/>
      <c r="W131" s="231"/>
      <c r="X131" s="230"/>
      <c r="Y131" s="164"/>
      <c r="Z131" s="164"/>
      <c r="AA131" s="164"/>
      <c r="AB131" s="164"/>
      <c r="AC131" s="164"/>
      <c r="AD131" s="164"/>
      <c r="AE131" s="164"/>
      <c r="AF131" s="164"/>
      <c r="AG131" s="164"/>
      <c r="AH131" s="164"/>
      <c r="AI131" s="164"/>
      <c r="AJ131" s="164"/>
      <c r="AK131" s="164"/>
      <c r="AL131" s="164"/>
      <c r="AM131" s="164"/>
      <c r="AN131" s="164"/>
      <c r="AO131" s="164"/>
      <c r="AP131" s="164"/>
      <c r="AQ131" s="164"/>
      <c r="AR131" s="164"/>
    </row>
    <row r="132" ht="15.75" customHeight="1">
      <c r="A132" s="230"/>
      <c r="B132" s="230"/>
      <c r="C132" s="231"/>
      <c r="D132" s="232"/>
      <c r="E132" s="231"/>
      <c r="F132" s="231"/>
      <c r="G132" s="231"/>
      <c r="H132" s="231"/>
      <c r="I132" s="231"/>
      <c r="J132" s="231"/>
      <c r="K132" s="232"/>
      <c r="L132" s="231"/>
      <c r="M132" s="231"/>
      <c r="N132" s="231"/>
      <c r="O132" s="231"/>
      <c r="P132" s="231"/>
      <c r="Q132" s="231"/>
      <c r="R132" s="231"/>
      <c r="S132" s="231"/>
      <c r="T132" s="231"/>
      <c r="U132" s="231"/>
      <c r="V132" s="231"/>
      <c r="W132" s="231"/>
      <c r="X132" s="230"/>
      <c r="Y132" s="164"/>
      <c r="Z132" s="164"/>
      <c r="AA132" s="164"/>
      <c r="AB132" s="164"/>
      <c r="AC132" s="164"/>
      <c r="AD132" s="164"/>
      <c r="AE132" s="164"/>
      <c r="AF132" s="164"/>
      <c r="AG132" s="164"/>
      <c r="AH132" s="164"/>
      <c r="AI132" s="164"/>
      <c r="AJ132" s="164"/>
      <c r="AK132" s="164"/>
      <c r="AL132" s="164"/>
      <c r="AM132" s="164"/>
      <c r="AN132" s="164"/>
      <c r="AO132" s="164"/>
      <c r="AP132" s="164"/>
      <c r="AQ132" s="164"/>
      <c r="AR132" s="164"/>
    </row>
    <row r="133" ht="15.75" customHeight="1">
      <c r="A133" s="230"/>
      <c r="B133" s="230"/>
      <c r="C133" s="231"/>
      <c r="D133" s="232"/>
      <c r="E133" s="231"/>
      <c r="F133" s="231"/>
      <c r="G133" s="231"/>
      <c r="H133" s="231"/>
      <c r="I133" s="231"/>
      <c r="J133" s="231"/>
      <c r="K133" s="232"/>
      <c r="L133" s="231"/>
      <c r="M133" s="231"/>
      <c r="N133" s="231"/>
      <c r="O133" s="231"/>
      <c r="P133" s="231"/>
      <c r="Q133" s="231"/>
      <c r="R133" s="231"/>
      <c r="S133" s="231"/>
      <c r="T133" s="231"/>
      <c r="U133" s="231"/>
      <c r="V133" s="231"/>
      <c r="W133" s="231"/>
      <c r="X133" s="230"/>
      <c r="Y133" s="164"/>
      <c r="Z133" s="164"/>
      <c r="AA133" s="164"/>
      <c r="AB133" s="164"/>
      <c r="AC133" s="164"/>
      <c r="AD133" s="164"/>
      <c r="AE133" s="164"/>
      <c r="AF133" s="164"/>
      <c r="AG133" s="164"/>
      <c r="AH133" s="164"/>
      <c r="AI133" s="164"/>
      <c r="AJ133" s="164"/>
      <c r="AK133" s="164"/>
      <c r="AL133" s="164"/>
      <c r="AM133" s="164"/>
      <c r="AN133" s="164"/>
      <c r="AO133" s="164"/>
      <c r="AP133" s="164"/>
      <c r="AQ133" s="164"/>
      <c r="AR133" s="164"/>
    </row>
    <row r="134" ht="15.75" customHeight="1">
      <c r="A134" s="230"/>
      <c r="B134" s="230"/>
      <c r="C134" s="231"/>
      <c r="D134" s="232"/>
      <c r="E134" s="231"/>
      <c r="F134" s="231"/>
      <c r="G134" s="231"/>
      <c r="H134" s="231"/>
      <c r="I134" s="231"/>
      <c r="J134" s="231"/>
      <c r="K134" s="232"/>
      <c r="L134" s="231"/>
      <c r="M134" s="231"/>
      <c r="N134" s="231"/>
      <c r="O134" s="231"/>
      <c r="P134" s="231"/>
      <c r="Q134" s="231"/>
      <c r="R134" s="231"/>
      <c r="S134" s="231"/>
      <c r="T134" s="231"/>
      <c r="U134" s="231"/>
      <c r="V134" s="231"/>
      <c r="W134" s="231"/>
      <c r="X134" s="230"/>
      <c r="Y134" s="164"/>
      <c r="Z134" s="164"/>
      <c r="AA134" s="164"/>
      <c r="AB134" s="164"/>
      <c r="AC134" s="164"/>
      <c r="AD134" s="164"/>
      <c r="AE134" s="164"/>
      <c r="AF134" s="164"/>
      <c r="AG134" s="164"/>
      <c r="AH134" s="164"/>
      <c r="AI134" s="164"/>
      <c r="AJ134" s="164"/>
      <c r="AK134" s="164"/>
      <c r="AL134" s="164"/>
      <c r="AM134" s="164"/>
      <c r="AN134" s="164"/>
      <c r="AO134" s="164"/>
      <c r="AP134" s="164"/>
      <c r="AQ134" s="164"/>
      <c r="AR134" s="164"/>
    </row>
    <row r="135" ht="15.75" customHeight="1">
      <c r="A135" s="230"/>
      <c r="B135" s="230"/>
      <c r="C135" s="231"/>
      <c r="D135" s="232"/>
      <c r="E135" s="231"/>
      <c r="F135" s="231"/>
      <c r="G135" s="231"/>
      <c r="H135" s="231"/>
      <c r="I135" s="231"/>
      <c r="J135" s="231"/>
      <c r="K135" s="232"/>
      <c r="L135" s="231"/>
      <c r="M135" s="231"/>
      <c r="N135" s="231"/>
      <c r="O135" s="231"/>
      <c r="P135" s="231"/>
      <c r="Q135" s="231"/>
      <c r="R135" s="231"/>
      <c r="S135" s="231"/>
      <c r="T135" s="231"/>
      <c r="U135" s="231"/>
      <c r="V135" s="231"/>
      <c r="W135" s="231"/>
      <c r="X135" s="230"/>
      <c r="Y135" s="164"/>
      <c r="Z135" s="164"/>
      <c r="AA135" s="164"/>
      <c r="AB135" s="164"/>
      <c r="AC135" s="164"/>
      <c r="AD135" s="164"/>
      <c r="AE135" s="164"/>
      <c r="AF135" s="164"/>
      <c r="AG135" s="164"/>
      <c r="AH135" s="164"/>
      <c r="AI135" s="164"/>
      <c r="AJ135" s="164"/>
      <c r="AK135" s="164"/>
      <c r="AL135" s="164"/>
      <c r="AM135" s="164"/>
      <c r="AN135" s="164"/>
      <c r="AO135" s="164"/>
      <c r="AP135" s="164"/>
      <c r="AQ135" s="164"/>
      <c r="AR135" s="164"/>
    </row>
    <row r="136" ht="15.75" customHeight="1">
      <c r="A136" s="230"/>
      <c r="B136" s="230"/>
      <c r="C136" s="231"/>
      <c r="D136" s="232"/>
      <c r="E136" s="231"/>
      <c r="F136" s="231"/>
      <c r="G136" s="231"/>
      <c r="H136" s="231"/>
      <c r="I136" s="231"/>
      <c r="J136" s="231"/>
      <c r="K136" s="232"/>
      <c r="L136" s="231"/>
      <c r="M136" s="231"/>
      <c r="N136" s="231"/>
      <c r="O136" s="231"/>
      <c r="P136" s="231"/>
      <c r="Q136" s="231"/>
      <c r="R136" s="231"/>
      <c r="S136" s="231"/>
      <c r="T136" s="231"/>
      <c r="U136" s="231"/>
      <c r="V136" s="231"/>
      <c r="W136" s="231"/>
      <c r="X136" s="230"/>
      <c r="Y136" s="164"/>
      <c r="Z136" s="164"/>
      <c r="AA136" s="164"/>
      <c r="AB136" s="164"/>
      <c r="AC136" s="164"/>
      <c r="AD136" s="164"/>
      <c r="AE136" s="164"/>
      <c r="AF136" s="164"/>
      <c r="AG136" s="164"/>
      <c r="AH136" s="164"/>
      <c r="AI136" s="164"/>
      <c r="AJ136" s="164"/>
      <c r="AK136" s="164"/>
      <c r="AL136" s="164"/>
      <c r="AM136" s="164"/>
      <c r="AN136" s="164"/>
      <c r="AO136" s="164"/>
      <c r="AP136" s="164"/>
      <c r="AQ136" s="164"/>
      <c r="AR136" s="164"/>
    </row>
    <row r="137" ht="15.75" customHeight="1">
      <c r="A137" s="230"/>
      <c r="B137" s="230"/>
      <c r="C137" s="231"/>
      <c r="D137" s="232"/>
      <c r="E137" s="231"/>
      <c r="F137" s="231"/>
      <c r="G137" s="231"/>
      <c r="H137" s="231"/>
      <c r="I137" s="231"/>
      <c r="J137" s="231"/>
      <c r="K137" s="232"/>
      <c r="L137" s="231"/>
      <c r="M137" s="231"/>
      <c r="N137" s="231"/>
      <c r="O137" s="231"/>
      <c r="P137" s="231"/>
      <c r="Q137" s="231"/>
      <c r="R137" s="231"/>
      <c r="S137" s="231"/>
      <c r="T137" s="231"/>
      <c r="U137" s="231"/>
      <c r="V137" s="231"/>
      <c r="W137" s="231"/>
      <c r="X137" s="230"/>
      <c r="Y137" s="164"/>
      <c r="Z137" s="164"/>
      <c r="AA137" s="164"/>
      <c r="AB137" s="164"/>
      <c r="AC137" s="164"/>
      <c r="AD137" s="164"/>
      <c r="AE137" s="164"/>
      <c r="AF137" s="164"/>
      <c r="AG137" s="164"/>
      <c r="AH137" s="164"/>
      <c r="AI137" s="164"/>
      <c r="AJ137" s="164"/>
      <c r="AK137" s="164"/>
      <c r="AL137" s="164"/>
      <c r="AM137" s="164"/>
      <c r="AN137" s="164"/>
      <c r="AO137" s="164"/>
      <c r="AP137" s="164"/>
      <c r="AQ137" s="164"/>
      <c r="AR137" s="164"/>
    </row>
    <row r="138" ht="15.75" customHeight="1">
      <c r="A138" s="230"/>
      <c r="B138" s="230"/>
      <c r="C138" s="231"/>
      <c r="D138" s="232"/>
      <c r="E138" s="231"/>
      <c r="F138" s="231"/>
      <c r="G138" s="231"/>
      <c r="H138" s="231"/>
      <c r="I138" s="231"/>
      <c r="J138" s="231"/>
      <c r="K138" s="232"/>
      <c r="L138" s="231"/>
      <c r="M138" s="231"/>
      <c r="N138" s="231"/>
      <c r="O138" s="231"/>
      <c r="P138" s="231"/>
      <c r="Q138" s="231"/>
      <c r="R138" s="231"/>
      <c r="S138" s="231"/>
      <c r="T138" s="231"/>
      <c r="U138" s="231"/>
      <c r="V138" s="231"/>
      <c r="W138" s="231"/>
      <c r="X138" s="230"/>
      <c r="Y138" s="164"/>
      <c r="Z138" s="164"/>
      <c r="AA138" s="164"/>
      <c r="AB138" s="164"/>
      <c r="AC138" s="164"/>
      <c r="AD138" s="164"/>
      <c r="AE138" s="164"/>
      <c r="AF138" s="164"/>
      <c r="AG138" s="164"/>
      <c r="AH138" s="164"/>
      <c r="AI138" s="164"/>
      <c r="AJ138" s="164"/>
      <c r="AK138" s="164"/>
      <c r="AL138" s="164"/>
      <c r="AM138" s="164"/>
      <c r="AN138" s="164"/>
      <c r="AO138" s="164"/>
      <c r="AP138" s="164"/>
      <c r="AQ138" s="164"/>
      <c r="AR138" s="164"/>
    </row>
    <row r="139" ht="15.75" customHeight="1">
      <c r="A139" s="230"/>
      <c r="B139" s="230"/>
      <c r="C139" s="231"/>
      <c r="D139" s="232"/>
      <c r="E139" s="231"/>
      <c r="F139" s="231"/>
      <c r="G139" s="231"/>
      <c r="H139" s="231"/>
      <c r="I139" s="231"/>
      <c r="J139" s="231"/>
      <c r="K139" s="232"/>
      <c r="L139" s="231"/>
      <c r="M139" s="231"/>
      <c r="N139" s="231"/>
      <c r="O139" s="231"/>
      <c r="P139" s="231"/>
      <c r="Q139" s="231"/>
      <c r="R139" s="231"/>
      <c r="S139" s="231"/>
      <c r="T139" s="231"/>
      <c r="U139" s="231"/>
      <c r="V139" s="231"/>
      <c r="W139" s="231"/>
      <c r="X139" s="230"/>
      <c r="Y139" s="164"/>
      <c r="Z139" s="164"/>
      <c r="AA139" s="164"/>
      <c r="AB139" s="164"/>
      <c r="AC139" s="164"/>
      <c r="AD139" s="164"/>
      <c r="AE139" s="164"/>
      <c r="AF139" s="164"/>
      <c r="AG139" s="164"/>
      <c r="AH139" s="164"/>
      <c r="AI139" s="164"/>
      <c r="AJ139" s="164"/>
      <c r="AK139" s="164"/>
      <c r="AL139" s="164"/>
      <c r="AM139" s="164"/>
      <c r="AN139" s="164"/>
      <c r="AO139" s="164"/>
      <c r="AP139" s="164"/>
      <c r="AQ139" s="164"/>
      <c r="AR139" s="164"/>
    </row>
    <row r="140" ht="15.75" customHeight="1">
      <c r="A140" s="230"/>
      <c r="B140" s="230"/>
      <c r="C140" s="231"/>
      <c r="D140" s="232"/>
      <c r="E140" s="231"/>
      <c r="F140" s="231"/>
      <c r="G140" s="231"/>
      <c r="H140" s="231"/>
      <c r="I140" s="231"/>
      <c r="J140" s="231"/>
      <c r="K140" s="232"/>
      <c r="L140" s="231"/>
      <c r="M140" s="231"/>
      <c r="N140" s="231"/>
      <c r="O140" s="231"/>
      <c r="P140" s="231"/>
      <c r="Q140" s="231"/>
      <c r="R140" s="231"/>
      <c r="S140" s="231"/>
      <c r="T140" s="231"/>
      <c r="U140" s="231"/>
      <c r="V140" s="231"/>
      <c r="W140" s="231"/>
      <c r="X140" s="230"/>
      <c r="Y140" s="164"/>
      <c r="Z140" s="164"/>
      <c r="AA140" s="164"/>
      <c r="AB140" s="164"/>
      <c r="AC140" s="164"/>
      <c r="AD140" s="164"/>
      <c r="AE140" s="164"/>
      <c r="AF140" s="164"/>
      <c r="AG140" s="164"/>
      <c r="AH140" s="164"/>
      <c r="AI140" s="164"/>
      <c r="AJ140" s="164"/>
      <c r="AK140" s="164"/>
      <c r="AL140" s="164"/>
      <c r="AM140" s="164"/>
      <c r="AN140" s="164"/>
      <c r="AO140" s="164"/>
      <c r="AP140" s="164"/>
      <c r="AQ140" s="164"/>
      <c r="AR140" s="164"/>
    </row>
    <row r="141" ht="15.75" customHeight="1">
      <c r="A141" s="230"/>
      <c r="B141" s="230"/>
      <c r="C141" s="231"/>
      <c r="D141" s="232"/>
      <c r="E141" s="231"/>
      <c r="F141" s="231"/>
      <c r="G141" s="231"/>
      <c r="H141" s="231"/>
      <c r="I141" s="231"/>
      <c r="J141" s="231"/>
      <c r="K141" s="232"/>
      <c r="L141" s="231"/>
      <c r="M141" s="231"/>
      <c r="N141" s="231"/>
      <c r="O141" s="231"/>
      <c r="P141" s="231"/>
      <c r="Q141" s="231"/>
      <c r="R141" s="231"/>
      <c r="S141" s="231"/>
      <c r="T141" s="231"/>
      <c r="U141" s="231"/>
      <c r="V141" s="231"/>
      <c r="W141" s="231"/>
      <c r="X141" s="230"/>
      <c r="Y141" s="164"/>
      <c r="Z141" s="164"/>
      <c r="AA141" s="164"/>
      <c r="AB141" s="164"/>
      <c r="AC141" s="164"/>
      <c r="AD141" s="164"/>
      <c r="AE141" s="164"/>
      <c r="AF141" s="164"/>
      <c r="AG141" s="164"/>
      <c r="AH141" s="164"/>
      <c r="AI141" s="164"/>
      <c r="AJ141" s="164"/>
      <c r="AK141" s="164"/>
      <c r="AL141" s="164"/>
      <c r="AM141" s="164"/>
      <c r="AN141" s="164"/>
      <c r="AO141" s="164"/>
      <c r="AP141" s="164"/>
      <c r="AQ141" s="164"/>
      <c r="AR141" s="164"/>
    </row>
    <row r="142" ht="15.75" customHeight="1">
      <c r="A142" s="230"/>
      <c r="B142" s="230"/>
      <c r="C142" s="231"/>
      <c r="D142" s="232"/>
      <c r="E142" s="231"/>
      <c r="F142" s="231"/>
      <c r="G142" s="231"/>
      <c r="H142" s="231"/>
      <c r="I142" s="231"/>
      <c r="J142" s="231"/>
      <c r="K142" s="232"/>
      <c r="L142" s="231"/>
      <c r="M142" s="231"/>
      <c r="N142" s="231"/>
      <c r="O142" s="231"/>
      <c r="P142" s="231"/>
      <c r="Q142" s="231"/>
      <c r="R142" s="231"/>
      <c r="S142" s="231"/>
      <c r="T142" s="231"/>
      <c r="U142" s="231"/>
      <c r="V142" s="231"/>
      <c r="W142" s="231"/>
      <c r="X142" s="230"/>
      <c r="Y142" s="164"/>
      <c r="Z142" s="164"/>
      <c r="AA142" s="164"/>
      <c r="AB142" s="164"/>
      <c r="AC142" s="164"/>
      <c r="AD142" s="164"/>
      <c r="AE142" s="164"/>
      <c r="AF142" s="164"/>
      <c r="AG142" s="164"/>
      <c r="AH142" s="164"/>
      <c r="AI142" s="164"/>
      <c r="AJ142" s="164"/>
      <c r="AK142" s="164"/>
      <c r="AL142" s="164"/>
      <c r="AM142" s="164"/>
      <c r="AN142" s="164"/>
      <c r="AO142" s="164"/>
      <c r="AP142" s="164"/>
      <c r="AQ142" s="164"/>
      <c r="AR142" s="164"/>
    </row>
    <row r="143" ht="15.75" customHeight="1">
      <c r="A143" s="230"/>
      <c r="B143" s="230"/>
      <c r="C143" s="231"/>
      <c r="D143" s="232"/>
      <c r="E143" s="231"/>
      <c r="F143" s="231"/>
      <c r="G143" s="231"/>
      <c r="H143" s="231"/>
      <c r="I143" s="231"/>
      <c r="J143" s="231"/>
      <c r="K143" s="232"/>
      <c r="L143" s="231"/>
      <c r="M143" s="231"/>
      <c r="N143" s="231"/>
      <c r="O143" s="231"/>
      <c r="P143" s="231"/>
      <c r="Q143" s="231"/>
      <c r="R143" s="231"/>
      <c r="S143" s="231"/>
      <c r="T143" s="231"/>
      <c r="U143" s="231"/>
      <c r="V143" s="231"/>
      <c r="W143" s="231"/>
      <c r="X143" s="230"/>
      <c r="Y143" s="164"/>
      <c r="Z143" s="164"/>
      <c r="AA143" s="164"/>
      <c r="AB143" s="164"/>
      <c r="AC143" s="164"/>
      <c r="AD143" s="164"/>
      <c r="AE143" s="164"/>
      <c r="AF143" s="164"/>
      <c r="AG143" s="164"/>
      <c r="AH143" s="164"/>
      <c r="AI143" s="164"/>
      <c r="AJ143" s="164"/>
      <c r="AK143" s="164"/>
      <c r="AL143" s="164"/>
      <c r="AM143" s="164"/>
      <c r="AN143" s="164"/>
      <c r="AO143" s="164"/>
      <c r="AP143" s="164"/>
      <c r="AQ143" s="164"/>
      <c r="AR143" s="164"/>
    </row>
    <row r="144" ht="15.75" customHeight="1">
      <c r="A144" s="230"/>
      <c r="B144" s="230"/>
      <c r="C144" s="231"/>
      <c r="D144" s="232"/>
      <c r="E144" s="231"/>
      <c r="F144" s="231"/>
      <c r="G144" s="231"/>
      <c r="H144" s="231"/>
      <c r="I144" s="231"/>
      <c r="J144" s="231"/>
      <c r="K144" s="232"/>
      <c r="L144" s="231"/>
      <c r="M144" s="231"/>
      <c r="N144" s="231"/>
      <c r="O144" s="231"/>
      <c r="P144" s="231"/>
      <c r="Q144" s="231"/>
      <c r="R144" s="231"/>
      <c r="S144" s="231"/>
      <c r="T144" s="231"/>
      <c r="U144" s="231"/>
      <c r="V144" s="231"/>
      <c r="W144" s="231"/>
      <c r="X144" s="230"/>
      <c r="Y144" s="164"/>
      <c r="Z144" s="164"/>
      <c r="AA144" s="164"/>
      <c r="AB144" s="164"/>
      <c r="AC144" s="164"/>
      <c r="AD144" s="164"/>
      <c r="AE144" s="164"/>
      <c r="AF144" s="164"/>
      <c r="AG144" s="164"/>
      <c r="AH144" s="164"/>
      <c r="AI144" s="164"/>
      <c r="AJ144" s="164"/>
      <c r="AK144" s="164"/>
      <c r="AL144" s="164"/>
      <c r="AM144" s="164"/>
      <c r="AN144" s="164"/>
      <c r="AO144" s="164"/>
      <c r="AP144" s="164"/>
      <c r="AQ144" s="164"/>
      <c r="AR144" s="164"/>
    </row>
    <row r="145" ht="15.75" customHeight="1">
      <c r="A145" s="230"/>
      <c r="B145" s="230"/>
      <c r="C145" s="231"/>
      <c r="D145" s="232"/>
      <c r="E145" s="231"/>
      <c r="F145" s="231"/>
      <c r="G145" s="231"/>
      <c r="H145" s="231"/>
      <c r="I145" s="231"/>
      <c r="J145" s="231"/>
      <c r="K145" s="232"/>
      <c r="L145" s="231"/>
      <c r="M145" s="231"/>
      <c r="N145" s="231"/>
      <c r="O145" s="231"/>
      <c r="P145" s="231"/>
      <c r="Q145" s="231"/>
      <c r="R145" s="231"/>
      <c r="S145" s="231"/>
      <c r="T145" s="231"/>
      <c r="U145" s="231"/>
      <c r="V145" s="231"/>
      <c r="W145" s="231"/>
      <c r="X145" s="230"/>
      <c r="Y145" s="164"/>
      <c r="Z145" s="164"/>
      <c r="AA145" s="164"/>
      <c r="AB145" s="164"/>
      <c r="AC145" s="164"/>
      <c r="AD145" s="164"/>
      <c r="AE145" s="164"/>
      <c r="AF145" s="164"/>
      <c r="AG145" s="164"/>
      <c r="AH145" s="164"/>
      <c r="AI145" s="164"/>
      <c r="AJ145" s="164"/>
      <c r="AK145" s="164"/>
      <c r="AL145" s="164"/>
      <c r="AM145" s="164"/>
      <c r="AN145" s="164"/>
      <c r="AO145" s="164"/>
      <c r="AP145" s="164"/>
      <c r="AQ145" s="164"/>
      <c r="AR145" s="164"/>
    </row>
    <row r="146" ht="15.75" customHeight="1">
      <c r="A146" s="230"/>
      <c r="B146" s="230"/>
      <c r="C146" s="231"/>
      <c r="D146" s="232"/>
      <c r="E146" s="231"/>
      <c r="F146" s="231"/>
      <c r="G146" s="231"/>
      <c r="H146" s="231"/>
      <c r="I146" s="231"/>
      <c r="J146" s="231"/>
      <c r="K146" s="232"/>
      <c r="L146" s="231"/>
      <c r="M146" s="231"/>
      <c r="N146" s="231"/>
      <c r="O146" s="231"/>
      <c r="P146" s="231"/>
      <c r="Q146" s="231"/>
      <c r="R146" s="231"/>
      <c r="S146" s="231"/>
      <c r="T146" s="231"/>
      <c r="U146" s="231"/>
      <c r="V146" s="231"/>
      <c r="W146" s="231"/>
      <c r="X146" s="230"/>
      <c r="Y146" s="164"/>
      <c r="Z146" s="164"/>
      <c r="AA146" s="164"/>
      <c r="AB146" s="164"/>
      <c r="AC146" s="164"/>
      <c r="AD146" s="164"/>
      <c r="AE146" s="164"/>
      <c r="AF146" s="164"/>
      <c r="AG146" s="164"/>
      <c r="AH146" s="164"/>
      <c r="AI146" s="164"/>
      <c r="AJ146" s="164"/>
      <c r="AK146" s="164"/>
      <c r="AL146" s="164"/>
      <c r="AM146" s="164"/>
      <c r="AN146" s="164"/>
      <c r="AO146" s="164"/>
      <c r="AP146" s="164"/>
      <c r="AQ146" s="164"/>
      <c r="AR146" s="164"/>
    </row>
    <row r="147" ht="15.75" customHeight="1">
      <c r="A147" s="230"/>
      <c r="B147" s="230"/>
      <c r="C147" s="231"/>
      <c r="D147" s="232"/>
      <c r="E147" s="231"/>
      <c r="F147" s="231"/>
      <c r="G147" s="231"/>
      <c r="H147" s="231"/>
      <c r="I147" s="231"/>
      <c r="J147" s="231"/>
      <c r="K147" s="232"/>
      <c r="L147" s="231"/>
      <c r="M147" s="231"/>
      <c r="N147" s="231"/>
      <c r="O147" s="231"/>
      <c r="P147" s="231"/>
      <c r="Q147" s="231"/>
      <c r="R147" s="231"/>
      <c r="S147" s="231"/>
      <c r="T147" s="231"/>
      <c r="U147" s="231"/>
      <c r="V147" s="231"/>
      <c r="W147" s="231"/>
      <c r="X147" s="230"/>
      <c r="Y147" s="164"/>
      <c r="Z147" s="164"/>
      <c r="AA147" s="164"/>
      <c r="AB147" s="164"/>
      <c r="AC147" s="164"/>
      <c r="AD147" s="164"/>
      <c r="AE147" s="164"/>
      <c r="AF147" s="164"/>
      <c r="AG147" s="164"/>
      <c r="AH147" s="164"/>
      <c r="AI147" s="164"/>
      <c r="AJ147" s="164"/>
      <c r="AK147" s="164"/>
      <c r="AL147" s="164"/>
      <c r="AM147" s="164"/>
      <c r="AN147" s="164"/>
      <c r="AO147" s="164"/>
      <c r="AP147" s="164"/>
      <c r="AQ147" s="164"/>
      <c r="AR147" s="164"/>
    </row>
    <row r="148" ht="15.75" customHeight="1">
      <c r="A148" s="230"/>
      <c r="B148" s="230"/>
      <c r="C148" s="231"/>
      <c r="D148" s="232"/>
      <c r="E148" s="231"/>
      <c r="F148" s="231"/>
      <c r="G148" s="231"/>
      <c r="H148" s="231"/>
      <c r="I148" s="231"/>
      <c r="J148" s="231"/>
      <c r="K148" s="232"/>
      <c r="L148" s="231"/>
      <c r="M148" s="231"/>
      <c r="N148" s="231"/>
      <c r="O148" s="231"/>
      <c r="P148" s="231"/>
      <c r="Q148" s="231"/>
      <c r="R148" s="231"/>
      <c r="S148" s="231"/>
      <c r="T148" s="231"/>
      <c r="U148" s="231"/>
      <c r="V148" s="231"/>
      <c r="W148" s="231"/>
      <c r="X148" s="230"/>
      <c r="Y148" s="164"/>
      <c r="Z148" s="164"/>
      <c r="AA148" s="164"/>
      <c r="AB148" s="164"/>
      <c r="AC148" s="164"/>
      <c r="AD148" s="164"/>
      <c r="AE148" s="164"/>
      <c r="AF148" s="164"/>
      <c r="AG148" s="164"/>
      <c r="AH148" s="164"/>
      <c r="AI148" s="164"/>
      <c r="AJ148" s="164"/>
      <c r="AK148" s="164"/>
      <c r="AL148" s="164"/>
      <c r="AM148" s="164"/>
      <c r="AN148" s="164"/>
      <c r="AO148" s="164"/>
      <c r="AP148" s="164"/>
      <c r="AQ148" s="164"/>
      <c r="AR148" s="164"/>
    </row>
    <row r="149" ht="15.75" customHeight="1">
      <c r="A149" s="230"/>
      <c r="B149" s="230"/>
      <c r="C149" s="231"/>
      <c r="D149" s="232"/>
      <c r="E149" s="231"/>
      <c r="F149" s="231"/>
      <c r="G149" s="231"/>
      <c r="H149" s="231"/>
      <c r="I149" s="231"/>
      <c r="J149" s="231"/>
      <c r="K149" s="232"/>
      <c r="L149" s="231"/>
      <c r="M149" s="231"/>
      <c r="N149" s="231"/>
      <c r="O149" s="231"/>
      <c r="P149" s="231"/>
      <c r="Q149" s="231"/>
      <c r="R149" s="231"/>
      <c r="S149" s="231"/>
      <c r="T149" s="231"/>
      <c r="U149" s="231"/>
      <c r="V149" s="231"/>
      <c r="W149" s="231"/>
      <c r="X149" s="230"/>
      <c r="Y149" s="164"/>
      <c r="Z149" s="164"/>
      <c r="AA149" s="164"/>
      <c r="AB149" s="164"/>
      <c r="AC149" s="164"/>
      <c r="AD149" s="164"/>
      <c r="AE149" s="164"/>
      <c r="AF149" s="164"/>
      <c r="AG149" s="164"/>
      <c r="AH149" s="164"/>
      <c r="AI149" s="164"/>
      <c r="AJ149" s="164"/>
      <c r="AK149" s="164"/>
      <c r="AL149" s="164"/>
      <c r="AM149" s="164"/>
      <c r="AN149" s="164"/>
      <c r="AO149" s="164"/>
      <c r="AP149" s="164"/>
      <c r="AQ149" s="164"/>
      <c r="AR149" s="164"/>
    </row>
    <row r="150" ht="15.75" customHeight="1">
      <c r="A150" s="230"/>
      <c r="B150" s="230"/>
      <c r="C150" s="231"/>
      <c r="D150" s="232"/>
      <c r="E150" s="231"/>
      <c r="F150" s="231"/>
      <c r="G150" s="231"/>
      <c r="H150" s="231"/>
      <c r="I150" s="231"/>
      <c r="J150" s="231"/>
      <c r="K150" s="232"/>
      <c r="L150" s="231"/>
      <c r="M150" s="231"/>
      <c r="N150" s="231"/>
      <c r="O150" s="231"/>
      <c r="P150" s="231"/>
      <c r="Q150" s="231"/>
      <c r="R150" s="231"/>
      <c r="S150" s="231"/>
      <c r="T150" s="231"/>
      <c r="U150" s="231"/>
      <c r="V150" s="231"/>
      <c r="W150" s="231"/>
      <c r="X150" s="230"/>
      <c r="Y150" s="164"/>
      <c r="Z150" s="164"/>
      <c r="AA150" s="164"/>
      <c r="AB150" s="164"/>
      <c r="AC150" s="164"/>
      <c r="AD150" s="164"/>
      <c r="AE150" s="164"/>
      <c r="AF150" s="164"/>
      <c r="AG150" s="164"/>
      <c r="AH150" s="164"/>
      <c r="AI150" s="164"/>
      <c r="AJ150" s="164"/>
      <c r="AK150" s="164"/>
      <c r="AL150" s="164"/>
      <c r="AM150" s="164"/>
      <c r="AN150" s="164"/>
      <c r="AO150" s="164"/>
      <c r="AP150" s="164"/>
      <c r="AQ150" s="164"/>
      <c r="AR150" s="164"/>
    </row>
    <row r="151" ht="15.75" customHeight="1">
      <c r="A151" s="230"/>
      <c r="B151" s="230"/>
      <c r="C151" s="231"/>
      <c r="D151" s="232"/>
      <c r="E151" s="231"/>
      <c r="F151" s="231"/>
      <c r="G151" s="231"/>
      <c r="H151" s="231"/>
      <c r="I151" s="231"/>
      <c r="J151" s="231"/>
      <c r="K151" s="232"/>
      <c r="L151" s="231"/>
      <c r="M151" s="231"/>
      <c r="N151" s="231"/>
      <c r="O151" s="231"/>
      <c r="P151" s="231"/>
      <c r="Q151" s="231"/>
      <c r="R151" s="231"/>
      <c r="S151" s="231"/>
      <c r="T151" s="231"/>
      <c r="U151" s="231"/>
      <c r="V151" s="231"/>
      <c r="W151" s="231"/>
      <c r="X151" s="230"/>
      <c r="Y151" s="164"/>
      <c r="Z151" s="164"/>
      <c r="AA151" s="164"/>
      <c r="AB151" s="164"/>
      <c r="AC151" s="164"/>
      <c r="AD151" s="164"/>
      <c r="AE151" s="164"/>
      <c r="AF151" s="164"/>
      <c r="AG151" s="164"/>
      <c r="AH151" s="164"/>
      <c r="AI151" s="164"/>
      <c r="AJ151" s="164"/>
      <c r="AK151" s="164"/>
      <c r="AL151" s="164"/>
      <c r="AM151" s="164"/>
      <c r="AN151" s="164"/>
      <c r="AO151" s="164"/>
      <c r="AP151" s="164"/>
      <c r="AQ151" s="164"/>
      <c r="AR151" s="164"/>
    </row>
    <row r="152" ht="15.75" customHeight="1">
      <c r="A152" s="230"/>
      <c r="B152" s="230"/>
      <c r="C152" s="231"/>
      <c r="D152" s="232"/>
      <c r="E152" s="231"/>
      <c r="F152" s="231"/>
      <c r="G152" s="231"/>
      <c r="H152" s="231"/>
      <c r="I152" s="231"/>
      <c r="J152" s="231"/>
      <c r="K152" s="232"/>
      <c r="L152" s="231"/>
      <c r="M152" s="231"/>
      <c r="N152" s="231"/>
      <c r="O152" s="231"/>
      <c r="P152" s="231"/>
      <c r="Q152" s="231"/>
      <c r="R152" s="231"/>
      <c r="S152" s="231"/>
      <c r="T152" s="231"/>
      <c r="U152" s="231"/>
      <c r="V152" s="231"/>
      <c r="W152" s="231"/>
      <c r="X152" s="230"/>
      <c r="Y152" s="164"/>
      <c r="Z152" s="164"/>
      <c r="AA152" s="164"/>
      <c r="AB152" s="164"/>
      <c r="AC152" s="164"/>
      <c r="AD152" s="164"/>
      <c r="AE152" s="164"/>
      <c r="AF152" s="164"/>
      <c r="AG152" s="164"/>
      <c r="AH152" s="164"/>
      <c r="AI152" s="164"/>
      <c r="AJ152" s="164"/>
      <c r="AK152" s="164"/>
      <c r="AL152" s="164"/>
      <c r="AM152" s="164"/>
      <c r="AN152" s="164"/>
      <c r="AO152" s="164"/>
      <c r="AP152" s="164"/>
      <c r="AQ152" s="164"/>
      <c r="AR152" s="164"/>
    </row>
    <row r="153" ht="15.75" customHeight="1">
      <c r="A153" s="230"/>
      <c r="B153" s="230"/>
      <c r="C153" s="231"/>
      <c r="D153" s="232"/>
      <c r="E153" s="231"/>
      <c r="F153" s="231"/>
      <c r="G153" s="231"/>
      <c r="H153" s="231"/>
      <c r="I153" s="231"/>
      <c r="J153" s="231"/>
      <c r="K153" s="232"/>
      <c r="L153" s="231"/>
      <c r="M153" s="231"/>
      <c r="N153" s="231"/>
      <c r="O153" s="231"/>
      <c r="P153" s="231"/>
      <c r="Q153" s="231"/>
      <c r="R153" s="231"/>
      <c r="S153" s="231"/>
      <c r="T153" s="231"/>
      <c r="U153" s="231"/>
      <c r="V153" s="231"/>
      <c r="W153" s="231"/>
      <c r="X153" s="230"/>
      <c r="Y153" s="164"/>
      <c r="Z153" s="164"/>
      <c r="AA153" s="164"/>
      <c r="AB153" s="164"/>
      <c r="AC153" s="164"/>
      <c r="AD153" s="164"/>
      <c r="AE153" s="164"/>
      <c r="AF153" s="164"/>
      <c r="AG153" s="164"/>
      <c r="AH153" s="164"/>
      <c r="AI153" s="164"/>
      <c r="AJ153" s="164"/>
      <c r="AK153" s="164"/>
      <c r="AL153" s="164"/>
      <c r="AM153" s="164"/>
      <c r="AN153" s="164"/>
      <c r="AO153" s="164"/>
      <c r="AP153" s="164"/>
      <c r="AQ153" s="164"/>
      <c r="AR153" s="164"/>
    </row>
    <row r="154" ht="15.75" customHeight="1">
      <c r="A154" s="230"/>
      <c r="B154" s="230"/>
      <c r="C154" s="231"/>
      <c r="D154" s="232"/>
      <c r="E154" s="231"/>
      <c r="F154" s="231"/>
      <c r="G154" s="231"/>
      <c r="H154" s="231"/>
      <c r="I154" s="231"/>
      <c r="J154" s="231"/>
      <c r="K154" s="232"/>
      <c r="L154" s="231"/>
      <c r="M154" s="231"/>
      <c r="N154" s="231"/>
      <c r="O154" s="231"/>
      <c r="P154" s="231"/>
      <c r="Q154" s="231"/>
      <c r="R154" s="231"/>
      <c r="S154" s="231"/>
      <c r="T154" s="231"/>
      <c r="U154" s="231"/>
      <c r="V154" s="231"/>
      <c r="W154" s="231"/>
      <c r="X154" s="230"/>
      <c r="Y154" s="164"/>
      <c r="Z154" s="164"/>
      <c r="AA154" s="164"/>
      <c r="AB154" s="164"/>
      <c r="AC154" s="164"/>
      <c r="AD154" s="164"/>
      <c r="AE154" s="164"/>
      <c r="AF154" s="164"/>
      <c r="AG154" s="164"/>
      <c r="AH154" s="164"/>
      <c r="AI154" s="164"/>
      <c r="AJ154" s="164"/>
      <c r="AK154" s="164"/>
      <c r="AL154" s="164"/>
      <c r="AM154" s="164"/>
      <c r="AN154" s="164"/>
      <c r="AO154" s="164"/>
      <c r="AP154" s="164"/>
      <c r="AQ154" s="164"/>
      <c r="AR154" s="164"/>
    </row>
    <row r="155" ht="15.75" customHeight="1">
      <c r="A155" s="230"/>
      <c r="B155" s="230"/>
      <c r="C155" s="231"/>
      <c r="D155" s="232"/>
      <c r="E155" s="231"/>
      <c r="F155" s="231"/>
      <c r="G155" s="231"/>
      <c r="H155" s="231"/>
      <c r="I155" s="231"/>
      <c r="J155" s="231"/>
      <c r="K155" s="232"/>
      <c r="L155" s="231"/>
      <c r="M155" s="231"/>
      <c r="N155" s="231"/>
      <c r="O155" s="231"/>
      <c r="P155" s="231"/>
      <c r="Q155" s="231"/>
      <c r="R155" s="231"/>
      <c r="S155" s="231"/>
      <c r="T155" s="231"/>
      <c r="U155" s="231"/>
      <c r="V155" s="231"/>
      <c r="W155" s="231"/>
      <c r="X155" s="230"/>
      <c r="Y155" s="164"/>
      <c r="Z155" s="164"/>
      <c r="AA155" s="164"/>
      <c r="AB155" s="164"/>
      <c r="AC155" s="164"/>
      <c r="AD155" s="164"/>
      <c r="AE155" s="164"/>
      <c r="AF155" s="164"/>
      <c r="AG155" s="164"/>
      <c r="AH155" s="164"/>
      <c r="AI155" s="164"/>
      <c r="AJ155" s="164"/>
      <c r="AK155" s="164"/>
      <c r="AL155" s="164"/>
      <c r="AM155" s="164"/>
      <c r="AN155" s="164"/>
      <c r="AO155" s="164"/>
      <c r="AP155" s="164"/>
      <c r="AQ155" s="164"/>
      <c r="AR155" s="164"/>
    </row>
    <row r="156" ht="15.75" customHeight="1">
      <c r="A156" s="230"/>
      <c r="B156" s="230"/>
      <c r="C156" s="231"/>
      <c r="D156" s="232"/>
      <c r="E156" s="231"/>
      <c r="F156" s="231"/>
      <c r="G156" s="231"/>
      <c r="H156" s="231"/>
      <c r="I156" s="231"/>
      <c r="J156" s="231"/>
      <c r="K156" s="232"/>
      <c r="L156" s="231"/>
      <c r="M156" s="231"/>
      <c r="N156" s="231"/>
      <c r="O156" s="231"/>
      <c r="P156" s="231"/>
      <c r="Q156" s="231"/>
      <c r="R156" s="231"/>
      <c r="S156" s="231"/>
      <c r="T156" s="231"/>
      <c r="U156" s="231"/>
      <c r="V156" s="231"/>
      <c r="W156" s="231"/>
      <c r="X156" s="230"/>
      <c r="Y156" s="164"/>
      <c r="Z156" s="164"/>
      <c r="AA156" s="164"/>
      <c r="AB156" s="164"/>
      <c r="AC156" s="164"/>
      <c r="AD156" s="164"/>
      <c r="AE156" s="164"/>
      <c r="AF156" s="164"/>
      <c r="AG156" s="164"/>
      <c r="AH156" s="164"/>
      <c r="AI156" s="164"/>
      <c r="AJ156" s="164"/>
      <c r="AK156" s="164"/>
      <c r="AL156" s="164"/>
      <c r="AM156" s="164"/>
      <c r="AN156" s="164"/>
      <c r="AO156" s="164"/>
      <c r="AP156" s="164"/>
      <c r="AQ156" s="164"/>
      <c r="AR156" s="164"/>
    </row>
    <row r="157" ht="15.75" customHeight="1">
      <c r="A157" s="230"/>
      <c r="B157" s="230"/>
      <c r="C157" s="231"/>
      <c r="D157" s="232"/>
      <c r="E157" s="231"/>
      <c r="F157" s="231"/>
      <c r="G157" s="231"/>
      <c r="H157" s="231"/>
      <c r="I157" s="231"/>
      <c r="J157" s="231"/>
      <c r="K157" s="232"/>
      <c r="L157" s="231"/>
      <c r="M157" s="231"/>
      <c r="N157" s="231"/>
      <c r="O157" s="231"/>
      <c r="P157" s="231"/>
      <c r="Q157" s="231"/>
      <c r="R157" s="231"/>
      <c r="S157" s="231"/>
      <c r="T157" s="231"/>
      <c r="U157" s="231"/>
      <c r="V157" s="231"/>
      <c r="W157" s="231"/>
      <c r="X157" s="230"/>
      <c r="Y157" s="164"/>
      <c r="Z157" s="164"/>
      <c r="AA157" s="164"/>
      <c r="AB157" s="164"/>
      <c r="AC157" s="164"/>
      <c r="AD157" s="164"/>
      <c r="AE157" s="164"/>
      <c r="AF157" s="164"/>
      <c r="AG157" s="164"/>
      <c r="AH157" s="164"/>
      <c r="AI157" s="164"/>
      <c r="AJ157" s="164"/>
      <c r="AK157" s="164"/>
      <c r="AL157" s="164"/>
      <c r="AM157" s="164"/>
      <c r="AN157" s="164"/>
      <c r="AO157" s="164"/>
      <c r="AP157" s="164"/>
      <c r="AQ157" s="164"/>
      <c r="AR157" s="164"/>
    </row>
    <row r="158" ht="15.75" customHeight="1">
      <c r="A158" s="230"/>
      <c r="B158" s="230"/>
      <c r="C158" s="231"/>
      <c r="D158" s="232"/>
      <c r="E158" s="231"/>
      <c r="F158" s="231"/>
      <c r="G158" s="231"/>
      <c r="H158" s="231"/>
      <c r="I158" s="231"/>
      <c r="J158" s="231"/>
      <c r="K158" s="232"/>
      <c r="L158" s="231"/>
      <c r="M158" s="231"/>
      <c r="N158" s="231"/>
      <c r="O158" s="231"/>
      <c r="P158" s="231"/>
      <c r="Q158" s="231"/>
      <c r="R158" s="231"/>
      <c r="S158" s="231"/>
      <c r="T158" s="231"/>
      <c r="U158" s="231"/>
      <c r="V158" s="231"/>
      <c r="W158" s="231"/>
      <c r="X158" s="230"/>
      <c r="Y158" s="164"/>
      <c r="Z158" s="164"/>
      <c r="AA158" s="164"/>
      <c r="AB158" s="164"/>
      <c r="AC158" s="164"/>
      <c r="AD158" s="164"/>
      <c r="AE158" s="164"/>
      <c r="AF158" s="164"/>
      <c r="AG158" s="164"/>
      <c r="AH158" s="164"/>
      <c r="AI158" s="164"/>
      <c r="AJ158" s="164"/>
      <c r="AK158" s="164"/>
      <c r="AL158" s="164"/>
      <c r="AM158" s="164"/>
      <c r="AN158" s="164"/>
      <c r="AO158" s="164"/>
      <c r="AP158" s="164"/>
      <c r="AQ158" s="164"/>
      <c r="AR158" s="164"/>
    </row>
    <row r="159" ht="15.75" customHeight="1">
      <c r="A159" s="230"/>
      <c r="B159" s="230"/>
      <c r="C159" s="231"/>
      <c r="D159" s="232"/>
      <c r="E159" s="231"/>
      <c r="F159" s="231"/>
      <c r="G159" s="231"/>
      <c r="H159" s="231"/>
      <c r="I159" s="231"/>
      <c r="J159" s="231"/>
      <c r="K159" s="232"/>
      <c r="L159" s="231"/>
      <c r="M159" s="231"/>
      <c r="N159" s="231"/>
      <c r="O159" s="231"/>
      <c r="P159" s="231"/>
      <c r="Q159" s="231"/>
      <c r="R159" s="231"/>
      <c r="S159" s="231"/>
      <c r="T159" s="231"/>
      <c r="U159" s="231"/>
      <c r="V159" s="231"/>
      <c r="W159" s="231"/>
      <c r="X159" s="230"/>
      <c r="Y159" s="164"/>
      <c r="Z159" s="164"/>
      <c r="AA159" s="164"/>
      <c r="AB159" s="164"/>
      <c r="AC159" s="164"/>
      <c r="AD159" s="164"/>
      <c r="AE159" s="164"/>
      <c r="AF159" s="164"/>
      <c r="AG159" s="164"/>
      <c r="AH159" s="164"/>
      <c r="AI159" s="164"/>
      <c r="AJ159" s="164"/>
      <c r="AK159" s="164"/>
      <c r="AL159" s="164"/>
      <c r="AM159" s="164"/>
      <c r="AN159" s="164"/>
      <c r="AO159" s="164"/>
      <c r="AP159" s="164"/>
      <c r="AQ159" s="164"/>
      <c r="AR159" s="164"/>
    </row>
    <row r="160" ht="15.75" customHeight="1">
      <c r="A160" s="230"/>
      <c r="B160" s="230"/>
      <c r="C160" s="231"/>
      <c r="D160" s="232"/>
      <c r="E160" s="231"/>
      <c r="F160" s="231"/>
      <c r="G160" s="231"/>
      <c r="H160" s="231"/>
      <c r="I160" s="231"/>
      <c r="J160" s="231"/>
      <c r="K160" s="232"/>
      <c r="L160" s="231"/>
      <c r="M160" s="231"/>
      <c r="N160" s="231"/>
      <c r="O160" s="231"/>
      <c r="P160" s="231"/>
      <c r="Q160" s="231"/>
      <c r="R160" s="231"/>
      <c r="S160" s="231"/>
      <c r="T160" s="231"/>
      <c r="U160" s="231"/>
      <c r="V160" s="231"/>
      <c r="W160" s="231"/>
      <c r="X160" s="230"/>
      <c r="Y160" s="164"/>
      <c r="Z160" s="164"/>
      <c r="AA160" s="164"/>
      <c r="AB160" s="164"/>
      <c r="AC160" s="164"/>
      <c r="AD160" s="164"/>
      <c r="AE160" s="164"/>
      <c r="AF160" s="164"/>
      <c r="AG160" s="164"/>
      <c r="AH160" s="164"/>
      <c r="AI160" s="164"/>
      <c r="AJ160" s="164"/>
      <c r="AK160" s="164"/>
      <c r="AL160" s="164"/>
      <c r="AM160" s="164"/>
      <c r="AN160" s="164"/>
      <c r="AO160" s="164"/>
      <c r="AP160" s="164"/>
      <c r="AQ160" s="164"/>
      <c r="AR160" s="164"/>
    </row>
    <row r="161" ht="15.75" customHeight="1">
      <c r="A161" s="230"/>
      <c r="B161" s="230"/>
      <c r="C161" s="231"/>
      <c r="D161" s="232"/>
      <c r="E161" s="231"/>
      <c r="F161" s="231"/>
      <c r="G161" s="231"/>
      <c r="H161" s="231"/>
      <c r="I161" s="231"/>
      <c r="J161" s="231"/>
      <c r="K161" s="232"/>
      <c r="L161" s="231"/>
      <c r="M161" s="231"/>
      <c r="N161" s="231"/>
      <c r="O161" s="231"/>
      <c r="P161" s="231"/>
      <c r="Q161" s="231"/>
      <c r="R161" s="231"/>
      <c r="S161" s="231"/>
      <c r="T161" s="231"/>
      <c r="U161" s="231"/>
      <c r="V161" s="231"/>
      <c r="W161" s="231"/>
      <c r="X161" s="230"/>
      <c r="Y161" s="164"/>
      <c r="Z161" s="164"/>
      <c r="AA161" s="164"/>
      <c r="AB161" s="164"/>
      <c r="AC161" s="164"/>
      <c r="AD161" s="164"/>
      <c r="AE161" s="164"/>
      <c r="AF161" s="164"/>
      <c r="AG161" s="164"/>
      <c r="AH161" s="164"/>
      <c r="AI161" s="164"/>
      <c r="AJ161" s="164"/>
      <c r="AK161" s="164"/>
      <c r="AL161" s="164"/>
      <c r="AM161" s="164"/>
      <c r="AN161" s="164"/>
      <c r="AO161" s="164"/>
      <c r="AP161" s="164"/>
      <c r="AQ161" s="164"/>
      <c r="AR161" s="164"/>
    </row>
    <row r="162" ht="15.75" customHeight="1">
      <c r="A162" s="230"/>
      <c r="B162" s="230"/>
      <c r="C162" s="231"/>
      <c r="D162" s="232"/>
      <c r="E162" s="231"/>
      <c r="F162" s="231"/>
      <c r="G162" s="231"/>
      <c r="H162" s="231"/>
      <c r="I162" s="231"/>
      <c r="J162" s="231"/>
      <c r="K162" s="232"/>
      <c r="L162" s="231"/>
      <c r="M162" s="231"/>
      <c r="N162" s="231"/>
      <c r="O162" s="231"/>
      <c r="P162" s="231"/>
      <c r="Q162" s="231"/>
      <c r="R162" s="231"/>
      <c r="S162" s="231"/>
      <c r="T162" s="231"/>
      <c r="U162" s="231"/>
      <c r="V162" s="231"/>
      <c r="W162" s="231"/>
      <c r="X162" s="230"/>
      <c r="Y162" s="164"/>
      <c r="Z162" s="164"/>
      <c r="AA162" s="164"/>
      <c r="AB162" s="164"/>
      <c r="AC162" s="164"/>
      <c r="AD162" s="164"/>
      <c r="AE162" s="164"/>
      <c r="AF162" s="164"/>
      <c r="AG162" s="164"/>
      <c r="AH162" s="164"/>
      <c r="AI162" s="164"/>
      <c r="AJ162" s="164"/>
      <c r="AK162" s="164"/>
      <c r="AL162" s="164"/>
      <c r="AM162" s="164"/>
      <c r="AN162" s="164"/>
      <c r="AO162" s="164"/>
      <c r="AP162" s="164"/>
      <c r="AQ162" s="164"/>
      <c r="AR162" s="164"/>
    </row>
    <row r="163" ht="15.75" customHeight="1">
      <c r="A163" s="230"/>
      <c r="B163" s="230"/>
      <c r="C163" s="231"/>
      <c r="D163" s="232"/>
      <c r="E163" s="231"/>
      <c r="F163" s="231"/>
      <c r="G163" s="231"/>
      <c r="H163" s="231"/>
      <c r="I163" s="231"/>
      <c r="J163" s="231"/>
      <c r="K163" s="232"/>
      <c r="L163" s="231"/>
      <c r="M163" s="231"/>
      <c r="N163" s="231"/>
      <c r="O163" s="231"/>
      <c r="P163" s="231"/>
      <c r="Q163" s="231"/>
      <c r="R163" s="231"/>
      <c r="S163" s="231"/>
      <c r="T163" s="231"/>
      <c r="U163" s="231"/>
      <c r="V163" s="231"/>
      <c r="W163" s="231"/>
      <c r="X163" s="230"/>
      <c r="Y163" s="164"/>
      <c r="Z163" s="164"/>
      <c r="AA163" s="164"/>
      <c r="AB163" s="164"/>
      <c r="AC163" s="164"/>
      <c r="AD163" s="164"/>
      <c r="AE163" s="164"/>
      <c r="AF163" s="164"/>
      <c r="AG163" s="164"/>
      <c r="AH163" s="164"/>
      <c r="AI163" s="164"/>
      <c r="AJ163" s="164"/>
      <c r="AK163" s="164"/>
      <c r="AL163" s="164"/>
      <c r="AM163" s="164"/>
      <c r="AN163" s="164"/>
      <c r="AO163" s="164"/>
      <c r="AP163" s="164"/>
      <c r="AQ163" s="164"/>
      <c r="AR163" s="164"/>
    </row>
    <row r="164" ht="15.75" customHeight="1">
      <c r="A164" s="230"/>
      <c r="B164" s="230"/>
      <c r="C164" s="231"/>
      <c r="D164" s="232"/>
      <c r="E164" s="231"/>
      <c r="F164" s="231"/>
      <c r="G164" s="231"/>
      <c r="H164" s="231"/>
      <c r="I164" s="231"/>
      <c r="J164" s="231"/>
      <c r="K164" s="232"/>
      <c r="L164" s="231"/>
      <c r="M164" s="231"/>
      <c r="N164" s="231"/>
      <c r="O164" s="231"/>
      <c r="P164" s="231"/>
      <c r="Q164" s="231"/>
      <c r="R164" s="231"/>
      <c r="S164" s="231"/>
      <c r="T164" s="231"/>
      <c r="U164" s="231"/>
      <c r="V164" s="231"/>
      <c r="W164" s="231"/>
      <c r="X164" s="230"/>
      <c r="Y164" s="164"/>
      <c r="Z164" s="164"/>
      <c r="AA164" s="164"/>
      <c r="AB164" s="164"/>
      <c r="AC164" s="164"/>
      <c r="AD164" s="164"/>
      <c r="AE164" s="164"/>
      <c r="AF164" s="164"/>
      <c r="AG164" s="164"/>
      <c r="AH164" s="164"/>
      <c r="AI164" s="164"/>
      <c r="AJ164" s="164"/>
      <c r="AK164" s="164"/>
      <c r="AL164" s="164"/>
      <c r="AM164" s="164"/>
      <c r="AN164" s="164"/>
      <c r="AO164" s="164"/>
      <c r="AP164" s="164"/>
      <c r="AQ164" s="164"/>
      <c r="AR164" s="164"/>
    </row>
    <row r="165" ht="15.75" customHeight="1">
      <c r="A165" s="230"/>
      <c r="B165" s="230"/>
      <c r="C165" s="231"/>
      <c r="D165" s="232"/>
      <c r="E165" s="231"/>
      <c r="F165" s="231"/>
      <c r="G165" s="231"/>
      <c r="H165" s="231"/>
      <c r="I165" s="231"/>
      <c r="J165" s="231"/>
      <c r="K165" s="232"/>
      <c r="L165" s="231"/>
      <c r="M165" s="231"/>
      <c r="N165" s="231"/>
      <c r="O165" s="231"/>
      <c r="P165" s="231"/>
      <c r="Q165" s="231"/>
      <c r="R165" s="231"/>
      <c r="S165" s="231"/>
      <c r="T165" s="231"/>
      <c r="U165" s="231"/>
      <c r="V165" s="231"/>
      <c r="W165" s="231"/>
      <c r="X165" s="230"/>
      <c r="Y165" s="164"/>
      <c r="Z165" s="164"/>
      <c r="AA165" s="164"/>
      <c r="AB165" s="164"/>
      <c r="AC165" s="164"/>
      <c r="AD165" s="164"/>
      <c r="AE165" s="164"/>
      <c r="AF165" s="164"/>
      <c r="AG165" s="164"/>
      <c r="AH165" s="164"/>
      <c r="AI165" s="164"/>
      <c r="AJ165" s="164"/>
      <c r="AK165" s="164"/>
      <c r="AL165" s="164"/>
      <c r="AM165" s="164"/>
      <c r="AN165" s="164"/>
      <c r="AO165" s="164"/>
      <c r="AP165" s="164"/>
      <c r="AQ165" s="164"/>
      <c r="AR165" s="164"/>
    </row>
    <row r="166" ht="15.75" customHeight="1">
      <c r="A166" s="230"/>
      <c r="B166" s="230"/>
      <c r="C166" s="231"/>
      <c r="D166" s="232"/>
      <c r="E166" s="231"/>
      <c r="F166" s="231"/>
      <c r="G166" s="231"/>
      <c r="H166" s="231"/>
      <c r="I166" s="231"/>
      <c r="J166" s="231"/>
      <c r="K166" s="232"/>
      <c r="L166" s="231"/>
      <c r="M166" s="231"/>
      <c r="N166" s="231"/>
      <c r="O166" s="231"/>
      <c r="P166" s="231"/>
      <c r="Q166" s="231"/>
      <c r="R166" s="231"/>
      <c r="S166" s="231"/>
      <c r="T166" s="231"/>
      <c r="U166" s="231"/>
      <c r="V166" s="231"/>
      <c r="W166" s="231"/>
      <c r="X166" s="230"/>
      <c r="Y166" s="164"/>
      <c r="Z166" s="164"/>
      <c r="AA166" s="164"/>
      <c r="AB166" s="164"/>
      <c r="AC166" s="164"/>
      <c r="AD166" s="164"/>
      <c r="AE166" s="164"/>
      <c r="AF166" s="164"/>
      <c r="AG166" s="164"/>
      <c r="AH166" s="164"/>
      <c r="AI166" s="164"/>
      <c r="AJ166" s="164"/>
      <c r="AK166" s="164"/>
      <c r="AL166" s="164"/>
      <c r="AM166" s="164"/>
      <c r="AN166" s="164"/>
      <c r="AO166" s="164"/>
      <c r="AP166" s="164"/>
      <c r="AQ166" s="164"/>
      <c r="AR166" s="164"/>
    </row>
    <row r="167" ht="15.75" customHeight="1">
      <c r="A167" s="230"/>
      <c r="B167" s="230"/>
      <c r="C167" s="231"/>
      <c r="D167" s="232"/>
      <c r="E167" s="231"/>
      <c r="F167" s="231"/>
      <c r="G167" s="231"/>
      <c r="H167" s="231"/>
      <c r="I167" s="231"/>
      <c r="J167" s="231"/>
      <c r="K167" s="232"/>
      <c r="L167" s="231"/>
      <c r="M167" s="231"/>
      <c r="N167" s="231"/>
      <c r="O167" s="231"/>
      <c r="P167" s="231"/>
      <c r="Q167" s="231"/>
      <c r="R167" s="231"/>
      <c r="S167" s="231"/>
      <c r="T167" s="231"/>
      <c r="U167" s="231"/>
      <c r="V167" s="231"/>
      <c r="W167" s="231"/>
      <c r="X167" s="230"/>
      <c r="Y167" s="164"/>
      <c r="Z167" s="164"/>
      <c r="AA167" s="164"/>
      <c r="AB167" s="164"/>
      <c r="AC167" s="164"/>
      <c r="AD167" s="164"/>
      <c r="AE167" s="164"/>
      <c r="AF167" s="164"/>
      <c r="AG167" s="164"/>
      <c r="AH167" s="164"/>
      <c r="AI167" s="164"/>
      <c r="AJ167" s="164"/>
      <c r="AK167" s="164"/>
      <c r="AL167" s="164"/>
      <c r="AM167" s="164"/>
      <c r="AN167" s="164"/>
      <c r="AO167" s="164"/>
      <c r="AP167" s="164"/>
      <c r="AQ167" s="164"/>
      <c r="AR167" s="164"/>
    </row>
    <row r="168" ht="15.75" customHeight="1">
      <c r="A168" s="230"/>
      <c r="B168" s="230"/>
      <c r="C168" s="231"/>
      <c r="D168" s="232"/>
      <c r="E168" s="231"/>
      <c r="F168" s="231"/>
      <c r="G168" s="231"/>
      <c r="H168" s="231"/>
      <c r="I168" s="231"/>
      <c r="J168" s="231"/>
      <c r="K168" s="232"/>
      <c r="L168" s="231"/>
      <c r="M168" s="231"/>
      <c r="N168" s="231"/>
      <c r="O168" s="231"/>
      <c r="P168" s="231"/>
      <c r="Q168" s="231"/>
      <c r="R168" s="231"/>
      <c r="S168" s="231"/>
      <c r="T168" s="231"/>
      <c r="U168" s="231"/>
      <c r="V168" s="231"/>
      <c r="W168" s="231"/>
      <c r="X168" s="230"/>
      <c r="Y168" s="164"/>
      <c r="Z168" s="164"/>
      <c r="AA168" s="164"/>
      <c r="AB168" s="164"/>
      <c r="AC168" s="164"/>
      <c r="AD168" s="164"/>
      <c r="AE168" s="164"/>
      <c r="AF168" s="164"/>
      <c r="AG168" s="164"/>
      <c r="AH168" s="164"/>
      <c r="AI168" s="164"/>
      <c r="AJ168" s="164"/>
      <c r="AK168" s="164"/>
      <c r="AL168" s="164"/>
      <c r="AM168" s="164"/>
      <c r="AN168" s="164"/>
      <c r="AO168" s="164"/>
      <c r="AP168" s="164"/>
      <c r="AQ168" s="164"/>
      <c r="AR168" s="164"/>
    </row>
    <row r="169" ht="15.75" customHeight="1">
      <c r="A169" s="230"/>
      <c r="B169" s="230"/>
      <c r="C169" s="231"/>
      <c r="D169" s="232"/>
      <c r="E169" s="231"/>
      <c r="F169" s="231"/>
      <c r="G169" s="231"/>
      <c r="H169" s="231"/>
      <c r="I169" s="231"/>
      <c r="J169" s="231"/>
      <c r="K169" s="232"/>
      <c r="L169" s="231"/>
      <c r="M169" s="231"/>
      <c r="N169" s="231"/>
      <c r="O169" s="231"/>
      <c r="P169" s="231"/>
      <c r="Q169" s="231"/>
      <c r="R169" s="231"/>
      <c r="S169" s="231"/>
      <c r="T169" s="231"/>
      <c r="U169" s="231"/>
      <c r="V169" s="231"/>
      <c r="W169" s="231"/>
      <c r="X169" s="230"/>
      <c r="Y169" s="164"/>
      <c r="Z169" s="164"/>
      <c r="AA169" s="164"/>
      <c r="AB169" s="164"/>
      <c r="AC169" s="164"/>
      <c r="AD169" s="164"/>
      <c r="AE169" s="164"/>
      <c r="AF169" s="164"/>
      <c r="AG169" s="164"/>
      <c r="AH169" s="164"/>
      <c r="AI169" s="164"/>
      <c r="AJ169" s="164"/>
      <c r="AK169" s="164"/>
      <c r="AL169" s="164"/>
      <c r="AM169" s="164"/>
      <c r="AN169" s="164"/>
      <c r="AO169" s="164"/>
      <c r="AP169" s="164"/>
      <c r="AQ169" s="164"/>
      <c r="AR169" s="164"/>
    </row>
    <row r="170" ht="15.75" customHeight="1">
      <c r="A170" s="230"/>
      <c r="B170" s="230"/>
      <c r="C170" s="231"/>
      <c r="D170" s="232"/>
      <c r="E170" s="231"/>
      <c r="F170" s="231"/>
      <c r="G170" s="231"/>
      <c r="H170" s="231"/>
      <c r="I170" s="231"/>
      <c r="J170" s="231"/>
      <c r="K170" s="232"/>
      <c r="L170" s="231"/>
      <c r="M170" s="231"/>
      <c r="N170" s="231"/>
      <c r="O170" s="231"/>
      <c r="P170" s="231"/>
      <c r="Q170" s="231"/>
      <c r="R170" s="231"/>
      <c r="S170" s="231"/>
      <c r="T170" s="231"/>
      <c r="U170" s="231"/>
      <c r="V170" s="231"/>
      <c r="W170" s="231"/>
      <c r="X170" s="230"/>
      <c r="Y170" s="164"/>
      <c r="Z170" s="164"/>
      <c r="AA170" s="164"/>
      <c r="AB170" s="164"/>
      <c r="AC170" s="164"/>
      <c r="AD170" s="164"/>
      <c r="AE170" s="164"/>
      <c r="AF170" s="164"/>
      <c r="AG170" s="164"/>
      <c r="AH170" s="164"/>
      <c r="AI170" s="164"/>
      <c r="AJ170" s="164"/>
      <c r="AK170" s="164"/>
      <c r="AL170" s="164"/>
      <c r="AM170" s="164"/>
      <c r="AN170" s="164"/>
      <c r="AO170" s="164"/>
      <c r="AP170" s="164"/>
      <c r="AQ170" s="164"/>
      <c r="AR170" s="164"/>
    </row>
    <row r="171" ht="15.75" customHeight="1">
      <c r="A171" s="230"/>
      <c r="B171" s="230"/>
      <c r="C171" s="231"/>
      <c r="D171" s="232"/>
      <c r="E171" s="231"/>
      <c r="F171" s="231"/>
      <c r="G171" s="231"/>
      <c r="H171" s="231"/>
      <c r="I171" s="231"/>
      <c r="J171" s="231"/>
      <c r="K171" s="232"/>
      <c r="L171" s="231"/>
      <c r="M171" s="231"/>
      <c r="N171" s="231"/>
      <c r="O171" s="231"/>
      <c r="P171" s="231"/>
      <c r="Q171" s="231"/>
      <c r="R171" s="231"/>
      <c r="S171" s="231"/>
      <c r="T171" s="231"/>
      <c r="U171" s="231"/>
      <c r="V171" s="231"/>
      <c r="W171" s="231"/>
      <c r="X171" s="230"/>
      <c r="Y171" s="164"/>
      <c r="Z171" s="164"/>
      <c r="AA171" s="164"/>
      <c r="AB171" s="164"/>
      <c r="AC171" s="164"/>
      <c r="AD171" s="164"/>
      <c r="AE171" s="164"/>
      <c r="AF171" s="164"/>
      <c r="AG171" s="164"/>
      <c r="AH171" s="164"/>
      <c r="AI171" s="164"/>
      <c r="AJ171" s="164"/>
      <c r="AK171" s="164"/>
      <c r="AL171" s="164"/>
      <c r="AM171" s="164"/>
      <c r="AN171" s="164"/>
      <c r="AO171" s="164"/>
      <c r="AP171" s="164"/>
      <c r="AQ171" s="164"/>
      <c r="AR171" s="164"/>
    </row>
    <row r="172" ht="15.75" customHeight="1">
      <c r="A172" s="230"/>
      <c r="B172" s="230"/>
      <c r="C172" s="231"/>
      <c r="D172" s="232"/>
      <c r="E172" s="231"/>
      <c r="F172" s="231"/>
      <c r="G172" s="231"/>
      <c r="H172" s="231"/>
      <c r="I172" s="231"/>
      <c r="J172" s="231"/>
      <c r="K172" s="232"/>
      <c r="L172" s="231"/>
      <c r="M172" s="231"/>
      <c r="N172" s="231"/>
      <c r="O172" s="231"/>
      <c r="P172" s="231"/>
      <c r="Q172" s="231"/>
      <c r="R172" s="231"/>
      <c r="S172" s="231"/>
      <c r="T172" s="231"/>
      <c r="U172" s="231"/>
      <c r="V172" s="231"/>
      <c r="W172" s="231"/>
      <c r="X172" s="230"/>
      <c r="Y172" s="164"/>
      <c r="Z172" s="164"/>
      <c r="AA172" s="164"/>
      <c r="AB172" s="164"/>
      <c r="AC172" s="164"/>
      <c r="AD172" s="164"/>
      <c r="AE172" s="164"/>
      <c r="AF172" s="164"/>
      <c r="AG172" s="164"/>
      <c r="AH172" s="164"/>
      <c r="AI172" s="164"/>
      <c r="AJ172" s="164"/>
      <c r="AK172" s="164"/>
      <c r="AL172" s="164"/>
      <c r="AM172" s="164"/>
      <c r="AN172" s="164"/>
      <c r="AO172" s="164"/>
      <c r="AP172" s="164"/>
      <c r="AQ172" s="164"/>
      <c r="AR172" s="164"/>
    </row>
    <row r="173" ht="15.75" customHeight="1">
      <c r="A173" s="230"/>
      <c r="B173" s="230"/>
      <c r="C173" s="231"/>
      <c r="D173" s="232"/>
      <c r="E173" s="231"/>
      <c r="F173" s="231"/>
      <c r="G173" s="231"/>
      <c r="H173" s="231"/>
      <c r="I173" s="231"/>
      <c r="J173" s="231"/>
      <c r="K173" s="232"/>
      <c r="L173" s="231"/>
      <c r="M173" s="231"/>
      <c r="N173" s="231"/>
      <c r="O173" s="231"/>
      <c r="P173" s="231"/>
      <c r="Q173" s="231"/>
      <c r="R173" s="231"/>
      <c r="S173" s="231"/>
      <c r="T173" s="231"/>
      <c r="U173" s="231"/>
      <c r="V173" s="231"/>
      <c r="W173" s="231"/>
      <c r="X173" s="230"/>
      <c r="Y173" s="164"/>
      <c r="Z173" s="164"/>
      <c r="AA173" s="164"/>
      <c r="AB173" s="164"/>
      <c r="AC173" s="164"/>
      <c r="AD173" s="164"/>
      <c r="AE173" s="164"/>
      <c r="AF173" s="164"/>
      <c r="AG173" s="164"/>
      <c r="AH173" s="164"/>
      <c r="AI173" s="164"/>
      <c r="AJ173" s="164"/>
      <c r="AK173" s="164"/>
      <c r="AL173" s="164"/>
      <c r="AM173" s="164"/>
      <c r="AN173" s="164"/>
      <c r="AO173" s="164"/>
      <c r="AP173" s="164"/>
      <c r="AQ173" s="164"/>
      <c r="AR173" s="164"/>
    </row>
    <row r="174" ht="15.75" customHeight="1">
      <c r="A174" s="230"/>
      <c r="B174" s="230"/>
      <c r="C174" s="231"/>
      <c r="D174" s="232"/>
      <c r="E174" s="231"/>
      <c r="F174" s="231"/>
      <c r="G174" s="231"/>
      <c r="H174" s="231"/>
      <c r="I174" s="231"/>
      <c r="J174" s="231"/>
      <c r="K174" s="232"/>
      <c r="L174" s="231"/>
      <c r="M174" s="231"/>
      <c r="N174" s="231"/>
      <c r="O174" s="231"/>
      <c r="P174" s="231"/>
      <c r="Q174" s="231"/>
      <c r="R174" s="231"/>
      <c r="S174" s="231"/>
      <c r="T174" s="231"/>
      <c r="U174" s="231"/>
      <c r="V174" s="231"/>
      <c r="W174" s="231"/>
      <c r="X174" s="230"/>
      <c r="Y174" s="164"/>
      <c r="Z174" s="164"/>
      <c r="AA174" s="164"/>
      <c r="AB174" s="164"/>
      <c r="AC174" s="164"/>
      <c r="AD174" s="164"/>
      <c r="AE174" s="164"/>
      <c r="AF174" s="164"/>
      <c r="AG174" s="164"/>
      <c r="AH174" s="164"/>
      <c r="AI174" s="164"/>
      <c r="AJ174" s="164"/>
      <c r="AK174" s="164"/>
      <c r="AL174" s="164"/>
      <c r="AM174" s="164"/>
      <c r="AN174" s="164"/>
      <c r="AO174" s="164"/>
      <c r="AP174" s="164"/>
      <c r="AQ174" s="164"/>
      <c r="AR174" s="164"/>
    </row>
    <row r="175" ht="15.75" customHeight="1">
      <c r="A175" s="230"/>
      <c r="B175" s="230"/>
      <c r="C175" s="231"/>
      <c r="D175" s="232"/>
      <c r="E175" s="231"/>
      <c r="F175" s="231"/>
      <c r="G175" s="231"/>
      <c r="H175" s="231"/>
      <c r="I175" s="231"/>
      <c r="J175" s="231"/>
      <c r="K175" s="232"/>
      <c r="L175" s="231"/>
      <c r="M175" s="231"/>
      <c r="N175" s="231"/>
      <c r="O175" s="231"/>
      <c r="P175" s="231"/>
      <c r="Q175" s="231"/>
      <c r="R175" s="231"/>
      <c r="S175" s="231"/>
      <c r="T175" s="231"/>
      <c r="U175" s="231"/>
      <c r="V175" s="231"/>
      <c r="W175" s="231"/>
      <c r="X175" s="230"/>
      <c r="Y175" s="164"/>
      <c r="Z175" s="164"/>
      <c r="AA175" s="164"/>
      <c r="AB175" s="164"/>
      <c r="AC175" s="164"/>
      <c r="AD175" s="164"/>
      <c r="AE175" s="164"/>
      <c r="AF175" s="164"/>
      <c r="AG175" s="164"/>
      <c r="AH175" s="164"/>
      <c r="AI175" s="164"/>
      <c r="AJ175" s="164"/>
      <c r="AK175" s="164"/>
      <c r="AL175" s="164"/>
      <c r="AM175" s="164"/>
      <c r="AN175" s="164"/>
      <c r="AO175" s="164"/>
      <c r="AP175" s="164"/>
      <c r="AQ175" s="164"/>
      <c r="AR175" s="164"/>
    </row>
    <row r="176" ht="15.75" customHeight="1">
      <c r="A176" s="230"/>
      <c r="B176" s="230"/>
      <c r="C176" s="231"/>
      <c r="D176" s="232"/>
      <c r="E176" s="231"/>
      <c r="F176" s="231"/>
      <c r="G176" s="231"/>
      <c r="H176" s="231"/>
      <c r="I176" s="231"/>
      <c r="J176" s="231"/>
      <c r="K176" s="232"/>
      <c r="L176" s="231"/>
      <c r="M176" s="231"/>
      <c r="N176" s="231"/>
      <c r="O176" s="231"/>
      <c r="P176" s="231"/>
      <c r="Q176" s="231"/>
      <c r="R176" s="231"/>
      <c r="S176" s="231"/>
      <c r="T176" s="231"/>
      <c r="U176" s="231"/>
      <c r="V176" s="231"/>
      <c r="W176" s="231"/>
      <c r="X176" s="230"/>
      <c r="Y176" s="164"/>
      <c r="Z176" s="164"/>
      <c r="AA176" s="164"/>
      <c r="AB176" s="164"/>
      <c r="AC176" s="164"/>
      <c r="AD176" s="164"/>
      <c r="AE176" s="164"/>
      <c r="AF176" s="164"/>
      <c r="AG176" s="164"/>
      <c r="AH176" s="164"/>
      <c r="AI176" s="164"/>
      <c r="AJ176" s="164"/>
      <c r="AK176" s="164"/>
      <c r="AL176" s="164"/>
      <c r="AM176" s="164"/>
      <c r="AN176" s="164"/>
      <c r="AO176" s="164"/>
      <c r="AP176" s="164"/>
      <c r="AQ176" s="164"/>
      <c r="AR176" s="164"/>
    </row>
    <row r="177" ht="15.75" customHeight="1">
      <c r="A177" s="230"/>
      <c r="B177" s="230"/>
      <c r="C177" s="231"/>
      <c r="D177" s="232"/>
      <c r="E177" s="231"/>
      <c r="F177" s="231"/>
      <c r="G177" s="231"/>
      <c r="H177" s="231"/>
      <c r="I177" s="231"/>
      <c r="J177" s="231"/>
      <c r="K177" s="232"/>
      <c r="L177" s="231"/>
      <c r="M177" s="231"/>
      <c r="N177" s="231"/>
      <c r="O177" s="231"/>
      <c r="P177" s="231"/>
      <c r="Q177" s="231"/>
      <c r="R177" s="231"/>
      <c r="S177" s="231"/>
      <c r="T177" s="231"/>
      <c r="U177" s="231"/>
      <c r="V177" s="231"/>
      <c r="W177" s="231"/>
      <c r="X177" s="230"/>
      <c r="Y177" s="164"/>
      <c r="Z177" s="164"/>
      <c r="AA177" s="164"/>
      <c r="AB177" s="164"/>
      <c r="AC177" s="164"/>
      <c r="AD177" s="164"/>
      <c r="AE177" s="164"/>
      <c r="AF177" s="164"/>
      <c r="AG177" s="164"/>
      <c r="AH177" s="164"/>
      <c r="AI177" s="164"/>
      <c r="AJ177" s="164"/>
      <c r="AK177" s="164"/>
      <c r="AL177" s="164"/>
      <c r="AM177" s="164"/>
      <c r="AN177" s="164"/>
      <c r="AO177" s="164"/>
      <c r="AP177" s="164"/>
      <c r="AQ177" s="164"/>
      <c r="AR177" s="164"/>
    </row>
    <row r="178" ht="15.75" customHeight="1">
      <c r="A178" s="230"/>
      <c r="B178" s="230"/>
      <c r="C178" s="231"/>
      <c r="D178" s="232"/>
      <c r="E178" s="231"/>
      <c r="F178" s="231"/>
      <c r="G178" s="231"/>
      <c r="H178" s="231"/>
      <c r="I178" s="231"/>
      <c r="J178" s="231"/>
      <c r="K178" s="232"/>
      <c r="L178" s="231"/>
      <c r="M178" s="231"/>
      <c r="N178" s="231"/>
      <c r="O178" s="231"/>
      <c r="P178" s="231"/>
      <c r="Q178" s="231"/>
      <c r="R178" s="231"/>
      <c r="S178" s="231"/>
      <c r="T178" s="231"/>
      <c r="U178" s="231"/>
      <c r="V178" s="231"/>
      <c r="W178" s="231"/>
      <c r="X178" s="230"/>
      <c r="Y178" s="164"/>
      <c r="Z178" s="164"/>
      <c r="AA178" s="164"/>
      <c r="AB178" s="164"/>
      <c r="AC178" s="164"/>
      <c r="AD178" s="164"/>
      <c r="AE178" s="164"/>
      <c r="AF178" s="164"/>
      <c r="AG178" s="164"/>
      <c r="AH178" s="164"/>
      <c r="AI178" s="164"/>
      <c r="AJ178" s="164"/>
      <c r="AK178" s="164"/>
      <c r="AL178" s="164"/>
      <c r="AM178" s="164"/>
      <c r="AN178" s="164"/>
      <c r="AO178" s="164"/>
      <c r="AP178" s="164"/>
      <c r="AQ178" s="164"/>
      <c r="AR178" s="164"/>
    </row>
    <row r="179" ht="15.75" customHeight="1">
      <c r="A179" s="230"/>
      <c r="B179" s="230"/>
      <c r="C179" s="231"/>
      <c r="D179" s="232"/>
      <c r="E179" s="231"/>
      <c r="F179" s="231"/>
      <c r="G179" s="231"/>
      <c r="H179" s="231"/>
      <c r="I179" s="231"/>
      <c r="J179" s="231"/>
      <c r="K179" s="232"/>
      <c r="L179" s="231"/>
      <c r="M179" s="231"/>
      <c r="N179" s="231"/>
      <c r="O179" s="231"/>
      <c r="P179" s="231"/>
      <c r="Q179" s="231"/>
      <c r="R179" s="231"/>
      <c r="S179" s="231"/>
      <c r="T179" s="231"/>
      <c r="U179" s="231"/>
      <c r="V179" s="231"/>
      <c r="W179" s="231"/>
      <c r="X179" s="230"/>
      <c r="Y179" s="164"/>
      <c r="Z179" s="164"/>
      <c r="AA179" s="164"/>
      <c r="AB179" s="164"/>
      <c r="AC179" s="164"/>
      <c r="AD179" s="164"/>
      <c r="AE179" s="164"/>
      <c r="AF179" s="164"/>
      <c r="AG179" s="164"/>
      <c r="AH179" s="164"/>
      <c r="AI179" s="164"/>
      <c r="AJ179" s="164"/>
      <c r="AK179" s="164"/>
      <c r="AL179" s="164"/>
      <c r="AM179" s="164"/>
      <c r="AN179" s="164"/>
      <c r="AO179" s="164"/>
      <c r="AP179" s="164"/>
      <c r="AQ179" s="164"/>
      <c r="AR179" s="164"/>
    </row>
    <row r="180" ht="15.75" customHeight="1">
      <c r="A180" s="230"/>
      <c r="B180" s="230"/>
      <c r="C180" s="231"/>
      <c r="D180" s="232"/>
      <c r="E180" s="231"/>
      <c r="F180" s="231"/>
      <c r="G180" s="231"/>
      <c r="H180" s="231"/>
      <c r="I180" s="231"/>
      <c r="J180" s="231"/>
      <c r="K180" s="232"/>
      <c r="L180" s="231"/>
      <c r="M180" s="231"/>
      <c r="N180" s="231"/>
      <c r="O180" s="231"/>
      <c r="P180" s="231"/>
      <c r="Q180" s="231"/>
      <c r="R180" s="231"/>
      <c r="S180" s="231"/>
      <c r="T180" s="231"/>
      <c r="U180" s="231"/>
      <c r="V180" s="231"/>
      <c r="W180" s="231"/>
      <c r="X180" s="230"/>
      <c r="Y180" s="164"/>
      <c r="Z180" s="164"/>
      <c r="AA180" s="164"/>
      <c r="AB180" s="164"/>
      <c r="AC180" s="164"/>
      <c r="AD180" s="164"/>
      <c r="AE180" s="164"/>
      <c r="AF180" s="164"/>
      <c r="AG180" s="164"/>
      <c r="AH180" s="164"/>
      <c r="AI180" s="164"/>
      <c r="AJ180" s="164"/>
      <c r="AK180" s="164"/>
      <c r="AL180" s="164"/>
      <c r="AM180" s="164"/>
      <c r="AN180" s="164"/>
      <c r="AO180" s="164"/>
      <c r="AP180" s="164"/>
      <c r="AQ180" s="164"/>
      <c r="AR180" s="164"/>
    </row>
    <row r="181" ht="15.75" customHeight="1">
      <c r="A181" s="230"/>
      <c r="B181" s="230"/>
      <c r="C181" s="231"/>
      <c r="D181" s="232"/>
      <c r="E181" s="231"/>
      <c r="F181" s="231"/>
      <c r="G181" s="231"/>
      <c r="H181" s="231"/>
      <c r="I181" s="231"/>
      <c r="J181" s="231"/>
      <c r="K181" s="232"/>
      <c r="L181" s="231"/>
      <c r="M181" s="231"/>
      <c r="N181" s="231"/>
      <c r="O181" s="231"/>
      <c r="P181" s="231"/>
      <c r="Q181" s="231"/>
      <c r="R181" s="231"/>
      <c r="S181" s="231"/>
      <c r="T181" s="231"/>
      <c r="U181" s="231"/>
      <c r="V181" s="231"/>
      <c r="W181" s="231"/>
      <c r="X181" s="230"/>
      <c r="Y181" s="164"/>
      <c r="Z181" s="164"/>
      <c r="AA181" s="164"/>
      <c r="AB181" s="164"/>
      <c r="AC181" s="164"/>
      <c r="AD181" s="164"/>
      <c r="AE181" s="164"/>
      <c r="AF181" s="164"/>
      <c r="AG181" s="164"/>
      <c r="AH181" s="164"/>
      <c r="AI181" s="164"/>
      <c r="AJ181" s="164"/>
      <c r="AK181" s="164"/>
      <c r="AL181" s="164"/>
      <c r="AM181" s="164"/>
      <c r="AN181" s="164"/>
      <c r="AO181" s="164"/>
      <c r="AP181" s="164"/>
      <c r="AQ181" s="164"/>
      <c r="AR181" s="164"/>
    </row>
    <row r="182" ht="15.75" customHeight="1">
      <c r="A182" s="230"/>
      <c r="B182" s="230"/>
      <c r="C182" s="231"/>
      <c r="D182" s="232"/>
      <c r="E182" s="231"/>
      <c r="F182" s="231"/>
      <c r="G182" s="231"/>
      <c r="H182" s="231"/>
      <c r="I182" s="231"/>
      <c r="J182" s="231"/>
      <c r="K182" s="232"/>
      <c r="L182" s="231"/>
      <c r="M182" s="231"/>
      <c r="N182" s="231"/>
      <c r="O182" s="231"/>
      <c r="P182" s="231"/>
      <c r="Q182" s="231"/>
      <c r="R182" s="231"/>
      <c r="S182" s="231"/>
      <c r="T182" s="231"/>
      <c r="U182" s="231"/>
      <c r="V182" s="231"/>
      <c r="W182" s="231"/>
      <c r="X182" s="230"/>
      <c r="Y182" s="164"/>
      <c r="Z182" s="164"/>
      <c r="AA182" s="164"/>
      <c r="AB182" s="164"/>
      <c r="AC182" s="164"/>
      <c r="AD182" s="164"/>
      <c r="AE182" s="164"/>
      <c r="AF182" s="164"/>
      <c r="AG182" s="164"/>
      <c r="AH182" s="164"/>
      <c r="AI182" s="164"/>
      <c r="AJ182" s="164"/>
      <c r="AK182" s="164"/>
      <c r="AL182" s="164"/>
      <c r="AM182" s="164"/>
      <c r="AN182" s="164"/>
      <c r="AO182" s="164"/>
      <c r="AP182" s="164"/>
      <c r="AQ182" s="164"/>
      <c r="AR182" s="164"/>
    </row>
    <row r="183" ht="15.75" customHeight="1">
      <c r="A183" s="230"/>
      <c r="B183" s="230"/>
      <c r="C183" s="231"/>
      <c r="D183" s="232"/>
      <c r="E183" s="231"/>
      <c r="F183" s="231"/>
      <c r="G183" s="231"/>
      <c r="H183" s="231"/>
      <c r="I183" s="231"/>
      <c r="J183" s="231"/>
      <c r="K183" s="232"/>
      <c r="L183" s="231"/>
      <c r="M183" s="231"/>
      <c r="N183" s="231"/>
      <c r="O183" s="231"/>
      <c r="P183" s="231"/>
      <c r="Q183" s="231"/>
      <c r="R183" s="231"/>
      <c r="S183" s="231"/>
      <c r="T183" s="231"/>
      <c r="U183" s="231"/>
      <c r="V183" s="231"/>
      <c r="W183" s="231"/>
      <c r="X183" s="230"/>
      <c r="Y183" s="164"/>
      <c r="Z183" s="164"/>
      <c r="AA183" s="164"/>
      <c r="AB183" s="164"/>
      <c r="AC183" s="164"/>
      <c r="AD183" s="164"/>
      <c r="AE183" s="164"/>
      <c r="AF183" s="164"/>
      <c r="AG183" s="164"/>
      <c r="AH183" s="164"/>
      <c r="AI183" s="164"/>
      <c r="AJ183" s="164"/>
      <c r="AK183" s="164"/>
      <c r="AL183" s="164"/>
      <c r="AM183" s="164"/>
      <c r="AN183" s="164"/>
      <c r="AO183" s="164"/>
      <c r="AP183" s="164"/>
      <c r="AQ183" s="164"/>
      <c r="AR183" s="164"/>
    </row>
    <row r="184" ht="15.75" customHeight="1">
      <c r="A184" s="230"/>
      <c r="B184" s="230"/>
      <c r="C184" s="231"/>
      <c r="D184" s="232"/>
      <c r="E184" s="231"/>
      <c r="F184" s="231"/>
      <c r="G184" s="231"/>
      <c r="H184" s="231"/>
      <c r="I184" s="231"/>
      <c r="J184" s="231"/>
      <c r="K184" s="232"/>
      <c r="L184" s="231"/>
      <c r="M184" s="231"/>
      <c r="N184" s="231"/>
      <c r="O184" s="231"/>
      <c r="P184" s="231"/>
      <c r="Q184" s="231"/>
      <c r="R184" s="231"/>
      <c r="S184" s="231"/>
      <c r="T184" s="231"/>
      <c r="U184" s="231"/>
      <c r="V184" s="231"/>
      <c r="W184" s="231"/>
      <c r="X184" s="230"/>
      <c r="Y184" s="164"/>
      <c r="Z184" s="164"/>
      <c r="AA184" s="164"/>
      <c r="AB184" s="164"/>
      <c r="AC184" s="164"/>
      <c r="AD184" s="164"/>
      <c r="AE184" s="164"/>
      <c r="AF184" s="164"/>
      <c r="AG184" s="164"/>
      <c r="AH184" s="164"/>
      <c r="AI184" s="164"/>
      <c r="AJ184" s="164"/>
      <c r="AK184" s="164"/>
      <c r="AL184" s="164"/>
      <c r="AM184" s="164"/>
      <c r="AN184" s="164"/>
      <c r="AO184" s="164"/>
      <c r="AP184" s="164"/>
      <c r="AQ184" s="164"/>
      <c r="AR184" s="164"/>
    </row>
    <row r="185" ht="15.75" customHeight="1">
      <c r="A185" s="230"/>
      <c r="B185" s="230"/>
      <c r="C185" s="231"/>
      <c r="D185" s="232"/>
      <c r="E185" s="231"/>
      <c r="F185" s="231"/>
      <c r="G185" s="231"/>
      <c r="H185" s="231"/>
      <c r="I185" s="231"/>
      <c r="J185" s="231"/>
      <c r="K185" s="232"/>
      <c r="L185" s="231"/>
      <c r="M185" s="231"/>
      <c r="N185" s="231"/>
      <c r="O185" s="231"/>
      <c r="P185" s="231"/>
      <c r="Q185" s="231"/>
      <c r="R185" s="231"/>
      <c r="S185" s="231"/>
      <c r="T185" s="231"/>
      <c r="U185" s="231"/>
      <c r="V185" s="231"/>
      <c r="W185" s="231"/>
      <c r="X185" s="230"/>
      <c r="Y185" s="164"/>
      <c r="Z185" s="164"/>
      <c r="AA185" s="164"/>
      <c r="AB185" s="164"/>
      <c r="AC185" s="164"/>
      <c r="AD185" s="164"/>
      <c r="AE185" s="164"/>
      <c r="AF185" s="164"/>
      <c r="AG185" s="164"/>
      <c r="AH185" s="164"/>
      <c r="AI185" s="164"/>
      <c r="AJ185" s="164"/>
      <c r="AK185" s="164"/>
      <c r="AL185" s="164"/>
      <c r="AM185" s="164"/>
      <c r="AN185" s="164"/>
      <c r="AO185" s="164"/>
      <c r="AP185" s="164"/>
      <c r="AQ185" s="164"/>
      <c r="AR185" s="164"/>
    </row>
    <row r="186" ht="15.75" customHeight="1">
      <c r="A186" s="230"/>
      <c r="B186" s="230"/>
      <c r="C186" s="231"/>
      <c r="D186" s="232"/>
      <c r="E186" s="231"/>
      <c r="F186" s="231"/>
      <c r="G186" s="231"/>
      <c r="H186" s="231"/>
      <c r="I186" s="231"/>
      <c r="J186" s="231"/>
      <c r="K186" s="232"/>
      <c r="L186" s="231"/>
      <c r="M186" s="231"/>
      <c r="N186" s="231"/>
      <c r="O186" s="231"/>
      <c r="P186" s="231"/>
      <c r="Q186" s="231"/>
      <c r="R186" s="231"/>
      <c r="S186" s="231"/>
      <c r="T186" s="231"/>
      <c r="U186" s="231"/>
      <c r="V186" s="231"/>
      <c r="W186" s="231"/>
      <c r="X186" s="230"/>
      <c r="Y186" s="164"/>
      <c r="Z186" s="164"/>
      <c r="AA186" s="164"/>
      <c r="AB186" s="164"/>
      <c r="AC186" s="164"/>
      <c r="AD186" s="164"/>
      <c r="AE186" s="164"/>
      <c r="AF186" s="164"/>
      <c r="AG186" s="164"/>
      <c r="AH186" s="164"/>
      <c r="AI186" s="164"/>
      <c r="AJ186" s="164"/>
      <c r="AK186" s="164"/>
      <c r="AL186" s="164"/>
      <c r="AM186" s="164"/>
      <c r="AN186" s="164"/>
      <c r="AO186" s="164"/>
      <c r="AP186" s="164"/>
      <c r="AQ186" s="164"/>
      <c r="AR186" s="164"/>
    </row>
    <row r="187" ht="15.75" customHeight="1">
      <c r="A187" s="230"/>
      <c r="B187" s="230"/>
      <c r="C187" s="231"/>
      <c r="D187" s="232"/>
      <c r="E187" s="231"/>
      <c r="F187" s="231"/>
      <c r="G187" s="231"/>
      <c r="H187" s="231"/>
      <c r="I187" s="231"/>
      <c r="J187" s="231"/>
      <c r="K187" s="232"/>
      <c r="L187" s="231"/>
      <c r="M187" s="231"/>
      <c r="N187" s="231"/>
      <c r="O187" s="231"/>
      <c r="P187" s="231"/>
      <c r="Q187" s="231"/>
      <c r="R187" s="231"/>
      <c r="S187" s="231"/>
      <c r="T187" s="231"/>
      <c r="U187" s="231"/>
      <c r="V187" s="231"/>
      <c r="W187" s="231"/>
      <c r="X187" s="230"/>
      <c r="Y187" s="164"/>
      <c r="Z187" s="164"/>
      <c r="AA187" s="164"/>
      <c r="AB187" s="164"/>
      <c r="AC187" s="164"/>
      <c r="AD187" s="164"/>
      <c r="AE187" s="164"/>
      <c r="AF187" s="164"/>
      <c r="AG187" s="164"/>
      <c r="AH187" s="164"/>
      <c r="AI187" s="164"/>
      <c r="AJ187" s="164"/>
      <c r="AK187" s="164"/>
      <c r="AL187" s="164"/>
      <c r="AM187" s="164"/>
      <c r="AN187" s="164"/>
      <c r="AO187" s="164"/>
      <c r="AP187" s="164"/>
      <c r="AQ187" s="164"/>
      <c r="AR187" s="164"/>
    </row>
    <row r="188" ht="15.75" customHeight="1">
      <c r="A188" s="230"/>
      <c r="B188" s="230"/>
      <c r="C188" s="231"/>
      <c r="D188" s="232"/>
      <c r="E188" s="231"/>
      <c r="F188" s="231"/>
      <c r="G188" s="231"/>
      <c r="H188" s="231"/>
      <c r="I188" s="231"/>
      <c r="J188" s="231"/>
      <c r="K188" s="232"/>
      <c r="L188" s="231"/>
      <c r="M188" s="231"/>
      <c r="N188" s="231"/>
      <c r="O188" s="231"/>
      <c r="P188" s="231"/>
      <c r="Q188" s="231"/>
      <c r="R188" s="231"/>
      <c r="S188" s="231"/>
      <c r="T188" s="231"/>
      <c r="U188" s="231"/>
      <c r="V188" s="231"/>
      <c r="W188" s="231"/>
      <c r="X188" s="230"/>
      <c r="Y188" s="164"/>
      <c r="Z188" s="164"/>
      <c r="AA188" s="164"/>
      <c r="AB188" s="164"/>
      <c r="AC188" s="164"/>
      <c r="AD188" s="164"/>
      <c r="AE188" s="164"/>
      <c r="AF188" s="164"/>
      <c r="AG188" s="164"/>
      <c r="AH188" s="164"/>
      <c r="AI188" s="164"/>
      <c r="AJ188" s="164"/>
      <c r="AK188" s="164"/>
      <c r="AL188" s="164"/>
      <c r="AM188" s="164"/>
      <c r="AN188" s="164"/>
      <c r="AO188" s="164"/>
      <c r="AP188" s="164"/>
      <c r="AQ188" s="164"/>
      <c r="AR188" s="164"/>
    </row>
    <row r="189" ht="15.75" customHeight="1">
      <c r="A189" s="230"/>
      <c r="B189" s="230"/>
      <c r="C189" s="231"/>
      <c r="D189" s="232"/>
      <c r="E189" s="231"/>
      <c r="F189" s="231"/>
      <c r="G189" s="231"/>
      <c r="H189" s="231"/>
      <c r="I189" s="231"/>
      <c r="J189" s="231"/>
      <c r="K189" s="232"/>
      <c r="L189" s="231"/>
      <c r="M189" s="231"/>
      <c r="N189" s="231"/>
      <c r="O189" s="231"/>
      <c r="P189" s="231"/>
      <c r="Q189" s="231"/>
      <c r="R189" s="231"/>
      <c r="S189" s="231"/>
      <c r="T189" s="231"/>
      <c r="U189" s="231"/>
      <c r="V189" s="231"/>
      <c r="W189" s="231"/>
      <c r="X189" s="230"/>
      <c r="Y189" s="164"/>
      <c r="Z189" s="164"/>
      <c r="AA189" s="164"/>
      <c r="AB189" s="164"/>
      <c r="AC189" s="164"/>
      <c r="AD189" s="164"/>
      <c r="AE189" s="164"/>
      <c r="AF189" s="164"/>
      <c r="AG189" s="164"/>
      <c r="AH189" s="164"/>
      <c r="AI189" s="164"/>
      <c r="AJ189" s="164"/>
      <c r="AK189" s="164"/>
      <c r="AL189" s="164"/>
      <c r="AM189" s="164"/>
      <c r="AN189" s="164"/>
      <c r="AO189" s="164"/>
      <c r="AP189" s="164"/>
      <c r="AQ189" s="164"/>
      <c r="AR189" s="164"/>
    </row>
    <row r="190" ht="15.75" customHeight="1">
      <c r="A190" s="230"/>
      <c r="B190" s="230"/>
      <c r="C190" s="231"/>
      <c r="D190" s="232"/>
      <c r="E190" s="231"/>
      <c r="F190" s="231"/>
      <c r="G190" s="231"/>
      <c r="H190" s="231"/>
      <c r="I190" s="231"/>
      <c r="J190" s="231"/>
      <c r="K190" s="232"/>
      <c r="L190" s="231"/>
      <c r="M190" s="231"/>
      <c r="N190" s="231"/>
      <c r="O190" s="231"/>
      <c r="P190" s="231"/>
      <c r="Q190" s="231"/>
      <c r="R190" s="231"/>
      <c r="S190" s="231"/>
      <c r="T190" s="231"/>
      <c r="U190" s="231"/>
      <c r="V190" s="231"/>
      <c r="W190" s="231"/>
      <c r="X190" s="230"/>
      <c r="Y190" s="164"/>
      <c r="Z190" s="164"/>
      <c r="AA190" s="164"/>
      <c r="AB190" s="164"/>
      <c r="AC190" s="164"/>
      <c r="AD190" s="164"/>
      <c r="AE190" s="164"/>
      <c r="AF190" s="164"/>
      <c r="AG190" s="164"/>
      <c r="AH190" s="164"/>
      <c r="AI190" s="164"/>
      <c r="AJ190" s="164"/>
      <c r="AK190" s="164"/>
      <c r="AL190" s="164"/>
      <c r="AM190" s="164"/>
      <c r="AN190" s="164"/>
      <c r="AO190" s="164"/>
      <c r="AP190" s="164"/>
      <c r="AQ190" s="164"/>
      <c r="AR190" s="164"/>
    </row>
    <row r="191" ht="15.75" customHeight="1">
      <c r="A191" s="230"/>
      <c r="B191" s="230"/>
      <c r="C191" s="231"/>
      <c r="D191" s="232"/>
      <c r="E191" s="231"/>
      <c r="F191" s="231"/>
      <c r="G191" s="231"/>
      <c r="H191" s="231"/>
      <c r="I191" s="231"/>
      <c r="J191" s="231"/>
      <c r="K191" s="232"/>
      <c r="L191" s="231"/>
      <c r="M191" s="231"/>
      <c r="N191" s="231"/>
      <c r="O191" s="231"/>
      <c r="P191" s="231"/>
      <c r="Q191" s="231"/>
      <c r="R191" s="231"/>
      <c r="S191" s="231"/>
      <c r="T191" s="231"/>
      <c r="U191" s="231"/>
      <c r="V191" s="231"/>
      <c r="W191" s="231"/>
      <c r="X191" s="230"/>
      <c r="Y191" s="164"/>
      <c r="Z191" s="164"/>
      <c r="AA191" s="164"/>
      <c r="AB191" s="164"/>
      <c r="AC191" s="164"/>
      <c r="AD191" s="164"/>
      <c r="AE191" s="164"/>
      <c r="AF191" s="164"/>
      <c r="AG191" s="164"/>
      <c r="AH191" s="164"/>
      <c r="AI191" s="164"/>
      <c r="AJ191" s="164"/>
      <c r="AK191" s="164"/>
      <c r="AL191" s="164"/>
      <c r="AM191" s="164"/>
      <c r="AN191" s="164"/>
      <c r="AO191" s="164"/>
      <c r="AP191" s="164"/>
      <c r="AQ191" s="164"/>
      <c r="AR191" s="164"/>
    </row>
    <row r="192" ht="15.75" customHeight="1">
      <c r="A192" s="230"/>
      <c r="B192" s="230"/>
      <c r="C192" s="231"/>
      <c r="D192" s="232"/>
      <c r="E192" s="231"/>
      <c r="F192" s="231"/>
      <c r="G192" s="231"/>
      <c r="H192" s="231"/>
      <c r="I192" s="231"/>
      <c r="J192" s="231"/>
      <c r="K192" s="232"/>
      <c r="L192" s="231"/>
      <c r="M192" s="231"/>
      <c r="N192" s="231"/>
      <c r="O192" s="231"/>
      <c r="P192" s="231"/>
      <c r="Q192" s="231"/>
      <c r="R192" s="231"/>
      <c r="S192" s="231"/>
      <c r="T192" s="231"/>
      <c r="U192" s="231"/>
      <c r="V192" s="231"/>
      <c r="W192" s="231"/>
      <c r="X192" s="230"/>
      <c r="Y192" s="164"/>
      <c r="Z192" s="164"/>
      <c r="AA192" s="164"/>
      <c r="AB192" s="164"/>
      <c r="AC192" s="164"/>
      <c r="AD192" s="164"/>
      <c r="AE192" s="164"/>
      <c r="AF192" s="164"/>
      <c r="AG192" s="164"/>
      <c r="AH192" s="164"/>
      <c r="AI192" s="164"/>
      <c r="AJ192" s="164"/>
      <c r="AK192" s="164"/>
      <c r="AL192" s="164"/>
      <c r="AM192" s="164"/>
      <c r="AN192" s="164"/>
      <c r="AO192" s="164"/>
      <c r="AP192" s="164"/>
      <c r="AQ192" s="164"/>
      <c r="AR192" s="164"/>
    </row>
    <row r="193" ht="15.75" customHeight="1">
      <c r="A193" s="230"/>
      <c r="B193" s="230"/>
      <c r="C193" s="231"/>
      <c r="D193" s="232"/>
      <c r="E193" s="231"/>
      <c r="F193" s="231"/>
      <c r="G193" s="231"/>
      <c r="H193" s="231"/>
      <c r="I193" s="231"/>
      <c r="J193" s="231"/>
      <c r="K193" s="232"/>
      <c r="L193" s="231"/>
      <c r="M193" s="231"/>
      <c r="N193" s="231"/>
      <c r="O193" s="231"/>
      <c r="P193" s="231"/>
      <c r="Q193" s="231"/>
      <c r="R193" s="231"/>
      <c r="S193" s="231"/>
      <c r="T193" s="231"/>
      <c r="U193" s="231"/>
      <c r="V193" s="231"/>
      <c r="W193" s="231"/>
      <c r="X193" s="230"/>
      <c r="Y193" s="164"/>
      <c r="Z193" s="164"/>
      <c r="AA193" s="164"/>
      <c r="AB193" s="164"/>
      <c r="AC193" s="164"/>
      <c r="AD193" s="164"/>
      <c r="AE193" s="164"/>
      <c r="AF193" s="164"/>
      <c r="AG193" s="164"/>
      <c r="AH193" s="164"/>
      <c r="AI193" s="164"/>
      <c r="AJ193" s="164"/>
      <c r="AK193" s="164"/>
      <c r="AL193" s="164"/>
      <c r="AM193" s="164"/>
      <c r="AN193" s="164"/>
      <c r="AO193" s="164"/>
      <c r="AP193" s="164"/>
      <c r="AQ193" s="164"/>
      <c r="AR193" s="164"/>
    </row>
    <row r="194" ht="15.75" customHeight="1">
      <c r="A194" s="230"/>
      <c r="B194" s="230"/>
      <c r="C194" s="231"/>
      <c r="D194" s="232"/>
      <c r="E194" s="231"/>
      <c r="F194" s="231"/>
      <c r="G194" s="231"/>
      <c r="H194" s="231"/>
      <c r="I194" s="231"/>
      <c r="J194" s="231"/>
      <c r="K194" s="232"/>
      <c r="L194" s="231"/>
      <c r="M194" s="231"/>
      <c r="N194" s="231"/>
      <c r="O194" s="231"/>
      <c r="P194" s="231"/>
      <c r="Q194" s="231"/>
      <c r="R194" s="231"/>
      <c r="S194" s="231"/>
      <c r="T194" s="231"/>
      <c r="U194" s="231"/>
      <c r="V194" s="231"/>
      <c r="W194" s="231"/>
      <c r="X194" s="230"/>
      <c r="Y194" s="164"/>
      <c r="Z194" s="164"/>
      <c r="AA194" s="164"/>
      <c r="AB194" s="164"/>
      <c r="AC194" s="164"/>
      <c r="AD194" s="164"/>
      <c r="AE194" s="164"/>
      <c r="AF194" s="164"/>
      <c r="AG194" s="164"/>
      <c r="AH194" s="164"/>
      <c r="AI194" s="164"/>
      <c r="AJ194" s="164"/>
      <c r="AK194" s="164"/>
      <c r="AL194" s="164"/>
      <c r="AM194" s="164"/>
      <c r="AN194" s="164"/>
      <c r="AO194" s="164"/>
      <c r="AP194" s="164"/>
      <c r="AQ194" s="164"/>
      <c r="AR194" s="164"/>
    </row>
    <row r="195" ht="15.75" customHeight="1">
      <c r="A195" s="230"/>
      <c r="B195" s="230"/>
      <c r="C195" s="231"/>
      <c r="D195" s="232"/>
      <c r="E195" s="231"/>
      <c r="F195" s="231"/>
      <c r="G195" s="231"/>
      <c r="H195" s="231"/>
      <c r="I195" s="231"/>
      <c r="J195" s="231"/>
      <c r="K195" s="232"/>
      <c r="L195" s="231"/>
      <c r="M195" s="231"/>
      <c r="N195" s="231"/>
      <c r="O195" s="231"/>
      <c r="P195" s="231"/>
      <c r="Q195" s="231"/>
      <c r="R195" s="231"/>
      <c r="S195" s="231"/>
      <c r="T195" s="231"/>
      <c r="U195" s="231"/>
      <c r="V195" s="231"/>
      <c r="W195" s="231"/>
      <c r="X195" s="230"/>
      <c r="Y195" s="164"/>
      <c r="Z195" s="164"/>
      <c r="AA195" s="164"/>
      <c r="AB195" s="164"/>
      <c r="AC195" s="164"/>
      <c r="AD195" s="164"/>
      <c r="AE195" s="164"/>
      <c r="AF195" s="164"/>
      <c r="AG195" s="164"/>
      <c r="AH195" s="164"/>
      <c r="AI195" s="164"/>
      <c r="AJ195" s="164"/>
      <c r="AK195" s="164"/>
      <c r="AL195" s="164"/>
      <c r="AM195" s="164"/>
      <c r="AN195" s="164"/>
      <c r="AO195" s="164"/>
      <c r="AP195" s="164"/>
      <c r="AQ195" s="164"/>
      <c r="AR195" s="164"/>
    </row>
    <row r="196" ht="15.75" customHeight="1">
      <c r="A196" s="230"/>
      <c r="B196" s="230"/>
      <c r="C196" s="231"/>
      <c r="D196" s="232"/>
      <c r="E196" s="231"/>
      <c r="F196" s="231"/>
      <c r="G196" s="231"/>
      <c r="H196" s="231"/>
      <c r="I196" s="231"/>
      <c r="J196" s="231"/>
      <c r="K196" s="232"/>
      <c r="L196" s="231"/>
      <c r="M196" s="231"/>
      <c r="N196" s="231"/>
      <c r="O196" s="231"/>
      <c r="P196" s="231"/>
      <c r="Q196" s="231"/>
      <c r="R196" s="231"/>
      <c r="S196" s="231"/>
      <c r="T196" s="231"/>
      <c r="U196" s="231"/>
      <c r="V196" s="231"/>
      <c r="W196" s="231"/>
      <c r="X196" s="230"/>
      <c r="Y196" s="164"/>
      <c r="Z196" s="164"/>
      <c r="AA196" s="164"/>
      <c r="AB196" s="164"/>
      <c r="AC196" s="164"/>
      <c r="AD196" s="164"/>
      <c r="AE196" s="164"/>
      <c r="AF196" s="164"/>
      <c r="AG196" s="164"/>
      <c r="AH196" s="164"/>
      <c r="AI196" s="164"/>
      <c r="AJ196" s="164"/>
      <c r="AK196" s="164"/>
      <c r="AL196" s="164"/>
      <c r="AM196" s="164"/>
      <c r="AN196" s="164"/>
      <c r="AO196" s="164"/>
      <c r="AP196" s="164"/>
      <c r="AQ196" s="164"/>
      <c r="AR196" s="164"/>
    </row>
    <row r="197" ht="15.75" customHeight="1">
      <c r="A197" s="230"/>
      <c r="B197" s="230"/>
      <c r="C197" s="231"/>
      <c r="D197" s="232"/>
      <c r="E197" s="231"/>
      <c r="F197" s="231"/>
      <c r="G197" s="231"/>
      <c r="H197" s="231"/>
      <c r="I197" s="231"/>
      <c r="J197" s="231"/>
      <c r="K197" s="232"/>
      <c r="L197" s="231"/>
      <c r="M197" s="231"/>
      <c r="N197" s="231"/>
      <c r="O197" s="231"/>
      <c r="P197" s="231"/>
      <c r="Q197" s="231"/>
      <c r="R197" s="231"/>
      <c r="S197" s="231"/>
      <c r="T197" s="231"/>
      <c r="U197" s="231"/>
      <c r="V197" s="231"/>
      <c r="W197" s="231"/>
      <c r="X197" s="230"/>
      <c r="Y197" s="164"/>
      <c r="Z197" s="164"/>
      <c r="AA197" s="164"/>
      <c r="AB197" s="164"/>
      <c r="AC197" s="164"/>
      <c r="AD197" s="164"/>
      <c r="AE197" s="164"/>
      <c r="AF197" s="164"/>
      <c r="AG197" s="164"/>
      <c r="AH197" s="164"/>
      <c r="AI197" s="164"/>
      <c r="AJ197" s="164"/>
      <c r="AK197" s="164"/>
      <c r="AL197" s="164"/>
      <c r="AM197" s="164"/>
      <c r="AN197" s="164"/>
      <c r="AO197" s="164"/>
      <c r="AP197" s="164"/>
      <c r="AQ197" s="164"/>
      <c r="AR197" s="164"/>
    </row>
    <row r="198" ht="15.75" customHeight="1">
      <c r="A198" s="230"/>
      <c r="B198" s="230"/>
      <c r="C198" s="231"/>
      <c r="D198" s="232"/>
      <c r="E198" s="231"/>
      <c r="F198" s="231"/>
      <c r="G198" s="231"/>
      <c r="H198" s="231"/>
      <c r="I198" s="231"/>
      <c r="J198" s="231"/>
      <c r="K198" s="232"/>
      <c r="L198" s="231"/>
      <c r="M198" s="231"/>
      <c r="N198" s="231"/>
      <c r="O198" s="231"/>
      <c r="P198" s="231"/>
      <c r="Q198" s="231"/>
      <c r="R198" s="231"/>
      <c r="S198" s="231"/>
      <c r="T198" s="231"/>
      <c r="U198" s="231"/>
      <c r="V198" s="231"/>
      <c r="W198" s="231"/>
      <c r="X198" s="230"/>
      <c r="Y198" s="164"/>
      <c r="Z198" s="164"/>
      <c r="AA198" s="164"/>
      <c r="AB198" s="164"/>
      <c r="AC198" s="164"/>
      <c r="AD198" s="164"/>
      <c r="AE198" s="164"/>
      <c r="AF198" s="164"/>
      <c r="AG198" s="164"/>
      <c r="AH198" s="164"/>
      <c r="AI198" s="164"/>
      <c r="AJ198" s="164"/>
      <c r="AK198" s="164"/>
      <c r="AL198" s="164"/>
      <c r="AM198" s="164"/>
      <c r="AN198" s="164"/>
      <c r="AO198" s="164"/>
      <c r="AP198" s="164"/>
      <c r="AQ198" s="164"/>
      <c r="AR198" s="164"/>
    </row>
    <row r="199" ht="15.75" customHeight="1">
      <c r="A199" s="230"/>
      <c r="B199" s="230"/>
      <c r="C199" s="231"/>
      <c r="D199" s="232"/>
      <c r="E199" s="231"/>
      <c r="F199" s="231"/>
      <c r="G199" s="231"/>
      <c r="H199" s="231"/>
      <c r="I199" s="231"/>
      <c r="J199" s="231"/>
      <c r="K199" s="232"/>
      <c r="L199" s="231"/>
      <c r="M199" s="231"/>
      <c r="N199" s="231"/>
      <c r="O199" s="231"/>
      <c r="P199" s="231"/>
      <c r="Q199" s="231"/>
      <c r="R199" s="231"/>
      <c r="S199" s="231"/>
      <c r="T199" s="231"/>
      <c r="U199" s="231"/>
      <c r="V199" s="231"/>
      <c r="W199" s="231"/>
      <c r="X199" s="230"/>
      <c r="Y199" s="164"/>
      <c r="Z199" s="164"/>
      <c r="AA199" s="164"/>
      <c r="AB199" s="164"/>
      <c r="AC199" s="164"/>
      <c r="AD199" s="164"/>
      <c r="AE199" s="164"/>
      <c r="AF199" s="164"/>
      <c r="AG199" s="164"/>
      <c r="AH199" s="164"/>
      <c r="AI199" s="164"/>
      <c r="AJ199" s="164"/>
      <c r="AK199" s="164"/>
      <c r="AL199" s="164"/>
      <c r="AM199" s="164"/>
      <c r="AN199" s="164"/>
      <c r="AO199" s="164"/>
      <c r="AP199" s="164"/>
      <c r="AQ199" s="164"/>
      <c r="AR199" s="164"/>
    </row>
    <row r="200" ht="15.75" customHeight="1">
      <c r="A200" s="230"/>
      <c r="B200" s="230"/>
      <c r="C200" s="231"/>
      <c r="D200" s="232"/>
      <c r="E200" s="231"/>
      <c r="F200" s="231"/>
      <c r="G200" s="231"/>
      <c r="H200" s="231"/>
      <c r="I200" s="231"/>
      <c r="J200" s="231"/>
      <c r="K200" s="232"/>
      <c r="L200" s="231"/>
      <c r="M200" s="231"/>
      <c r="N200" s="231"/>
      <c r="O200" s="231"/>
      <c r="P200" s="231"/>
      <c r="Q200" s="231"/>
      <c r="R200" s="231"/>
      <c r="S200" s="231"/>
      <c r="T200" s="231"/>
      <c r="U200" s="231"/>
      <c r="V200" s="231"/>
      <c r="W200" s="231"/>
      <c r="X200" s="230"/>
      <c r="Y200" s="164"/>
      <c r="Z200" s="164"/>
      <c r="AA200" s="164"/>
      <c r="AB200" s="164"/>
      <c r="AC200" s="164"/>
      <c r="AD200" s="164"/>
      <c r="AE200" s="164"/>
      <c r="AF200" s="164"/>
      <c r="AG200" s="164"/>
      <c r="AH200" s="164"/>
      <c r="AI200" s="164"/>
      <c r="AJ200" s="164"/>
      <c r="AK200" s="164"/>
      <c r="AL200" s="164"/>
      <c r="AM200" s="164"/>
      <c r="AN200" s="164"/>
      <c r="AO200" s="164"/>
      <c r="AP200" s="164"/>
      <c r="AQ200" s="164"/>
      <c r="AR200" s="164"/>
    </row>
    <row r="201" ht="15.75" customHeight="1">
      <c r="A201" s="230"/>
      <c r="B201" s="230"/>
      <c r="C201" s="231"/>
      <c r="D201" s="232"/>
      <c r="E201" s="231"/>
      <c r="F201" s="231"/>
      <c r="G201" s="231"/>
      <c r="H201" s="231"/>
      <c r="I201" s="231"/>
      <c r="J201" s="231"/>
      <c r="K201" s="232"/>
      <c r="L201" s="231"/>
      <c r="M201" s="231"/>
      <c r="N201" s="231"/>
      <c r="O201" s="231"/>
      <c r="P201" s="231"/>
      <c r="Q201" s="231"/>
      <c r="R201" s="231"/>
      <c r="S201" s="231"/>
      <c r="T201" s="231"/>
      <c r="U201" s="231"/>
      <c r="V201" s="231"/>
      <c r="W201" s="231"/>
      <c r="X201" s="230"/>
      <c r="Y201" s="164"/>
      <c r="Z201" s="164"/>
      <c r="AA201" s="164"/>
      <c r="AB201" s="164"/>
      <c r="AC201" s="164"/>
      <c r="AD201" s="164"/>
      <c r="AE201" s="164"/>
      <c r="AF201" s="164"/>
      <c r="AG201" s="164"/>
      <c r="AH201" s="164"/>
      <c r="AI201" s="164"/>
      <c r="AJ201" s="164"/>
      <c r="AK201" s="164"/>
      <c r="AL201" s="164"/>
      <c r="AM201" s="164"/>
      <c r="AN201" s="164"/>
      <c r="AO201" s="164"/>
      <c r="AP201" s="164"/>
      <c r="AQ201" s="164"/>
      <c r="AR201" s="164"/>
    </row>
    <row r="202" ht="15.75" customHeight="1">
      <c r="A202" s="230"/>
      <c r="B202" s="230"/>
      <c r="C202" s="231"/>
      <c r="D202" s="232"/>
      <c r="E202" s="231"/>
      <c r="F202" s="231"/>
      <c r="G202" s="231"/>
      <c r="H202" s="231"/>
      <c r="I202" s="231"/>
      <c r="J202" s="231"/>
      <c r="K202" s="232"/>
      <c r="L202" s="231"/>
      <c r="M202" s="231"/>
      <c r="N202" s="231"/>
      <c r="O202" s="231"/>
      <c r="P202" s="231"/>
      <c r="Q202" s="231"/>
      <c r="R202" s="231"/>
      <c r="S202" s="231"/>
      <c r="T202" s="231"/>
      <c r="U202" s="231"/>
      <c r="V202" s="231"/>
      <c r="W202" s="231"/>
      <c r="X202" s="230"/>
      <c r="Y202" s="164"/>
      <c r="Z202" s="164"/>
      <c r="AA202" s="164"/>
      <c r="AB202" s="164"/>
      <c r="AC202" s="164"/>
      <c r="AD202" s="164"/>
      <c r="AE202" s="164"/>
      <c r="AF202" s="164"/>
      <c r="AG202" s="164"/>
      <c r="AH202" s="164"/>
      <c r="AI202" s="164"/>
      <c r="AJ202" s="164"/>
      <c r="AK202" s="164"/>
      <c r="AL202" s="164"/>
      <c r="AM202" s="164"/>
      <c r="AN202" s="164"/>
      <c r="AO202" s="164"/>
      <c r="AP202" s="164"/>
      <c r="AQ202" s="164"/>
      <c r="AR202" s="164"/>
    </row>
    <row r="203" ht="15.75" customHeight="1">
      <c r="A203" s="230"/>
      <c r="B203" s="230"/>
      <c r="C203" s="231"/>
      <c r="D203" s="232"/>
      <c r="E203" s="231"/>
      <c r="F203" s="231"/>
      <c r="G203" s="231"/>
      <c r="H203" s="231"/>
      <c r="I203" s="231"/>
      <c r="J203" s="231"/>
      <c r="K203" s="232"/>
      <c r="L203" s="231"/>
      <c r="M203" s="231"/>
      <c r="N203" s="231"/>
      <c r="O203" s="231"/>
      <c r="P203" s="231"/>
      <c r="Q203" s="231"/>
      <c r="R203" s="231"/>
      <c r="S203" s="231"/>
      <c r="T203" s="231"/>
      <c r="U203" s="231"/>
      <c r="V203" s="231"/>
      <c r="W203" s="231"/>
      <c r="X203" s="230"/>
      <c r="Y203" s="164"/>
      <c r="Z203" s="164"/>
      <c r="AA203" s="164"/>
      <c r="AB203" s="164"/>
      <c r="AC203" s="164"/>
      <c r="AD203" s="164"/>
      <c r="AE203" s="164"/>
      <c r="AF203" s="164"/>
      <c r="AG203" s="164"/>
      <c r="AH203" s="164"/>
      <c r="AI203" s="164"/>
      <c r="AJ203" s="164"/>
      <c r="AK203" s="164"/>
      <c r="AL203" s="164"/>
      <c r="AM203" s="164"/>
      <c r="AN203" s="164"/>
      <c r="AO203" s="164"/>
      <c r="AP203" s="164"/>
      <c r="AQ203" s="164"/>
      <c r="AR203" s="164"/>
    </row>
    <row r="204" ht="15.75" customHeight="1">
      <c r="A204" s="230"/>
      <c r="B204" s="230"/>
      <c r="C204" s="231"/>
      <c r="D204" s="232"/>
      <c r="E204" s="231"/>
      <c r="F204" s="231"/>
      <c r="G204" s="231"/>
      <c r="H204" s="231"/>
      <c r="I204" s="231"/>
      <c r="J204" s="231"/>
      <c r="K204" s="232"/>
      <c r="L204" s="231"/>
      <c r="M204" s="231"/>
      <c r="N204" s="231"/>
      <c r="O204" s="231"/>
      <c r="P204" s="231"/>
      <c r="Q204" s="231"/>
      <c r="R204" s="231"/>
      <c r="S204" s="231"/>
      <c r="T204" s="231"/>
      <c r="U204" s="231"/>
      <c r="V204" s="231"/>
      <c r="W204" s="231"/>
      <c r="X204" s="230"/>
      <c r="Y204" s="164"/>
      <c r="Z204" s="164"/>
      <c r="AA204" s="164"/>
      <c r="AB204" s="164"/>
      <c r="AC204" s="164"/>
      <c r="AD204" s="164"/>
      <c r="AE204" s="164"/>
      <c r="AF204" s="164"/>
      <c r="AG204" s="164"/>
      <c r="AH204" s="164"/>
      <c r="AI204" s="164"/>
      <c r="AJ204" s="164"/>
      <c r="AK204" s="164"/>
      <c r="AL204" s="164"/>
      <c r="AM204" s="164"/>
      <c r="AN204" s="164"/>
      <c r="AO204" s="164"/>
      <c r="AP204" s="164"/>
      <c r="AQ204" s="164"/>
      <c r="AR204" s="164"/>
    </row>
    <row r="205" ht="15.75" customHeight="1">
      <c r="A205" s="230"/>
      <c r="B205" s="230"/>
      <c r="C205" s="231"/>
      <c r="D205" s="232"/>
      <c r="E205" s="231"/>
      <c r="F205" s="231"/>
      <c r="G205" s="231"/>
      <c r="H205" s="231"/>
      <c r="I205" s="231"/>
      <c r="J205" s="231"/>
      <c r="K205" s="232"/>
      <c r="L205" s="231"/>
      <c r="M205" s="231"/>
      <c r="N205" s="231"/>
      <c r="O205" s="231"/>
      <c r="P205" s="231"/>
      <c r="Q205" s="231"/>
      <c r="R205" s="231"/>
      <c r="S205" s="231"/>
      <c r="T205" s="231"/>
      <c r="U205" s="231"/>
      <c r="V205" s="231"/>
      <c r="W205" s="231"/>
      <c r="X205" s="230"/>
      <c r="Y205" s="164"/>
      <c r="Z205" s="164"/>
      <c r="AA205" s="164"/>
      <c r="AB205" s="164"/>
      <c r="AC205" s="164"/>
      <c r="AD205" s="164"/>
      <c r="AE205" s="164"/>
      <c r="AF205" s="164"/>
      <c r="AG205" s="164"/>
      <c r="AH205" s="164"/>
      <c r="AI205" s="164"/>
      <c r="AJ205" s="164"/>
      <c r="AK205" s="164"/>
      <c r="AL205" s="164"/>
      <c r="AM205" s="164"/>
      <c r="AN205" s="164"/>
      <c r="AO205" s="164"/>
      <c r="AP205" s="164"/>
      <c r="AQ205" s="164"/>
      <c r="AR205" s="164"/>
    </row>
    <row r="206" ht="15.75" customHeight="1">
      <c r="A206" s="230"/>
      <c r="B206" s="230"/>
      <c r="C206" s="231"/>
      <c r="D206" s="232"/>
      <c r="E206" s="231"/>
      <c r="F206" s="231"/>
      <c r="G206" s="231"/>
      <c r="H206" s="231"/>
      <c r="I206" s="231"/>
      <c r="J206" s="231"/>
      <c r="K206" s="232"/>
      <c r="L206" s="231"/>
      <c r="M206" s="231"/>
      <c r="N206" s="231"/>
      <c r="O206" s="231"/>
      <c r="P206" s="231"/>
      <c r="Q206" s="231"/>
      <c r="R206" s="231"/>
      <c r="S206" s="231"/>
      <c r="T206" s="231"/>
      <c r="U206" s="231"/>
      <c r="V206" s="231"/>
      <c r="W206" s="231"/>
      <c r="X206" s="230"/>
      <c r="Y206" s="164"/>
      <c r="Z206" s="164"/>
      <c r="AA206" s="164"/>
      <c r="AB206" s="164"/>
      <c r="AC206" s="164"/>
      <c r="AD206" s="164"/>
      <c r="AE206" s="164"/>
      <c r="AF206" s="164"/>
      <c r="AG206" s="164"/>
      <c r="AH206" s="164"/>
      <c r="AI206" s="164"/>
      <c r="AJ206" s="164"/>
      <c r="AK206" s="164"/>
      <c r="AL206" s="164"/>
      <c r="AM206" s="164"/>
      <c r="AN206" s="164"/>
      <c r="AO206" s="164"/>
      <c r="AP206" s="164"/>
      <c r="AQ206" s="164"/>
      <c r="AR206" s="164"/>
    </row>
    <row r="207" ht="15.75" customHeight="1">
      <c r="A207" s="230"/>
      <c r="B207" s="230"/>
      <c r="C207" s="231"/>
      <c r="D207" s="232"/>
      <c r="E207" s="231"/>
      <c r="F207" s="231"/>
      <c r="G207" s="231"/>
      <c r="H207" s="231"/>
      <c r="I207" s="231"/>
      <c r="J207" s="231"/>
      <c r="K207" s="232"/>
      <c r="L207" s="231"/>
      <c r="M207" s="231"/>
      <c r="N207" s="231"/>
      <c r="O207" s="231"/>
      <c r="P207" s="231"/>
      <c r="Q207" s="231"/>
      <c r="R207" s="231"/>
      <c r="S207" s="231"/>
      <c r="T207" s="231"/>
      <c r="U207" s="231"/>
      <c r="V207" s="231"/>
      <c r="W207" s="231"/>
      <c r="X207" s="230"/>
      <c r="Y207" s="164"/>
      <c r="Z207" s="164"/>
      <c r="AA207" s="164"/>
      <c r="AB207" s="164"/>
      <c r="AC207" s="164"/>
      <c r="AD207" s="164"/>
      <c r="AE207" s="164"/>
      <c r="AF207" s="164"/>
      <c r="AG207" s="164"/>
      <c r="AH207" s="164"/>
      <c r="AI207" s="164"/>
      <c r="AJ207" s="164"/>
      <c r="AK207" s="164"/>
      <c r="AL207" s="164"/>
      <c r="AM207" s="164"/>
      <c r="AN207" s="164"/>
      <c r="AO207" s="164"/>
      <c r="AP207" s="164"/>
      <c r="AQ207" s="164"/>
      <c r="AR207" s="164"/>
    </row>
    <row r="208" ht="15.75" customHeight="1">
      <c r="A208" s="230"/>
      <c r="B208" s="230"/>
      <c r="C208" s="231"/>
      <c r="D208" s="232"/>
      <c r="E208" s="231"/>
      <c r="F208" s="231"/>
      <c r="G208" s="231"/>
      <c r="H208" s="231"/>
      <c r="I208" s="231"/>
      <c r="J208" s="231"/>
      <c r="K208" s="232"/>
      <c r="L208" s="231"/>
      <c r="M208" s="231"/>
      <c r="N208" s="231"/>
      <c r="O208" s="231"/>
      <c r="P208" s="231"/>
      <c r="Q208" s="231"/>
      <c r="R208" s="231"/>
      <c r="S208" s="231"/>
      <c r="T208" s="231"/>
      <c r="U208" s="231"/>
      <c r="V208" s="231"/>
      <c r="W208" s="231"/>
      <c r="X208" s="230"/>
      <c r="Y208" s="164"/>
      <c r="Z208" s="164"/>
      <c r="AA208" s="164"/>
      <c r="AB208" s="164"/>
      <c r="AC208" s="164"/>
      <c r="AD208" s="164"/>
      <c r="AE208" s="164"/>
      <c r="AF208" s="164"/>
      <c r="AG208" s="164"/>
      <c r="AH208" s="164"/>
      <c r="AI208" s="164"/>
      <c r="AJ208" s="164"/>
      <c r="AK208" s="164"/>
      <c r="AL208" s="164"/>
      <c r="AM208" s="164"/>
      <c r="AN208" s="164"/>
      <c r="AO208" s="164"/>
      <c r="AP208" s="164"/>
      <c r="AQ208" s="164"/>
      <c r="AR208" s="164"/>
    </row>
    <row r="209" ht="15.75" customHeight="1">
      <c r="A209" s="230"/>
      <c r="B209" s="230"/>
      <c r="C209" s="231"/>
      <c r="D209" s="232"/>
      <c r="E209" s="231"/>
      <c r="F209" s="231"/>
      <c r="G209" s="231"/>
      <c r="H209" s="231"/>
      <c r="I209" s="231"/>
      <c r="J209" s="231"/>
      <c r="K209" s="232"/>
      <c r="L209" s="231"/>
      <c r="M209" s="231"/>
      <c r="N209" s="231"/>
      <c r="O209" s="231"/>
      <c r="P209" s="231"/>
      <c r="Q209" s="231"/>
      <c r="R209" s="231"/>
      <c r="S209" s="231"/>
      <c r="T209" s="231"/>
      <c r="U209" s="231"/>
      <c r="V209" s="231"/>
      <c r="W209" s="231"/>
      <c r="X209" s="230"/>
      <c r="Y209" s="164"/>
      <c r="Z209" s="164"/>
      <c r="AA209" s="164"/>
      <c r="AB209" s="164"/>
      <c r="AC209" s="164"/>
      <c r="AD209" s="164"/>
      <c r="AE209" s="164"/>
      <c r="AF209" s="164"/>
      <c r="AG209" s="164"/>
      <c r="AH209" s="164"/>
      <c r="AI209" s="164"/>
      <c r="AJ209" s="164"/>
      <c r="AK209" s="164"/>
      <c r="AL209" s="164"/>
      <c r="AM209" s="164"/>
      <c r="AN209" s="164"/>
      <c r="AO209" s="164"/>
      <c r="AP209" s="164"/>
      <c r="AQ209" s="164"/>
      <c r="AR209" s="164"/>
    </row>
    <row r="210" ht="15.75" customHeight="1">
      <c r="A210" s="230"/>
      <c r="B210" s="230"/>
      <c r="C210" s="231"/>
      <c r="D210" s="232"/>
      <c r="E210" s="231"/>
      <c r="F210" s="231"/>
      <c r="G210" s="231"/>
      <c r="H210" s="231"/>
      <c r="I210" s="231"/>
      <c r="J210" s="231"/>
      <c r="K210" s="232"/>
      <c r="L210" s="231"/>
      <c r="M210" s="231"/>
      <c r="N210" s="231"/>
      <c r="O210" s="231"/>
      <c r="P210" s="231"/>
      <c r="Q210" s="231"/>
      <c r="R210" s="231"/>
      <c r="S210" s="231"/>
      <c r="T210" s="231"/>
      <c r="U210" s="231"/>
      <c r="V210" s="231"/>
      <c r="W210" s="231"/>
      <c r="X210" s="230"/>
      <c r="Y210" s="164"/>
      <c r="Z210" s="164"/>
      <c r="AA210" s="164"/>
      <c r="AB210" s="164"/>
      <c r="AC210" s="164"/>
      <c r="AD210" s="164"/>
      <c r="AE210" s="164"/>
      <c r="AF210" s="164"/>
      <c r="AG210" s="164"/>
      <c r="AH210" s="164"/>
      <c r="AI210" s="164"/>
      <c r="AJ210" s="164"/>
      <c r="AK210" s="164"/>
      <c r="AL210" s="164"/>
      <c r="AM210" s="164"/>
      <c r="AN210" s="164"/>
      <c r="AO210" s="164"/>
      <c r="AP210" s="164"/>
      <c r="AQ210" s="164"/>
      <c r="AR210" s="164"/>
    </row>
    <row r="211" ht="15.75" customHeight="1">
      <c r="A211" s="230"/>
      <c r="B211" s="230"/>
      <c r="C211" s="231"/>
      <c r="D211" s="232"/>
      <c r="E211" s="231"/>
      <c r="F211" s="231"/>
      <c r="G211" s="231"/>
      <c r="H211" s="231"/>
      <c r="I211" s="231"/>
      <c r="J211" s="231"/>
      <c r="K211" s="232"/>
      <c r="L211" s="231"/>
      <c r="M211" s="231"/>
      <c r="N211" s="231"/>
      <c r="O211" s="231"/>
      <c r="P211" s="231"/>
      <c r="Q211" s="231"/>
      <c r="R211" s="231"/>
      <c r="S211" s="231"/>
      <c r="T211" s="231"/>
      <c r="U211" s="231"/>
      <c r="V211" s="231"/>
      <c r="W211" s="231"/>
      <c r="X211" s="230"/>
      <c r="Y211" s="164"/>
      <c r="Z211" s="164"/>
      <c r="AA211" s="164"/>
      <c r="AB211" s="164"/>
      <c r="AC211" s="164"/>
      <c r="AD211" s="164"/>
      <c r="AE211" s="164"/>
      <c r="AF211" s="164"/>
      <c r="AG211" s="164"/>
      <c r="AH211" s="164"/>
      <c r="AI211" s="164"/>
      <c r="AJ211" s="164"/>
      <c r="AK211" s="164"/>
      <c r="AL211" s="164"/>
      <c r="AM211" s="164"/>
      <c r="AN211" s="164"/>
      <c r="AO211" s="164"/>
      <c r="AP211" s="164"/>
      <c r="AQ211" s="164"/>
      <c r="AR211" s="164"/>
    </row>
    <row r="212" ht="15.75" customHeight="1">
      <c r="A212" s="230"/>
      <c r="B212" s="230"/>
      <c r="C212" s="231"/>
      <c r="D212" s="232"/>
      <c r="E212" s="231"/>
      <c r="F212" s="231"/>
      <c r="G212" s="231"/>
      <c r="H212" s="231"/>
      <c r="I212" s="231"/>
      <c r="J212" s="231"/>
      <c r="K212" s="232"/>
      <c r="L212" s="231"/>
      <c r="M212" s="231"/>
      <c r="N212" s="231"/>
      <c r="O212" s="231"/>
      <c r="P212" s="231"/>
      <c r="Q212" s="231"/>
      <c r="R212" s="231"/>
      <c r="S212" s="231"/>
      <c r="T212" s="231"/>
      <c r="U212" s="231"/>
      <c r="V212" s="231"/>
      <c r="W212" s="231"/>
      <c r="X212" s="230"/>
      <c r="Y212" s="164"/>
      <c r="Z212" s="164"/>
      <c r="AA212" s="164"/>
      <c r="AB212" s="164"/>
      <c r="AC212" s="164"/>
      <c r="AD212" s="164"/>
      <c r="AE212" s="164"/>
      <c r="AF212" s="164"/>
      <c r="AG212" s="164"/>
      <c r="AH212" s="164"/>
      <c r="AI212" s="164"/>
      <c r="AJ212" s="164"/>
      <c r="AK212" s="164"/>
      <c r="AL212" s="164"/>
      <c r="AM212" s="164"/>
      <c r="AN212" s="164"/>
      <c r="AO212" s="164"/>
      <c r="AP212" s="164"/>
      <c r="AQ212" s="164"/>
      <c r="AR212" s="164"/>
    </row>
    <row r="213" ht="15.75" customHeight="1">
      <c r="A213" s="230"/>
      <c r="B213" s="230"/>
      <c r="C213" s="231"/>
      <c r="D213" s="232"/>
      <c r="E213" s="231"/>
      <c r="F213" s="231"/>
      <c r="G213" s="231"/>
      <c r="H213" s="231"/>
      <c r="I213" s="231"/>
      <c r="J213" s="231"/>
      <c r="K213" s="232"/>
      <c r="L213" s="231"/>
      <c r="M213" s="231"/>
      <c r="N213" s="231"/>
      <c r="O213" s="231"/>
      <c r="P213" s="231"/>
      <c r="Q213" s="231"/>
      <c r="R213" s="231"/>
      <c r="S213" s="231"/>
      <c r="T213" s="231"/>
      <c r="U213" s="231"/>
      <c r="V213" s="231"/>
      <c r="W213" s="231"/>
      <c r="X213" s="230"/>
      <c r="Y213" s="164"/>
      <c r="Z213" s="164"/>
      <c r="AA213" s="164"/>
      <c r="AB213" s="164"/>
      <c r="AC213" s="164"/>
      <c r="AD213" s="164"/>
      <c r="AE213" s="164"/>
      <c r="AF213" s="164"/>
      <c r="AG213" s="164"/>
      <c r="AH213" s="164"/>
      <c r="AI213" s="164"/>
      <c r="AJ213" s="164"/>
      <c r="AK213" s="164"/>
      <c r="AL213" s="164"/>
      <c r="AM213" s="164"/>
      <c r="AN213" s="164"/>
      <c r="AO213" s="164"/>
      <c r="AP213" s="164"/>
      <c r="AQ213" s="164"/>
      <c r="AR213" s="164"/>
    </row>
    <row r="214" ht="15.75" customHeight="1">
      <c r="A214" s="230"/>
      <c r="B214" s="230"/>
      <c r="C214" s="231"/>
      <c r="D214" s="232"/>
      <c r="E214" s="231"/>
      <c r="F214" s="231"/>
      <c r="G214" s="231"/>
      <c r="H214" s="231"/>
      <c r="I214" s="231"/>
      <c r="J214" s="231"/>
      <c r="K214" s="232"/>
      <c r="L214" s="231"/>
      <c r="M214" s="231"/>
      <c r="N214" s="231"/>
      <c r="O214" s="231"/>
      <c r="P214" s="231"/>
      <c r="Q214" s="231"/>
      <c r="R214" s="231"/>
      <c r="S214" s="231"/>
      <c r="T214" s="231"/>
      <c r="U214" s="231"/>
      <c r="V214" s="231"/>
      <c r="W214" s="231"/>
      <c r="X214" s="230"/>
      <c r="Y214" s="164"/>
      <c r="Z214" s="164"/>
      <c r="AA214" s="164"/>
      <c r="AB214" s="164"/>
      <c r="AC214" s="164"/>
      <c r="AD214" s="164"/>
      <c r="AE214" s="164"/>
      <c r="AF214" s="164"/>
      <c r="AG214" s="164"/>
      <c r="AH214" s="164"/>
      <c r="AI214" s="164"/>
      <c r="AJ214" s="164"/>
      <c r="AK214" s="164"/>
      <c r="AL214" s="164"/>
      <c r="AM214" s="164"/>
      <c r="AN214" s="164"/>
      <c r="AO214" s="164"/>
      <c r="AP214" s="164"/>
      <c r="AQ214" s="164"/>
      <c r="AR214" s="164"/>
    </row>
    <row r="215" ht="15.75" customHeight="1">
      <c r="A215" s="230"/>
      <c r="B215" s="230"/>
      <c r="C215" s="231"/>
      <c r="D215" s="232"/>
      <c r="E215" s="231"/>
      <c r="F215" s="231"/>
      <c r="G215" s="231"/>
      <c r="H215" s="231"/>
      <c r="I215" s="231"/>
      <c r="J215" s="231"/>
      <c r="K215" s="232"/>
      <c r="L215" s="231"/>
      <c r="M215" s="231"/>
      <c r="N215" s="231"/>
      <c r="O215" s="231"/>
      <c r="P215" s="231"/>
      <c r="Q215" s="231"/>
      <c r="R215" s="231"/>
      <c r="S215" s="231"/>
      <c r="T215" s="231"/>
      <c r="U215" s="231"/>
      <c r="V215" s="231"/>
      <c r="W215" s="231"/>
      <c r="X215" s="230"/>
      <c r="Y215" s="164"/>
      <c r="Z215" s="164"/>
      <c r="AA215" s="164"/>
      <c r="AB215" s="164"/>
      <c r="AC215" s="164"/>
      <c r="AD215" s="164"/>
      <c r="AE215" s="164"/>
      <c r="AF215" s="164"/>
      <c r="AG215" s="164"/>
      <c r="AH215" s="164"/>
      <c r="AI215" s="164"/>
      <c r="AJ215" s="164"/>
      <c r="AK215" s="164"/>
      <c r="AL215" s="164"/>
      <c r="AM215" s="164"/>
      <c r="AN215" s="164"/>
      <c r="AO215" s="164"/>
      <c r="AP215" s="164"/>
      <c r="AQ215" s="164"/>
      <c r="AR215" s="164"/>
    </row>
    <row r="216" ht="15.75" customHeight="1">
      <c r="A216" s="230"/>
      <c r="B216" s="230"/>
      <c r="C216" s="231"/>
      <c r="D216" s="232"/>
      <c r="E216" s="231"/>
      <c r="F216" s="231"/>
      <c r="G216" s="231"/>
      <c r="H216" s="231"/>
      <c r="I216" s="231"/>
      <c r="J216" s="231"/>
      <c r="K216" s="232"/>
      <c r="L216" s="231"/>
      <c r="M216" s="231"/>
      <c r="N216" s="231"/>
      <c r="O216" s="231"/>
      <c r="P216" s="231"/>
      <c r="Q216" s="231"/>
      <c r="R216" s="231"/>
      <c r="S216" s="231"/>
      <c r="T216" s="231"/>
      <c r="U216" s="231"/>
      <c r="V216" s="231"/>
      <c r="W216" s="231"/>
      <c r="X216" s="230"/>
      <c r="Y216" s="164"/>
      <c r="Z216" s="164"/>
      <c r="AA216" s="164"/>
      <c r="AB216" s="164"/>
      <c r="AC216" s="164"/>
      <c r="AD216" s="164"/>
      <c r="AE216" s="164"/>
      <c r="AF216" s="164"/>
      <c r="AG216" s="164"/>
      <c r="AH216" s="164"/>
      <c r="AI216" s="164"/>
      <c r="AJ216" s="164"/>
      <c r="AK216" s="164"/>
      <c r="AL216" s="164"/>
      <c r="AM216" s="164"/>
      <c r="AN216" s="164"/>
      <c r="AO216" s="164"/>
      <c r="AP216" s="164"/>
      <c r="AQ216" s="164"/>
      <c r="AR216" s="164"/>
    </row>
    <row r="217" ht="15.75" customHeight="1">
      <c r="A217" s="230"/>
      <c r="B217" s="230"/>
      <c r="C217" s="231"/>
      <c r="D217" s="232"/>
      <c r="E217" s="231"/>
      <c r="F217" s="231"/>
      <c r="G217" s="231"/>
      <c r="H217" s="231"/>
      <c r="I217" s="231"/>
      <c r="J217" s="231"/>
      <c r="K217" s="232"/>
      <c r="L217" s="231"/>
      <c r="M217" s="231"/>
      <c r="N217" s="231"/>
      <c r="O217" s="231"/>
      <c r="P217" s="231"/>
      <c r="Q217" s="231"/>
      <c r="R217" s="231"/>
      <c r="S217" s="231"/>
      <c r="T217" s="231"/>
      <c r="U217" s="231"/>
      <c r="V217" s="231"/>
      <c r="W217" s="231"/>
      <c r="X217" s="230"/>
      <c r="Y217" s="164"/>
      <c r="Z217" s="164"/>
      <c r="AA217" s="164"/>
      <c r="AB217" s="164"/>
      <c r="AC217" s="164"/>
      <c r="AD217" s="164"/>
      <c r="AE217" s="164"/>
      <c r="AF217" s="164"/>
      <c r="AG217" s="164"/>
      <c r="AH217" s="164"/>
      <c r="AI217" s="164"/>
      <c r="AJ217" s="164"/>
      <c r="AK217" s="164"/>
      <c r="AL217" s="164"/>
      <c r="AM217" s="164"/>
      <c r="AN217" s="164"/>
      <c r="AO217" s="164"/>
      <c r="AP217" s="164"/>
      <c r="AQ217" s="164"/>
      <c r="AR217" s="164"/>
    </row>
    <row r="218" ht="15.75" customHeight="1">
      <c r="A218" s="230"/>
      <c r="B218" s="230"/>
      <c r="C218" s="231"/>
      <c r="D218" s="232"/>
      <c r="E218" s="231"/>
      <c r="F218" s="231"/>
      <c r="G218" s="231"/>
      <c r="H218" s="231"/>
      <c r="I218" s="231"/>
      <c r="J218" s="231"/>
      <c r="K218" s="232"/>
      <c r="L218" s="231"/>
      <c r="M218" s="231"/>
      <c r="N218" s="231"/>
      <c r="O218" s="231"/>
      <c r="P218" s="231"/>
      <c r="Q218" s="231"/>
      <c r="R218" s="231"/>
      <c r="S218" s="231"/>
      <c r="T218" s="231"/>
      <c r="U218" s="231"/>
      <c r="V218" s="231"/>
      <c r="W218" s="231"/>
      <c r="X218" s="230"/>
      <c r="Y218" s="164"/>
      <c r="Z218" s="164"/>
      <c r="AA218" s="164"/>
      <c r="AB218" s="164"/>
      <c r="AC218" s="164"/>
      <c r="AD218" s="164"/>
      <c r="AE218" s="164"/>
      <c r="AF218" s="164"/>
      <c r="AG218" s="164"/>
      <c r="AH218" s="164"/>
      <c r="AI218" s="164"/>
      <c r="AJ218" s="164"/>
      <c r="AK218" s="164"/>
      <c r="AL218" s="164"/>
      <c r="AM218" s="164"/>
      <c r="AN218" s="164"/>
      <c r="AO218" s="164"/>
      <c r="AP218" s="164"/>
      <c r="AQ218" s="164"/>
      <c r="AR218" s="164"/>
    </row>
    <row r="219" ht="15.75" customHeight="1">
      <c r="A219" s="230"/>
      <c r="B219" s="230"/>
      <c r="C219" s="231"/>
      <c r="D219" s="232"/>
      <c r="E219" s="231"/>
      <c r="F219" s="231"/>
      <c r="G219" s="231"/>
      <c r="H219" s="231"/>
      <c r="I219" s="231"/>
      <c r="J219" s="231"/>
      <c r="K219" s="232"/>
      <c r="L219" s="231"/>
      <c r="M219" s="231"/>
      <c r="N219" s="231"/>
      <c r="O219" s="231"/>
      <c r="P219" s="231"/>
      <c r="Q219" s="231"/>
      <c r="R219" s="231"/>
      <c r="S219" s="231"/>
      <c r="T219" s="231"/>
      <c r="U219" s="231"/>
      <c r="V219" s="231"/>
      <c r="W219" s="231"/>
      <c r="X219" s="230"/>
      <c r="Y219" s="164"/>
      <c r="Z219" s="164"/>
      <c r="AA219" s="164"/>
      <c r="AB219" s="164"/>
      <c r="AC219" s="164"/>
      <c r="AD219" s="164"/>
      <c r="AE219" s="164"/>
      <c r="AF219" s="164"/>
      <c r="AG219" s="164"/>
      <c r="AH219" s="164"/>
      <c r="AI219" s="164"/>
      <c r="AJ219" s="164"/>
      <c r="AK219" s="164"/>
      <c r="AL219" s="164"/>
      <c r="AM219" s="164"/>
      <c r="AN219" s="164"/>
      <c r="AO219" s="164"/>
      <c r="AP219" s="164"/>
      <c r="AQ219" s="164"/>
      <c r="AR219" s="164"/>
    </row>
    <row r="220" ht="15.75" customHeight="1">
      <c r="A220" s="230"/>
      <c r="B220" s="230"/>
      <c r="C220" s="231"/>
      <c r="D220" s="232"/>
      <c r="E220" s="231"/>
      <c r="F220" s="231"/>
      <c r="G220" s="231"/>
      <c r="H220" s="231"/>
      <c r="I220" s="231"/>
      <c r="J220" s="231"/>
      <c r="K220" s="232"/>
      <c r="L220" s="231"/>
      <c r="M220" s="231"/>
      <c r="N220" s="231"/>
      <c r="O220" s="231"/>
      <c r="P220" s="231"/>
      <c r="Q220" s="231"/>
      <c r="R220" s="231"/>
      <c r="S220" s="231"/>
      <c r="T220" s="231"/>
      <c r="U220" s="231"/>
      <c r="V220" s="231"/>
      <c r="W220" s="231"/>
      <c r="X220" s="230"/>
      <c r="Y220" s="164"/>
      <c r="Z220" s="164"/>
      <c r="AA220" s="164"/>
      <c r="AB220" s="164"/>
      <c r="AC220" s="164"/>
      <c r="AD220" s="164"/>
      <c r="AE220" s="164"/>
      <c r="AF220" s="164"/>
      <c r="AG220" s="164"/>
      <c r="AH220" s="164"/>
      <c r="AI220" s="164"/>
      <c r="AJ220" s="164"/>
      <c r="AK220" s="164"/>
      <c r="AL220" s="164"/>
      <c r="AM220" s="164"/>
      <c r="AN220" s="164"/>
      <c r="AO220" s="164"/>
      <c r="AP220" s="164"/>
      <c r="AQ220" s="164"/>
      <c r="AR220" s="164"/>
    </row>
    <row r="221" ht="15.75" customHeight="1">
      <c r="A221" s="230"/>
      <c r="B221" s="230"/>
      <c r="C221" s="231"/>
      <c r="D221" s="232"/>
      <c r="E221" s="231"/>
      <c r="F221" s="231"/>
      <c r="G221" s="231"/>
      <c r="H221" s="231"/>
      <c r="I221" s="231"/>
      <c r="J221" s="231"/>
      <c r="K221" s="232"/>
      <c r="L221" s="231"/>
      <c r="M221" s="231"/>
      <c r="N221" s="231"/>
      <c r="O221" s="231"/>
      <c r="P221" s="231"/>
      <c r="Q221" s="231"/>
      <c r="R221" s="231"/>
      <c r="S221" s="231"/>
      <c r="T221" s="231"/>
      <c r="U221" s="231"/>
      <c r="V221" s="231"/>
      <c r="W221" s="231"/>
      <c r="X221" s="230"/>
      <c r="Y221" s="164"/>
      <c r="Z221" s="164"/>
      <c r="AA221" s="164"/>
      <c r="AB221" s="164"/>
      <c r="AC221" s="164"/>
      <c r="AD221" s="164"/>
      <c r="AE221" s="164"/>
      <c r="AF221" s="164"/>
      <c r="AG221" s="164"/>
      <c r="AH221" s="164"/>
      <c r="AI221" s="164"/>
      <c r="AJ221" s="164"/>
      <c r="AK221" s="164"/>
      <c r="AL221" s="164"/>
      <c r="AM221" s="164"/>
      <c r="AN221" s="164"/>
      <c r="AO221" s="164"/>
      <c r="AP221" s="164"/>
      <c r="AQ221" s="164"/>
      <c r="AR221" s="164"/>
    </row>
    <row r="222" ht="15.75" customHeight="1">
      <c r="A222" s="230"/>
      <c r="B222" s="230"/>
      <c r="C222" s="231"/>
      <c r="D222" s="232"/>
      <c r="E222" s="231"/>
      <c r="F222" s="231"/>
      <c r="G222" s="231"/>
      <c r="H222" s="231"/>
      <c r="I222" s="231"/>
      <c r="J222" s="231"/>
      <c r="K222" s="232"/>
      <c r="L222" s="231"/>
      <c r="M222" s="231"/>
      <c r="N222" s="231"/>
      <c r="O222" s="231"/>
      <c r="P222" s="231"/>
      <c r="Q222" s="231"/>
      <c r="R222" s="231"/>
      <c r="S222" s="231"/>
      <c r="T222" s="231"/>
      <c r="U222" s="231"/>
      <c r="V222" s="231"/>
      <c r="W222" s="231"/>
      <c r="X222" s="230"/>
      <c r="Y222" s="164"/>
      <c r="Z222" s="164"/>
      <c r="AA222" s="164"/>
      <c r="AB222" s="164"/>
      <c r="AC222" s="164"/>
      <c r="AD222" s="164"/>
      <c r="AE222" s="164"/>
      <c r="AF222" s="164"/>
      <c r="AG222" s="164"/>
      <c r="AH222" s="164"/>
      <c r="AI222" s="164"/>
      <c r="AJ222" s="164"/>
      <c r="AK222" s="164"/>
      <c r="AL222" s="164"/>
      <c r="AM222" s="164"/>
      <c r="AN222" s="164"/>
      <c r="AO222" s="164"/>
      <c r="AP222" s="164"/>
      <c r="AQ222" s="164"/>
      <c r="AR222" s="164"/>
    </row>
    <row r="223" ht="15.75" customHeight="1">
      <c r="A223" s="230"/>
      <c r="B223" s="230"/>
      <c r="C223" s="231"/>
      <c r="D223" s="232"/>
      <c r="E223" s="231"/>
      <c r="F223" s="231"/>
      <c r="G223" s="231"/>
      <c r="H223" s="231"/>
      <c r="I223" s="231"/>
      <c r="J223" s="231"/>
      <c r="K223" s="232"/>
      <c r="L223" s="231"/>
      <c r="M223" s="231"/>
      <c r="N223" s="231"/>
      <c r="O223" s="231"/>
      <c r="P223" s="231"/>
      <c r="Q223" s="231"/>
      <c r="R223" s="231"/>
      <c r="S223" s="231"/>
      <c r="T223" s="231"/>
      <c r="U223" s="231"/>
      <c r="V223" s="231"/>
      <c r="W223" s="231"/>
      <c r="X223" s="230"/>
      <c r="Y223" s="164"/>
      <c r="Z223" s="164"/>
      <c r="AA223" s="164"/>
      <c r="AB223" s="164"/>
      <c r="AC223" s="164"/>
      <c r="AD223" s="164"/>
      <c r="AE223" s="164"/>
      <c r="AF223" s="164"/>
      <c r="AG223" s="164"/>
      <c r="AH223" s="164"/>
      <c r="AI223" s="164"/>
      <c r="AJ223" s="164"/>
      <c r="AK223" s="164"/>
      <c r="AL223" s="164"/>
      <c r="AM223" s="164"/>
      <c r="AN223" s="164"/>
      <c r="AO223" s="164"/>
      <c r="AP223" s="164"/>
      <c r="AQ223" s="164"/>
      <c r="AR223" s="164"/>
    </row>
    <row r="224" ht="15.75" customHeight="1">
      <c r="A224" s="230"/>
      <c r="B224" s="230"/>
      <c r="C224" s="231"/>
      <c r="D224" s="232"/>
      <c r="E224" s="231"/>
      <c r="F224" s="231"/>
      <c r="G224" s="231"/>
      <c r="H224" s="231"/>
      <c r="I224" s="231"/>
      <c r="J224" s="231"/>
      <c r="K224" s="232"/>
      <c r="L224" s="231"/>
      <c r="M224" s="231"/>
      <c r="N224" s="231"/>
      <c r="O224" s="231"/>
      <c r="P224" s="231"/>
      <c r="Q224" s="231"/>
      <c r="R224" s="231"/>
      <c r="S224" s="231"/>
      <c r="T224" s="231"/>
      <c r="U224" s="231"/>
      <c r="V224" s="231"/>
      <c r="W224" s="231"/>
      <c r="X224" s="230"/>
      <c r="Y224" s="164"/>
      <c r="Z224" s="164"/>
      <c r="AA224" s="164"/>
      <c r="AB224" s="164"/>
      <c r="AC224" s="164"/>
      <c r="AD224" s="164"/>
      <c r="AE224" s="164"/>
      <c r="AF224" s="164"/>
      <c r="AG224" s="164"/>
      <c r="AH224" s="164"/>
      <c r="AI224" s="164"/>
      <c r="AJ224" s="164"/>
      <c r="AK224" s="164"/>
      <c r="AL224" s="164"/>
      <c r="AM224" s="164"/>
      <c r="AN224" s="164"/>
      <c r="AO224" s="164"/>
      <c r="AP224" s="164"/>
      <c r="AQ224" s="164"/>
      <c r="AR224" s="164"/>
    </row>
    <row r="225" ht="15.75" customHeight="1">
      <c r="A225" s="230"/>
      <c r="B225" s="230"/>
      <c r="C225" s="231"/>
      <c r="D225" s="232"/>
      <c r="E225" s="231"/>
      <c r="F225" s="231"/>
      <c r="G225" s="231"/>
      <c r="H225" s="231"/>
      <c r="I225" s="231"/>
      <c r="J225" s="231"/>
      <c r="K225" s="232"/>
      <c r="L225" s="231"/>
      <c r="M225" s="231"/>
      <c r="N225" s="231"/>
      <c r="O225" s="231"/>
      <c r="P225" s="231"/>
      <c r="Q225" s="231"/>
      <c r="R225" s="231"/>
      <c r="S225" s="231"/>
      <c r="T225" s="231"/>
      <c r="U225" s="231"/>
      <c r="V225" s="231"/>
      <c r="W225" s="231"/>
      <c r="X225" s="230"/>
      <c r="Y225" s="164"/>
      <c r="Z225" s="164"/>
      <c r="AA225" s="164"/>
      <c r="AB225" s="164"/>
      <c r="AC225" s="164"/>
      <c r="AD225" s="164"/>
      <c r="AE225" s="164"/>
      <c r="AF225" s="164"/>
      <c r="AG225" s="164"/>
      <c r="AH225" s="164"/>
      <c r="AI225" s="164"/>
      <c r="AJ225" s="164"/>
      <c r="AK225" s="164"/>
      <c r="AL225" s="164"/>
      <c r="AM225" s="164"/>
      <c r="AN225" s="164"/>
      <c r="AO225" s="164"/>
      <c r="AP225" s="164"/>
      <c r="AQ225" s="164"/>
      <c r="AR225" s="164"/>
    </row>
    <row r="226" ht="15.75" customHeight="1">
      <c r="A226" s="230"/>
      <c r="B226" s="230"/>
      <c r="C226" s="231"/>
      <c r="D226" s="232"/>
      <c r="E226" s="231"/>
      <c r="F226" s="231"/>
      <c r="G226" s="231"/>
      <c r="H226" s="231"/>
      <c r="I226" s="231"/>
      <c r="J226" s="231"/>
      <c r="K226" s="232"/>
      <c r="L226" s="231"/>
      <c r="M226" s="231"/>
      <c r="N226" s="231"/>
      <c r="O226" s="231"/>
      <c r="P226" s="231"/>
      <c r="Q226" s="231"/>
      <c r="R226" s="231"/>
      <c r="S226" s="231"/>
      <c r="T226" s="231"/>
      <c r="U226" s="231"/>
      <c r="V226" s="231"/>
      <c r="W226" s="231"/>
      <c r="X226" s="230"/>
      <c r="Y226" s="164"/>
      <c r="Z226" s="164"/>
      <c r="AA226" s="164"/>
      <c r="AB226" s="164"/>
      <c r="AC226" s="164"/>
      <c r="AD226" s="164"/>
      <c r="AE226" s="164"/>
      <c r="AF226" s="164"/>
      <c r="AG226" s="164"/>
      <c r="AH226" s="164"/>
      <c r="AI226" s="164"/>
      <c r="AJ226" s="164"/>
      <c r="AK226" s="164"/>
      <c r="AL226" s="164"/>
      <c r="AM226" s="164"/>
      <c r="AN226" s="164"/>
      <c r="AO226" s="164"/>
      <c r="AP226" s="164"/>
      <c r="AQ226" s="164"/>
      <c r="AR226" s="164"/>
    </row>
    <row r="227" ht="15.75" customHeight="1">
      <c r="A227" s="230"/>
      <c r="B227" s="230"/>
      <c r="C227" s="231"/>
      <c r="D227" s="232"/>
      <c r="E227" s="231"/>
      <c r="F227" s="231"/>
      <c r="G227" s="231"/>
      <c r="H227" s="231"/>
      <c r="I227" s="231"/>
      <c r="J227" s="231"/>
      <c r="K227" s="232"/>
      <c r="L227" s="231"/>
      <c r="M227" s="231"/>
      <c r="N227" s="231"/>
      <c r="O227" s="231"/>
      <c r="P227" s="231"/>
      <c r="Q227" s="231"/>
      <c r="R227" s="231"/>
      <c r="S227" s="231"/>
      <c r="T227" s="231"/>
      <c r="U227" s="231"/>
      <c r="V227" s="231"/>
      <c r="W227" s="231"/>
      <c r="X227" s="230"/>
      <c r="Y227" s="164"/>
      <c r="Z227" s="164"/>
      <c r="AA227" s="164"/>
      <c r="AB227" s="164"/>
      <c r="AC227" s="164"/>
      <c r="AD227" s="164"/>
      <c r="AE227" s="164"/>
      <c r="AF227" s="164"/>
      <c r="AG227" s="164"/>
      <c r="AH227" s="164"/>
      <c r="AI227" s="164"/>
      <c r="AJ227" s="164"/>
      <c r="AK227" s="164"/>
      <c r="AL227" s="164"/>
      <c r="AM227" s="164"/>
      <c r="AN227" s="164"/>
      <c r="AO227" s="164"/>
      <c r="AP227" s="164"/>
      <c r="AQ227" s="164"/>
      <c r="AR227" s="164"/>
    </row>
    <row r="228" ht="15.75" customHeight="1">
      <c r="A228" s="230"/>
      <c r="B228" s="230"/>
      <c r="C228" s="231"/>
      <c r="D228" s="232"/>
      <c r="E228" s="231"/>
      <c r="F228" s="231"/>
      <c r="G228" s="231"/>
      <c r="H228" s="231"/>
      <c r="I228" s="231"/>
      <c r="J228" s="231"/>
      <c r="K228" s="232"/>
      <c r="L228" s="231"/>
      <c r="M228" s="231"/>
      <c r="N228" s="231"/>
      <c r="O228" s="231"/>
      <c r="P228" s="231"/>
      <c r="Q228" s="231"/>
      <c r="R228" s="231"/>
      <c r="S228" s="231"/>
      <c r="T228" s="231"/>
      <c r="U228" s="231"/>
      <c r="V228" s="231"/>
      <c r="W228" s="231"/>
      <c r="X228" s="230"/>
      <c r="Y228" s="164"/>
      <c r="Z228" s="164"/>
      <c r="AA228" s="164"/>
      <c r="AB228" s="164"/>
      <c r="AC228" s="164"/>
      <c r="AD228" s="164"/>
      <c r="AE228" s="164"/>
      <c r="AF228" s="164"/>
      <c r="AG228" s="164"/>
      <c r="AH228" s="164"/>
      <c r="AI228" s="164"/>
      <c r="AJ228" s="164"/>
      <c r="AK228" s="164"/>
      <c r="AL228" s="164"/>
      <c r="AM228" s="164"/>
      <c r="AN228" s="164"/>
      <c r="AO228" s="164"/>
      <c r="AP228" s="164"/>
      <c r="AQ228" s="164"/>
      <c r="AR228" s="164"/>
    </row>
    <row r="229" ht="15.75" customHeight="1">
      <c r="A229" s="230"/>
      <c r="B229" s="230"/>
      <c r="C229" s="231"/>
      <c r="D229" s="232"/>
      <c r="E229" s="231"/>
      <c r="F229" s="231"/>
      <c r="G229" s="231"/>
      <c r="H229" s="231"/>
      <c r="I229" s="231"/>
      <c r="J229" s="231"/>
      <c r="K229" s="232"/>
      <c r="L229" s="231"/>
      <c r="M229" s="231"/>
      <c r="N229" s="231"/>
      <c r="O229" s="231"/>
      <c r="P229" s="231"/>
      <c r="Q229" s="231"/>
      <c r="R229" s="231"/>
      <c r="S229" s="231"/>
      <c r="T229" s="231"/>
      <c r="U229" s="231"/>
      <c r="V229" s="231"/>
      <c r="W229" s="231"/>
      <c r="X229" s="230"/>
      <c r="Y229" s="164"/>
      <c r="Z229" s="164"/>
      <c r="AA229" s="164"/>
      <c r="AB229" s="164"/>
      <c r="AC229" s="164"/>
      <c r="AD229" s="164"/>
      <c r="AE229" s="164"/>
      <c r="AF229" s="164"/>
      <c r="AG229" s="164"/>
      <c r="AH229" s="164"/>
      <c r="AI229" s="164"/>
      <c r="AJ229" s="164"/>
      <c r="AK229" s="164"/>
      <c r="AL229" s="164"/>
      <c r="AM229" s="164"/>
      <c r="AN229" s="164"/>
      <c r="AO229" s="164"/>
      <c r="AP229" s="164"/>
      <c r="AQ229" s="164"/>
      <c r="AR229" s="164"/>
    </row>
    <row r="230" ht="15.75" customHeight="1">
      <c r="A230" s="230"/>
      <c r="B230" s="230"/>
      <c r="C230" s="231"/>
      <c r="D230" s="232"/>
      <c r="E230" s="231"/>
      <c r="F230" s="231"/>
      <c r="G230" s="231"/>
      <c r="H230" s="231"/>
      <c r="I230" s="231"/>
      <c r="J230" s="231"/>
      <c r="K230" s="232"/>
      <c r="L230" s="231"/>
      <c r="M230" s="231"/>
      <c r="N230" s="231"/>
      <c r="O230" s="231"/>
      <c r="P230" s="231"/>
      <c r="Q230" s="231"/>
      <c r="R230" s="231"/>
      <c r="S230" s="231"/>
      <c r="T230" s="231"/>
      <c r="U230" s="231"/>
      <c r="V230" s="231"/>
      <c r="W230" s="231"/>
      <c r="X230" s="230"/>
      <c r="Y230" s="164"/>
      <c r="Z230" s="164"/>
      <c r="AA230" s="164"/>
      <c r="AB230" s="164"/>
      <c r="AC230" s="164"/>
      <c r="AD230" s="164"/>
      <c r="AE230" s="164"/>
      <c r="AF230" s="164"/>
      <c r="AG230" s="164"/>
      <c r="AH230" s="164"/>
      <c r="AI230" s="164"/>
      <c r="AJ230" s="164"/>
      <c r="AK230" s="164"/>
      <c r="AL230" s="164"/>
      <c r="AM230" s="164"/>
      <c r="AN230" s="164"/>
      <c r="AO230" s="164"/>
      <c r="AP230" s="164"/>
      <c r="AQ230" s="164"/>
      <c r="AR230" s="164"/>
    </row>
    <row r="231" ht="15.75" customHeight="1">
      <c r="A231" s="230"/>
      <c r="B231" s="230"/>
      <c r="C231" s="231"/>
      <c r="D231" s="232"/>
      <c r="E231" s="231"/>
      <c r="F231" s="231"/>
      <c r="G231" s="231"/>
      <c r="H231" s="231"/>
      <c r="I231" s="231"/>
      <c r="J231" s="231"/>
      <c r="K231" s="232"/>
      <c r="L231" s="231"/>
      <c r="M231" s="231"/>
      <c r="N231" s="231"/>
      <c r="O231" s="231"/>
      <c r="P231" s="231"/>
      <c r="Q231" s="231"/>
      <c r="R231" s="231"/>
      <c r="S231" s="231"/>
      <c r="T231" s="231"/>
      <c r="U231" s="231"/>
      <c r="V231" s="231"/>
      <c r="W231" s="231"/>
      <c r="X231" s="230"/>
      <c r="Y231" s="164"/>
      <c r="Z231" s="164"/>
      <c r="AA231" s="164"/>
      <c r="AB231" s="164"/>
      <c r="AC231" s="164"/>
      <c r="AD231" s="164"/>
      <c r="AE231" s="164"/>
      <c r="AF231" s="164"/>
      <c r="AG231" s="164"/>
      <c r="AH231" s="164"/>
      <c r="AI231" s="164"/>
      <c r="AJ231" s="164"/>
      <c r="AK231" s="164"/>
      <c r="AL231" s="164"/>
      <c r="AM231" s="164"/>
      <c r="AN231" s="164"/>
      <c r="AO231" s="164"/>
      <c r="AP231" s="164"/>
      <c r="AQ231" s="164"/>
      <c r="AR231" s="164"/>
    </row>
    <row r="232" ht="15.75" customHeight="1">
      <c r="A232" s="230"/>
      <c r="B232" s="230"/>
      <c r="C232" s="231"/>
      <c r="D232" s="232"/>
      <c r="E232" s="231"/>
      <c r="F232" s="231"/>
      <c r="G232" s="231"/>
      <c r="H232" s="231"/>
      <c r="I232" s="231"/>
      <c r="J232" s="231"/>
      <c r="K232" s="232"/>
      <c r="L232" s="231"/>
      <c r="M232" s="231"/>
      <c r="N232" s="231"/>
      <c r="O232" s="231"/>
      <c r="P232" s="231"/>
      <c r="Q232" s="231"/>
      <c r="R232" s="231"/>
      <c r="S232" s="231"/>
      <c r="T232" s="231"/>
      <c r="U232" s="231"/>
      <c r="V232" s="231"/>
      <c r="W232" s="231"/>
      <c r="X232" s="230"/>
      <c r="Y232" s="164"/>
      <c r="Z232" s="164"/>
      <c r="AA232" s="164"/>
      <c r="AB232" s="164"/>
      <c r="AC232" s="164"/>
      <c r="AD232" s="164"/>
      <c r="AE232" s="164"/>
      <c r="AF232" s="164"/>
      <c r="AG232" s="164"/>
      <c r="AH232" s="164"/>
      <c r="AI232" s="164"/>
      <c r="AJ232" s="164"/>
      <c r="AK232" s="164"/>
      <c r="AL232" s="164"/>
      <c r="AM232" s="164"/>
      <c r="AN232" s="164"/>
      <c r="AO232" s="164"/>
      <c r="AP232" s="164"/>
      <c r="AQ232" s="164"/>
      <c r="AR232" s="164"/>
    </row>
    <row r="233" ht="15.75" customHeight="1">
      <c r="A233" s="230"/>
      <c r="B233" s="230"/>
      <c r="C233" s="231"/>
      <c r="D233" s="232"/>
      <c r="E233" s="231"/>
      <c r="F233" s="231"/>
      <c r="G233" s="231"/>
      <c r="H233" s="231"/>
      <c r="I233" s="231"/>
      <c r="J233" s="231"/>
      <c r="K233" s="232"/>
      <c r="L233" s="231"/>
      <c r="M233" s="231"/>
      <c r="N233" s="231"/>
      <c r="O233" s="231"/>
      <c r="P233" s="231"/>
      <c r="Q233" s="231"/>
      <c r="R233" s="231"/>
      <c r="S233" s="231"/>
      <c r="T233" s="231"/>
      <c r="U233" s="231"/>
      <c r="V233" s="231"/>
      <c r="W233" s="231"/>
      <c r="X233" s="230"/>
      <c r="Y233" s="164"/>
      <c r="Z233" s="164"/>
      <c r="AA233" s="164"/>
      <c r="AB233" s="164"/>
      <c r="AC233" s="164"/>
      <c r="AD233" s="164"/>
      <c r="AE233" s="164"/>
      <c r="AF233" s="164"/>
      <c r="AG233" s="164"/>
      <c r="AH233" s="164"/>
      <c r="AI233" s="164"/>
      <c r="AJ233" s="164"/>
      <c r="AK233" s="164"/>
      <c r="AL233" s="164"/>
      <c r="AM233" s="164"/>
      <c r="AN233" s="164"/>
      <c r="AO233" s="164"/>
      <c r="AP233" s="164"/>
      <c r="AQ233" s="164"/>
      <c r="AR233" s="164"/>
    </row>
    <row r="234" ht="15.75" customHeight="1">
      <c r="A234" s="230"/>
      <c r="B234" s="230"/>
      <c r="C234" s="231"/>
      <c r="D234" s="232"/>
      <c r="E234" s="231"/>
      <c r="F234" s="231"/>
      <c r="G234" s="231"/>
      <c r="H234" s="231"/>
      <c r="I234" s="231"/>
      <c r="J234" s="231"/>
      <c r="K234" s="232"/>
      <c r="L234" s="231"/>
      <c r="M234" s="231"/>
      <c r="N234" s="231"/>
      <c r="O234" s="231"/>
      <c r="P234" s="231"/>
      <c r="Q234" s="231"/>
      <c r="R234" s="231"/>
      <c r="S234" s="231"/>
      <c r="T234" s="231"/>
      <c r="U234" s="231"/>
      <c r="V234" s="231"/>
      <c r="W234" s="231"/>
      <c r="X234" s="230"/>
      <c r="Y234" s="164"/>
      <c r="Z234" s="164"/>
      <c r="AA234" s="164"/>
      <c r="AB234" s="164"/>
      <c r="AC234" s="164"/>
      <c r="AD234" s="164"/>
      <c r="AE234" s="164"/>
      <c r="AF234" s="164"/>
      <c r="AG234" s="164"/>
      <c r="AH234" s="164"/>
      <c r="AI234" s="164"/>
      <c r="AJ234" s="164"/>
      <c r="AK234" s="164"/>
      <c r="AL234" s="164"/>
      <c r="AM234" s="164"/>
      <c r="AN234" s="164"/>
      <c r="AO234" s="164"/>
      <c r="AP234" s="164"/>
      <c r="AQ234" s="164"/>
      <c r="AR234" s="164"/>
    </row>
    <row r="235" ht="15.75" customHeight="1">
      <c r="A235" s="230"/>
      <c r="B235" s="230"/>
      <c r="C235" s="231"/>
      <c r="D235" s="232"/>
      <c r="E235" s="231"/>
      <c r="F235" s="231"/>
      <c r="G235" s="231"/>
      <c r="H235" s="231"/>
      <c r="I235" s="231"/>
      <c r="J235" s="231"/>
      <c r="K235" s="232"/>
      <c r="L235" s="231"/>
      <c r="M235" s="231"/>
      <c r="N235" s="231"/>
      <c r="O235" s="231"/>
      <c r="P235" s="231"/>
      <c r="Q235" s="231"/>
      <c r="R235" s="231"/>
      <c r="S235" s="231"/>
      <c r="T235" s="231"/>
      <c r="U235" s="231"/>
      <c r="V235" s="231"/>
      <c r="W235" s="231"/>
      <c r="X235" s="230"/>
      <c r="Y235" s="164"/>
      <c r="Z235" s="164"/>
      <c r="AA235" s="164"/>
      <c r="AB235" s="164"/>
      <c r="AC235" s="164"/>
      <c r="AD235" s="164"/>
      <c r="AE235" s="164"/>
      <c r="AF235" s="164"/>
      <c r="AG235" s="164"/>
      <c r="AH235" s="164"/>
      <c r="AI235" s="164"/>
      <c r="AJ235" s="164"/>
      <c r="AK235" s="164"/>
      <c r="AL235" s="164"/>
      <c r="AM235" s="164"/>
      <c r="AN235" s="164"/>
      <c r="AO235" s="164"/>
      <c r="AP235" s="164"/>
      <c r="AQ235" s="164"/>
      <c r="AR235" s="164"/>
    </row>
    <row r="236" ht="15.75" customHeight="1">
      <c r="A236" s="230"/>
      <c r="B236" s="230"/>
      <c r="C236" s="231"/>
      <c r="D236" s="232"/>
      <c r="E236" s="231"/>
      <c r="F236" s="231"/>
      <c r="G236" s="231"/>
      <c r="H236" s="231"/>
      <c r="I236" s="231"/>
      <c r="J236" s="231"/>
      <c r="K236" s="232"/>
      <c r="L236" s="231"/>
      <c r="M236" s="231"/>
      <c r="N236" s="231"/>
      <c r="O236" s="231"/>
      <c r="P236" s="231"/>
      <c r="Q236" s="231"/>
      <c r="R236" s="231"/>
      <c r="S236" s="231"/>
      <c r="T236" s="231"/>
      <c r="U236" s="231"/>
      <c r="V236" s="231"/>
      <c r="W236" s="231"/>
      <c r="X236" s="230"/>
      <c r="Y236" s="164"/>
      <c r="Z236" s="164"/>
      <c r="AA236" s="164"/>
      <c r="AB236" s="164"/>
      <c r="AC236" s="164"/>
      <c r="AD236" s="164"/>
      <c r="AE236" s="164"/>
      <c r="AF236" s="164"/>
      <c r="AG236" s="164"/>
      <c r="AH236" s="164"/>
      <c r="AI236" s="164"/>
      <c r="AJ236" s="164"/>
      <c r="AK236" s="164"/>
      <c r="AL236" s="164"/>
      <c r="AM236" s="164"/>
      <c r="AN236" s="164"/>
      <c r="AO236" s="164"/>
      <c r="AP236" s="164"/>
      <c r="AQ236" s="164"/>
      <c r="AR236" s="164"/>
    </row>
    <row r="237" ht="15.75" customHeight="1">
      <c r="A237" s="230"/>
      <c r="B237" s="230"/>
      <c r="C237" s="231"/>
      <c r="D237" s="232"/>
      <c r="E237" s="231"/>
      <c r="F237" s="231"/>
      <c r="G237" s="231"/>
      <c r="H237" s="231"/>
      <c r="I237" s="231"/>
      <c r="J237" s="231"/>
      <c r="K237" s="232"/>
      <c r="L237" s="231"/>
      <c r="M237" s="231"/>
      <c r="N237" s="231"/>
      <c r="O237" s="231"/>
      <c r="P237" s="231"/>
      <c r="Q237" s="231"/>
      <c r="R237" s="231"/>
      <c r="S237" s="231"/>
      <c r="T237" s="231"/>
      <c r="U237" s="231"/>
      <c r="V237" s="231"/>
      <c r="W237" s="231"/>
      <c r="X237" s="230"/>
      <c r="Y237" s="164"/>
      <c r="Z237" s="164"/>
      <c r="AA237" s="164"/>
      <c r="AB237" s="164"/>
      <c r="AC237" s="164"/>
      <c r="AD237" s="164"/>
      <c r="AE237" s="164"/>
      <c r="AF237" s="164"/>
      <c r="AG237" s="164"/>
      <c r="AH237" s="164"/>
      <c r="AI237" s="164"/>
      <c r="AJ237" s="164"/>
      <c r="AK237" s="164"/>
      <c r="AL237" s="164"/>
      <c r="AM237" s="164"/>
      <c r="AN237" s="164"/>
      <c r="AO237" s="164"/>
      <c r="AP237" s="164"/>
      <c r="AQ237" s="164"/>
      <c r="AR237" s="164"/>
    </row>
    <row r="238" ht="15.75" customHeight="1">
      <c r="A238" s="230"/>
      <c r="B238" s="230"/>
      <c r="C238" s="231"/>
      <c r="D238" s="232"/>
      <c r="E238" s="231"/>
      <c r="F238" s="231"/>
      <c r="G238" s="231"/>
      <c r="H238" s="231"/>
      <c r="I238" s="231"/>
      <c r="J238" s="231"/>
      <c r="K238" s="232"/>
      <c r="L238" s="231"/>
      <c r="M238" s="231"/>
      <c r="N238" s="231"/>
      <c r="O238" s="231"/>
      <c r="P238" s="231"/>
      <c r="Q238" s="231"/>
      <c r="R238" s="231"/>
      <c r="S238" s="231"/>
      <c r="T238" s="231"/>
      <c r="U238" s="231"/>
      <c r="V238" s="231"/>
      <c r="W238" s="231"/>
      <c r="X238" s="230"/>
      <c r="Y238" s="164"/>
      <c r="Z238" s="164"/>
      <c r="AA238" s="164"/>
      <c r="AB238" s="164"/>
      <c r="AC238" s="164"/>
      <c r="AD238" s="164"/>
      <c r="AE238" s="164"/>
      <c r="AF238" s="164"/>
      <c r="AG238" s="164"/>
      <c r="AH238" s="164"/>
      <c r="AI238" s="164"/>
      <c r="AJ238" s="164"/>
      <c r="AK238" s="164"/>
      <c r="AL238" s="164"/>
      <c r="AM238" s="164"/>
      <c r="AN238" s="164"/>
      <c r="AO238" s="164"/>
      <c r="AP238" s="164"/>
      <c r="AQ238" s="164"/>
      <c r="AR238" s="164"/>
    </row>
    <row r="239" ht="15.75" customHeight="1">
      <c r="A239" s="230"/>
      <c r="B239" s="230"/>
      <c r="C239" s="231"/>
      <c r="D239" s="232"/>
      <c r="E239" s="231"/>
      <c r="F239" s="231"/>
      <c r="G239" s="231"/>
      <c r="H239" s="231"/>
      <c r="I239" s="231"/>
      <c r="J239" s="231"/>
      <c r="K239" s="232"/>
      <c r="L239" s="231"/>
      <c r="M239" s="231"/>
      <c r="N239" s="231"/>
      <c r="O239" s="231"/>
      <c r="P239" s="231"/>
      <c r="Q239" s="231"/>
      <c r="R239" s="231"/>
      <c r="S239" s="231"/>
      <c r="T239" s="231"/>
      <c r="U239" s="231"/>
      <c r="V239" s="231"/>
      <c r="W239" s="231"/>
      <c r="X239" s="230"/>
      <c r="Y239" s="164"/>
      <c r="Z239" s="164"/>
      <c r="AA239" s="164"/>
      <c r="AB239" s="164"/>
      <c r="AC239" s="164"/>
      <c r="AD239" s="164"/>
      <c r="AE239" s="164"/>
      <c r="AF239" s="164"/>
      <c r="AG239" s="164"/>
      <c r="AH239" s="164"/>
      <c r="AI239" s="164"/>
      <c r="AJ239" s="164"/>
      <c r="AK239" s="164"/>
      <c r="AL239" s="164"/>
      <c r="AM239" s="164"/>
      <c r="AN239" s="164"/>
      <c r="AO239" s="164"/>
      <c r="AP239" s="164"/>
      <c r="AQ239" s="164"/>
      <c r="AR239" s="164"/>
    </row>
    <row r="240" ht="15.75" customHeight="1">
      <c r="A240" s="230"/>
      <c r="B240" s="230"/>
      <c r="C240" s="231"/>
      <c r="D240" s="232"/>
      <c r="E240" s="231"/>
      <c r="F240" s="231"/>
      <c r="G240" s="231"/>
      <c r="H240" s="231"/>
      <c r="I240" s="231"/>
      <c r="J240" s="231"/>
      <c r="K240" s="232"/>
      <c r="L240" s="231"/>
      <c r="M240" s="231"/>
      <c r="N240" s="231"/>
      <c r="O240" s="231"/>
      <c r="P240" s="231"/>
      <c r="Q240" s="231"/>
      <c r="R240" s="231"/>
      <c r="S240" s="231"/>
      <c r="T240" s="231"/>
      <c r="U240" s="231"/>
      <c r="V240" s="231"/>
      <c r="W240" s="231"/>
      <c r="X240" s="230"/>
      <c r="Y240" s="164"/>
      <c r="Z240" s="164"/>
      <c r="AA240" s="164"/>
      <c r="AB240" s="164"/>
      <c r="AC240" s="164"/>
      <c r="AD240" s="164"/>
      <c r="AE240" s="164"/>
      <c r="AF240" s="164"/>
      <c r="AG240" s="164"/>
      <c r="AH240" s="164"/>
      <c r="AI240" s="164"/>
      <c r="AJ240" s="164"/>
      <c r="AK240" s="164"/>
      <c r="AL240" s="164"/>
      <c r="AM240" s="164"/>
      <c r="AN240" s="164"/>
      <c r="AO240" s="164"/>
      <c r="AP240" s="164"/>
      <c r="AQ240" s="164"/>
      <c r="AR240" s="164"/>
    </row>
    <row r="241" ht="15.75" customHeight="1">
      <c r="A241" s="230"/>
      <c r="B241" s="230"/>
      <c r="C241" s="231"/>
      <c r="D241" s="232"/>
      <c r="E241" s="231"/>
      <c r="F241" s="231"/>
      <c r="G241" s="231"/>
      <c r="H241" s="231"/>
      <c r="I241" s="231"/>
      <c r="J241" s="231"/>
      <c r="K241" s="232"/>
      <c r="L241" s="231"/>
      <c r="M241" s="231"/>
      <c r="N241" s="231"/>
      <c r="O241" s="231"/>
      <c r="P241" s="231"/>
      <c r="Q241" s="231"/>
      <c r="R241" s="231"/>
      <c r="S241" s="231"/>
      <c r="T241" s="231"/>
      <c r="U241" s="231"/>
      <c r="V241" s="231"/>
      <c r="W241" s="231"/>
      <c r="X241" s="230"/>
      <c r="Y241" s="164"/>
      <c r="Z241" s="164"/>
      <c r="AA241" s="164"/>
      <c r="AB241" s="164"/>
      <c r="AC241" s="164"/>
      <c r="AD241" s="164"/>
      <c r="AE241" s="164"/>
      <c r="AF241" s="164"/>
      <c r="AG241" s="164"/>
      <c r="AH241" s="164"/>
      <c r="AI241" s="164"/>
      <c r="AJ241" s="164"/>
      <c r="AK241" s="164"/>
      <c r="AL241" s="164"/>
      <c r="AM241" s="164"/>
      <c r="AN241" s="164"/>
      <c r="AO241" s="164"/>
      <c r="AP241" s="164"/>
      <c r="AQ241" s="164"/>
      <c r="AR241" s="164"/>
    </row>
    <row r="242" ht="15.75" customHeight="1">
      <c r="A242" s="230"/>
      <c r="B242" s="230"/>
      <c r="C242" s="231"/>
      <c r="D242" s="232"/>
      <c r="E242" s="231"/>
      <c r="F242" s="231"/>
      <c r="G242" s="231"/>
      <c r="H242" s="231"/>
      <c r="I242" s="231"/>
      <c r="J242" s="231"/>
      <c r="K242" s="232"/>
      <c r="L242" s="231"/>
      <c r="M242" s="231"/>
      <c r="N242" s="231"/>
      <c r="O242" s="231"/>
      <c r="P242" s="231"/>
      <c r="Q242" s="231"/>
      <c r="R242" s="231"/>
      <c r="S242" s="231"/>
      <c r="T242" s="231"/>
      <c r="U242" s="231"/>
      <c r="V242" s="231"/>
      <c r="W242" s="231"/>
      <c r="X242" s="230"/>
      <c r="Y242" s="164"/>
      <c r="Z242" s="164"/>
      <c r="AA242" s="164"/>
      <c r="AB242" s="164"/>
      <c r="AC242" s="164"/>
      <c r="AD242" s="164"/>
      <c r="AE242" s="164"/>
      <c r="AF242" s="164"/>
      <c r="AG242" s="164"/>
      <c r="AH242" s="164"/>
      <c r="AI242" s="164"/>
      <c r="AJ242" s="164"/>
      <c r="AK242" s="164"/>
      <c r="AL242" s="164"/>
      <c r="AM242" s="164"/>
      <c r="AN242" s="164"/>
      <c r="AO242" s="164"/>
      <c r="AP242" s="164"/>
      <c r="AQ242" s="164"/>
      <c r="AR242" s="164"/>
    </row>
    <row r="243" ht="15.75" customHeight="1">
      <c r="A243" s="230"/>
      <c r="B243" s="230"/>
      <c r="C243" s="231"/>
      <c r="D243" s="232"/>
      <c r="E243" s="231"/>
      <c r="F243" s="231"/>
      <c r="G243" s="231"/>
      <c r="H243" s="231"/>
      <c r="I243" s="231"/>
      <c r="J243" s="231"/>
      <c r="K243" s="232"/>
      <c r="L243" s="231"/>
      <c r="M243" s="231"/>
      <c r="N243" s="231"/>
      <c r="O243" s="231"/>
      <c r="P243" s="231"/>
      <c r="Q243" s="231"/>
      <c r="R243" s="231"/>
      <c r="S243" s="231"/>
      <c r="T243" s="231"/>
      <c r="U243" s="231"/>
      <c r="V243" s="231"/>
      <c r="W243" s="231"/>
      <c r="X243" s="230"/>
      <c r="Y243" s="164"/>
      <c r="Z243" s="164"/>
      <c r="AA243" s="164"/>
      <c r="AB243" s="164"/>
      <c r="AC243" s="164"/>
      <c r="AD243" s="164"/>
      <c r="AE243" s="164"/>
      <c r="AF243" s="164"/>
      <c r="AG243" s="164"/>
      <c r="AH243" s="164"/>
      <c r="AI243" s="164"/>
      <c r="AJ243" s="164"/>
      <c r="AK243" s="164"/>
      <c r="AL243" s="164"/>
      <c r="AM243" s="164"/>
      <c r="AN243" s="164"/>
      <c r="AO243" s="164"/>
      <c r="AP243" s="164"/>
      <c r="AQ243" s="164"/>
      <c r="AR243" s="164"/>
    </row>
    <row r="244" ht="15.75" customHeight="1">
      <c r="A244" s="230"/>
      <c r="B244" s="230"/>
      <c r="C244" s="231"/>
      <c r="D244" s="232"/>
      <c r="E244" s="231"/>
      <c r="F244" s="231"/>
      <c r="G244" s="231"/>
      <c r="H244" s="231"/>
      <c r="I244" s="231"/>
      <c r="J244" s="231"/>
      <c r="K244" s="232"/>
      <c r="L244" s="231"/>
      <c r="M244" s="231"/>
      <c r="N244" s="231"/>
      <c r="O244" s="231"/>
      <c r="P244" s="231"/>
      <c r="Q244" s="231"/>
      <c r="R244" s="231"/>
      <c r="S244" s="231"/>
      <c r="T244" s="231"/>
      <c r="U244" s="231"/>
      <c r="V244" s="231"/>
      <c r="W244" s="231"/>
      <c r="X244" s="230"/>
      <c r="Y244" s="164"/>
      <c r="Z244" s="164"/>
      <c r="AA244" s="164"/>
      <c r="AB244" s="164"/>
      <c r="AC244" s="164"/>
      <c r="AD244" s="164"/>
      <c r="AE244" s="164"/>
      <c r="AF244" s="164"/>
      <c r="AG244" s="164"/>
      <c r="AH244" s="164"/>
      <c r="AI244" s="164"/>
      <c r="AJ244" s="164"/>
      <c r="AK244" s="164"/>
      <c r="AL244" s="164"/>
      <c r="AM244" s="164"/>
      <c r="AN244" s="164"/>
      <c r="AO244" s="164"/>
      <c r="AP244" s="164"/>
      <c r="AQ244" s="164"/>
      <c r="AR244" s="164"/>
    </row>
    <row r="245" ht="15.75" customHeight="1">
      <c r="A245" s="230"/>
      <c r="B245" s="230"/>
      <c r="C245" s="231"/>
      <c r="D245" s="232"/>
      <c r="E245" s="231"/>
      <c r="F245" s="231"/>
      <c r="G245" s="231"/>
      <c r="H245" s="231"/>
      <c r="I245" s="231"/>
      <c r="J245" s="231"/>
      <c r="K245" s="232"/>
      <c r="L245" s="231"/>
      <c r="M245" s="231"/>
      <c r="N245" s="231"/>
      <c r="O245" s="231"/>
      <c r="P245" s="231"/>
      <c r="Q245" s="231"/>
      <c r="R245" s="231"/>
      <c r="S245" s="231"/>
      <c r="T245" s="231"/>
      <c r="U245" s="231"/>
      <c r="V245" s="231"/>
      <c r="W245" s="231"/>
      <c r="X245" s="230"/>
      <c r="Y245" s="164"/>
      <c r="Z245" s="164"/>
      <c r="AA245" s="164"/>
      <c r="AB245" s="164"/>
      <c r="AC245" s="164"/>
      <c r="AD245" s="164"/>
      <c r="AE245" s="164"/>
      <c r="AF245" s="164"/>
      <c r="AG245" s="164"/>
      <c r="AH245" s="164"/>
      <c r="AI245" s="164"/>
      <c r="AJ245" s="164"/>
      <c r="AK245" s="164"/>
      <c r="AL245" s="164"/>
      <c r="AM245" s="164"/>
      <c r="AN245" s="164"/>
      <c r="AO245" s="164"/>
      <c r="AP245" s="164"/>
      <c r="AQ245" s="164"/>
      <c r="AR245" s="164"/>
    </row>
    <row r="246" ht="15.75" customHeight="1">
      <c r="A246" s="230"/>
      <c r="B246" s="230"/>
      <c r="C246" s="231"/>
      <c r="D246" s="232"/>
      <c r="E246" s="231"/>
      <c r="F246" s="231"/>
      <c r="G246" s="231"/>
      <c r="H246" s="231"/>
      <c r="I246" s="231"/>
      <c r="J246" s="231"/>
      <c r="K246" s="232"/>
      <c r="L246" s="231"/>
      <c r="M246" s="231"/>
      <c r="N246" s="231"/>
      <c r="O246" s="231"/>
      <c r="P246" s="231"/>
      <c r="Q246" s="231"/>
      <c r="R246" s="231"/>
      <c r="S246" s="231"/>
      <c r="T246" s="231"/>
      <c r="U246" s="231"/>
      <c r="V246" s="231"/>
      <c r="W246" s="231"/>
      <c r="X246" s="230"/>
      <c r="Y246" s="164"/>
      <c r="Z246" s="164"/>
      <c r="AA246" s="164"/>
      <c r="AB246" s="164"/>
      <c r="AC246" s="164"/>
      <c r="AD246" s="164"/>
      <c r="AE246" s="164"/>
      <c r="AF246" s="164"/>
      <c r="AG246" s="164"/>
      <c r="AH246" s="164"/>
      <c r="AI246" s="164"/>
      <c r="AJ246" s="164"/>
      <c r="AK246" s="164"/>
      <c r="AL246" s="164"/>
      <c r="AM246" s="164"/>
      <c r="AN246" s="164"/>
      <c r="AO246" s="164"/>
      <c r="AP246" s="164"/>
      <c r="AQ246" s="164"/>
      <c r="AR246" s="164"/>
    </row>
    <row r="247" ht="15.75" customHeight="1">
      <c r="A247" s="230"/>
      <c r="B247" s="230"/>
      <c r="C247" s="231"/>
      <c r="D247" s="232"/>
      <c r="E247" s="231"/>
      <c r="F247" s="231"/>
      <c r="G247" s="231"/>
      <c r="H247" s="231"/>
      <c r="I247" s="231"/>
      <c r="J247" s="231"/>
      <c r="K247" s="232"/>
      <c r="L247" s="231"/>
      <c r="M247" s="231"/>
      <c r="N247" s="231"/>
      <c r="O247" s="231"/>
      <c r="P247" s="231"/>
      <c r="Q247" s="231"/>
      <c r="R247" s="231"/>
      <c r="S247" s="231"/>
      <c r="T247" s="231"/>
      <c r="U247" s="231"/>
      <c r="V247" s="231"/>
      <c r="W247" s="231"/>
      <c r="X247" s="230"/>
      <c r="Y247" s="164"/>
      <c r="Z247" s="164"/>
      <c r="AA247" s="164"/>
      <c r="AB247" s="164"/>
      <c r="AC247" s="164"/>
      <c r="AD247" s="164"/>
      <c r="AE247" s="164"/>
      <c r="AF247" s="164"/>
      <c r="AG247" s="164"/>
      <c r="AH247" s="164"/>
      <c r="AI247" s="164"/>
      <c r="AJ247" s="164"/>
      <c r="AK247" s="164"/>
      <c r="AL247" s="164"/>
      <c r="AM247" s="164"/>
      <c r="AN247" s="164"/>
      <c r="AO247" s="164"/>
      <c r="AP247" s="164"/>
      <c r="AQ247" s="164"/>
      <c r="AR247" s="164"/>
    </row>
    <row r="248" ht="15.75" customHeight="1">
      <c r="A248" s="230"/>
      <c r="B248" s="230"/>
      <c r="C248" s="231"/>
      <c r="D248" s="232"/>
      <c r="E248" s="231"/>
      <c r="F248" s="231"/>
      <c r="G248" s="231"/>
      <c r="H248" s="231"/>
      <c r="I248" s="231"/>
      <c r="J248" s="231"/>
      <c r="K248" s="232"/>
      <c r="L248" s="231"/>
      <c r="M248" s="231"/>
      <c r="N248" s="231"/>
      <c r="O248" s="231"/>
      <c r="P248" s="231"/>
      <c r="Q248" s="231"/>
      <c r="R248" s="231"/>
      <c r="S248" s="231"/>
      <c r="T248" s="231"/>
      <c r="U248" s="231"/>
      <c r="V248" s="231"/>
      <c r="W248" s="231"/>
      <c r="X248" s="230"/>
      <c r="Y248" s="164"/>
      <c r="Z248" s="164"/>
      <c r="AA248" s="164"/>
      <c r="AB248" s="164"/>
      <c r="AC248" s="164"/>
      <c r="AD248" s="164"/>
      <c r="AE248" s="164"/>
      <c r="AF248" s="164"/>
      <c r="AG248" s="164"/>
      <c r="AH248" s="164"/>
      <c r="AI248" s="164"/>
      <c r="AJ248" s="164"/>
      <c r="AK248" s="164"/>
      <c r="AL248" s="164"/>
      <c r="AM248" s="164"/>
      <c r="AN248" s="164"/>
      <c r="AO248" s="164"/>
      <c r="AP248" s="164"/>
      <c r="AQ248" s="164"/>
      <c r="AR248" s="164"/>
    </row>
    <row r="249" ht="15.75" customHeight="1">
      <c r="A249" s="230"/>
      <c r="B249" s="230"/>
      <c r="C249" s="231"/>
      <c r="D249" s="232"/>
      <c r="E249" s="231"/>
      <c r="F249" s="231"/>
      <c r="G249" s="231"/>
      <c r="H249" s="231"/>
      <c r="I249" s="231"/>
      <c r="J249" s="231"/>
      <c r="K249" s="232"/>
      <c r="L249" s="231"/>
      <c r="M249" s="231"/>
      <c r="N249" s="231"/>
      <c r="O249" s="231"/>
      <c r="P249" s="231"/>
      <c r="Q249" s="231"/>
      <c r="R249" s="231"/>
      <c r="S249" s="231"/>
      <c r="T249" s="231"/>
      <c r="U249" s="231"/>
      <c r="V249" s="231"/>
      <c r="W249" s="231"/>
      <c r="X249" s="230"/>
      <c r="Y249" s="164"/>
      <c r="Z249" s="164"/>
      <c r="AA249" s="164"/>
      <c r="AB249" s="164"/>
      <c r="AC249" s="164"/>
      <c r="AD249" s="164"/>
      <c r="AE249" s="164"/>
      <c r="AF249" s="164"/>
      <c r="AG249" s="164"/>
      <c r="AH249" s="164"/>
      <c r="AI249" s="164"/>
      <c r="AJ249" s="164"/>
      <c r="AK249" s="164"/>
      <c r="AL249" s="164"/>
      <c r="AM249" s="164"/>
      <c r="AN249" s="164"/>
      <c r="AO249" s="164"/>
      <c r="AP249" s="164"/>
      <c r="AQ249" s="164"/>
      <c r="AR249" s="164"/>
    </row>
    <row r="250" ht="15.75" customHeight="1">
      <c r="A250" s="230"/>
      <c r="B250" s="230"/>
      <c r="C250" s="231"/>
      <c r="D250" s="232"/>
      <c r="E250" s="231"/>
      <c r="F250" s="231"/>
      <c r="G250" s="231"/>
      <c r="H250" s="231"/>
      <c r="I250" s="231"/>
      <c r="J250" s="231"/>
      <c r="K250" s="232"/>
      <c r="L250" s="231"/>
      <c r="M250" s="231"/>
      <c r="N250" s="231"/>
      <c r="O250" s="231"/>
      <c r="P250" s="231"/>
      <c r="Q250" s="231"/>
      <c r="R250" s="231"/>
      <c r="S250" s="231"/>
      <c r="T250" s="231"/>
      <c r="U250" s="231"/>
      <c r="V250" s="231"/>
      <c r="W250" s="231"/>
      <c r="X250" s="230"/>
      <c r="Y250" s="164"/>
      <c r="Z250" s="164"/>
      <c r="AA250" s="164"/>
      <c r="AB250" s="164"/>
      <c r="AC250" s="164"/>
      <c r="AD250" s="164"/>
      <c r="AE250" s="164"/>
      <c r="AF250" s="164"/>
      <c r="AG250" s="164"/>
      <c r="AH250" s="164"/>
      <c r="AI250" s="164"/>
      <c r="AJ250" s="164"/>
      <c r="AK250" s="164"/>
      <c r="AL250" s="164"/>
      <c r="AM250" s="164"/>
      <c r="AN250" s="164"/>
      <c r="AO250" s="164"/>
      <c r="AP250" s="164"/>
      <c r="AQ250" s="164"/>
      <c r="AR250" s="164"/>
    </row>
    <row r="251" ht="15.75" customHeight="1">
      <c r="A251" s="230"/>
      <c r="B251" s="230"/>
      <c r="C251" s="231"/>
      <c r="D251" s="232"/>
      <c r="E251" s="231"/>
      <c r="F251" s="231"/>
      <c r="G251" s="231"/>
      <c r="H251" s="231"/>
      <c r="I251" s="231"/>
      <c r="J251" s="231"/>
      <c r="K251" s="232"/>
      <c r="L251" s="231"/>
      <c r="M251" s="231"/>
      <c r="N251" s="231"/>
      <c r="O251" s="231"/>
      <c r="P251" s="231"/>
      <c r="Q251" s="231"/>
      <c r="R251" s="231"/>
      <c r="S251" s="231"/>
      <c r="T251" s="231"/>
      <c r="U251" s="231"/>
      <c r="V251" s="231"/>
      <c r="W251" s="231"/>
      <c r="X251" s="230"/>
      <c r="Y251" s="164"/>
      <c r="Z251" s="164"/>
      <c r="AA251" s="164"/>
      <c r="AB251" s="164"/>
      <c r="AC251" s="164"/>
      <c r="AD251" s="164"/>
      <c r="AE251" s="164"/>
      <c r="AF251" s="164"/>
      <c r="AG251" s="164"/>
      <c r="AH251" s="164"/>
      <c r="AI251" s="164"/>
      <c r="AJ251" s="164"/>
      <c r="AK251" s="164"/>
      <c r="AL251" s="164"/>
      <c r="AM251" s="164"/>
      <c r="AN251" s="164"/>
      <c r="AO251" s="164"/>
      <c r="AP251" s="164"/>
      <c r="AQ251" s="164"/>
      <c r="AR251" s="164"/>
    </row>
    <row r="252" ht="15.75" customHeight="1">
      <c r="A252" s="230"/>
      <c r="B252" s="230"/>
      <c r="C252" s="231"/>
      <c r="D252" s="232"/>
      <c r="E252" s="231"/>
      <c r="F252" s="231"/>
      <c r="G252" s="231"/>
      <c r="H252" s="231"/>
      <c r="I252" s="231"/>
      <c r="J252" s="231"/>
      <c r="K252" s="232"/>
      <c r="L252" s="231"/>
      <c r="M252" s="231"/>
      <c r="N252" s="231"/>
      <c r="O252" s="231"/>
      <c r="P252" s="231"/>
      <c r="Q252" s="231"/>
      <c r="R252" s="231"/>
      <c r="S252" s="231"/>
      <c r="T252" s="231"/>
      <c r="U252" s="231"/>
      <c r="V252" s="231"/>
      <c r="W252" s="231"/>
      <c r="X252" s="230"/>
      <c r="Y252" s="164"/>
      <c r="Z252" s="164"/>
      <c r="AA252" s="164"/>
      <c r="AB252" s="164"/>
      <c r="AC252" s="164"/>
      <c r="AD252" s="164"/>
      <c r="AE252" s="164"/>
      <c r="AF252" s="164"/>
      <c r="AG252" s="164"/>
      <c r="AH252" s="164"/>
      <c r="AI252" s="164"/>
      <c r="AJ252" s="164"/>
      <c r="AK252" s="164"/>
      <c r="AL252" s="164"/>
      <c r="AM252" s="164"/>
      <c r="AN252" s="164"/>
      <c r="AO252" s="164"/>
      <c r="AP252" s="164"/>
      <c r="AQ252" s="164"/>
      <c r="AR252" s="164"/>
    </row>
    <row r="253" ht="15.75" customHeight="1">
      <c r="A253" s="230"/>
      <c r="B253" s="230"/>
      <c r="C253" s="231"/>
      <c r="D253" s="232"/>
      <c r="E253" s="231"/>
      <c r="F253" s="231"/>
      <c r="G253" s="231"/>
      <c r="H253" s="231"/>
      <c r="I253" s="231"/>
      <c r="J253" s="231"/>
      <c r="K253" s="232"/>
      <c r="L253" s="231"/>
      <c r="M253" s="231"/>
      <c r="N253" s="231"/>
      <c r="O253" s="231"/>
      <c r="P253" s="231"/>
      <c r="Q253" s="231"/>
      <c r="R253" s="231"/>
      <c r="S253" s="231"/>
      <c r="T253" s="231"/>
      <c r="U253" s="231"/>
      <c r="V253" s="231"/>
      <c r="W253" s="231"/>
      <c r="X253" s="230"/>
      <c r="Y253" s="164"/>
      <c r="Z253" s="164"/>
      <c r="AA253" s="164"/>
      <c r="AB253" s="164"/>
      <c r="AC253" s="164"/>
      <c r="AD253" s="164"/>
      <c r="AE253" s="164"/>
      <c r="AF253" s="164"/>
      <c r="AG253" s="164"/>
      <c r="AH253" s="164"/>
      <c r="AI253" s="164"/>
      <c r="AJ253" s="164"/>
      <c r="AK253" s="164"/>
      <c r="AL253" s="164"/>
      <c r="AM253" s="164"/>
      <c r="AN253" s="164"/>
      <c r="AO253" s="164"/>
      <c r="AP253" s="164"/>
      <c r="AQ253" s="164"/>
      <c r="AR253" s="164"/>
    </row>
    <row r="254" ht="15.75" customHeight="1">
      <c r="A254" s="230"/>
      <c r="B254" s="230"/>
      <c r="C254" s="231"/>
      <c r="D254" s="232"/>
      <c r="E254" s="231"/>
      <c r="F254" s="231"/>
      <c r="G254" s="231"/>
      <c r="H254" s="231"/>
      <c r="I254" s="231"/>
      <c r="J254" s="231"/>
      <c r="K254" s="232"/>
      <c r="L254" s="231"/>
      <c r="M254" s="231"/>
      <c r="N254" s="231"/>
      <c r="O254" s="231"/>
      <c r="P254" s="231"/>
      <c r="Q254" s="231"/>
      <c r="R254" s="231"/>
      <c r="S254" s="231"/>
      <c r="T254" s="231"/>
      <c r="U254" s="231"/>
      <c r="V254" s="231"/>
      <c r="W254" s="231"/>
      <c r="X254" s="230"/>
      <c r="Y254" s="164"/>
      <c r="Z254" s="164"/>
      <c r="AA254" s="164"/>
      <c r="AB254" s="164"/>
      <c r="AC254" s="164"/>
      <c r="AD254" s="164"/>
      <c r="AE254" s="164"/>
      <c r="AF254" s="164"/>
      <c r="AG254" s="164"/>
      <c r="AH254" s="164"/>
      <c r="AI254" s="164"/>
      <c r="AJ254" s="164"/>
      <c r="AK254" s="164"/>
      <c r="AL254" s="164"/>
      <c r="AM254" s="164"/>
      <c r="AN254" s="164"/>
      <c r="AO254" s="164"/>
      <c r="AP254" s="164"/>
      <c r="AQ254" s="164"/>
      <c r="AR254" s="164"/>
    </row>
    <row r="255" ht="15.75" customHeight="1">
      <c r="A255" s="230"/>
      <c r="B255" s="230"/>
      <c r="C255" s="231"/>
      <c r="D255" s="232"/>
      <c r="E255" s="231"/>
      <c r="F255" s="231"/>
      <c r="G255" s="231"/>
      <c r="H255" s="231"/>
      <c r="I255" s="231"/>
      <c r="J255" s="231"/>
      <c r="K255" s="232"/>
      <c r="L255" s="231"/>
      <c r="M255" s="231"/>
      <c r="N255" s="231"/>
      <c r="O255" s="231"/>
      <c r="P255" s="231"/>
      <c r="Q255" s="231"/>
      <c r="R255" s="231"/>
      <c r="S255" s="231"/>
      <c r="T255" s="231"/>
      <c r="U255" s="231"/>
      <c r="V255" s="231"/>
      <c r="W255" s="231"/>
      <c r="X255" s="230"/>
      <c r="Y255" s="164"/>
      <c r="Z255" s="164"/>
      <c r="AA255" s="164"/>
      <c r="AB255" s="164"/>
      <c r="AC255" s="164"/>
      <c r="AD255" s="164"/>
      <c r="AE255" s="164"/>
      <c r="AF255" s="164"/>
      <c r="AG255" s="164"/>
      <c r="AH255" s="164"/>
      <c r="AI255" s="164"/>
      <c r="AJ255" s="164"/>
      <c r="AK255" s="164"/>
      <c r="AL255" s="164"/>
      <c r="AM255" s="164"/>
      <c r="AN255" s="164"/>
      <c r="AO255" s="164"/>
      <c r="AP255" s="164"/>
      <c r="AQ255" s="164"/>
      <c r="AR255" s="164"/>
    </row>
    <row r="256" ht="15.75" customHeight="1">
      <c r="A256" s="230"/>
      <c r="B256" s="230"/>
      <c r="C256" s="231"/>
      <c r="D256" s="232"/>
      <c r="E256" s="231"/>
      <c r="F256" s="231"/>
      <c r="G256" s="231"/>
      <c r="H256" s="231"/>
      <c r="I256" s="231"/>
      <c r="J256" s="231"/>
      <c r="K256" s="232"/>
      <c r="L256" s="231"/>
      <c r="M256" s="231"/>
      <c r="N256" s="231"/>
      <c r="O256" s="231"/>
      <c r="P256" s="231"/>
      <c r="Q256" s="231"/>
      <c r="R256" s="231"/>
      <c r="S256" s="231"/>
      <c r="T256" s="231"/>
      <c r="U256" s="231"/>
      <c r="V256" s="231"/>
      <c r="W256" s="231"/>
      <c r="X256" s="230"/>
      <c r="Y256" s="164"/>
      <c r="Z256" s="164"/>
      <c r="AA256" s="164"/>
      <c r="AB256" s="164"/>
      <c r="AC256" s="164"/>
      <c r="AD256" s="164"/>
      <c r="AE256" s="164"/>
      <c r="AF256" s="164"/>
      <c r="AG256" s="164"/>
      <c r="AH256" s="164"/>
      <c r="AI256" s="164"/>
      <c r="AJ256" s="164"/>
      <c r="AK256" s="164"/>
      <c r="AL256" s="164"/>
      <c r="AM256" s="164"/>
      <c r="AN256" s="164"/>
      <c r="AO256" s="164"/>
      <c r="AP256" s="164"/>
      <c r="AQ256" s="164"/>
      <c r="AR256" s="164"/>
    </row>
    <row r="257" ht="15.75" customHeight="1">
      <c r="A257" s="230"/>
      <c r="B257" s="230"/>
      <c r="C257" s="231"/>
      <c r="D257" s="232"/>
      <c r="E257" s="231"/>
      <c r="F257" s="231"/>
      <c r="G257" s="231"/>
      <c r="H257" s="231"/>
      <c r="I257" s="231"/>
      <c r="J257" s="231"/>
      <c r="K257" s="232"/>
      <c r="L257" s="231"/>
      <c r="M257" s="231"/>
      <c r="N257" s="231"/>
      <c r="O257" s="231"/>
      <c r="P257" s="231"/>
      <c r="Q257" s="231"/>
      <c r="R257" s="231"/>
      <c r="S257" s="231"/>
      <c r="T257" s="231"/>
      <c r="U257" s="231"/>
      <c r="V257" s="231"/>
      <c r="W257" s="231"/>
      <c r="X257" s="230"/>
      <c r="Y257" s="164"/>
      <c r="Z257" s="164"/>
      <c r="AA257" s="164"/>
      <c r="AB257" s="164"/>
      <c r="AC257" s="164"/>
      <c r="AD257" s="164"/>
      <c r="AE257" s="164"/>
      <c r="AF257" s="164"/>
      <c r="AG257" s="164"/>
      <c r="AH257" s="164"/>
      <c r="AI257" s="164"/>
      <c r="AJ257" s="164"/>
      <c r="AK257" s="164"/>
      <c r="AL257" s="164"/>
      <c r="AM257" s="164"/>
      <c r="AN257" s="164"/>
      <c r="AO257" s="164"/>
      <c r="AP257" s="164"/>
      <c r="AQ257" s="164"/>
      <c r="AR257" s="164"/>
    </row>
    <row r="258" ht="15.75" customHeight="1">
      <c r="A258" s="230"/>
      <c r="B258" s="230"/>
      <c r="C258" s="231"/>
      <c r="D258" s="232"/>
      <c r="E258" s="231"/>
      <c r="F258" s="231"/>
      <c r="G258" s="231"/>
      <c r="H258" s="231"/>
      <c r="I258" s="231"/>
      <c r="J258" s="231"/>
      <c r="K258" s="232"/>
      <c r="L258" s="231"/>
      <c r="M258" s="231"/>
      <c r="N258" s="231"/>
      <c r="O258" s="231"/>
      <c r="P258" s="231"/>
      <c r="Q258" s="231"/>
      <c r="R258" s="231"/>
      <c r="S258" s="231"/>
      <c r="T258" s="231"/>
      <c r="U258" s="231"/>
      <c r="V258" s="231"/>
      <c r="W258" s="231"/>
      <c r="X258" s="230"/>
      <c r="Y258" s="164"/>
      <c r="Z258" s="164"/>
      <c r="AA258" s="164"/>
      <c r="AB258" s="164"/>
      <c r="AC258" s="164"/>
      <c r="AD258" s="164"/>
      <c r="AE258" s="164"/>
      <c r="AF258" s="164"/>
      <c r="AG258" s="164"/>
      <c r="AH258" s="164"/>
      <c r="AI258" s="164"/>
      <c r="AJ258" s="164"/>
      <c r="AK258" s="164"/>
      <c r="AL258" s="164"/>
      <c r="AM258" s="164"/>
      <c r="AN258" s="164"/>
      <c r="AO258" s="164"/>
      <c r="AP258" s="164"/>
      <c r="AQ258" s="164"/>
      <c r="AR258" s="164"/>
    </row>
    <row r="259" ht="15.75" customHeight="1">
      <c r="A259" s="230"/>
      <c r="B259" s="230"/>
      <c r="C259" s="231"/>
      <c r="D259" s="232"/>
      <c r="E259" s="231"/>
      <c r="F259" s="231"/>
      <c r="G259" s="231"/>
      <c r="H259" s="231"/>
      <c r="I259" s="231"/>
      <c r="J259" s="231"/>
      <c r="K259" s="232"/>
      <c r="L259" s="231"/>
      <c r="M259" s="231"/>
      <c r="N259" s="231"/>
      <c r="O259" s="231"/>
      <c r="P259" s="231"/>
      <c r="Q259" s="231"/>
      <c r="R259" s="231"/>
      <c r="S259" s="231"/>
      <c r="T259" s="231"/>
      <c r="U259" s="231"/>
      <c r="V259" s="231"/>
      <c r="W259" s="231"/>
      <c r="X259" s="230"/>
      <c r="Y259" s="164"/>
      <c r="Z259" s="164"/>
      <c r="AA259" s="164"/>
      <c r="AB259" s="164"/>
      <c r="AC259" s="164"/>
      <c r="AD259" s="164"/>
      <c r="AE259" s="164"/>
      <c r="AF259" s="164"/>
      <c r="AG259" s="164"/>
      <c r="AH259" s="164"/>
      <c r="AI259" s="164"/>
      <c r="AJ259" s="164"/>
      <c r="AK259" s="164"/>
      <c r="AL259" s="164"/>
      <c r="AM259" s="164"/>
      <c r="AN259" s="164"/>
      <c r="AO259" s="164"/>
      <c r="AP259" s="164"/>
      <c r="AQ259" s="164"/>
      <c r="AR259" s="164"/>
    </row>
    <row r="260" ht="15.75" customHeight="1">
      <c r="A260" s="230"/>
      <c r="B260" s="230"/>
      <c r="C260" s="231"/>
      <c r="D260" s="232"/>
      <c r="E260" s="231"/>
      <c r="F260" s="231"/>
      <c r="G260" s="231"/>
      <c r="H260" s="231"/>
      <c r="I260" s="231"/>
      <c r="J260" s="231"/>
      <c r="K260" s="232"/>
      <c r="L260" s="231"/>
      <c r="M260" s="231"/>
      <c r="N260" s="231"/>
      <c r="O260" s="231"/>
      <c r="P260" s="231"/>
      <c r="Q260" s="231"/>
      <c r="R260" s="231"/>
      <c r="S260" s="231"/>
      <c r="T260" s="231"/>
      <c r="U260" s="231"/>
      <c r="V260" s="231"/>
      <c r="W260" s="231"/>
      <c r="X260" s="230"/>
      <c r="Y260" s="164"/>
      <c r="Z260" s="164"/>
      <c r="AA260" s="164"/>
      <c r="AB260" s="164"/>
      <c r="AC260" s="164"/>
      <c r="AD260" s="164"/>
      <c r="AE260" s="164"/>
      <c r="AF260" s="164"/>
      <c r="AG260" s="164"/>
      <c r="AH260" s="164"/>
      <c r="AI260" s="164"/>
      <c r="AJ260" s="164"/>
      <c r="AK260" s="164"/>
      <c r="AL260" s="164"/>
      <c r="AM260" s="164"/>
      <c r="AN260" s="164"/>
      <c r="AO260" s="164"/>
      <c r="AP260" s="164"/>
      <c r="AQ260" s="164"/>
      <c r="AR260" s="164"/>
    </row>
    <row r="261" ht="15.75" customHeight="1">
      <c r="A261" s="230"/>
      <c r="B261" s="230"/>
      <c r="C261" s="231"/>
      <c r="D261" s="232"/>
      <c r="E261" s="231"/>
      <c r="F261" s="231"/>
      <c r="G261" s="231"/>
      <c r="H261" s="231"/>
      <c r="I261" s="231"/>
      <c r="J261" s="231"/>
      <c r="K261" s="232"/>
      <c r="L261" s="231"/>
      <c r="M261" s="231"/>
      <c r="N261" s="231"/>
      <c r="O261" s="231"/>
      <c r="P261" s="231"/>
      <c r="Q261" s="231"/>
      <c r="R261" s="231"/>
      <c r="S261" s="231"/>
      <c r="T261" s="231"/>
      <c r="U261" s="231"/>
      <c r="V261" s="231"/>
      <c r="W261" s="231"/>
      <c r="X261" s="230"/>
      <c r="Y261" s="164"/>
      <c r="Z261" s="164"/>
      <c r="AA261" s="164"/>
      <c r="AB261" s="164"/>
      <c r="AC261" s="164"/>
      <c r="AD261" s="164"/>
      <c r="AE261" s="164"/>
      <c r="AF261" s="164"/>
      <c r="AG261" s="164"/>
      <c r="AH261" s="164"/>
      <c r="AI261" s="164"/>
      <c r="AJ261" s="164"/>
      <c r="AK261" s="164"/>
      <c r="AL261" s="164"/>
      <c r="AM261" s="164"/>
      <c r="AN261" s="164"/>
      <c r="AO261" s="164"/>
      <c r="AP261" s="164"/>
      <c r="AQ261" s="164"/>
      <c r="AR261" s="164"/>
    </row>
    <row r="262" ht="15.75" customHeight="1">
      <c r="A262" s="230"/>
      <c r="B262" s="230"/>
      <c r="C262" s="231"/>
      <c r="D262" s="232"/>
      <c r="E262" s="231"/>
      <c r="F262" s="231"/>
      <c r="G262" s="231"/>
      <c r="H262" s="231"/>
      <c r="I262" s="231"/>
      <c r="J262" s="231"/>
      <c r="K262" s="232"/>
      <c r="L262" s="231"/>
      <c r="M262" s="231"/>
      <c r="N262" s="231"/>
      <c r="O262" s="231"/>
      <c r="P262" s="231"/>
      <c r="Q262" s="231"/>
      <c r="R262" s="231"/>
      <c r="S262" s="231"/>
      <c r="T262" s="231"/>
      <c r="U262" s="231"/>
      <c r="V262" s="231"/>
      <c r="W262" s="231"/>
      <c r="X262" s="230"/>
      <c r="Y262" s="164"/>
      <c r="Z262" s="164"/>
      <c r="AA262" s="164"/>
      <c r="AB262" s="164"/>
      <c r="AC262" s="164"/>
      <c r="AD262" s="164"/>
      <c r="AE262" s="164"/>
      <c r="AF262" s="164"/>
      <c r="AG262" s="164"/>
      <c r="AH262" s="164"/>
      <c r="AI262" s="164"/>
      <c r="AJ262" s="164"/>
      <c r="AK262" s="164"/>
      <c r="AL262" s="164"/>
      <c r="AM262" s="164"/>
      <c r="AN262" s="164"/>
      <c r="AO262" s="164"/>
      <c r="AP262" s="164"/>
      <c r="AQ262" s="164"/>
      <c r="AR262" s="164"/>
    </row>
    <row r="263" ht="15.75" customHeight="1">
      <c r="A263" s="230"/>
      <c r="B263" s="230"/>
      <c r="C263" s="231"/>
      <c r="D263" s="232"/>
      <c r="E263" s="231"/>
      <c r="F263" s="231"/>
      <c r="G263" s="231"/>
      <c r="H263" s="231"/>
      <c r="I263" s="231"/>
      <c r="J263" s="231"/>
      <c r="K263" s="232"/>
      <c r="L263" s="231"/>
      <c r="M263" s="231"/>
      <c r="N263" s="231"/>
      <c r="O263" s="231"/>
      <c r="P263" s="231"/>
      <c r="Q263" s="231"/>
      <c r="R263" s="231"/>
      <c r="S263" s="231"/>
      <c r="T263" s="231"/>
      <c r="U263" s="231"/>
      <c r="V263" s="231"/>
      <c r="W263" s="231"/>
      <c r="X263" s="230"/>
      <c r="Y263" s="164"/>
      <c r="Z263" s="164"/>
      <c r="AA263" s="164"/>
      <c r="AB263" s="164"/>
      <c r="AC263" s="164"/>
      <c r="AD263" s="164"/>
      <c r="AE263" s="164"/>
      <c r="AF263" s="164"/>
      <c r="AG263" s="164"/>
      <c r="AH263" s="164"/>
      <c r="AI263" s="164"/>
      <c r="AJ263" s="164"/>
      <c r="AK263" s="164"/>
      <c r="AL263" s="164"/>
      <c r="AM263" s="164"/>
      <c r="AN263" s="164"/>
      <c r="AO263" s="164"/>
      <c r="AP263" s="164"/>
      <c r="AQ263" s="164"/>
      <c r="AR263" s="164"/>
    </row>
    <row r="264" ht="15.75" customHeight="1">
      <c r="A264" s="230"/>
      <c r="B264" s="230"/>
      <c r="C264" s="231"/>
      <c r="D264" s="232"/>
      <c r="E264" s="231"/>
      <c r="F264" s="231"/>
      <c r="G264" s="231"/>
      <c r="H264" s="231"/>
      <c r="I264" s="231"/>
      <c r="J264" s="231"/>
      <c r="K264" s="232"/>
      <c r="L264" s="231"/>
      <c r="M264" s="231"/>
      <c r="N264" s="231"/>
      <c r="O264" s="231"/>
      <c r="P264" s="231"/>
      <c r="Q264" s="231"/>
      <c r="R264" s="231"/>
      <c r="S264" s="231"/>
      <c r="T264" s="231"/>
      <c r="U264" s="231"/>
      <c r="V264" s="231"/>
      <c r="W264" s="231"/>
      <c r="X264" s="230"/>
      <c r="Y264" s="164"/>
      <c r="Z264" s="164"/>
      <c r="AA264" s="164"/>
      <c r="AB264" s="164"/>
      <c r="AC264" s="164"/>
      <c r="AD264" s="164"/>
      <c r="AE264" s="164"/>
      <c r="AF264" s="164"/>
      <c r="AG264" s="164"/>
      <c r="AH264" s="164"/>
      <c r="AI264" s="164"/>
      <c r="AJ264" s="164"/>
      <c r="AK264" s="164"/>
      <c r="AL264" s="164"/>
      <c r="AM264" s="164"/>
      <c r="AN264" s="164"/>
      <c r="AO264" s="164"/>
      <c r="AP264" s="164"/>
      <c r="AQ264" s="164"/>
      <c r="AR264" s="164"/>
    </row>
    <row r="265" ht="15.75" customHeight="1">
      <c r="A265" s="230"/>
      <c r="B265" s="230"/>
      <c r="C265" s="231"/>
      <c r="D265" s="232"/>
      <c r="E265" s="231"/>
      <c r="F265" s="231"/>
      <c r="G265" s="231"/>
      <c r="H265" s="231"/>
      <c r="I265" s="231"/>
      <c r="J265" s="231"/>
      <c r="K265" s="232"/>
      <c r="L265" s="231"/>
      <c r="M265" s="231"/>
      <c r="N265" s="231"/>
      <c r="O265" s="231"/>
      <c r="P265" s="231"/>
      <c r="Q265" s="231"/>
      <c r="R265" s="231"/>
      <c r="S265" s="231"/>
      <c r="T265" s="231"/>
      <c r="U265" s="231"/>
      <c r="V265" s="231"/>
      <c r="W265" s="231"/>
      <c r="X265" s="230"/>
      <c r="Y265" s="164"/>
      <c r="Z265" s="164"/>
      <c r="AA265" s="164"/>
      <c r="AB265" s="164"/>
      <c r="AC265" s="164"/>
      <c r="AD265" s="164"/>
      <c r="AE265" s="164"/>
      <c r="AF265" s="164"/>
      <c r="AG265" s="164"/>
      <c r="AH265" s="164"/>
      <c r="AI265" s="164"/>
      <c r="AJ265" s="164"/>
      <c r="AK265" s="164"/>
      <c r="AL265" s="164"/>
      <c r="AM265" s="164"/>
      <c r="AN265" s="164"/>
      <c r="AO265" s="164"/>
      <c r="AP265" s="164"/>
      <c r="AQ265" s="164"/>
      <c r="AR265" s="164"/>
    </row>
    <row r="266" ht="15.75" customHeight="1">
      <c r="A266" s="230"/>
      <c r="B266" s="230"/>
      <c r="C266" s="231"/>
      <c r="D266" s="232"/>
      <c r="E266" s="231"/>
      <c r="F266" s="231"/>
      <c r="G266" s="231"/>
      <c r="H266" s="231"/>
      <c r="I266" s="231"/>
      <c r="J266" s="231"/>
      <c r="K266" s="232"/>
      <c r="L266" s="231"/>
      <c r="M266" s="231"/>
      <c r="N266" s="231"/>
      <c r="O266" s="231"/>
      <c r="P266" s="231"/>
      <c r="Q266" s="231"/>
      <c r="R266" s="231"/>
      <c r="S266" s="231"/>
      <c r="T266" s="231"/>
      <c r="U266" s="231"/>
      <c r="V266" s="231"/>
      <c r="W266" s="231"/>
      <c r="X266" s="230"/>
      <c r="Y266" s="164"/>
      <c r="Z266" s="164"/>
      <c r="AA266" s="164"/>
      <c r="AB266" s="164"/>
      <c r="AC266" s="164"/>
      <c r="AD266" s="164"/>
      <c r="AE266" s="164"/>
      <c r="AF266" s="164"/>
      <c r="AG266" s="164"/>
      <c r="AH266" s="164"/>
      <c r="AI266" s="164"/>
      <c r="AJ266" s="164"/>
      <c r="AK266" s="164"/>
      <c r="AL266" s="164"/>
      <c r="AM266" s="164"/>
      <c r="AN266" s="164"/>
      <c r="AO266" s="164"/>
      <c r="AP266" s="164"/>
      <c r="AQ266" s="164"/>
      <c r="AR266" s="164"/>
    </row>
    <row r="267" ht="15.75" customHeight="1">
      <c r="A267" s="230"/>
      <c r="B267" s="230"/>
      <c r="C267" s="231"/>
      <c r="D267" s="232"/>
      <c r="E267" s="231"/>
      <c r="F267" s="231"/>
      <c r="G267" s="231"/>
      <c r="H267" s="231"/>
      <c r="I267" s="231"/>
      <c r="J267" s="231"/>
      <c r="K267" s="232"/>
      <c r="L267" s="231"/>
      <c r="M267" s="231"/>
      <c r="N267" s="231"/>
      <c r="O267" s="231"/>
      <c r="P267" s="231"/>
      <c r="Q267" s="231"/>
      <c r="R267" s="231"/>
      <c r="S267" s="231"/>
      <c r="T267" s="231"/>
      <c r="U267" s="231"/>
      <c r="V267" s="231"/>
      <c r="W267" s="231"/>
      <c r="X267" s="230"/>
      <c r="Y267" s="164"/>
      <c r="Z267" s="164"/>
      <c r="AA267" s="164"/>
      <c r="AB267" s="164"/>
      <c r="AC267" s="164"/>
      <c r="AD267" s="164"/>
      <c r="AE267" s="164"/>
      <c r="AF267" s="164"/>
      <c r="AG267" s="164"/>
      <c r="AH267" s="164"/>
      <c r="AI267" s="164"/>
      <c r="AJ267" s="164"/>
      <c r="AK267" s="164"/>
      <c r="AL267" s="164"/>
      <c r="AM267" s="164"/>
      <c r="AN267" s="164"/>
      <c r="AO267" s="164"/>
      <c r="AP267" s="164"/>
      <c r="AQ267" s="164"/>
      <c r="AR267" s="164"/>
    </row>
    <row r="268" ht="15.75" customHeight="1">
      <c r="A268" s="230"/>
      <c r="B268" s="230"/>
      <c r="C268" s="231"/>
      <c r="D268" s="232"/>
      <c r="E268" s="231"/>
      <c r="F268" s="231"/>
      <c r="G268" s="231"/>
      <c r="H268" s="231"/>
      <c r="I268" s="231"/>
      <c r="J268" s="231"/>
      <c r="K268" s="232"/>
      <c r="L268" s="231"/>
      <c r="M268" s="231"/>
      <c r="N268" s="231"/>
      <c r="O268" s="231"/>
      <c r="P268" s="231"/>
      <c r="Q268" s="231"/>
      <c r="R268" s="231"/>
      <c r="S268" s="231"/>
      <c r="T268" s="231"/>
      <c r="U268" s="231"/>
      <c r="V268" s="231"/>
      <c r="W268" s="231"/>
      <c r="X268" s="230"/>
      <c r="Y268" s="164"/>
      <c r="Z268" s="164"/>
      <c r="AA268" s="164"/>
      <c r="AB268" s="164"/>
      <c r="AC268" s="164"/>
      <c r="AD268" s="164"/>
      <c r="AE268" s="164"/>
      <c r="AF268" s="164"/>
      <c r="AG268" s="164"/>
      <c r="AH268" s="164"/>
      <c r="AI268" s="164"/>
      <c r="AJ268" s="164"/>
      <c r="AK268" s="164"/>
      <c r="AL268" s="164"/>
      <c r="AM268" s="164"/>
      <c r="AN268" s="164"/>
      <c r="AO268" s="164"/>
      <c r="AP268" s="164"/>
      <c r="AQ268" s="164"/>
      <c r="AR268" s="164"/>
    </row>
    <row r="269" ht="15.75" customHeight="1">
      <c r="A269" s="230"/>
      <c r="B269" s="230"/>
      <c r="C269" s="231"/>
      <c r="D269" s="232"/>
      <c r="E269" s="231"/>
      <c r="F269" s="231"/>
      <c r="G269" s="231"/>
      <c r="H269" s="231"/>
      <c r="I269" s="231"/>
      <c r="J269" s="231"/>
      <c r="K269" s="232"/>
      <c r="L269" s="231"/>
      <c r="M269" s="231"/>
      <c r="N269" s="231"/>
      <c r="O269" s="231"/>
      <c r="P269" s="231"/>
      <c r="Q269" s="231"/>
      <c r="R269" s="231"/>
      <c r="S269" s="231"/>
      <c r="T269" s="231"/>
      <c r="U269" s="231"/>
      <c r="V269" s="231"/>
      <c r="W269" s="231"/>
      <c r="X269" s="230"/>
      <c r="Y269" s="164"/>
      <c r="Z269" s="164"/>
      <c r="AA269" s="164"/>
      <c r="AB269" s="164"/>
      <c r="AC269" s="164"/>
      <c r="AD269" s="164"/>
      <c r="AE269" s="164"/>
      <c r="AF269" s="164"/>
      <c r="AG269" s="164"/>
      <c r="AH269" s="164"/>
      <c r="AI269" s="164"/>
      <c r="AJ269" s="164"/>
      <c r="AK269" s="164"/>
      <c r="AL269" s="164"/>
      <c r="AM269" s="164"/>
      <c r="AN269" s="164"/>
      <c r="AO269" s="164"/>
      <c r="AP269" s="164"/>
      <c r="AQ269" s="164"/>
      <c r="AR269" s="164"/>
    </row>
    <row r="270" ht="15.75" customHeight="1">
      <c r="A270" s="230"/>
      <c r="B270" s="230"/>
      <c r="C270" s="231"/>
      <c r="D270" s="232"/>
      <c r="E270" s="231"/>
      <c r="F270" s="231"/>
      <c r="G270" s="231"/>
      <c r="H270" s="231"/>
      <c r="I270" s="231"/>
      <c r="J270" s="231"/>
      <c r="K270" s="232"/>
      <c r="L270" s="231"/>
      <c r="M270" s="231"/>
      <c r="N270" s="231"/>
      <c r="O270" s="231"/>
      <c r="P270" s="231"/>
      <c r="Q270" s="231"/>
      <c r="R270" s="231"/>
      <c r="S270" s="231"/>
      <c r="T270" s="231"/>
      <c r="U270" s="231"/>
      <c r="V270" s="231"/>
      <c r="W270" s="231"/>
      <c r="X270" s="230"/>
      <c r="Y270" s="164"/>
      <c r="Z270" s="164"/>
      <c r="AA270" s="164"/>
      <c r="AB270" s="164"/>
      <c r="AC270" s="164"/>
      <c r="AD270" s="164"/>
      <c r="AE270" s="164"/>
      <c r="AF270" s="164"/>
      <c r="AG270" s="164"/>
      <c r="AH270" s="164"/>
      <c r="AI270" s="164"/>
      <c r="AJ270" s="164"/>
      <c r="AK270" s="164"/>
      <c r="AL270" s="164"/>
      <c r="AM270" s="164"/>
      <c r="AN270" s="164"/>
      <c r="AO270" s="164"/>
      <c r="AP270" s="164"/>
      <c r="AQ270" s="164"/>
      <c r="AR270" s="164"/>
    </row>
    <row r="271" ht="15.75" customHeight="1">
      <c r="A271" s="230"/>
      <c r="B271" s="230"/>
      <c r="C271" s="231"/>
      <c r="D271" s="232"/>
      <c r="E271" s="231"/>
      <c r="F271" s="231"/>
      <c r="G271" s="231"/>
      <c r="H271" s="231"/>
      <c r="I271" s="231"/>
      <c r="J271" s="231"/>
      <c r="K271" s="232"/>
      <c r="L271" s="231"/>
      <c r="M271" s="231"/>
      <c r="N271" s="231"/>
      <c r="O271" s="231"/>
      <c r="P271" s="231"/>
      <c r="Q271" s="231"/>
      <c r="R271" s="231"/>
      <c r="S271" s="231"/>
      <c r="T271" s="231"/>
      <c r="U271" s="231"/>
      <c r="V271" s="231"/>
      <c r="W271" s="231"/>
      <c r="X271" s="230"/>
      <c r="Y271" s="164"/>
      <c r="Z271" s="164"/>
      <c r="AA271" s="164"/>
      <c r="AB271" s="164"/>
      <c r="AC271" s="164"/>
      <c r="AD271" s="164"/>
      <c r="AE271" s="164"/>
      <c r="AF271" s="164"/>
      <c r="AG271" s="164"/>
      <c r="AH271" s="164"/>
      <c r="AI271" s="164"/>
      <c r="AJ271" s="164"/>
      <c r="AK271" s="164"/>
      <c r="AL271" s="164"/>
      <c r="AM271" s="164"/>
      <c r="AN271" s="164"/>
      <c r="AO271" s="164"/>
      <c r="AP271" s="164"/>
      <c r="AQ271" s="164"/>
      <c r="AR271" s="164"/>
    </row>
    <row r="272" ht="15.75" customHeight="1">
      <c r="A272" s="230"/>
      <c r="B272" s="230"/>
      <c r="C272" s="231"/>
      <c r="D272" s="232"/>
      <c r="E272" s="231"/>
      <c r="F272" s="231"/>
      <c r="G272" s="231"/>
      <c r="H272" s="231"/>
      <c r="I272" s="231"/>
      <c r="J272" s="231"/>
      <c r="K272" s="232"/>
      <c r="L272" s="231"/>
      <c r="M272" s="231"/>
      <c r="N272" s="231"/>
      <c r="O272" s="231"/>
      <c r="P272" s="231"/>
      <c r="Q272" s="231"/>
      <c r="R272" s="231"/>
      <c r="S272" s="231"/>
      <c r="T272" s="231"/>
      <c r="U272" s="231"/>
      <c r="V272" s="231"/>
      <c r="W272" s="231"/>
      <c r="X272" s="230"/>
      <c r="Y272" s="164"/>
      <c r="Z272" s="164"/>
      <c r="AA272" s="164"/>
      <c r="AB272" s="164"/>
      <c r="AC272" s="164"/>
      <c r="AD272" s="164"/>
      <c r="AE272" s="164"/>
      <c r="AF272" s="164"/>
      <c r="AG272" s="164"/>
      <c r="AH272" s="164"/>
      <c r="AI272" s="164"/>
      <c r="AJ272" s="164"/>
      <c r="AK272" s="164"/>
      <c r="AL272" s="164"/>
      <c r="AM272" s="164"/>
      <c r="AN272" s="164"/>
      <c r="AO272" s="164"/>
      <c r="AP272" s="164"/>
      <c r="AQ272" s="164"/>
      <c r="AR272" s="164"/>
    </row>
    <row r="273" ht="15.75" customHeight="1">
      <c r="A273" s="230"/>
      <c r="B273" s="230"/>
      <c r="C273" s="231"/>
      <c r="D273" s="232"/>
      <c r="E273" s="231"/>
      <c r="F273" s="231"/>
      <c r="G273" s="231"/>
      <c r="H273" s="231"/>
      <c r="I273" s="231"/>
      <c r="J273" s="231"/>
      <c r="K273" s="232"/>
      <c r="L273" s="231"/>
      <c r="M273" s="231"/>
      <c r="N273" s="231"/>
      <c r="O273" s="231"/>
      <c r="P273" s="231"/>
      <c r="Q273" s="231"/>
      <c r="R273" s="231"/>
      <c r="S273" s="231"/>
      <c r="T273" s="231"/>
      <c r="U273" s="231"/>
      <c r="V273" s="231"/>
      <c r="W273" s="231"/>
      <c r="X273" s="230"/>
      <c r="Y273" s="164"/>
      <c r="Z273" s="164"/>
      <c r="AA273" s="164"/>
      <c r="AB273" s="164"/>
      <c r="AC273" s="164"/>
      <c r="AD273" s="164"/>
      <c r="AE273" s="164"/>
      <c r="AF273" s="164"/>
      <c r="AG273" s="164"/>
      <c r="AH273" s="164"/>
      <c r="AI273" s="164"/>
      <c r="AJ273" s="164"/>
      <c r="AK273" s="164"/>
      <c r="AL273" s="164"/>
      <c r="AM273" s="164"/>
      <c r="AN273" s="164"/>
      <c r="AO273" s="164"/>
      <c r="AP273" s="164"/>
      <c r="AQ273" s="164"/>
      <c r="AR273" s="164"/>
    </row>
    <row r="274" ht="15.75" customHeight="1">
      <c r="A274" s="230"/>
      <c r="B274" s="230"/>
      <c r="C274" s="231"/>
      <c r="D274" s="232"/>
      <c r="E274" s="231"/>
      <c r="F274" s="231"/>
      <c r="G274" s="231"/>
      <c r="H274" s="231"/>
      <c r="I274" s="231"/>
      <c r="J274" s="231"/>
      <c r="K274" s="232"/>
      <c r="L274" s="231"/>
      <c r="M274" s="231"/>
      <c r="N274" s="231"/>
      <c r="O274" s="231"/>
      <c r="P274" s="231"/>
      <c r="Q274" s="231"/>
      <c r="R274" s="231"/>
      <c r="S274" s="231"/>
      <c r="T274" s="231"/>
      <c r="U274" s="231"/>
      <c r="V274" s="231"/>
      <c r="W274" s="231"/>
      <c r="X274" s="230"/>
      <c r="Y274" s="164"/>
      <c r="Z274" s="164"/>
      <c r="AA274" s="164"/>
      <c r="AB274" s="164"/>
      <c r="AC274" s="164"/>
      <c r="AD274" s="164"/>
      <c r="AE274" s="164"/>
      <c r="AF274" s="164"/>
      <c r="AG274" s="164"/>
      <c r="AH274" s="164"/>
      <c r="AI274" s="164"/>
      <c r="AJ274" s="164"/>
      <c r="AK274" s="164"/>
      <c r="AL274" s="164"/>
      <c r="AM274" s="164"/>
      <c r="AN274" s="164"/>
      <c r="AO274" s="164"/>
      <c r="AP274" s="164"/>
      <c r="AQ274" s="164"/>
      <c r="AR274" s="164"/>
    </row>
    <row r="275" ht="15.75" customHeight="1">
      <c r="A275" s="230"/>
      <c r="B275" s="230"/>
      <c r="C275" s="231"/>
      <c r="D275" s="232"/>
      <c r="E275" s="231"/>
      <c r="F275" s="231"/>
      <c r="G275" s="231"/>
      <c r="H275" s="231"/>
      <c r="I275" s="231"/>
      <c r="J275" s="231"/>
      <c r="K275" s="232"/>
      <c r="L275" s="231"/>
      <c r="M275" s="231"/>
      <c r="N275" s="231"/>
      <c r="O275" s="231"/>
      <c r="P275" s="231"/>
      <c r="Q275" s="231"/>
      <c r="R275" s="231"/>
      <c r="S275" s="231"/>
      <c r="T275" s="231"/>
      <c r="U275" s="231"/>
      <c r="V275" s="231"/>
      <c r="W275" s="231"/>
      <c r="X275" s="230"/>
      <c r="Y275" s="164"/>
      <c r="Z275" s="164"/>
      <c r="AA275" s="164"/>
      <c r="AB275" s="164"/>
      <c r="AC275" s="164"/>
      <c r="AD275" s="164"/>
      <c r="AE275" s="164"/>
      <c r="AF275" s="164"/>
      <c r="AG275" s="164"/>
      <c r="AH275" s="164"/>
      <c r="AI275" s="164"/>
      <c r="AJ275" s="164"/>
      <c r="AK275" s="164"/>
      <c r="AL275" s="164"/>
      <c r="AM275" s="164"/>
      <c r="AN275" s="164"/>
      <c r="AO275" s="164"/>
      <c r="AP275" s="164"/>
      <c r="AQ275" s="164"/>
      <c r="AR275" s="164"/>
    </row>
    <row r="276" ht="15.75" customHeight="1">
      <c r="A276" s="230"/>
      <c r="B276" s="230"/>
      <c r="C276" s="231"/>
      <c r="D276" s="232"/>
      <c r="E276" s="231"/>
      <c r="F276" s="231"/>
      <c r="G276" s="231"/>
      <c r="H276" s="231"/>
      <c r="I276" s="231"/>
      <c r="J276" s="231"/>
      <c r="K276" s="232"/>
      <c r="L276" s="231"/>
      <c r="M276" s="231"/>
      <c r="N276" s="231"/>
      <c r="O276" s="231"/>
      <c r="P276" s="231"/>
      <c r="Q276" s="231"/>
      <c r="R276" s="231"/>
      <c r="S276" s="231"/>
      <c r="T276" s="231"/>
      <c r="U276" s="231"/>
      <c r="V276" s="231"/>
      <c r="W276" s="231"/>
      <c r="X276" s="230"/>
      <c r="Y276" s="164"/>
      <c r="Z276" s="164"/>
      <c r="AA276" s="164"/>
      <c r="AB276" s="164"/>
      <c r="AC276" s="164"/>
      <c r="AD276" s="164"/>
      <c r="AE276" s="164"/>
      <c r="AF276" s="164"/>
      <c r="AG276" s="164"/>
      <c r="AH276" s="164"/>
      <c r="AI276" s="164"/>
      <c r="AJ276" s="164"/>
      <c r="AK276" s="164"/>
      <c r="AL276" s="164"/>
      <c r="AM276" s="164"/>
      <c r="AN276" s="164"/>
      <c r="AO276" s="164"/>
      <c r="AP276" s="164"/>
      <c r="AQ276" s="164"/>
      <c r="AR276" s="164"/>
    </row>
    <row r="277" ht="15.75" customHeight="1">
      <c r="A277" s="230"/>
      <c r="B277" s="230"/>
      <c r="C277" s="231"/>
      <c r="D277" s="232"/>
      <c r="E277" s="231"/>
      <c r="F277" s="231"/>
      <c r="G277" s="231"/>
      <c r="H277" s="231"/>
      <c r="I277" s="231"/>
      <c r="J277" s="231"/>
      <c r="K277" s="232"/>
      <c r="L277" s="231"/>
      <c r="M277" s="231"/>
      <c r="N277" s="231"/>
      <c r="O277" s="231"/>
      <c r="P277" s="231"/>
      <c r="Q277" s="231"/>
      <c r="R277" s="231"/>
      <c r="S277" s="231"/>
      <c r="T277" s="231"/>
      <c r="U277" s="231"/>
      <c r="V277" s="231"/>
      <c r="W277" s="231"/>
      <c r="X277" s="230"/>
      <c r="Y277" s="164"/>
      <c r="Z277" s="164"/>
      <c r="AA277" s="164"/>
      <c r="AB277" s="164"/>
      <c r="AC277" s="164"/>
      <c r="AD277" s="164"/>
      <c r="AE277" s="164"/>
      <c r="AF277" s="164"/>
      <c r="AG277" s="164"/>
      <c r="AH277" s="164"/>
      <c r="AI277" s="164"/>
      <c r="AJ277" s="164"/>
      <c r="AK277" s="164"/>
      <c r="AL277" s="164"/>
      <c r="AM277" s="164"/>
      <c r="AN277" s="164"/>
      <c r="AO277" s="164"/>
      <c r="AP277" s="164"/>
      <c r="AQ277" s="164"/>
      <c r="AR277" s="164"/>
    </row>
    <row r="278" ht="15.75" customHeight="1">
      <c r="A278" s="230"/>
      <c r="B278" s="230"/>
      <c r="C278" s="231"/>
      <c r="D278" s="232"/>
      <c r="E278" s="231"/>
      <c r="F278" s="231"/>
      <c r="G278" s="231"/>
      <c r="H278" s="231"/>
      <c r="I278" s="231"/>
      <c r="J278" s="231"/>
      <c r="K278" s="232"/>
      <c r="L278" s="231"/>
      <c r="M278" s="231"/>
      <c r="N278" s="231"/>
      <c r="O278" s="231"/>
      <c r="P278" s="231"/>
      <c r="Q278" s="231"/>
      <c r="R278" s="231"/>
      <c r="S278" s="231"/>
      <c r="T278" s="231"/>
      <c r="U278" s="231"/>
      <c r="V278" s="231"/>
      <c r="W278" s="231"/>
      <c r="X278" s="230"/>
      <c r="Y278" s="164"/>
      <c r="Z278" s="164"/>
      <c r="AA278" s="164"/>
      <c r="AB278" s="164"/>
      <c r="AC278" s="164"/>
      <c r="AD278" s="164"/>
      <c r="AE278" s="164"/>
      <c r="AF278" s="164"/>
      <c r="AG278" s="164"/>
      <c r="AH278" s="164"/>
      <c r="AI278" s="164"/>
      <c r="AJ278" s="164"/>
      <c r="AK278" s="164"/>
      <c r="AL278" s="164"/>
      <c r="AM278" s="164"/>
      <c r="AN278" s="164"/>
      <c r="AO278" s="164"/>
      <c r="AP278" s="164"/>
      <c r="AQ278" s="164"/>
      <c r="AR278" s="164"/>
    </row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conditionalFormatting sqref="B2:B78">
    <cfRule type="containsText" dxfId="0" priority="1" operator="containsText" text="samedi">
      <formula>NOT(ISERROR(SEARCH(("samedi"),(B2))))</formula>
    </cfRule>
  </conditionalFormatting>
  <conditionalFormatting sqref="B2:B78">
    <cfRule type="containsText" dxfId="1" priority="2" operator="containsText" text="dimanche">
      <formula>NOT(ISERROR(SEARCH(("dimanche"),(B2))))</formula>
    </cfRule>
  </conditionalFormatting>
  <conditionalFormatting sqref="B2:B73">
    <cfRule type="notContainsBlanks" dxfId="2" priority="3">
      <formula>LEN(TRIM(B2))&gt;0</formula>
    </cfRule>
  </conditionalFormatting>
  <printOptions/>
  <pageMargins bottom="0.75" footer="0.0" header="0.0" left="0.7" right="0.7" top="0.75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xSplit="2.0" ySplit="9.0" topLeftCell="C10" activePane="bottomRight" state="frozen"/>
      <selection activeCell="C1" sqref="C1" pane="topRight"/>
      <selection activeCell="A10" sqref="A10" pane="bottomLeft"/>
      <selection activeCell="C10" sqref="C10" pane="bottomRight"/>
    </sheetView>
  </sheetViews>
  <sheetFormatPr customHeight="1" defaultColWidth="11.22" defaultRowHeight="15.0"/>
  <cols>
    <col customWidth="1" min="1" max="1" width="3.78"/>
    <col customWidth="1" min="2" max="2" width="21.78"/>
    <col customWidth="1" min="3" max="4" width="6.22"/>
    <col customWidth="1" min="5" max="5" width="7.11"/>
    <col customWidth="1" min="6" max="9" width="6.11"/>
    <col customWidth="1" min="10" max="10" width="5.67"/>
    <col customWidth="1" min="11" max="11" width="6.22"/>
    <col customWidth="1" min="12" max="12" width="7.11"/>
    <col customWidth="1" min="13" max="16" width="6.11"/>
    <col customWidth="1" min="17" max="17" width="5.67"/>
    <col customWidth="1" min="18" max="18" width="6.22"/>
    <col customWidth="1" min="19" max="19" width="7.11"/>
    <col customWidth="1" min="20" max="23" width="6.11"/>
    <col customWidth="1" min="24" max="24" width="4.22"/>
    <col customWidth="1" min="25" max="25" width="6.0"/>
    <col customWidth="1" min="26" max="26" width="5.78"/>
    <col customWidth="1" min="27" max="27" width="5.33"/>
    <col customWidth="1" min="28" max="28" width="6.11"/>
    <col customWidth="1" min="29" max="29" width="4.22"/>
    <col customWidth="1" min="30" max="30" width="6.22"/>
    <col customWidth="1" min="31" max="31" width="5.78"/>
    <col customWidth="1" min="32" max="32" width="4.89"/>
    <col customWidth="1" min="33" max="33" width="6.67"/>
    <col customWidth="1" min="34" max="34" width="6.33"/>
    <col customWidth="1" min="35" max="35" width="3.44"/>
    <col customWidth="1" min="36" max="36" width="3.56"/>
    <col customWidth="1" min="37" max="37" width="6.33"/>
    <col customWidth="1" min="38" max="38" width="6.44"/>
    <col customWidth="1" min="39" max="39" width="11.11"/>
  </cols>
  <sheetData>
    <row r="1" ht="15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3" t="s">
        <v>0</v>
      </c>
      <c r="Z1" s="3" t="s">
        <v>1</v>
      </c>
      <c r="AA1" s="3" t="s">
        <v>2</v>
      </c>
      <c r="AB1" s="3" t="s">
        <v>3</v>
      </c>
      <c r="AC1" s="3" t="s">
        <v>4</v>
      </c>
      <c r="AD1" s="3" t="s">
        <v>5</v>
      </c>
      <c r="AE1" s="3" t="s">
        <v>6</v>
      </c>
      <c r="AF1" s="3" t="s">
        <v>7</v>
      </c>
      <c r="AG1" s="3" t="s">
        <v>8</v>
      </c>
      <c r="AH1" s="3" t="s">
        <v>9</v>
      </c>
      <c r="AI1" s="3" t="s">
        <v>10</v>
      </c>
      <c r="AJ1" s="3" t="s">
        <v>11</v>
      </c>
      <c r="AK1" s="3" t="s">
        <v>12</v>
      </c>
      <c r="AL1" s="3" t="s">
        <v>13</v>
      </c>
      <c r="AM1" s="1"/>
    </row>
    <row r="2" ht="15.75" customHeight="1">
      <c r="A2" s="1"/>
      <c r="B2" s="4" t="s">
        <v>112</v>
      </c>
      <c r="C2" s="5" t="s">
        <v>113</v>
      </c>
      <c r="D2" s="233">
        <v>45292.0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1"/>
    </row>
    <row r="3" ht="15.75" customHeight="1">
      <c r="A3" s="1"/>
      <c r="B3" s="8"/>
      <c r="C3" s="8"/>
      <c r="D3" s="8"/>
      <c r="E3" s="8"/>
      <c r="F3" s="8"/>
      <c r="G3" s="8"/>
      <c r="H3" s="10"/>
      <c r="I3" s="10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1"/>
    </row>
    <row r="4" ht="15.75" customHeight="1">
      <c r="A4" s="11"/>
      <c r="B4" s="12" t="s">
        <v>114</v>
      </c>
      <c r="C4" s="13"/>
      <c r="D4" s="14"/>
      <c r="E4" s="14"/>
      <c r="F4" s="14"/>
      <c r="G4" s="14"/>
      <c r="H4" s="15"/>
      <c r="I4" s="16"/>
      <c r="J4" s="1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1"/>
    </row>
    <row r="5" ht="15.75" customHeight="1">
      <c r="A5" s="11"/>
      <c r="B5" s="12" t="s">
        <v>115</v>
      </c>
      <c r="C5" s="13"/>
      <c r="D5" s="14"/>
      <c r="E5" s="14"/>
      <c r="F5" s="14"/>
      <c r="G5" s="14"/>
      <c r="H5" s="15"/>
      <c r="I5" s="16"/>
      <c r="J5" s="16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1"/>
    </row>
    <row r="6" ht="15.75" customHeight="1">
      <c r="A6" s="10"/>
      <c r="B6" s="12" t="s">
        <v>116</v>
      </c>
      <c r="C6" s="17">
        <v>0.31666666666666665</v>
      </c>
      <c r="D6" s="14"/>
      <c r="E6" s="14"/>
      <c r="F6" s="14"/>
      <c r="G6" s="14"/>
      <c r="H6" s="15"/>
      <c r="I6" s="18"/>
      <c r="J6" s="19"/>
      <c r="K6" s="20" t="s">
        <v>117</v>
      </c>
      <c r="L6" s="14"/>
      <c r="M6" s="14"/>
      <c r="N6" s="14"/>
      <c r="O6" s="21">
        <v>6.180555555555555</v>
      </c>
      <c r="P6" s="14"/>
      <c r="Q6" s="14"/>
      <c r="R6" s="15"/>
      <c r="S6" s="1"/>
      <c r="T6" s="1"/>
      <c r="U6" s="1"/>
      <c r="V6" s="1"/>
      <c r="W6" s="1"/>
      <c r="X6" s="1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1"/>
    </row>
    <row r="7" ht="15.75" customHeight="1">
      <c r="A7" s="10"/>
      <c r="B7" s="12" t="s">
        <v>118</v>
      </c>
      <c r="C7" s="21">
        <f>SUM(X10:X40)</f>
        <v>6.905555556</v>
      </c>
      <c r="D7" s="14"/>
      <c r="E7" s="14"/>
      <c r="F7" s="14"/>
      <c r="G7" s="14"/>
      <c r="H7" s="15"/>
      <c r="I7" s="22"/>
      <c r="J7" s="19"/>
      <c r="K7" s="20" t="s">
        <v>119</v>
      </c>
      <c r="L7" s="14"/>
      <c r="M7" s="14"/>
      <c r="N7" s="14"/>
      <c r="O7" s="21">
        <f>C7-O6</f>
        <v>0.725</v>
      </c>
      <c r="P7" s="14"/>
      <c r="Q7" s="14"/>
      <c r="R7" s="15"/>
      <c r="S7" s="1"/>
      <c r="T7" s="1"/>
      <c r="U7" s="1"/>
      <c r="V7" s="1"/>
      <c r="W7" s="1"/>
      <c r="X7" s="1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1"/>
    </row>
    <row r="8" ht="15.7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1"/>
    </row>
    <row r="9" ht="15.75" customHeight="1">
      <c r="A9" s="1"/>
      <c r="B9" s="24" t="s">
        <v>120</v>
      </c>
      <c r="C9" s="25" t="s">
        <v>16</v>
      </c>
      <c r="D9" s="27" t="s">
        <v>17</v>
      </c>
      <c r="E9" s="27" t="s">
        <v>18</v>
      </c>
      <c r="F9" s="27" t="s">
        <v>19</v>
      </c>
      <c r="G9" s="27" t="s">
        <v>20</v>
      </c>
      <c r="H9" s="28" t="s">
        <v>21</v>
      </c>
      <c r="I9" s="29" t="s">
        <v>19</v>
      </c>
      <c r="J9" s="30" t="s">
        <v>22</v>
      </c>
      <c r="K9" s="25" t="s">
        <v>17</v>
      </c>
      <c r="L9" s="27" t="s">
        <v>18</v>
      </c>
      <c r="M9" s="27" t="s">
        <v>19</v>
      </c>
      <c r="N9" s="31" t="s">
        <v>20</v>
      </c>
      <c r="O9" s="28" t="s">
        <v>21</v>
      </c>
      <c r="P9" s="29" t="s">
        <v>19</v>
      </c>
      <c r="Q9" s="30" t="s">
        <v>22</v>
      </c>
      <c r="R9" s="25" t="s">
        <v>17</v>
      </c>
      <c r="S9" s="27" t="s">
        <v>18</v>
      </c>
      <c r="T9" s="27" t="s">
        <v>19</v>
      </c>
      <c r="U9" s="31" t="s">
        <v>20</v>
      </c>
      <c r="V9" s="28" t="s">
        <v>21</v>
      </c>
      <c r="W9" s="29" t="s">
        <v>19</v>
      </c>
      <c r="X9" s="30" t="s">
        <v>23</v>
      </c>
      <c r="Y9" s="33" t="s">
        <v>24</v>
      </c>
      <c r="Z9" s="34" t="s">
        <v>25</v>
      </c>
      <c r="AA9" s="34" t="s">
        <v>26</v>
      </c>
      <c r="AB9" s="34" t="s">
        <v>27</v>
      </c>
      <c r="AC9" s="34" t="s">
        <v>28</v>
      </c>
      <c r="AD9" s="34" t="s">
        <v>29</v>
      </c>
      <c r="AE9" s="33" t="s">
        <v>30</v>
      </c>
      <c r="AF9" s="33" t="s">
        <v>31</v>
      </c>
      <c r="AG9" s="33" t="s">
        <v>32</v>
      </c>
      <c r="AH9" s="33" t="s">
        <v>33</v>
      </c>
      <c r="AI9" s="33" t="s">
        <v>34</v>
      </c>
      <c r="AJ9" s="33" t="s">
        <v>35</v>
      </c>
      <c r="AK9" s="34" t="s">
        <v>36</v>
      </c>
      <c r="AL9" s="33" t="s">
        <v>37</v>
      </c>
      <c r="AM9" s="1"/>
    </row>
    <row r="10" ht="15.75" customHeight="1">
      <c r="A10" s="1"/>
      <c r="B10" s="234">
        <v>45292.0</v>
      </c>
      <c r="C10" s="59" t="s">
        <v>88</v>
      </c>
      <c r="D10" s="59" t="str">
        <f t="array" ref="D10">IFERROR(INDEX(SC!D:D,MATCH($C10,SC!$C:$C,0)),"")</f>
        <v>B 1</v>
      </c>
      <c r="E10" s="38">
        <v>22.0</v>
      </c>
      <c r="F10" s="59" t="str">
        <f t="array" ref="F10">IFERROR(INDEX(SC!F:F,MATCH($C10,SC!$C:$C,0)),"")</f>
        <v>Dépôt</v>
      </c>
      <c r="G10" s="45">
        <f t="array" ref="G10">IFERROR(INDEX(SC!G:G,MATCH($C10,SC!$C:$C,0)),"")</f>
        <v>0.7208333333</v>
      </c>
      <c r="H10" s="46">
        <f t="array" ref="H10">IFERROR(INDEX(SC!H:H,MATCH($C10,SC!$C:$C,0)),"")</f>
        <v>0.7604166667</v>
      </c>
      <c r="I10" s="65" t="str">
        <f t="array" ref="I10">IFERROR(INDEX(SC!I:I,MATCH($C10,SC!$C:$C,0)),"")</f>
        <v>Dépôt</v>
      </c>
      <c r="J10" s="48">
        <f t="array" ref="J10">IFERROR(INDEX(SC!J:J,MATCH($C10,SC!$C:$C,0)),"")</f>
        <v>0.003472222222</v>
      </c>
      <c r="K10" s="57" t="str">
        <f t="array" ref="K10">IFERROR(INDEX(SC!K:K,MATCH($C10,SC!$C:$C,0)),"")</f>
        <v>Dépl</v>
      </c>
      <c r="L10" s="49"/>
      <c r="M10" s="59" t="str">
        <f t="array" ref="M10">IFERROR(INDEX(SC!M:M,MATCH($C10,SC!$C:$C,0)),"")</f>
        <v>Dépôt</v>
      </c>
      <c r="N10" s="45">
        <f t="array" ref="N10">IFERROR(INDEX(SC!N:N,MATCH($C10,SC!$C:$C,0)),"")</f>
        <v>0.7638888889</v>
      </c>
      <c r="O10" s="46">
        <f t="array" ref="O10">IFERROR(INDEX(SC!O:O,MATCH($C10,SC!$C:$C,0)),"")</f>
        <v>0.7729166667</v>
      </c>
      <c r="P10" s="65" t="str">
        <f t="array" ref="P10">IFERROR(INDEX(SC!P:P,MATCH($C10,SC!$C:$C,0)),"")</f>
        <v>HVR</v>
      </c>
      <c r="Q10" s="48">
        <f t="array" ref="Q10">IFERROR(INDEX(SC!Q:Q,MATCH($C10,SC!$C:$C,0)),"")</f>
        <v>0.02777777778</v>
      </c>
      <c r="R10" s="57" t="str">
        <f t="array" ref="R10">IFERROR(INDEX(SC!R:R,MATCH($C10,SC!$C:$C,0)),"")</f>
        <v>F2 02</v>
      </c>
      <c r="S10" s="38">
        <v>5502.0</v>
      </c>
      <c r="T10" s="59" t="str">
        <f t="array" ref="T10">IFERROR(INDEX(SC!T:T,MATCH($C10,SC!$C:$C,0)),"")</f>
        <v>HVR</v>
      </c>
      <c r="U10" s="45">
        <f t="array" ref="U10">IFERROR(INDEX(SC!U:U,MATCH($C10,SC!$C:$C,0)),"")</f>
        <v>0.8006944444</v>
      </c>
      <c r="V10" s="46">
        <f t="array" ref="V10">IFERROR(INDEX(SC!V:V,MATCH($C10,SC!$C:$C,0)),"")</f>
        <v>0.9381944444</v>
      </c>
      <c r="W10" s="65" t="str">
        <f t="array" ref="W10">IFERROR(INDEX(SC!W:W,MATCH($C10,SC!$C:$C,0)),"")</f>
        <v>Dépôt</v>
      </c>
      <c r="X10" s="235">
        <f t="shared" ref="X10:X15" si="1">V10-U10+Q10+O10-N10+J10+H10-G10</f>
        <v>0.2173611111</v>
      </c>
      <c r="Y10" s="51"/>
      <c r="Z10" s="236">
        <f t="shared" ref="Z10:Z40" si="2">MIN(1,(H10&gt;21.5/24)+(O10&gt;21.5/24)+(V10&gt;21.5/24))</f>
        <v>1</v>
      </c>
      <c r="AA10" s="51">
        <f t="shared" ref="AA10:AA40" si="3">IFERROR(IF(AND(OR($H10&lt;&gt;"",$O10&lt;&gt;"",$V10&lt;&gt;""),OR(WEEKDAY($B10,2)=7,$AB10=1)),1,""),"")</f>
        <v>1</v>
      </c>
      <c r="AB10" s="51">
        <f>IFERROR(IF(AND($G10="",$N10="",$U10=""),"",IF(MATCH($B10,'Fériés'!$C$5:$C$16,0)&gt;0,1,"")),"")</f>
        <v>1</v>
      </c>
      <c r="AC10" s="54">
        <f t="shared" ref="AC10:AC40" si="4">MIN(1,(N10&gt;H10+2/24)+(U10&gt;O10+2/24))</f>
        <v>0</v>
      </c>
      <c r="AD10" s="53">
        <f t="shared" ref="AD10:AD40" si="5">MIN(1,(G10&lt;&gt;"")*(G10&lt;5/24)+(N10&lt;&gt;"")*(N10&lt;5/24)+(U10&lt;&gt;"")*(U10&lt;5/24)+(H10&gt;22/24)+(O10&gt;22/24)+(V10&gt;22/24))</f>
        <v>1</v>
      </c>
      <c r="AE10" s="55"/>
      <c r="AF10" s="55"/>
      <c r="AG10" s="55"/>
      <c r="AH10" s="55"/>
      <c r="AI10" s="55"/>
      <c r="AJ10" s="55"/>
      <c r="AK10" s="237">
        <f t="shared" ref="AK10:AK40" si="6">abs(24*((G10&lt;&gt;"")*(G10&lt;5/24)*(G10-5/24)+(N10&lt;&gt;"")*(N10&lt;5/24)*(N10-5/24)+(U10&lt;&gt;"")*(U10&lt;5/24)*(U10-5/24)+(H10&gt;22/24)*(H10-22/24)+(O10&gt;22/24)*(O10-22/24)+(V10&gt;22/24)*(V10-22/24)))</f>
        <v>0.5166666667</v>
      </c>
      <c r="AL10" s="55">
        <f t="shared" ref="AL10:AL40" si="7">abs(24*((G10&lt;&gt;"")*(G10&lt;5/24)*(G10-5/24)+(N10&lt;&gt;"")*(N10&lt;5/24)*(N10-5/24)+(U10&lt;&gt;"")*(U10&lt;5/24)*(U10-5/24)+(H10&gt;26/24)*(H10-26/24)+(O10&gt;26/24)*(O10-26/24)+(V10&gt;26/24)*(V10-26/24)))</f>
        <v>0</v>
      </c>
      <c r="AM10" s="1"/>
    </row>
    <row r="11" ht="15.75" customHeight="1">
      <c r="A11" s="1"/>
      <c r="B11" s="238">
        <v>45293.0</v>
      </c>
      <c r="C11" s="59" t="s">
        <v>103</v>
      </c>
      <c r="D11" s="239" t="str">
        <f t="array" ref="D11">IFERROR(INDEX(SC!D:D,MATCH($C11,SC!$C:$C,0)),"")</f>
        <v>10 01</v>
      </c>
      <c r="E11" s="58">
        <v>3203.0</v>
      </c>
      <c r="F11" s="59" t="str">
        <f t="array" ref="F11">IFERROR(INDEX(SC!F:F,MATCH($C11,SC!$C:$C,0)),"")</f>
        <v>Varen</v>
      </c>
      <c r="G11" s="45">
        <f t="array" ref="G11">IFERROR(INDEX(SC!G:G,MATCH($C11,SC!$C:$C,0)),"")</f>
        <v>0.5041666667</v>
      </c>
      <c r="H11" s="46">
        <f t="array" ref="H11">IFERROR(INDEX(SC!H:H,MATCH($C11,SC!$C:$C,0)),"")</f>
        <v>0.6527777778</v>
      </c>
      <c r="I11" s="65" t="str">
        <f t="array" ref="I11">IFERROR(INDEX(SC!I:I,MATCH($C11,SC!$C:$C,0)),"")</f>
        <v>Varen</v>
      </c>
      <c r="J11" s="48">
        <f t="array" ref="J11">IFERROR(INDEX(SC!J:J,MATCH($C11,SC!$C:$C,0)),"")</f>
        <v>0.02361111111</v>
      </c>
      <c r="K11" s="64" t="str">
        <f t="array" ref="K11">IFERROR(INDEX(SC!K:K,MATCH($C11,SC!$C:$C,0)),"")</f>
        <v>10 05</v>
      </c>
      <c r="L11" s="58">
        <v>430.0</v>
      </c>
      <c r="M11" s="59" t="str">
        <f t="array" ref="M11">IFERROR(INDEX(SC!M:M,MATCH($C11,SC!$C:$C,0)),"")</f>
        <v>Varen</v>
      </c>
      <c r="N11" s="45">
        <f t="array" ref="N11">IFERROR(INDEX(SC!N:N,MATCH($C11,SC!$C:$C,0)),"")</f>
        <v>0.6763888889</v>
      </c>
      <c r="O11" s="46">
        <f t="array" ref="O11">IFERROR(INDEX(SC!O:O,MATCH($C11,SC!$C:$C,0)),"")</f>
        <v>0.7333333333</v>
      </c>
      <c r="P11" s="65" t="str">
        <f t="array" ref="P11">IFERROR(INDEX(SC!P:P,MATCH($C11,SC!$C:$C,0)),"")</f>
        <v>Varen</v>
      </c>
      <c r="Q11" s="48">
        <f t="array" ref="Q11">IFERROR(INDEX(SC!Q:Q,MATCH($C11,SC!$C:$C,0)),"")</f>
        <v>0.02847222222</v>
      </c>
      <c r="R11" s="57" t="str">
        <f t="array" ref="R11">IFERROR(INDEX(SC!R:R,MATCH($C11,SC!$C:$C,0)),"")</f>
        <v>F8 07</v>
      </c>
      <c r="S11" s="58">
        <v>719.0</v>
      </c>
      <c r="T11" s="59" t="str">
        <f t="array" ref="T11">IFERROR(INDEX(SC!T:T,MATCH($C11,SC!$C:$C,0)),"")</f>
        <v>Varen</v>
      </c>
      <c r="U11" s="45">
        <f t="array" ref="U11">IFERROR(INDEX(SC!U:U,MATCH($C11,SC!$C:$C,0)),"")</f>
        <v>0.7618055556</v>
      </c>
      <c r="V11" s="46">
        <f t="array" ref="V11">IFERROR(INDEX(SC!V:V,MATCH($C11,SC!$C:$C,0)),"")</f>
        <v>0.8319444444</v>
      </c>
      <c r="W11" s="65" t="str">
        <f t="array" ref="W11">IFERROR(INDEX(SC!W:W,MATCH($C11,SC!$C:$C,0)),"")</f>
        <v>Dépôt</v>
      </c>
      <c r="X11" s="235">
        <f t="shared" si="1"/>
        <v>0.3277777778</v>
      </c>
      <c r="Y11" s="67">
        <v>1.0</v>
      </c>
      <c r="Z11" s="68">
        <f t="shared" si="2"/>
        <v>0</v>
      </c>
      <c r="AA11" s="67" t="str">
        <f t="shared" si="3"/>
        <v/>
      </c>
      <c r="AB11" s="67" t="str">
        <f>IFERROR(IF(AND($G11="",$N11="",$U11=""),"",IF(MATCH($B11,'Fériés'!$C$5:$C$16,0)&gt;0,1,"")),"")</f>
        <v/>
      </c>
      <c r="AC11" s="70">
        <f t="shared" si="4"/>
        <v>0</v>
      </c>
      <c r="AD11" s="70">
        <f t="shared" si="5"/>
        <v>0</v>
      </c>
      <c r="AE11" s="71"/>
      <c r="AF11" s="71"/>
      <c r="AG11" s="71"/>
      <c r="AH11" s="71"/>
      <c r="AI11" s="71"/>
      <c r="AJ11" s="71"/>
      <c r="AK11" s="55">
        <f t="shared" si="6"/>
        <v>0</v>
      </c>
      <c r="AL11" s="55">
        <f t="shared" si="7"/>
        <v>0</v>
      </c>
      <c r="AM11" s="1"/>
    </row>
    <row r="12" ht="15.75" customHeight="1">
      <c r="A12" s="1"/>
      <c r="B12" s="238">
        <v>45294.0</v>
      </c>
      <c r="C12" s="59" t="s">
        <v>64</v>
      </c>
      <c r="D12" s="239" t="str">
        <f t="array" ref="D12">IFERROR(INDEX(SC!D:D,MATCH($C12,SC!$C:$C,0)),"")</f>
        <v>10 04</v>
      </c>
      <c r="E12" s="58">
        <v>3146.0</v>
      </c>
      <c r="F12" s="59" t="str">
        <f t="array" ref="F12">IFERROR(INDEX(SC!F:F,MATCH($C12,SC!$C:$C,0)),"")</f>
        <v>Varen</v>
      </c>
      <c r="G12" s="45">
        <f t="array" ref="G12">IFERROR(INDEX(SC!G:G,MATCH($C12,SC!$C:$C,0)),"")</f>
        <v>0.5</v>
      </c>
      <c r="H12" s="46">
        <f t="array" ref="H12">IFERROR(INDEX(SC!H:H,MATCH($C12,SC!$C:$C,0)),"")</f>
        <v>0.5965277778</v>
      </c>
      <c r="I12" s="65" t="str">
        <f t="array" ref="I12">IFERROR(INDEX(SC!I:I,MATCH($C12,SC!$C:$C,0)),"")</f>
        <v>Varen</v>
      </c>
      <c r="J12" s="48">
        <f t="array" ref="J12">IFERROR(INDEX(SC!J:J,MATCH($C12,SC!$C:$C,0)),"")</f>
        <v>0.009027777778</v>
      </c>
      <c r="K12" s="57" t="str">
        <f t="array" ref="K12">IFERROR(INDEX(SC!K:K,MATCH($C12,SC!$C:$C,0)),"")</f>
        <v>43 04</v>
      </c>
      <c r="L12" s="58">
        <v>722.0</v>
      </c>
      <c r="M12" s="59" t="str">
        <f t="array" ref="M12">IFERROR(INDEX(SC!M:M,MATCH($C12,SC!$C:$C,0)),"")</f>
        <v>Varen</v>
      </c>
      <c r="N12" s="45">
        <f t="array" ref="N12">IFERROR(INDEX(SC!N:N,MATCH($C12,SC!$C:$C,0)),"")</f>
        <v>0.6055555556</v>
      </c>
      <c r="O12" s="46">
        <f t="array" ref="O12">IFERROR(INDEX(SC!O:O,MATCH($C12,SC!$C:$C,0)),"")</f>
        <v>0.6298611111</v>
      </c>
      <c r="P12" s="65" t="str">
        <f t="array" ref="P12">IFERROR(INDEX(SC!P:P,MATCH($C12,SC!$C:$C,0)),"")</f>
        <v>Varen</v>
      </c>
      <c r="Q12" s="48">
        <f t="array" ref="Q12">IFERROR(INDEX(SC!Q:Q,MATCH($C12,SC!$C:$C,0)),"")</f>
        <v>0.02708333333</v>
      </c>
      <c r="R12" s="64" t="str">
        <f t="array" ref="R12">IFERROR(INDEX(SC!R:R,MATCH($C12,SC!$C:$C,0)),"")</f>
        <v>10 02</v>
      </c>
      <c r="S12" s="58">
        <v>3104.0</v>
      </c>
      <c r="T12" s="59" t="str">
        <f t="array" ref="T12">IFERROR(INDEX(SC!T:T,MATCH($C12,SC!$C:$C,0)),"")</f>
        <v>Varen</v>
      </c>
      <c r="U12" s="45">
        <f t="array" ref="U12">IFERROR(INDEX(SC!U:U,MATCH($C12,SC!$C:$C,0)),"")</f>
        <v>0.6569444444</v>
      </c>
      <c r="V12" s="46">
        <f t="array" ref="V12">IFERROR(INDEX(SC!V:V,MATCH($C12,SC!$C:$C,0)),"")</f>
        <v>0.8118055556</v>
      </c>
      <c r="W12" s="65" t="str">
        <f t="array" ref="W12">IFERROR(INDEX(SC!W:W,MATCH($C12,SC!$C:$C,0)),"")</f>
        <v>Varen</v>
      </c>
      <c r="X12" s="235">
        <f t="shared" si="1"/>
        <v>0.3118055556</v>
      </c>
      <c r="Y12" s="67">
        <v>1.0</v>
      </c>
      <c r="Z12" s="68">
        <f t="shared" si="2"/>
        <v>0</v>
      </c>
      <c r="AA12" s="67" t="str">
        <f t="shared" si="3"/>
        <v/>
      </c>
      <c r="AB12" s="67" t="str">
        <f>IFERROR(IF(AND($G12="",$N12="",$U12=""),"",IF(MATCH($B12,'Fériés'!$C$5:$C$16,0)&gt;0,1,"")),"")</f>
        <v/>
      </c>
      <c r="AC12" s="70">
        <f t="shared" si="4"/>
        <v>0</v>
      </c>
      <c r="AD12" s="70">
        <f t="shared" si="5"/>
        <v>0</v>
      </c>
      <c r="AE12" s="71"/>
      <c r="AF12" s="71"/>
      <c r="AG12" s="71"/>
      <c r="AH12" s="71"/>
      <c r="AI12" s="71"/>
      <c r="AJ12" s="71"/>
      <c r="AK12" s="55">
        <f t="shared" si="6"/>
        <v>0</v>
      </c>
      <c r="AL12" s="55">
        <f t="shared" si="7"/>
        <v>0</v>
      </c>
      <c r="AM12" s="1"/>
    </row>
    <row r="13" ht="15.75" customHeight="1">
      <c r="A13" s="1"/>
      <c r="B13" s="238">
        <v>45295.0</v>
      </c>
      <c r="C13" s="59" t="s">
        <v>75</v>
      </c>
      <c r="D13" s="239" t="str">
        <f t="array" ref="D13">IFERROR(INDEX(SC!D:D,MATCH($C13,SC!$C:$C,0)),"")</f>
        <v>08 03</v>
      </c>
      <c r="E13" s="58">
        <v>729.0</v>
      </c>
      <c r="F13" s="59" t="str">
        <f t="array" ref="F13">IFERROR(INDEX(SC!F:F,MATCH($C13,SC!$C:$C,0)),"")</f>
        <v>Dépôt</v>
      </c>
      <c r="G13" s="45">
        <f t="array" ref="G13">IFERROR(INDEX(SC!G:G,MATCH($C13,SC!$C:$C,0)),"")</f>
        <v>0.2354166667</v>
      </c>
      <c r="H13" s="46">
        <f t="array" ref="H13">IFERROR(INDEX(SC!H:H,MATCH($C13,SC!$C:$C,0)),"")</f>
        <v>0.3625</v>
      </c>
      <c r="I13" s="65" t="str">
        <f t="array" ref="I13">IFERROR(INDEX(SC!I:I,MATCH($C13,SC!$C:$C,0)),"")</f>
        <v>Varen</v>
      </c>
      <c r="J13" s="48">
        <f t="array" ref="J13">IFERROR(INDEX(SC!J:J,MATCH($C13,SC!$C:$C,0)),"")</f>
        <v>0.02569444444</v>
      </c>
      <c r="K13" s="64" t="str">
        <f t="array" ref="K13">IFERROR(INDEX(SC!K:K,MATCH($C13,SC!$C:$C,0)),"")</f>
        <v>08 03</v>
      </c>
      <c r="L13" s="58">
        <v>729.0</v>
      </c>
      <c r="M13" s="59" t="str">
        <f t="array" ref="M13">IFERROR(INDEX(SC!M:M,MATCH($C13,SC!$C:$C,0)),"")</f>
        <v>Varen</v>
      </c>
      <c r="N13" s="45">
        <f t="array" ref="N13">IFERROR(INDEX(SC!N:N,MATCH($C13,SC!$C:$C,0)),"")</f>
        <v>0.3881944444</v>
      </c>
      <c r="O13" s="46">
        <f t="array" ref="O13">IFERROR(INDEX(SC!O:O,MATCH($C13,SC!$C:$C,0)),"")</f>
        <v>0.5513888889</v>
      </c>
      <c r="P13" s="65" t="str">
        <f t="array" ref="P13">IFERROR(INDEX(SC!P:P,MATCH($C13,SC!$C:$C,0)),"")</f>
        <v>Dépôt</v>
      </c>
      <c r="Q13" s="48" t="str">
        <f t="array" ref="Q13">IFERROR(INDEX(SC!Q:Q,MATCH($C13,SC!$C:$C,0)),"")</f>
        <v/>
      </c>
      <c r="R13" s="36" t="str">
        <f t="array" ref="R13">IFERROR(INDEX(SC!R:R,MATCH($C13,SC!$C:$C,0)),"")</f>
        <v/>
      </c>
      <c r="S13" s="66"/>
      <c r="T13" s="44" t="str">
        <f t="array" ref="T13">IFERROR(INDEX(SC!T:T,MATCH($C13,SC!$C:$C,0)),"")</f>
        <v/>
      </c>
      <c r="U13" s="45" t="str">
        <f t="array" ref="U13">IFERROR(INDEX(SC!U:U,MATCH($C13,SC!$C:$C,0)),"")</f>
        <v/>
      </c>
      <c r="V13" s="46" t="str">
        <f t="array" ref="V13">IFERROR(INDEX(SC!V:V,MATCH($C13,SC!$C:$C,0)),"")</f>
        <v/>
      </c>
      <c r="W13" s="47" t="str">
        <f t="array" ref="W13">IFERROR(INDEX(SC!W:W,MATCH($C13,SC!$C:$C,0)),"")</f>
        <v/>
      </c>
      <c r="X13" s="235">
        <f t="shared" si="1"/>
        <v>0.3159722222</v>
      </c>
      <c r="Y13" s="67"/>
      <c r="Z13" s="68">
        <f t="shared" si="2"/>
        <v>0</v>
      </c>
      <c r="AA13" s="67" t="str">
        <f t="shared" si="3"/>
        <v/>
      </c>
      <c r="AB13" s="67" t="str">
        <f>IFERROR(IF(AND($G13="",$N13="",$U13=""),"",IF(MATCH($B13,'Fériés'!$C$5:$C$16,0)&gt;0,1,"")),"")</f>
        <v/>
      </c>
      <c r="AC13" s="70">
        <f t="shared" si="4"/>
        <v>0</v>
      </c>
      <c r="AD13" s="70">
        <f t="shared" si="5"/>
        <v>0</v>
      </c>
      <c r="AE13" s="71"/>
      <c r="AF13" s="71"/>
      <c r="AG13" s="71"/>
      <c r="AH13" s="71"/>
      <c r="AI13" s="71"/>
      <c r="AJ13" s="71"/>
      <c r="AK13" s="55">
        <f t="shared" si="6"/>
        <v>0</v>
      </c>
      <c r="AL13" s="55">
        <f t="shared" si="7"/>
        <v>0</v>
      </c>
      <c r="AM13" s="1"/>
    </row>
    <row r="14" ht="15.75" customHeight="1">
      <c r="A14" s="1"/>
      <c r="B14" s="238">
        <v>45296.0</v>
      </c>
      <c r="C14" s="59" t="s">
        <v>92</v>
      </c>
      <c r="D14" s="239" t="str">
        <f t="array" ref="D14">IFERROR(INDEX(SC!D:D,MATCH($C14,SC!$C:$C,0)),"")</f>
        <v>15 02</v>
      </c>
      <c r="E14" s="58">
        <v>711.0</v>
      </c>
      <c r="F14" s="59" t="str">
        <f t="array" ref="F14">IFERROR(INDEX(SC!F:F,MATCH($C14,SC!$C:$C,0)),"")</f>
        <v>Dépôt</v>
      </c>
      <c r="G14" s="240">
        <f t="array" ref="G14">IFERROR(INDEX(SC!G:G,MATCH($C14,SC!$C:$C,0)),"")</f>
        <v>0.2361111111</v>
      </c>
      <c r="H14" s="241">
        <f t="array" ref="H14">IFERROR(INDEX(SC!H:H,MATCH($C14,SC!$C:$C,0)),"")</f>
        <v>0.3680555556</v>
      </c>
      <c r="I14" s="65" t="str">
        <f t="array" ref="I14">IFERROR(INDEX(SC!I:I,MATCH($C14,SC!$C:$C,0)),"")</f>
        <v>HVR</v>
      </c>
      <c r="J14" s="48">
        <f t="array" ref="J14">IFERROR(INDEX(SC!J:J,MATCH($C14,SC!$C:$C,0)),"")</f>
        <v>0.01736111111</v>
      </c>
      <c r="K14" s="64" t="str">
        <f t="array" ref="K14">IFERROR(INDEX(SC!K:K,MATCH($C14,SC!$C:$C,0)),"")</f>
        <v>11 03</v>
      </c>
      <c r="L14" s="58">
        <v>716.0</v>
      </c>
      <c r="M14" s="59" t="str">
        <f t="array" ref="M14">IFERROR(INDEX(SC!M:M,MATCH($C14,SC!$C:$C,0)),"")</f>
        <v>HVR</v>
      </c>
      <c r="N14" s="45">
        <f t="array" ref="N14">IFERROR(INDEX(SC!N:N,MATCH($C14,SC!$C:$C,0)),"")</f>
        <v>0.3854166667</v>
      </c>
      <c r="O14" s="46">
        <f t="array" ref="O14">IFERROR(INDEX(SC!O:O,MATCH($C14,SC!$C:$C,0)),"")</f>
        <v>0.5430555556</v>
      </c>
      <c r="P14" s="65" t="str">
        <f t="array" ref="P14">IFERROR(INDEX(SC!P:P,MATCH($C14,SC!$C:$C,0)),"")</f>
        <v>HVR</v>
      </c>
      <c r="Q14" s="48" t="str">
        <f t="array" ref="Q14">IFERROR(INDEX(SC!Q:Q,MATCH($C14,SC!$C:$C,0)),"")</f>
        <v/>
      </c>
      <c r="R14" s="36" t="str">
        <f t="array" ref="R14">IFERROR(INDEX(SC!R:R,MATCH($C14,SC!$C:$C,0)),"")</f>
        <v/>
      </c>
      <c r="S14" s="66"/>
      <c r="T14" s="44" t="str">
        <f t="array" ref="T14">IFERROR(INDEX(SC!T:T,MATCH($C14,SC!$C:$C,0)),"")</f>
        <v/>
      </c>
      <c r="U14" s="45" t="str">
        <f t="array" ref="U14">IFERROR(INDEX(SC!U:U,MATCH($C14,SC!$C:$C,0)),"")</f>
        <v/>
      </c>
      <c r="V14" s="46" t="str">
        <f t="array" ref="V14">IFERROR(INDEX(SC!V:V,MATCH($C14,SC!$C:$C,0)),"")</f>
        <v/>
      </c>
      <c r="W14" s="47" t="str">
        <f t="array" ref="W14">IFERROR(INDEX(SC!W:W,MATCH($C14,SC!$C:$C,0)),"")</f>
        <v/>
      </c>
      <c r="X14" s="235">
        <f t="shared" si="1"/>
        <v>0.3069444444</v>
      </c>
      <c r="Y14" s="67"/>
      <c r="Z14" s="68">
        <f t="shared" si="2"/>
        <v>0</v>
      </c>
      <c r="AA14" s="67" t="str">
        <f t="shared" si="3"/>
        <v/>
      </c>
      <c r="AB14" s="67" t="str">
        <f>IFERROR(IF(AND($G14="",$N14="",$U14=""),"",IF(MATCH($B14,'Fériés'!$C$5:$C$16,0)&gt;0,1,"")),"")</f>
        <v/>
      </c>
      <c r="AC14" s="70">
        <f t="shared" si="4"/>
        <v>0</v>
      </c>
      <c r="AD14" s="70">
        <f t="shared" si="5"/>
        <v>0</v>
      </c>
      <c r="AE14" s="71"/>
      <c r="AF14" s="71"/>
      <c r="AG14" s="71"/>
      <c r="AH14" s="71"/>
      <c r="AI14" s="71"/>
      <c r="AJ14" s="71"/>
      <c r="AK14" s="55">
        <f t="shared" si="6"/>
        <v>0</v>
      </c>
      <c r="AL14" s="55">
        <f t="shared" si="7"/>
        <v>0</v>
      </c>
      <c r="AM14" s="1"/>
    </row>
    <row r="15" ht="15.75" customHeight="1">
      <c r="A15" s="1"/>
      <c r="B15" s="242">
        <v>45297.0</v>
      </c>
      <c r="C15" s="76"/>
      <c r="D15" s="76" t="str">
        <f t="array" ref="D15">IFERROR(INDEX(SC!D:D,MATCH($C15,SC!$C:$C,0)),"")</f>
        <v/>
      </c>
      <c r="E15" s="92"/>
      <c r="F15" s="76" t="str">
        <f t="array" ref="F15">IFERROR(INDEX(SC!F:F,MATCH($C15,SC!$C:$C,0)),"")</f>
        <v/>
      </c>
      <c r="G15" s="243" t="str">
        <f t="array" ref="G15">IFERROR(INDEX(SC!G:G,MATCH($C15,SC!$C:$C,0)),"")</f>
        <v/>
      </c>
      <c r="H15" s="244" t="str">
        <f t="array" ref="H15">IFERROR(INDEX(SC!H:H,MATCH($C15,SC!$C:$C,0)),"")</f>
        <v/>
      </c>
      <c r="I15" s="245" t="str">
        <f t="array" ref="I15">IFERROR(INDEX(SC!I:I,MATCH($C15,SC!$C:$C,0)),"")</f>
        <v/>
      </c>
      <c r="J15" s="86" t="str">
        <f t="array" ref="J15">IFERROR(INDEX(SC!J:J,MATCH($C15,SC!$C:$C,0)),"")</f>
        <v/>
      </c>
      <c r="K15" s="126" t="str">
        <f t="array" ref="K15">IFERROR(INDEX(SC!K:K,MATCH($C15,SC!$C:$C,0)),"")</f>
        <v/>
      </c>
      <c r="L15" s="88"/>
      <c r="M15" s="246" t="str">
        <f t="array" ref="M15">IFERROR(INDEX(SC!M:M,MATCH($C15,SC!$C:$C,0)),"")</f>
        <v/>
      </c>
      <c r="N15" s="247" t="str">
        <f t="array" ref="N15">IFERROR(INDEX(SC!N:N,MATCH($C15,SC!$C:$C,0)),"")</f>
        <v/>
      </c>
      <c r="O15" s="244" t="str">
        <f t="array" ref="O15">IFERROR(INDEX(SC!O:O,MATCH($C15,SC!$C:$C,0)),"")</f>
        <v/>
      </c>
      <c r="P15" s="90" t="str">
        <f t="array" ref="P15">IFERROR(INDEX(SC!P:P,MATCH($C15,SC!$C:$C,0)),"")</f>
        <v/>
      </c>
      <c r="Q15" s="86" t="str">
        <f t="array" ref="Q15">IFERROR(INDEX(SC!Q:Q,MATCH($C15,SC!$C:$C,0)),"")</f>
        <v/>
      </c>
      <c r="R15" s="126" t="str">
        <f t="array" ref="R15">IFERROR(INDEX(SC!R:R,MATCH($C15,SC!$C:$C,0)),"")</f>
        <v/>
      </c>
      <c r="S15" s="88"/>
      <c r="T15" s="246" t="str">
        <f t="array" ref="T15">IFERROR(INDEX(SC!T:T,MATCH($C15,SC!$C:$C,0)),"")</f>
        <v/>
      </c>
      <c r="U15" s="247" t="str">
        <f t="array" ref="U15">IFERROR(INDEX(SC!U:U,MATCH($C15,SC!$C:$C,0)),"")</f>
        <v/>
      </c>
      <c r="V15" s="244" t="str">
        <f t="array" ref="V15">IFERROR(INDEX(SC!V:V,MATCH($C15,SC!$C:$C,0)),"")</f>
        <v/>
      </c>
      <c r="W15" s="90" t="str">
        <f t="array" ref="W15">IFERROR(INDEX(SC!W:W,MATCH($C15,SC!$C:$C,0)),"")</f>
        <v/>
      </c>
      <c r="X15" s="235">
        <f t="shared" si="1"/>
        <v>0</v>
      </c>
      <c r="Y15" s="110"/>
      <c r="Z15" s="68">
        <f t="shared" si="2"/>
        <v>1</v>
      </c>
      <c r="AA15" s="67" t="str">
        <f t="shared" si="3"/>
        <v/>
      </c>
      <c r="AB15" s="67" t="str">
        <f>IFERROR(IF(AND($G15="",$N15="",$U15=""),"",IF(MATCH($B15,'Fériés'!$C$5:$C$16,0)&gt;0,1,"")),"")</f>
        <v/>
      </c>
      <c r="AC15" s="70">
        <f t="shared" si="4"/>
        <v>1</v>
      </c>
      <c r="AD15" s="70">
        <f t="shared" si="5"/>
        <v>1</v>
      </c>
      <c r="AE15" s="71"/>
      <c r="AF15" s="71"/>
      <c r="AG15" s="71"/>
      <c r="AH15" s="71"/>
      <c r="AI15" s="71"/>
      <c r="AJ15" s="71"/>
      <c r="AK15" s="55">
        <f t="shared" si="6"/>
        <v>66</v>
      </c>
      <c r="AL15" s="55">
        <f t="shared" si="7"/>
        <v>78</v>
      </c>
      <c r="AM15" s="1"/>
    </row>
    <row r="16" ht="15.75" customHeight="1">
      <c r="A16" s="1"/>
      <c r="B16" s="248">
        <v>45298.0</v>
      </c>
      <c r="C16" s="76"/>
      <c r="D16" s="76" t="str">
        <f t="array" ref="D16">IFERROR(INDEX(SC!D:D,MATCH($C16,SC!$C:$C,0)),"")</f>
        <v/>
      </c>
      <c r="E16" s="92"/>
      <c r="F16" s="76" t="str">
        <f t="array" ref="F16">IFERROR(INDEX(SC!F:F,MATCH($C16,SC!$C:$C,0)),"")</f>
        <v/>
      </c>
      <c r="G16" s="243" t="str">
        <f t="array" ref="G16">IFERROR(INDEX(SC!G:G,MATCH($C16,SC!$C:$C,0)),"")</f>
        <v/>
      </c>
      <c r="H16" s="244" t="str">
        <f t="array" ref="H16">IFERROR(INDEX(SC!H:H,MATCH($C16,SC!$C:$C,0)),"")</f>
        <v/>
      </c>
      <c r="I16" s="245" t="str">
        <f t="array" ref="I16">IFERROR(INDEX(SC!I:I,MATCH($C16,SC!$C:$C,0)),"")</f>
        <v/>
      </c>
      <c r="J16" s="86" t="str">
        <f t="array" ref="J16">IFERROR(INDEX(SC!J:J,MATCH($C16,SC!$C:$C,0)),"")</f>
        <v/>
      </c>
      <c r="K16" s="126" t="str">
        <f t="array" ref="K16">IFERROR(INDEX(SC!K:K,MATCH($C16,SC!$C:$C,0)),"")</f>
        <v/>
      </c>
      <c r="L16" s="88"/>
      <c r="M16" s="246" t="str">
        <f t="array" ref="M16">IFERROR(INDEX(SC!M:M,MATCH($C16,SC!$C:$C,0)),"")</f>
        <v/>
      </c>
      <c r="N16" s="247" t="str">
        <f t="array" ref="N16">IFERROR(INDEX(SC!N:N,MATCH($C16,SC!$C:$C,0)),"")</f>
        <v/>
      </c>
      <c r="O16" s="244" t="str">
        <f t="array" ref="O16">IFERROR(INDEX(SC!O:O,MATCH($C16,SC!$C:$C,0)),"")</f>
        <v/>
      </c>
      <c r="P16" s="90" t="str">
        <f t="array" ref="P16">IFERROR(INDEX(SC!P:P,MATCH($C16,SC!$C:$C,0)),"")</f>
        <v/>
      </c>
      <c r="Q16" s="86" t="str">
        <f t="array" ref="Q16">IFERROR(INDEX(SC!Q:Q,MATCH($C16,SC!$C:$C,0)),"")</f>
        <v/>
      </c>
      <c r="R16" s="126" t="str">
        <f t="array" ref="R16">IFERROR(INDEX(SC!R:R,MATCH($C16,SC!$C:$C,0)),"")</f>
        <v/>
      </c>
      <c r="S16" s="88"/>
      <c r="T16" s="246" t="str">
        <f t="array" ref="T16">IFERROR(INDEX(SC!T:T,MATCH($C16,SC!$C:$C,0)),"")</f>
        <v/>
      </c>
      <c r="U16" s="247" t="str">
        <f t="array" ref="U16">IFERROR(INDEX(SC!U:U,MATCH($C16,SC!$C:$C,0)),"")</f>
        <v/>
      </c>
      <c r="V16" s="244" t="str">
        <f t="array" ref="V16">IFERROR(INDEX(SC!V:V,MATCH($C16,SC!$C:$C,0)),"")</f>
        <v/>
      </c>
      <c r="W16" s="90" t="str">
        <f t="array" ref="W16">IFERROR(INDEX(SC!W:W,MATCH($C16,SC!$C:$C,0)),"")</f>
        <v/>
      </c>
      <c r="X16" s="235">
        <f t="shared" ref="X16:X18" si="8">V16-U16+Q17+O16-N16+J16+H16-G16</f>
        <v>0</v>
      </c>
      <c r="Y16" s="110"/>
      <c r="Z16" s="68">
        <f t="shared" si="2"/>
        <v>1</v>
      </c>
      <c r="AA16" s="67" t="str">
        <f t="shared" si="3"/>
        <v/>
      </c>
      <c r="AB16" s="67" t="str">
        <f>IFERROR(IF(AND($G16="",$N16="",$U16=""),"",IF(MATCH($B16,'Fériés'!$C$5:$C$16,0)&gt;0,1,"")),"")</f>
        <v/>
      </c>
      <c r="AC16" s="70">
        <f t="shared" si="4"/>
        <v>1</v>
      </c>
      <c r="AD16" s="70">
        <f t="shared" si="5"/>
        <v>1</v>
      </c>
      <c r="AE16" s="71"/>
      <c r="AF16" s="71"/>
      <c r="AG16" s="71"/>
      <c r="AH16" s="71"/>
      <c r="AI16" s="71"/>
      <c r="AJ16" s="71"/>
      <c r="AK16" s="55">
        <f t="shared" si="6"/>
        <v>66</v>
      </c>
      <c r="AL16" s="55">
        <f t="shared" si="7"/>
        <v>78</v>
      </c>
      <c r="AM16" s="1"/>
    </row>
    <row r="17" ht="15.75" customHeight="1">
      <c r="A17" s="1"/>
      <c r="B17" s="249">
        <v>45299.0</v>
      </c>
      <c r="C17" s="128"/>
      <c r="D17" s="128" t="str">
        <f t="array" ref="D17">IFERROR(INDEX(SC!D:D,MATCH($C17,SC!$C:$C,0)),"")</f>
        <v/>
      </c>
      <c r="E17" s="88"/>
      <c r="F17" s="128" t="str">
        <f t="array" ref="F17">IFERROR(INDEX(SC!F:F,MATCH($C17,SC!$C:$C,0)),"")</f>
        <v/>
      </c>
      <c r="G17" s="83" t="str">
        <f t="array" ref="G17">IFERROR(INDEX(SC!G:G,MATCH($C17,SC!$C:$C,0)),"")</f>
        <v/>
      </c>
      <c r="H17" s="84" t="str">
        <f t="array" ref="H17">IFERROR(INDEX(SC!H:H,MATCH($C17,SC!$C:$C,0)),"")</f>
        <v/>
      </c>
      <c r="I17" s="245" t="str">
        <f t="array" ref="I17">IFERROR(INDEX(SC!I:I,MATCH($C17,SC!$C:$C,0)),"")</f>
        <v/>
      </c>
      <c r="J17" s="86" t="str">
        <f t="array" ref="J17">IFERROR(INDEX(SC!J:J,MATCH($C17,SC!$C:$C,0)),"")</f>
        <v/>
      </c>
      <c r="K17" s="81" t="str">
        <f t="array" ref="K17">IFERROR(INDEX(SC!K:K,MATCH($C17,SC!$C:$C,0)),"")</f>
        <v/>
      </c>
      <c r="L17" s="92"/>
      <c r="M17" s="89" t="str">
        <f t="array" ref="M17">IFERROR(INDEX(SC!M:M,MATCH($C17,SC!$C:$C,0)),"")</f>
        <v/>
      </c>
      <c r="N17" s="83" t="str">
        <f t="array" ref="N17">IFERROR(INDEX(SC!N:N,MATCH($C17,SC!$C:$C,0)),"")</f>
        <v/>
      </c>
      <c r="O17" s="84" t="str">
        <f t="array" ref="O17">IFERROR(INDEX(SC!O:O,MATCH($C17,SC!$C:$C,0)),"")</f>
        <v/>
      </c>
      <c r="P17" s="90" t="str">
        <f t="array" ref="P17">IFERROR(INDEX(SC!P:P,MATCH($C17,SC!$C:$C,0)),"")</f>
        <v/>
      </c>
      <c r="Q17" s="86" t="str">
        <f t="array" ref="Q17">IFERROR(INDEX(SC!Q:Q,MATCH($C17,SC!$C:$C,0)),"")</f>
        <v/>
      </c>
      <c r="R17" s="81" t="str">
        <f t="array" ref="R17">IFERROR(INDEX(SC!R:R,MATCH($C17,SC!$C:$C,0)),"")</f>
        <v/>
      </c>
      <c r="S17" s="92"/>
      <c r="T17" s="89" t="str">
        <f t="array" ref="T17">IFERROR(INDEX(SC!T:T,MATCH($C17,SC!$C:$C,0)),"")</f>
        <v/>
      </c>
      <c r="U17" s="83" t="str">
        <f t="array" ref="U17">IFERROR(INDEX(SC!U:U,MATCH($C17,SC!$C:$C,0)),"")</f>
        <v/>
      </c>
      <c r="V17" s="84" t="str">
        <f t="array" ref="V17">IFERROR(INDEX(SC!V:V,MATCH($C17,SC!$C:$C,0)),"")</f>
        <v/>
      </c>
      <c r="W17" s="90" t="str">
        <f t="array" ref="W17">IFERROR(INDEX(SC!W:W,MATCH($C17,SC!$C:$C,0)),"")</f>
        <v/>
      </c>
      <c r="X17" s="235">
        <f t="shared" si="8"/>
        <v>0</v>
      </c>
      <c r="Y17" s="110"/>
      <c r="Z17" s="68">
        <f t="shared" si="2"/>
        <v>1</v>
      </c>
      <c r="AA17" s="67" t="str">
        <f t="shared" si="3"/>
        <v/>
      </c>
      <c r="AB17" s="67" t="str">
        <f>IFERROR(IF(AND($G17="",$N17="",$U17=""),"",IF(MATCH($B17,'Fériés'!$C$5:$C$16,0)&gt;0,1,"")),"")</f>
        <v/>
      </c>
      <c r="AC17" s="70">
        <f t="shared" si="4"/>
        <v>1</v>
      </c>
      <c r="AD17" s="70">
        <f t="shared" si="5"/>
        <v>1</v>
      </c>
      <c r="AE17" s="71"/>
      <c r="AF17" s="71"/>
      <c r="AG17" s="71"/>
      <c r="AH17" s="71"/>
      <c r="AI17" s="71"/>
      <c r="AJ17" s="71"/>
      <c r="AK17" s="55">
        <f t="shared" si="6"/>
        <v>66</v>
      </c>
      <c r="AL17" s="55">
        <f t="shared" si="7"/>
        <v>78</v>
      </c>
      <c r="AM17" s="1"/>
    </row>
    <row r="18" ht="15.75" customHeight="1">
      <c r="A18" s="1"/>
      <c r="B18" s="249">
        <v>45300.0</v>
      </c>
      <c r="C18" s="99"/>
      <c r="D18" s="99" t="str">
        <f t="array" ref="D18">IFERROR(INDEX(SC!D:D,MATCH($C18,SC!$C:$C,0)),"")</f>
        <v/>
      </c>
      <c r="E18" s="98"/>
      <c r="F18" s="99" t="str">
        <f t="array" ref="F18">IFERROR(INDEX(SC!F:F,MATCH($C18,SC!$C:$C,0)),"")</f>
        <v/>
      </c>
      <c r="G18" s="250" t="str">
        <f t="array" ref="G18">IFERROR(INDEX(SC!G:G,MATCH($C18,SC!$C:$C,0)),"")</f>
        <v/>
      </c>
      <c r="H18" s="251" t="str">
        <f t="array" ref="H18">IFERROR(INDEX(SC!H:H,MATCH($C18,SC!$C:$C,0)),"")</f>
        <v/>
      </c>
      <c r="I18" s="252" t="str">
        <f t="array" ref="I18">IFERROR(INDEX(SC!I:I,MATCH($C18,SC!$C:$C,0)),"")</f>
        <v/>
      </c>
      <c r="J18" s="109" t="str">
        <f t="array" ref="J18">IFERROR(INDEX(SC!J:J,MATCH($C18,SC!$C:$C,0)),"")</f>
        <v/>
      </c>
      <c r="K18" s="96" t="str">
        <f t="array" ref="K18">IFERROR(INDEX(SC!K:K,MATCH($C18,SC!$C:$C,0)),"")</f>
        <v/>
      </c>
      <c r="L18" s="98"/>
      <c r="M18" s="253" t="str">
        <f t="array" ref="M18">IFERROR(INDEX(SC!M:M,MATCH($C18,SC!$C:$C,0)),"")</f>
        <v/>
      </c>
      <c r="N18" s="250" t="str">
        <f t="array" ref="N18">IFERROR(INDEX(SC!N:N,MATCH($C18,SC!$C:$C,0)),"")</f>
        <v/>
      </c>
      <c r="O18" s="251" t="str">
        <f t="array" ref="O18">IFERROR(INDEX(SC!O:O,MATCH($C18,SC!$C:$C,0)),"")</f>
        <v/>
      </c>
      <c r="P18" s="108" t="str">
        <f t="array" ref="P18">IFERROR(INDEX(SC!P:P,MATCH($C18,SC!$C:$C,0)),"")</f>
        <v/>
      </c>
      <c r="Q18" s="109" t="str">
        <f t="array" ref="Q18">IFERROR(INDEX(SC!Q:Q,MATCH($C18,SC!$C:$C,0)),"")</f>
        <v/>
      </c>
      <c r="R18" s="96" t="str">
        <f t="array" ref="R18">IFERROR(INDEX(SC!R:R,MATCH($C18,SC!$C:$C,0)),"")</f>
        <v/>
      </c>
      <c r="S18" s="98"/>
      <c r="T18" s="253" t="str">
        <f t="array" ref="T18">IFERROR(INDEX(SC!T:T,MATCH($C18,SC!$C:$C,0)),"")</f>
        <v/>
      </c>
      <c r="U18" s="250" t="str">
        <f t="array" ref="U18">IFERROR(INDEX(SC!U:U,MATCH($C18,SC!$C:$C,0)),"")</f>
        <v/>
      </c>
      <c r="V18" s="251" t="str">
        <f t="array" ref="V18">IFERROR(INDEX(SC!V:V,MATCH($C18,SC!$C:$C,0)),"")</f>
        <v/>
      </c>
      <c r="W18" s="108" t="str">
        <f t="array" ref="W18">IFERROR(INDEX(SC!W:W,MATCH($C18,SC!$C:$C,0)),"")</f>
        <v/>
      </c>
      <c r="X18" s="235">
        <f t="shared" si="8"/>
        <v>0.02222222222</v>
      </c>
      <c r="Y18" s="110"/>
      <c r="Z18" s="68">
        <f t="shared" si="2"/>
        <v>1</v>
      </c>
      <c r="AA18" s="67" t="str">
        <f t="shared" si="3"/>
        <v/>
      </c>
      <c r="AB18" s="67" t="str">
        <f>IFERROR(IF(AND($G18="",$N18="",$U18=""),"",IF(MATCH($B18,'Fériés'!$C$5:$C$16,0)&gt;0,1,"")),"")</f>
        <v/>
      </c>
      <c r="AC18" s="70">
        <f t="shared" si="4"/>
        <v>1</v>
      </c>
      <c r="AD18" s="70">
        <f t="shared" si="5"/>
        <v>1</v>
      </c>
      <c r="AE18" s="71"/>
      <c r="AF18" s="71"/>
      <c r="AG18" s="71"/>
      <c r="AH18" s="71"/>
      <c r="AI18" s="71"/>
      <c r="AJ18" s="71"/>
      <c r="AK18" s="55">
        <f t="shared" si="6"/>
        <v>66</v>
      </c>
      <c r="AL18" s="55">
        <f t="shared" si="7"/>
        <v>78</v>
      </c>
      <c r="AM18" s="1"/>
    </row>
    <row r="19" ht="15.75" customHeight="1">
      <c r="A19" s="1"/>
      <c r="B19" s="249">
        <v>45301.0</v>
      </c>
      <c r="C19" s="114" t="s">
        <v>102</v>
      </c>
      <c r="D19" s="254" t="str">
        <f t="array" ref="D19">IFERROR(INDEX(SC!D:D,MATCH($C19,SC!$C:$C,0)),"")</f>
        <v>10 02</v>
      </c>
      <c r="E19" s="113">
        <v>3145.0</v>
      </c>
      <c r="F19" s="114" t="str">
        <f t="array" ref="F19">IFERROR(INDEX(SC!F:F,MATCH($C19,SC!$C:$C,0)),"")</f>
        <v>Varen</v>
      </c>
      <c r="G19" s="45">
        <f t="array" ref="G19">IFERROR(INDEX(SC!G:G,MATCH($C19,SC!$C:$C,0)),"")</f>
        <v>0.5236111111</v>
      </c>
      <c r="H19" s="46">
        <f t="array" ref="H19">IFERROR(INDEX(SC!H:H,MATCH($C19,SC!$C:$C,0)),"")</f>
        <v>0.6215277778</v>
      </c>
      <c r="I19" s="65" t="str">
        <f t="array" ref="I19">IFERROR(INDEX(SC!I:I,MATCH($C19,SC!$C:$C,0)),"")</f>
        <v>Varen</v>
      </c>
      <c r="J19" s="48">
        <f t="array" ref="J19">IFERROR(INDEX(SC!J:J,MATCH($C19,SC!$C:$C,0)),"")</f>
        <v>0.02569444444</v>
      </c>
      <c r="K19" s="57" t="str">
        <f t="array" ref="K19">IFERROR(INDEX(SC!K:K,MATCH($C19,SC!$C:$C,0)),"")</f>
        <v>F8 03</v>
      </c>
      <c r="L19" s="58">
        <v>432.0</v>
      </c>
      <c r="M19" s="59" t="str">
        <f t="array" ref="M19">IFERROR(INDEX(SC!M:M,MATCH($C19,SC!$C:$C,0)),"")</f>
        <v>Varen</v>
      </c>
      <c r="N19" s="240">
        <f t="array" ref="N19">IFERROR(INDEX(SC!N:N,MATCH($C19,SC!$C:$C,0)),"")</f>
        <v>0.6472222222</v>
      </c>
      <c r="O19" s="46">
        <f t="array" ref="O19">IFERROR(INDEX(SC!O:O,MATCH($C19,SC!$C:$C,0)),"")</f>
        <v>0.7590277778</v>
      </c>
      <c r="P19" s="65" t="str">
        <f t="array" ref="P19">IFERROR(INDEX(SC!P:P,MATCH($C19,SC!$C:$C,0)),"")</f>
        <v>Varen</v>
      </c>
      <c r="Q19" s="48">
        <f t="array" ref="Q19">IFERROR(INDEX(SC!Q:Q,MATCH($C19,SC!$C:$C,0)),"")</f>
        <v>0.02222222222</v>
      </c>
      <c r="R19" s="64" t="str">
        <f t="array" ref="R19">IFERROR(INDEX(SC!R:R,MATCH($C19,SC!$C:$C,0)),"")</f>
        <v>10 06</v>
      </c>
      <c r="S19" s="58">
        <v>3203.0</v>
      </c>
      <c r="T19" s="59" t="str">
        <f t="array" ref="T19">IFERROR(INDEX(SC!T:T,MATCH($C19,SC!$C:$C,0)),"")</f>
        <v>Varen</v>
      </c>
      <c r="U19" s="240">
        <f t="array" ref="U19">IFERROR(INDEX(SC!U:U,MATCH($C19,SC!$C:$C,0)),"")</f>
        <v>0.78125</v>
      </c>
      <c r="V19" s="46">
        <f t="array" ref="V19">IFERROR(INDEX(SC!V:V,MATCH($C19,SC!$C:$C,0)),"")</f>
        <v>0.8604166667</v>
      </c>
      <c r="W19" s="65" t="str">
        <f t="array" ref="W19">IFERROR(INDEX(SC!W:W,MATCH($C19,SC!$C:$C,0)),"")</f>
        <v>Dépôt</v>
      </c>
      <c r="X19" s="235">
        <f t="shared" ref="X19:X40" si="9">V19-U19+Q19+O19-N19+J19+H19-G19</f>
        <v>0.3368055556</v>
      </c>
      <c r="Y19" s="110"/>
      <c r="Z19" s="68">
        <f t="shared" si="2"/>
        <v>0</v>
      </c>
      <c r="AA19" s="67" t="str">
        <f t="shared" si="3"/>
        <v/>
      </c>
      <c r="AB19" s="67" t="str">
        <f>IFERROR(IF(AND($G19="",$N19="",$U19=""),"",IF(MATCH($B19,'Fériés'!$C$5:$C$16,0)&gt;0,1,"")),"")</f>
        <v/>
      </c>
      <c r="AC19" s="70">
        <f t="shared" si="4"/>
        <v>0</v>
      </c>
      <c r="AD19" s="70">
        <f t="shared" si="5"/>
        <v>0</v>
      </c>
      <c r="AE19" s="71"/>
      <c r="AF19" s="71"/>
      <c r="AG19" s="71"/>
      <c r="AH19" s="71"/>
      <c r="AI19" s="71"/>
      <c r="AJ19" s="71"/>
      <c r="AK19" s="55">
        <f t="shared" si="6"/>
        <v>0</v>
      </c>
      <c r="AL19" s="55">
        <f t="shared" si="7"/>
        <v>0</v>
      </c>
      <c r="AM19" s="1"/>
    </row>
    <row r="20" ht="15.75" customHeight="1">
      <c r="A20" s="1"/>
      <c r="B20" s="249">
        <v>45302.0</v>
      </c>
      <c r="C20" s="114" t="s">
        <v>45</v>
      </c>
      <c r="D20" s="254" t="str">
        <f t="array" ref="D20">IFERROR(INDEX(SC!D:D,MATCH($C20,SC!$C:$C,0)),"")</f>
        <v>10 07</v>
      </c>
      <c r="E20" s="113">
        <v>714.0</v>
      </c>
      <c r="F20" s="114" t="str">
        <f t="array" ref="F20">IFERROR(INDEX(SC!F:F,MATCH($C20,SC!$C:$C,0)),"")</f>
        <v>Varen</v>
      </c>
      <c r="G20" s="45">
        <f t="array" ref="G20">IFERROR(INDEX(SC!G:G,MATCH($C20,SC!$C:$C,0)),"")</f>
        <v>0.3645833333</v>
      </c>
      <c r="H20" s="46">
        <f t="array" ref="H20">IFERROR(INDEX(SC!H:H,MATCH($C20,SC!$C:$C,0)),"")</f>
        <v>0.5131944444</v>
      </c>
      <c r="I20" s="65" t="str">
        <f t="array" ref="I20">IFERROR(INDEX(SC!I:I,MATCH($C20,SC!$C:$C,0)),"")</f>
        <v>Varen</v>
      </c>
      <c r="J20" s="48" t="str">
        <f t="array" ref="J20">IFERROR(INDEX(SC!J:J,MATCH($C20,SC!$C:$C,0)),"")</f>
        <v/>
      </c>
      <c r="K20" s="57" t="str">
        <f t="array" ref="K20">IFERROR(INDEX(SC!K:K,MATCH($C20,SC!$C:$C,0)),"")</f>
        <v>F8 05</v>
      </c>
      <c r="L20" s="58">
        <v>3151.0</v>
      </c>
      <c r="M20" s="59" t="str">
        <f t="array" ref="M20">IFERROR(INDEX(SC!M:M,MATCH($C20,SC!$C:$C,0)),"")</f>
        <v>Dépôt</v>
      </c>
      <c r="N20" s="45">
        <f t="array" ref="N20">IFERROR(INDEX(SC!N:N,MATCH($C20,SC!$C:$C,0)),"")</f>
        <v>0.6395833333</v>
      </c>
      <c r="O20" s="46">
        <f t="array" ref="O20">IFERROR(INDEX(SC!O:O,MATCH($C20,SC!$C:$C,0)),"")</f>
        <v>0.8166666667</v>
      </c>
      <c r="P20" s="65" t="str">
        <f t="array" ref="P20">IFERROR(INDEX(SC!P:P,MATCH($C20,SC!$C:$C,0)),"")</f>
        <v>Dépôt</v>
      </c>
      <c r="Q20" s="48" t="str">
        <f t="array" ref="Q20">IFERROR(INDEX(SC!Q:Q,MATCH($C20,SC!$C:$C,0)),"")</f>
        <v/>
      </c>
      <c r="R20" s="36" t="str">
        <f t="array" ref="R20">IFERROR(INDEX(SC!R:R,MATCH($C20,SC!$C:$C,0)),"")</f>
        <v/>
      </c>
      <c r="S20" s="66"/>
      <c r="T20" s="44" t="str">
        <f t="array" ref="T20">IFERROR(INDEX(SC!T:T,MATCH($C20,SC!$C:$C,0)),"")</f>
        <v/>
      </c>
      <c r="U20" s="45" t="str">
        <f t="array" ref="U20">IFERROR(INDEX(SC!U:U,MATCH($C20,SC!$C:$C,0)),"")</f>
        <v/>
      </c>
      <c r="V20" s="46" t="str">
        <f t="array" ref="V20">IFERROR(INDEX(SC!V:V,MATCH($C20,SC!$C:$C,0)),"")</f>
        <v/>
      </c>
      <c r="W20" s="65" t="str">
        <f t="array" ref="W20">IFERROR(INDEX(SC!W:W,MATCH($C20,SC!$C:$C,0)),"")</f>
        <v/>
      </c>
      <c r="X20" s="235">
        <f t="shared" si="9"/>
        <v>0.3256944444</v>
      </c>
      <c r="Y20" s="110"/>
      <c r="Z20" s="68">
        <f t="shared" si="2"/>
        <v>0</v>
      </c>
      <c r="AA20" s="67" t="str">
        <f t="shared" si="3"/>
        <v/>
      </c>
      <c r="AB20" s="67" t="str">
        <f>IFERROR(IF(AND($G20="",$N20="",$U20=""),"",IF(MATCH($B20,'Fériés'!$C$5:$C$16,0)&gt;0,1,"")),"")</f>
        <v/>
      </c>
      <c r="AC20" s="69">
        <f t="shared" si="4"/>
        <v>1</v>
      </c>
      <c r="AD20" s="70">
        <f t="shared" si="5"/>
        <v>0</v>
      </c>
      <c r="AE20" s="71"/>
      <c r="AF20" s="71"/>
      <c r="AG20" s="71"/>
      <c r="AH20" s="71"/>
      <c r="AI20" s="71"/>
      <c r="AJ20" s="71"/>
      <c r="AK20" s="55">
        <f t="shared" si="6"/>
        <v>0</v>
      </c>
      <c r="AL20" s="55">
        <f t="shared" si="7"/>
        <v>0</v>
      </c>
      <c r="AM20" s="1"/>
    </row>
    <row r="21" ht="15.75" customHeight="1">
      <c r="A21" s="1"/>
      <c r="B21" s="249">
        <v>45303.0</v>
      </c>
      <c r="C21" s="114" t="s">
        <v>45</v>
      </c>
      <c r="D21" s="254" t="str">
        <f t="array" ref="D21">IFERROR(INDEX(SC!D:D,MATCH($C21,SC!$C:$C,0)),"")</f>
        <v>10 07</v>
      </c>
      <c r="E21" s="255"/>
      <c r="F21" s="114" t="str">
        <f t="array" ref="F21">IFERROR(INDEX(SC!F:F,MATCH($C21,SC!$C:$C,0)),"")</f>
        <v>Varen</v>
      </c>
      <c r="G21" s="45">
        <f t="array" ref="G21">IFERROR(INDEX(SC!G:G,MATCH($C21,SC!$C:$C,0)),"")</f>
        <v>0.3645833333</v>
      </c>
      <c r="H21" s="46">
        <f t="array" ref="H21">IFERROR(INDEX(SC!H:H,MATCH($C21,SC!$C:$C,0)),"")</f>
        <v>0.5131944444</v>
      </c>
      <c r="I21" s="65" t="str">
        <f t="array" ref="I21">IFERROR(INDEX(SC!I:I,MATCH($C21,SC!$C:$C,0)),"")</f>
        <v>Varen</v>
      </c>
      <c r="J21" s="48" t="str">
        <f t="array" ref="J21">IFERROR(INDEX(SC!J:J,MATCH($C21,SC!$C:$C,0)),"")</f>
        <v/>
      </c>
      <c r="K21" s="57" t="str">
        <f t="array" ref="K21">IFERROR(INDEX(SC!K:K,MATCH($C21,SC!$C:$C,0)),"")</f>
        <v>F8 05</v>
      </c>
      <c r="L21" s="58">
        <v>732.0</v>
      </c>
      <c r="M21" s="59" t="str">
        <f t="array" ref="M21">IFERROR(INDEX(SC!M:M,MATCH($C21,SC!$C:$C,0)),"")</f>
        <v>Dépôt</v>
      </c>
      <c r="N21" s="45">
        <f t="array" ref="N21">IFERROR(INDEX(SC!N:N,MATCH($C21,SC!$C:$C,0)),"")</f>
        <v>0.6395833333</v>
      </c>
      <c r="O21" s="46">
        <f t="array" ref="O21">IFERROR(INDEX(SC!O:O,MATCH($C21,SC!$C:$C,0)),"")</f>
        <v>0.8166666667</v>
      </c>
      <c r="P21" s="65" t="str">
        <f t="array" ref="P21">IFERROR(INDEX(SC!P:P,MATCH($C21,SC!$C:$C,0)),"")</f>
        <v>Dépôt</v>
      </c>
      <c r="Q21" s="48" t="str">
        <f t="array" ref="Q21">IFERROR(INDEX(SC!Q:Q,MATCH($C21,SC!$C:$C,0)),"")</f>
        <v/>
      </c>
      <c r="R21" s="36" t="str">
        <f t="array" ref="R21">IFERROR(INDEX(SC!R:R,MATCH($C21,SC!$C:$C,0)),"")</f>
        <v/>
      </c>
      <c r="S21" s="66"/>
      <c r="T21" s="44" t="str">
        <f t="array" ref="T21">IFERROR(INDEX(SC!T:T,MATCH($C21,SC!$C:$C,0)),"")</f>
        <v/>
      </c>
      <c r="U21" s="45" t="str">
        <f t="array" ref="U21">IFERROR(INDEX(SC!U:U,MATCH($C21,SC!$C:$C,0)),"")</f>
        <v/>
      </c>
      <c r="V21" s="46" t="str">
        <f t="array" ref="V21">IFERROR(INDEX(SC!V:V,MATCH($C21,SC!$C:$C,0)),"")</f>
        <v/>
      </c>
      <c r="W21" s="65" t="str">
        <f t="array" ref="W21">IFERROR(INDEX(SC!W:W,MATCH($C21,SC!$C:$C,0)),"")</f>
        <v/>
      </c>
      <c r="X21" s="235">
        <f t="shared" si="9"/>
        <v>0.3256944444</v>
      </c>
      <c r="Y21" s="110"/>
      <c r="Z21" s="68">
        <f t="shared" si="2"/>
        <v>0</v>
      </c>
      <c r="AA21" s="67" t="str">
        <f t="shared" si="3"/>
        <v/>
      </c>
      <c r="AB21" s="67" t="str">
        <f>IFERROR(IF(AND($G21="",$N21="",$U21=""),"",IF(MATCH($B21,'Fériés'!$C$5:$C$16,0)&gt;0,1,"")),"")</f>
        <v/>
      </c>
      <c r="AC21" s="69">
        <f t="shared" si="4"/>
        <v>1</v>
      </c>
      <c r="AD21" s="70">
        <f t="shared" si="5"/>
        <v>0</v>
      </c>
      <c r="AE21" s="71"/>
      <c r="AF21" s="71"/>
      <c r="AG21" s="71"/>
      <c r="AH21" s="71"/>
      <c r="AI21" s="71"/>
      <c r="AJ21" s="71"/>
      <c r="AK21" s="55">
        <f t="shared" si="6"/>
        <v>0</v>
      </c>
      <c r="AL21" s="55">
        <f t="shared" si="7"/>
        <v>0</v>
      </c>
      <c r="AM21" s="1"/>
    </row>
    <row r="22" ht="15.75" customHeight="1">
      <c r="A22" s="1"/>
      <c r="B22" s="242">
        <v>45304.0</v>
      </c>
      <c r="C22" s="124" t="s">
        <v>99</v>
      </c>
      <c r="D22" s="124" t="str">
        <f t="array" ref="D22">IFERROR(INDEX(SC!D:D,MATCH($C22,SC!$C:$C,0)),"")</f>
        <v>F1 05</v>
      </c>
      <c r="E22" s="113">
        <v>5315.0</v>
      </c>
      <c r="F22" s="124" t="str">
        <f t="array" ref="F22">IFERROR(INDEX(SC!F:F,MATCH($C22,SC!$C:$C,0)),"")</f>
        <v>Champ</v>
      </c>
      <c r="G22" s="45">
        <f t="array" ref="G22">IFERROR(INDEX(SC!G:G,MATCH($C22,SC!$C:$C,0)),"")</f>
        <v>0.5694444444</v>
      </c>
      <c r="H22" s="46">
        <f t="array" ref="H22">IFERROR(INDEX(SC!H:H,MATCH($C22,SC!$C:$C,0)),"")</f>
        <v>0.7388888889</v>
      </c>
      <c r="I22" s="65" t="str">
        <f t="array" ref="I22">IFERROR(INDEX(SC!I:I,MATCH($C22,SC!$C:$C,0)),"")</f>
        <v>Champ</v>
      </c>
      <c r="J22" s="48">
        <f t="array" ref="J22">IFERROR(INDEX(SC!J:J,MATCH($C22,SC!$C:$C,0)),"")</f>
        <v>0.03333333333</v>
      </c>
      <c r="K22" s="57" t="str">
        <f t="array" ref="K22">IFERROR(INDEX(SC!K:K,MATCH($C22,SC!$C:$C,0)),"")</f>
        <v>F1 08</v>
      </c>
      <c r="L22" s="58">
        <v>5507.0</v>
      </c>
      <c r="M22" s="59" t="str">
        <f t="array" ref="M22">IFERROR(INDEX(SC!M:M,MATCH($C22,SC!$C:$C,0)),"")</f>
        <v>Champ</v>
      </c>
      <c r="N22" s="45">
        <f t="array" ref="N22">IFERROR(INDEX(SC!N:N,MATCH($C22,SC!$C:$C,0)),"")</f>
        <v>0.7722222222</v>
      </c>
      <c r="O22" s="46">
        <f t="array" ref="O22">IFERROR(INDEX(SC!O:O,MATCH($C22,SC!$C:$C,0)),"")</f>
        <v>0.8847222222</v>
      </c>
      <c r="P22" s="65" t="str">
        <f t="array" ref="P22">IFERROR(INDEX(SC!P:P,MATCH($C22,SC!$C:$C,0)),"")</f>
        <v>Dépôt</v>
      </c>
      <c r="Q22" s="48" t="str">
        <f t="array" ref="Q22">IFERROR(INDEX(SC!Q:Q,MATCH($C22,SC!$C:$C,0)),"")</f>
        <v/>
      </c>
      <c r="R22" s="36" t="str">
        <f t="array" ref="R22">IFERROR(INDEX(SC!R:R,MATCH($C22,SC!$C:$C,0)),"")</f>
        <v/>
      </c>
      <c r="S22" s="66"/>
      <c r="T22" s="44" t="str">
        <f t="array" ref="T22">IFERROR(INDEX(SC!T:T,MATCH($C22,SC!$C:$C,0)),"")</f>
        <v/>
      </c>
      <c r="U22" s="45" t="str">
        <f t="array" ref="U22">IFERROR(INDEX(SC!U:U,MATCH($C22,SC!$C:$C,0)),"")</f>
        <v/>
      </c>
      <c r="V22" s="46" t="str">
        <f t="array" ref="V22">IFERROR(INDEX(SC!V:V,MATCH($C22,SC!$C:$C,0)),"")</f>
        <v/>
      </c>
      <c r="W22" s="47" t="str">
        <f t="array" ref="W22">IFERROR(INDEX(SC!W:W,MATCH($C22,SC!$C:$C,0)),"")</f>
        <v/>
      </c>
      <c r="X22" s="235">
        <f t="shared" si="9"/>
        <v>0.3152777778</v>
      </c>
      <c r="Y22" s="110"/>
      <c r="Z22" s="68">
        <f t="shared" si="2"/>
        <v>0</v>
      </c>
      <c r="AA22" s="67" t="str">
        <f t="shared" si="3"/>
        <v/>
      </c>
      <c r="AB22" s="67" t="str">
        <f>IFERROR(IF(AND($G22="",$N22="",$U22=""),"",IF(MATCH($B22,'Fériés'!$C$5:$C$16,0)&gt;0,1,"")),"")</f>
        <v/>
      </c>
      <c r="AC22" s="70">
        <f t="shared" si="4"/>
        <v>0</v>
      </c>
      <c r="AD22" s="70">
        <f t="shared" si="5"/>
        <v>0</v>
      </c>
      <c r="AE22" s="71"/>
      <c r="AF22" s="71"/>
      <c r="AG22" s="71"/>
      <c r="AH22" s="71"/>
      <c r="AI22" s="71"/>
      <c r="AJ22" s="71"/>
      <c r="AK22" s="55">
        <f t="shared" si="6"/>
        <v>0</v>
      </c>
      <c r="AL22" s="55">
        <f t="shared" si="7"/>
        <v>0</v>
      </c>
      <c r="AM22" s="1"/>
    </row>
    <row r="23" ht="15.75" customHeight="1">
      <c r="A23" s="1"/>
      <c r="B23" s="248">
        <v>45305.0</v>
      </c>
      <c r="C23" s="127"/>
      <c r="D23" s="127" t="str">
        <f t="array" ref="D23">IFERROR(INDEX(SC!D:D,MATCH($C23,SC!$C:$C,0)),"")</f>
        <v/>
      </c>
      <c r="E23" s="88"/>
      <c r="F23" s="127" t="str">
        <f t="array" ref="F23">IFERROR(INDEX(SC!F:F,MATCH($C23,SC!$C:$C,0)),"")</f>
        <v/>
      </c>
      <c r="G23" s="243" t="str">
        <f t="array" ref="G23">IFERROR(INDEX(SC!G:G,MATCH($C23,SC!$C:$C,0)),"")</f>
        <v/>
      </c>
      <c r="H23" s="244" t="str">
        <f t="array" ref="H23">IFERROR(INDEX(SC!H:H,MATCH($C23,SC!$C:$C,0)),"")</f>
        <v/>
      </c>
      <c r="I23" s="245" t="str">
        <f t="array" ref="I23">IFERROR(INDEX(SC!I:I,MATCH($C23,SC!$C:$C,0)),"")</f>
        <v/>
      </c>
      <c r="J23" s="86" t="str">
        <f t="array" ref="J23">IFERROR(INDEX(SC!J:J,MATCH($C23,SC!$C:$C,0)),"")</f>
        <v/>
      </c>
      <c r="K23" s="126" t="str">
        <f t="array" ref="K23">IFERROR(INDEX(SC!K:K,MATCH($C23,SC!$C:$C,0)),"")</f>
        <v/>
      </c>
      <c r="L23" s="88"/>
      <c r="M23" s="246" t="str">
        <f t="array" ref="M23">IFERROR(INDEX(SC!M:M,MATCH($C23,SC!$C:$C,0)),"")</f>
        <v/>
      </c>
      <c r="N23" s="247" t="str">
        <f t="array" ref="N23">IFERROR(INDEX(SC!N:N,MATCH($C23,SC!$C:$C,0)),"")</f>
        <v/>
      </c>
      <c r="O23" s="244" t="str">
        <f t="array" ref="O23">IFERROR(INDEX(SC!O:O,MATCH($C23,SC!$C:$C,0)),"")</f>
        <v/>
      </c>
      <c r="P23" s="90" t="str">
        <f t="array" ref="P23">IFERROR(INDEX(SC!P:P,MATCH($C23,SC!$C:$C,0)),"")</f>
        <v/>
      </c>
      <c r="Q23" s="86" t="str">
        <f t="array" ref="Q23">IFERROR(INDEX(SC!Q:Q,MATCH($C23,SC!$C:$C,0)),"")</f>
        <v/>
      </c>
      <c r="R23" s="126" t="str">
        <f t="array" ref="R23">IFERROR(INDEX(SC!R:R,MATCH($C23,SC!$C:$C,0)),"")</f>
        <v/>
      </c>
      <c r="S23" s="88"/>
      <c r="T23" s="246" t="str">
        <f t="array" ref="T23">IFERROR(INDEX(SC!T:T,MATCH($C23,SC!$C:$C,0)),"")</f>
        <v/>
      </c>
      <c r="U23" s="247" t="str">
        <f t="array" ref="U23">IFERROR(INDEX(SC!U:U,MATCH($C23,SC!$C:$C,0)),"")</f>
        <v/>
      </c>
      <c r="V23" s="244" t="str">
        <f t="array" ref="V23">IFERROR(INDEX(SC!V:V,MATCH($C23,SC!$C:$C,0)),"")</f>
        <v/>
      </c>
      <c r="W23" s="90" t="str">
        <f t="array" ref="W23">IFERROR(INDEX(SC!W:W,MATCH($C23,SC!$C:$C,0)),"")</f>
        <v/>
      </c>
      <c r="X23" s="235">
        <f t="shared" si="9"/>
        <v>0</v>
      </c>
      <c r="Y23" s="110"/>
      <c r="Z23" s="68">
        <f t="shared" si="2"/>
        <v>1</v>
      </c>
      <c r="AA23" s="67" t="str">
        <f t="shared" si="3"/>
        <v/>
      </c>
      <c r="AB23" s="67" t="str">
        <f>IFERROR(IF(AND($G23="",$N23="",$U23=""),"",IF(MATCH($B23,'Fériés'!$C$5:$C$16,0)&gt;0,1,"")),"")</f>
        <v/>
      </c>
      <c r="AC23" s="70">
        <f t="shared" si="4"/>
        <v>1</v>
      </c>
      <c r="AD23" s="70">
        <f t="shared" si="5"/>
        <v>1</v>
      </c>
      <c r="AE23" s="71"/>
      <c r="AF23" s="71"/>
      <c r="AG23" s="71"/>
      <c r="AH23" s="71"/>
      <c r="AI23" s="71"/>
      <c r="AJ23" s="71"/>
      <c r="AK23" s="71">
        <f t="shared" si="6"/>
        <v>66</v>
      </c>
      <c r="AL23" s="55">
        <f t="shared" si="7"/>
        <v>78</v>
      </c>
      <c r="AM23" s="1"/>
    </row>
    <row r="24" ht="15.75" customHeight="1">
      <c r="A24" s="1"/>
      <c r="B24" s="249">
        <v>45306.0</v>
      </c>
      <c r="C24" s="114" t="s">
        <v>39</v>
      </c>
      <c r="D24" s="114" t="str">
        <f t="array" ref="D24">IFERROR(INDEX(SC!D:D,MATCH($C24,SC!$C:$C,0)),"")</f>
        <v>F1 04</v>
      </c>
      <c r="E24" s="113">
        <v>5503.0</v>
      </c>
      <c r="F24" s="114" t="str">
        <f t="array" ref="F24">IFERROR(INDEX(SC!F:F,MATCH($C24,SC!$C:$C,0)),"")</f>
        <v>Champ</v>
      </c>
      <c r="G24" s="45">
        <f t="array" ref="G24">IFERROR(INDEX(SC!G:G,MATCH($C24,SC!$C:$C,0)),"")</f>
        <v>0.29375</v>
      </c>
      <c r="H24" s="46">
        <f t="array" ref="H24">IFERROR(INDEX(SC!H:H,MATCH($C24,SC!$C:$C,0)),"")</f>
        <v>0.46875</v>
      </c>
      <c r="I24" s="65" t="str">
        <f t="array" ref="I24">IFERROR(INDEX(SC!I:I,MATCH($C24,SC!$C:$C,0)),"")</f>
        <v>Champ</v>
      </c>
      <c r="J24" s="48" t="str">
        <f t="array" ref="J24">IFERROR(INDEX(SC!J:J,MATCH($C24,SC!$C:$C,0)),"")</f>
        <v/>
      </c>
      <c r="K24" s="64" t="str">
        <f t="array" ref="K24">IFERROR(INDEX(SC!K:K,MATCH($C24,SC!$C:$C,0)),"")</f>
        <v>15 07</v>
      </c>
      <c r="L24" s="58" t="s">
        <v>121</v>
      </c>
      <c r="M24" s="59" t="str">
        <f t="array" ref="M24">IFERROR(INDEX(SC!M:M,MATCH($C24,SC!$C:$C,0)),"")</f>
        <v>Dépôt</v>
      </c>
      <c r="N24" s="45">
        <f t="array" ref="N24">IFERROR(INDEX(SC!N:N,MATCH($C24,SC!$C:$C,0)),"")</f>
        <v>0.6520833333</v>
      </c>
      <c r="O24" s="46">
        <f t="array" ref="O24">IFERROR(INDEX(SC!O:O,MATCH($C24,SC!$C:$C,0)),"")</f>
        <v>0.8097222222</v>
      </c>
      <c r="P24" s="65" t="str">
        <f t="array" ref="P24">IFERROR(INDEX(SC!P:P,MATCH($C24,SC!$C:$C,0)),"")</f>
        <v>Dépôt</v>
      </c>
      <c r="Q24" s="48" t="str">
        <f t="array" ref="Q24">IFERROR(INDEX(SC!Q:Q,MATCH($C24,SC!$C:$C,0)),"")</f>
        <v/>
      </c>
      <c r="R24" s="57" t="str">
        <f t="array" ref="R24">IFERROR(INDEX(SC!R:R,MATCH($C24,SC!$C:$C,0)),"")</f>
        <v/>
      </c>
      <c r="S24" s="66"/>
      <c r="T24" s="44" t="str">
        <f t="array" ref="T24">IFERROR(INDEX(SC!T:T,MATCH($C24,SC!$C:$C,0)),"")</f>
        <v/>
      </c>
      <c r="U24" s="45" t="str">
        <f t="array" ref="U24">IFERROR(INDEX(SC!U:U,MATCH($C24,SC!$C:$C,0)),"")</f>
        <v/>
      </c>
      <c r="V24" s="46" t="str">
        <f t="array" ref="V24">IFERROR(INDEX(SC!V:V,MATCH($C24,SC!$C:$C,0)),"")</f>
        <v/>
      </c>
      <c r="W24" s="47" t="str">
        <f t="array" ref="W24">IFERROR(INDEX(SC!W:W,MATCH($C24,SC!$C:$C,0)),"")</f>
        <v/>
      </c>
      <c r="X24" s="235">
        <f t="shared" si="9"/>
        <v>0.3326388889</v>
      </c>
      <c r="Y24" s="110"/>
      <c r="Z24" s="68">
        <f t="shared" si="2"/>
        <v>0</v>
      </c>
      <c r="AA24" s="67" t="str">
        <f t="shared" si="3"/>
        <v/>
      </c>
      <c r="AB24" s="67" t="str">
        <f>IFERROR(IF(AND($G24="",$N24="",$U24=""),"",IF(MATCH($B24,'Fériés'!$C$5:$C$16,0)&gt;0,1,"")),"")</f>
        <v/>
      </c>
      <c r="AC24" s="69">
        <f t="shared" si="4"/>
        <v>1</v>
      </c>
      <c r="AD24" s="70">
        <f t="shared" si="5"/>
        <v>0</v>
      </c>
      <c r="AE24" s="71"/>
      <c r="AF24" s="71"/>
      <c r="AG24" s="71"/>
      <c r="AH24" s="71"/>
      <c r="AI24" s="71"/>
      <c r="AJ24" s="71"/>
      <c r="AK24" s="71">
        <f t="shared" si="6"/>
        <v>0</v>
      </c>
      <c r="AL24" s="55">
        <f t="shared" si="7"/>
        <v>0</v>
      </c>
      <c r="AM24" s="1"/>
    </row>
    <row r="25" ht="15.75" customHeight="1">
      <c r="A25" s="1"/>
      <c r="B25" s="249">
        <v>45307.0</v>
      </c>
      <c r="C25" s="114" t="s">
        <v>46</v>
      </c>
      <c r="D25" s="114" t="str">
        <f t="array" ref="D25">IFERROR(INDEX(SC!D:D,MATCH($C25,SC!$C:$C,0)),"")</f>
        <v>F2 10</v>
      </c>
      <c r="E25" s="113" t="s">
        <v>122</v>
      </c>
      <c r="F25" s="114" t="str">
        <f t="array" ref="F25">IFERROR(INDEX(SC!F:F,MATCH($C25,SC!$C:$C,0)),"")</f>
        <v>Dépôt</v>
      </c>
      <c r="G25" s="45">
        <f t="array" ref="G25">IFERROR(INDEX(SC!G:G,MATCH($C25,SC!$C:$C,0)),"")</f>
        <v>0.2729166667</v>
      </c>
      <c r="H25" s="46">
        <f t="array" ref="H25">IFERROR(INDEX(SC!H:H,MATCH($C25,SC!$C:$C,0)),"")</f>
        <v>0.4027777778</v>
      </c>
      <c r="I25" s="65" t="str">
        <f t="array" ref="I25">IFERROR(INDEX(SC!I:I,MATCH($C25,SC!$C:$C,0)),"")</f>
        <v>Dépôt</v>
      </c>
      <c r="J25" s="48" t="str">
        <f t="array" ref="J25">IFERROR(INDEX(SC!J:J,MATCH($C25,SC!$C:$C,0)),"")</f>
        <v/>
      </c>
      <c r="K25" s="57" t="str">
        <f t="array" ref="K25">IFERROR(INDEX(SC!K:K,MATCH($C25,SC!$C:$C,0)),"")</f>
        <v>F2 05</v>
      </c>
      <c r="L25" s="58">
        <v>5412.0</v>
      </c>
      <c r="M25" s="59" t="str">
        <f t="array" ref="M25">IFERROR(INDEX(SC!M:M,MATCH($C25,SC!$C:$C,0)),"")</f>
        <v>HVR</v>
      </c>
      <c r="N25" s="45">
        <f t="array" ref="N25">IFERROR(INDEX(SC!N:N,MATCH($C25,SC!$C:$C,0)),"")</f>
        <v>0.5715277778</v>
      </c>
      <c r="O25" s="46">
        <f t="array" ref="O25">IFERROR(INDEX(SC!O:O,MATCH($C25,SC!$C:$C,0)),"")</f>
        <v>0.74375</v>
      </c>
      <c r="P25" s="65" t="str">
        <f t="array" ref="P25">IFERROR(INDEX(SC!P:P,MATCH($C25,SC!$C:$C,0)),"")</f>
        <v>HVR</v>
      </c>
      <c r="Q25" s="48" t="str">
        <f t="array" ref="Q25">IFERROR(INDEX(SC!Q:Q,MATCH($C25,SC!$C:$C,0)),"")</f>
        <v/>
      </c>
      <c r="R25" s="57" t="str">
        <f t="array" ref="R25">IFERROR(INDEX(SC!R:R,MATCH($C25,SC!$C:$C,0)),"")</f>
        <v/>
      </c>
      <c r="S25" s="66"/>
      <c r="T25" s="44" t="str">
        <f t="array" ref="T25">IFERROR(INDEX(SC!T:T,MATCH($C25,SC!$C:$C,0)),"")</f>
        <v/>
      </c>
      <c r="U25" s="45" t="str">
        <f t="array" ref="U25">IFERROR(INDEX(SC!U:U,MATCH($C25,SC!$C:$C,0)),"")</f>
        <v/>
      </c>
      <c r="V25" s="46" t="str">
        <f t="array" ref="V25">IFERROR(INDEX(SC!V:V,MATCH($C25,SC!$C:$C,0)),"")</f>
        <v/>
      </c>
      <c r="W25" s="47" t="str">
        <f t="array" ref="W25">IFERROR(INDEX(SC!W:W,MATCH($C25,SC!$C:$C,0)),"")</f>
        <v/>
      </c>
      <c r="X25" s="235">
        <f t="shared" si="9"/>
        <v>0.3020833333</v>
      </c>
      <c r="Y25" s="110"/>
      <c r="Z25" s="68">
        <f t="shared" si="2"/>
        <v>0</v>
      </c>
      <c r="AA25" s="67" t="str">
        <f t="shared" si="3"/>
        <v/>
      </c>
      <c r="AB25" s="67" t="str">
        <f>IFERROR(IF(AND($G25="",$N25="",$U25=""),"",IF(MATCH($B25,'Fériés'!$C$5:$C$16,0)&gt;0,1,"")),"")</f>
        <v/>
      </c>
      <c r="AC25" s="69">
        <f t="shared" si="4"/>
        <v>1</v>
      </c>
      <c r="AD25" s="70">
        <f t="shared" si="5"/>
        <v>0</v>
      </c>
      <c r="AE25" s="71"/>
      <c r="AF25" s="71"/>
      <c r="AG25" s="71"/>
      <c r="AH25" s="71"/>
      <c r="AI25" s="71"/>
      <c r="AJ25" s="71"/>
      <c r="AK25" s="71">
        <f t="shared" si="6"/>
        <v>0</v>
      </c>
      <c r="AL25" s="55">
        <f t="shared" si="7"/>
        <v>0</v>
      </c>
      <c r="AM25" s="1"/>
    </row>
    <row r="26" ht="15.75" customHeight="1">
      <c r="A26" s="1"/>
      <c r="B26" s="249">
        <v>45308.0</v>
      </c>
      <c r="C26" s="114" t="s">
        <v>43</v>
      </c>
      <c r="D26" s="114" t="str">
        <f t="array" ref="D26">IFERROR(INDEX(SC!D:D,MATCH($C26,SC!$C:$C,0)),"")</f>
        <v>F1 09</v>
      </c>
      <c r="E26" s="113">
        <v>5503.0</v>
      </c>
      <c r="F26" s="114" t="str">
        <f t="array" ref="F26">IFERROR(INDEX(SC!F:F,MATCH($C26,SC!$C:$C,0)),"")</f>
        <v>Dépôt</v>
      </c>
      <c r="G26" s="45">
        <f t="array" ref="G26">IFERROR(INDEX(SC!G:G,MATCH($C26,SC!$C:$C,0)),"")</f>
        <v>0.2715277778</v>
      </c>
      <c r="H26" s="46">
        <f t="array" ref="H26">IFERROR(INDEX(SC!H:H,MATCH($C26,SC!$C:$C,0)),"")</f>
        <v>0.4048611111</v>
      </c>
      <c r="I26" s="65" t="str">
        <f t="array" ref="I26">IFERROR(INDEX(SC!I:I,MATCH($C26,SC!$C:$C,0)),"")</f>
        <v>Dépôt</v>
      </c>
      <c r="J26" s="48" t="str">
        <f t="array" ref="J26">IFERROR(INDEX(SC!J:J,MATCH($C26,SC!$C:$C,0)),"")</f>
        <v/>
      </c>
      <c r="K26" s="57" t="str">
        <f t="array" ref="K26">IFERROR(INDEX(SC!K:K,MATCH($C26,SC!$C:$C,0)),"")</f>
        <v>F1 12</v>
      </c>
      <c r="L26" s="58">
        <v>728.0</v>
      </c>
      <c r="M26" s="59" t="str">
        <f t="array" ref="M26">IFERROR(INDEX(SC!M:M,MATCH($C26,SC!$C:$C,0)),"")</f>
        <v>Champ</v>
      </c>
      <c r="N26" s="45">
        <f t="array" ref="N26">IFERROR(INDEX(SC!N:N,MATCH($C26,SC!$C:$C,0)),"")</f>
        <v>0.5701388889</v>
      </c>
      <c r="O26" s="46">
        <f t="array" ref="O26">IFERROR(INDEX(SC!O:O,MATCH($C26,SC!$C:$C,0)),"")</f>
        <v>0.6423611111</v>
      </c>
      <c r="P26" s="65" t="str">
        <f t="array" ref="P26">IFERROR(INDEX(SC!P:P,MATCH($C26,SC!$C:$C,0)),"")</f>
        <v>Champ</v>
      </c>
      <c r="Q26" s="48">
        <f t="array" ref="Q26">IFERROR(INDEX(SC!Q:Q,MATCH($C26,SC!$C:$C,0)),"")</f>
        <v>0.01388888889</v>
      </c>
      <c r="R26" s="57" t="str">
        <f t="array" ref="R26">IFERROR(INDEX(SC!R:R,MATCH($C26,SC!$C:$C,0)),"")</f>
        <v>F1 05</v>
      </c>
      <c r="S26" s="58">
        <v>5502.0</v>
      </c>
      <c r="T26" s="59" t="str">
        <f t="array" ref="T26">IFERROR(INDEX(SC!T:T,MATCH($C26,SC!$C:$C,0)),"")</f>
        <v>Champ</v>
      </c>
      <c r="U26" s="45">
        <f t="array" ref="U26">IFERROR(INDEX(SC!U:U,MATCH($C26,SC!$C:$C,0)),"")</f>
        <v>0.65625</v>
      </c>
      <c r="V26" s="46">
        <f t="array" ref="V26">IFERROR(INDEX(SC!V:V,MATCH($C26,SC!$C:$C,0)),"")</f>
        <v>0.7604166667</v>
      </c>
      <c r="W26" s="65" t="str">
        <f t="array" ref="W26">IFERROR(INDEX(SC!W:W,MATCH($C26,SC!$C:$C,0)),"")</f>
        <v>Champ</v>
      </c>
      <c r="X26" s="235">
        <f t="shared" si="9"/>
        <v>0.3236111111</v>
      </c>
      <c r="Y26" s="110"/>
      <c r="Z26" s="68">
        <f t="shared" si="2"/>
        <v>0</v>
      </c>
      <c r="AA26" s="67" t="str">
        <f t="shared" si="3"/>
        <v/>
      </c>
      <c r="AB26" s="67" t="str">
        <f>IFERROR(IF(AND($G26="",$N26="",$U26=""),"",IF(MATCH($B26,'Fériés'!$C$5:$C$16,0)&gt;0,1,"")),"")</f>
        <v/>
      </c>
      <c r="AC26" s="69">
        <f t="shared" si="4"/>
        <v>1</v>
      </c>
      <c r="AD26" s="70">
        <f t="shared" si="5"/>
        <v>0</v>
      </c>
      <c r="AE26" s="71"/>
      <c r="AF26" s="71"/>
      <c r="AG26" s="71"/>
      <c r="AH26" s="71"/>
      <c r="AI26" s="71"/>
      <c r="AJ26" s="71"/>
      <c r="AK26" s="71">
        <f t="shared" si="6"/>
        <v>0</v>
      </c>
      <c r="AL26" s="55">
        <f t="shared" si="7"/>
        <v>0</v>
      </c>
      <c r="AM26" s="1"/>
    </row>
    <row r="27" ht="15.75" customHeight="1">
      <c r="A27" s="1"/>
      <c r="B27" s="249">
        <v>45309.0</v>
      </c>
      <c r="C27" s="114" t="s">
        <v>43</v>
      </c>
      <c r="D27" s="114" t="str">
        <f t="array" ref="D27">IFERROR(INDEX(SC!D:D,MATCH($C27,SC!$C:$C,0)),"")</f>
        <v>F1 09</v>
      </c>
      <c r="E27" s="113">
        <v>5503.0</v>
      </c>
      <c r="F27" s="114" t="str">
        <f t="array" ref="F27">IFERROR(INDEX(SC!F:F,MATCH($C27,SC!$C:$C,0)),"")</f>
        <v>Dépôt</v>
      </c>
      <c r="G27" s="45">
        <f t="array" ref="G27">IFERROR(INDEX(SC!G:G,MATCH($C27,SC!$C:$C,0)),"")</f>
        <v>0.2715277778</v>
      </c>
      <c r="H27" s="46">
        <f t="array" ref="H27">IFERROR(INDEX(SC!H:H,MATCH($C27,SC!$C:$C,0)),"")</f>
        <v>0.4048611111</v>
      </c>
      <c r="I27" s="65" t="str">
        <f t="array" ref="I27">IFERROR(INDEX(SC!I:I,MATCH($C27,SC!$C:$C,0)),"")</f>
        <v>Dépôt</v>
      </c>
      <c r="J27" s="48" t="str">
        <f t="array" ref="J27">IFERROR(INDEX(SC!J:J,MATCH($C27,SC!$C:$C,0)),"")</f>
        <v/>
      </c>
      <c r="K27" s="57" t="str">
        <f t="array" ref="K27">IFERROR(INDEX(SC!K:K,MATCH($C27,SC!$C:$C,0)),"")</f>
        <v>F1 12</v>
      </c>
      <c r="L27" s="58">
        <v>5502.0</v>
      </c>
      <c r="M27" s="59" t="str">
        <f t="array" ref="M27">IFERROR(INDEX(SC!M:M,MATCH($C27,SC!$C:$C,0)),"")</f>
        <v>Champ</v>
      </c>
      <c r="N27" s="45">
        <f t="array" ref="N27">IFERROR(INDEX(SC!N:N,MATCH($C27,SC!$C:$C,0)),"")</f>
        <v>0.5701388889</v>
      </c>
      <c r="O27" s="46">
        <f t="array" ref="O27">IFERROR(INDEX(SC!O:O,MATCH($C27,SC!$C:$C,0)),"")</f>
        <v>0.6423611111</v>
      </c>
      <c r="P27" s="65" t="str">
        <f t="array" ref="P27">IFERROR(INDEX(SC!P:P,MATCH($C27,SC!$C:$C,0)),"")</f>
        <v>Champ</v>
      </c>
      <c r="Q27" s="48">
        <f t="array" ref="Q27">IFERROR(INDEX(SC!Q:Q,MATCH($C27,SC!$C:$C,0)),"")</f>
        <v>0.01388888889</v>
      </c>
      <c r="R27" s="57" t="str">
        <f t="array" ref="R27">IFERROR(INDEX(SC!R:R,MATCH($C27,SC!$C:$C,0)),"")</f>
        <v>F1 05</v>
      </c>
      <c r="S27" s="58">
        <v>5506.0</v>
      </c>
      <c r="T27" s="59" t="str">
        <f t="array" ref="T27">IFERROR(INDEX(SC!T:T,MATCH($C27,SC!$C:$C,0)),"")</f>
        <v>Champ</v>
      </c>
      <c r="U27" s="45">
        <f t="array" ref="U27">IFERROR(INDEX(SC!U:U,MATCH($C27,SC!$C:$C,0)),"")</f>
        <v>0.65625</v>
      </c>
      <c r="V27" s="46">
        <f t="array" ref="V27">IFERROR(INDEX(SC!V:V,MATCH($C27,SC!$C:$C,0)),"")</f>
        <v>0.7604166667</v>
      </c>
      <c r="W27" s="65" t="str">
        <f t="array" ref="W27">IFERROR(INDEX(SC!W:W,MATCH($C27,SC!$C:$C,0)),"")</f>
        <v>Champ</v>
      </c>
      <c r="X27" s="235">
        <f t="shared" si="9"/>
        <v>0.3236111111</v>
      </c>
      <c r="Y27" s="110"/>
      <c r="Z27" s="68">
        <f t="shared" si="2"/>
        <v>0</v>
      </c>
      <c r="AA27" s="67" t="str">
        <f t="shared" si="3"/>
        <v/>
      </c>
      <c r="AB27" s="67" t="str">
        <f>IFERROR(IF(AND($G27="",$N27="",$U27=""),"",IF(MATCH($B27,'Fériés'!$C$5:$C$16,0)&gt;0,1,"")),"")</f>
        <v/>
      </c>
      <c r="AC27" s="69">
        <f t="shared" si="4"/>
        <v>1</v>
      </c>
      <c r="AD27" s="70">
        <f t="shared" si="5"/>
        <v>0</v>
      </c>
      <c r="AE27" s="71"/>
      <c r="AF27" s="71"/>
      <c r="AG27" s="71"/>
      <c r="AH27" s="71"/>
      <c r="AI27" s="71"/>
      <c r="AJ27" s="71"/>
      <c r="AK27" s="71">
        <f t="shared" si="6"/>
        <v>0</v>
      </c>
      <c r="AL27" s="55">
        <f t="shared" si="7"/>
        <v>0</v>
      </c>
      <c r="AM27" s="1"/>
    </row>
    <row r="28" ht="15.75" customHeight="1">
      <c r="A28" s="1"/>
      <c r="B28" s="249">
        <v>45310.0</v>
      </c>
      <c r="C28" s="114" t="s">
        <v>38</v>
      </c>
      <c r="D28" s="114" t="str">
        <f t="array" ref="D28">IFERROR(INDEX(SC!D:D,MATCH($C28,SC!$C:$C,0)),"")</f>
        <v>F1 10</v>
      </c>
      <c r="E28" s="113">
        <v>5203.0</v>
      </c>
      <c r="F28" s="114" t="str">
        <f t="array" ref="F28">IFERROR(INDEX(SC!F:F,MATCH($C28,SC!$C:$C,0)),"")</f>
        <v>Dépôt</v>
      </c>
      <c r="G28" s="45">
        <f t="array" ref="G28">IFERROR(INDEX(SC!G:G,MATCH($C28,SC!$C:$C,0)),"")</f>
        <v>0.2743055556</v>
      </c>
      <c r="H28" s="46">
        <f t="array" ref="H28">IFERROR(INDEX(SC!H:H,MATCH($C28,SC!$C:$C,0)),"")</f>
        <v>0.4118055556</v>
      </c>
      <c r="I28" s="65" t="str">
        <f t="array" ref="I28">IFERROR(INDEX(SC!I:I,MATCH($C28,SC!$C:$C,0)),"")</f>
        <v>Dépôt</v>
      </c>
      <c r="J28" s="48" t="str">
        <f t="array" ref="J28">IFERROR(INDEX(SC!J:J,MATCH($C28,SC!$C:$C,0)),"")</f>
        <v/>
      </c>
      <c r="K28" s="57" t="str">
        <f t="array" ref="K28">IFERROR(INDEX(SC!K:K,MATCH($C28,SC!$C:$C,0)),"")</f>
        <v>F2 08</v>
      </c>
      <c r="L28" s="58">
        <v>5411.0</v>
      </c>
      <c r="M28" s="59" t="str">
        <f t="array" ref="M28">IFERROR(INDEX(SC!M:M,MATCH($C28,SC!$C:$C,0)),"")</f>
        <v>Dépôt</v>
      </c>
      <c r="N28" s="45">
        <f t="array" ref="N28">IFERROR(INDEX(SC!N:N,MATCH($C28,SC!$C:$C,0)),"")</f>
        <v>0.6486111111</v>
      </c>
      <c r="O28" s="46">
        <f t="array" ref="O28">IFERROR(INDEX(SC!O:O,MATCH($C28,SC!$C:$C,0)),"")</f>
        <v>0.79375</v>
      </c>
      <c r="P28" s="65" t="str">
        <f t="array" ref="P28">IFERROR(INDEX(SC!P:P,MATCH($C28,SC!$C:$C,0)),"")</f>
        <v>Dépôt</v>
      </c>
      <c r="Q28" s="48" t="str">
        <f t="array" ref="Q28">IFERROR(INDEX(SC!Q:Q,MATCH($C28,SC!$C:$C,0)),"")</f>
        <v/>
      </c>
      <c r="R28" s="36" t="str">
        <f t="array" ref="R28">IFERROR(INDEX(SC!R:R,MATCH($C28,SC!$C:$C,0)),"")</f>
        <v/>
      </c>
      <c r="S28" s="66"/>
      <c r="T28" s="44" t="str">
        <f t="array" ref="T28">IFERROR(INDEX(SC!T:T,MATCH($C28,SC!$C:$C,0)),"")</f>
        <v/>
      </c>
      <c r="U28" s="45" t="str">
        <f t="array" ref="U28">IFERROR(INDEX(SC!U:U,MATCH($C28,SC!$C:$C,0)),"")</f>
        <v/>
      </c>
      <c r="V28" s="46" t="str">
        <f t="array" ref="V28">IFERROR(INDEX(SC!V:V,MATCH($C28,SC!$C:$C,0)),"")</f>
        <v/>
      </c>
      <c r="W28" s="47" t="str">
        <f t="array" ref="W28">IFERROR(INDEX(SC!W:W,MATCH($C28,SC!$C:$C,0)),"")</f>
        <v/>
      </c>
      <c r="X28" s="235">
        <f t="shared" si="9"/>
        <v>0.2826388889</v>
      </c>
      <c r="Y28" s="110"/>
      <c r="Z28" s="68">
        <f t="shared" si="2"/>
        <v>0</v>
      </c>
      <c r="AA28" s="67" t="str">
        <f t="shared" si="3"/>
        <v/>
      </c>
      <c r="AB28" s="67" t="str">
        <f>IFERROR(IF(AND($G28="",$N28="",$U28=""),"",IF(MATCH($B28,'Fériés'!$C$5:$C$16,0)&gt;0,1,"")),"")</f>
        <v/>
      </c>
      <c r="AC28" s="69">
        <f t="shared" si="4"/>
        <v>1</v>
      </c>
      <c r="AD28" s="70">
        <f t="shared" si="5"/>
        <v>0</v>
      </c>
      <c r="AE28" s="71"/>
      <c r="AF28" s="71"/>
      <c r="AG28" s="71"/>
      <c r="AH28" s="71"/>
      <c r="AI28" s="71"/>
      <c r="AJ28" s="71"/>
      <c r="AK28" s="71">
        <f t="shared" si="6"/>
        <v>0</v>
      </c>
      <c r="AL28" s="55">
        <f t="shared" si="7"/>
        <v>0</v>
      </c>
      <c r="AM28" s="1"/>
    </row>
    <row r="29" ht="15.75" customHeight="1">
      <c r="A29" s="1"/>
      <c r="B29" s="242">
        <v>45311.0</v>
      </c>
      <c r="C29" s="127"/>
      <c r="D29" s="127" t="str">
        <f t="array" ref="D29">IFERROR(INDEX(SC!D:D,MATCH($C29,SC!$C:$C,0)),"")</f>
        <v/>
      </c>
      <c r="E29" s="88"/>
      <c r="F29" s="127" t="str">
        <f t="array" ref="F29">IFERROR(INDEX(SC!F:F,MATCH($C29,SC!$C:$C,0)),"")</f>
        <v/>
      </c>
      <c r="G29" s="243" t="str">
        <f t="array" ref="G29">IFERROR(INDEX(SC!G:G,MATCH($C29,SC!$C:$C,0)),"")</f>
        <v/>
      </c>
      <c r="H29" s="244" t="str">
        <f t="array" ref="H29">IFERROR(INDEX(SC!H:H,MATCH($C29,SC!$C:$C,0)),"")</f>
        <v/>
      </c>
      <c r="I29" s="245" t="str">
        <f t="array" ref="I29">IFERROR(INDEX(SC!I:I,MATCH($C29,SC!$C:$C,0)),"")</f>
        <v/>
      </c>
      <c r="J29" s="86" t="str">
        <f t="array" ref="J29">IFERROR(INDEX(SC!J:J,MATCH($C29,SC!$C:$C,0)),"")</f>
        <v/>
      </c>
      <c r="K29" s="126" t="str">
        <f t="array" ref="K29">IFERROR(INDEX(SC!K:K,MATCH($C29,SC!$C:$C,0)),"")</f>
        <v/>
      </c>
      <c r="L29" s="88"/>
      <c r="M29" s="246" t="str">
        <f t="array" ref="M29">IFERROR(INDEX(SC!M:M,MATCH($C29,SC!$C:$C,0)),"")</f>
        <v/>
      </c>
      <c r="N29" s="247" t="str">
        <f t="array" ref="N29">IFERROR(INDEX(SC!N:N,MATCH($C29,SC!$C:$C,0)),"")</f>
        <v/>
      </c>
      <c r="O29" s="244" t="str">
        <f t="array" ref="O29">IFERROR(INDEX(SC!O:O,MATCH($C29,SC!$C:$C,0)),"")</f>
        <v/>
      </c>
      <c r="P29" s="90" t="str">
        <f t="array" ref="P29">IFERROR(INDEX(SC!P:P,MATCH($C29,SC!$C:$C,0)),"")</f>
        <v/>
      </c>
      <c r="Q29" s="86" t="str">
        <f t="array" ref="Q29">IFERROR(INDEX(SC!Q:Q,MATCH($C29,SC!$C:$C,0)),"")</f>
        <v/>
      </c>
      <c r="R29" s="126" t="str">
        <f t="array" ref="R29">IFERROR(INDEX(SC!R:R,MATCH($C29,SC!$C:$C,0)),"")</f>
        <v/>
      </c>
      <c r="S29" s="88"/>
      <c r="T29" s="246" t="str">
        <f t="array" ref="T29">IFERROR(INDEX(SC!T:T,MATCH($C29,SC!$C:$C,0)),"")</f>
        <v/>
      </c>
      <c r="U29" s="247" t="str">
        <f t="array" ref="U29">IFERROR(INDEX(SC!U:U,MATCH($C29,SC!$C:$C,0)),"")</f>
        <v/>
      </c>
      <c r="V29" s="244" t="str">
        <f t="array" ref="V29">IFERROR(INDEX(SC!V:V,MATCH($C29,SC!$C:$C,0)),"")</f>
        <v/>
      </c>
      <c r="W29" s="90" t="str">
        <f t="array" ref="W29">IFERROR(INDEX(SC!W:W,MATCH($C29,SC!$C:$C,0)),"")</f>
        <v/>
      </c>
      <c r="X29" s="235">
        <f t="shared" si="9"/>
        <v>0</v>
      </c>
      <c r="Y29" s="110"/>
      <c r="Z29" s="68">
        <f t="shared" si="2"/>
        <v>1</v>
      </c>
      <c r="AA29" s="67" t="str">
        <f t="shared" si="3"/>
        <v/>
      </c>
      <c r="AB29" s="67" t="str">
        <f>IFERROR(IF(AND($G29="",$N29="",$U29=""),"",IF(MATCH($B29,'Fériés'!$C$5:$C$16,0)&gt;0,1,"")),"")</f>
        <v/>
      </c>
      <c r="AC29" s="70">
        <f t="shared" si="4"/>
        <v>1</v>
      </c>
      <c r="AD29" s="70">
        <f t="shared" si="5"/>
        <v>1</v>
      </c>
      <c r="AE29" s="71"/>
      <c r="AF29" s="71"/>
      <c r="AG29" s="71"/>
      <c r="AH29" s="71"/>
      <c r="AI29" s="71"/>
      <c r="AJ29" s="71"/>
      <c r="AK29" s="71">
        <f t="shared" si="6"/>
        <v>66</v>
      </c>
      <c r="AL29" s="55">
        <f t="shared" si="7"/>
        <v>78</v>
      </c>
      <c r="AM29" s="1"/>
    </row>
    <row r="30" ht="15.75" customHeight="1">
      <c r="A30" s="1"/>
      <c r="B30" s="248">
        <v>45312.0</v>
      </c>
      <c r="C30" s="127"/>
      <c r="D30" s="127" t="str">
        <f t="array" ref="D30">IFERROR(INDEX(SC!D:D,MATCH($C30,SC!$C:$C,0)),"")</f>
        <v/>
      </c>
      <c r="E30" s="88"/>
      <c r="F30" s="127" t="str">
        <f t="array" ref="F30">IFERROR(INDEX(SC!F:F,MATCH($C30,SC!$C:$C,0)),"")</f>
        <v/>
      </c>
      <c r="G30" s="243" t="str">
        <f t="array" ref="G30">IFERROR(INDEX(SC!G:G,MATCH($C30,SC!$C:$C,0)),"")</f>
        <v/>
      </c>
      <c r="H30" s="244" t="str">
        <f t="array" ref="H30">IFERROR(INDEX(SC!H:H,MATCH($C30,SC!$C:$C,0)),"")</f>
        <v/>
      </c>
      <c r="I30" s="245" t="str">
        <f t="array" ref="I30">IFERROR(INDEX(SC!I:I,MATCH($C30,SC!$C:$C,0)),"")</f>
        <v/>
      </c>
      <c r="J30" s="86" t="str">
        <f t="array" ref="J30">IFERROR(INDEX(SC!J:J,MATCH($C30,SC!$C:$C,0)),"")</f>
        <v/>
      </c>
      <c r="K30" s="126" t="str">
        <f t="array" ref="K30">IFERROR(INDEX(SC!K:K,MATCH($C30,SC!$C:$C,0)),"")</f>
        <v/>
      </c>
      <c r="L30" s="88"/>
      <c r="M30" s="246" t="str">
        <f t="array" ref="M30">IFERROR(INDEX(SC!M:M,MATCH($C30,SC!$C:$C,0)),"")</f>
        <v/>
      </c>
      <c r="N30" s="247" t="str">
        <f t="array" ref="N30">IFERROR(INDEX(SC!N:N,MATCH($C30,SC!$C:$C,0)),"")</f>
        <v/>
      </c>
      <c r="O30" s="244" t="str">
        <f t="array" ref="O30">IFERROR(INDEX(SC!O:O,MATCH($C30,SC!$C:$C,0)),"")</f>
        <v/>
      </c>
      <c r="P30" s="90" t="str">
        <f t="array" ref="P30">IFERROR(INDEX(SC!P:P,MATCH($C30,SC!$C:$C,0)),"")</f>
        <v/>
      </c>
      <c r="Q30" s="86" t="str">
        <f t="array" ref="Q30">IFERROR(INDEX(SC!Q:Q,MATCH($C30,SC!$C:$C,0)),"")</f>
        <v/>
      </c>
      <c r="R30" s="126" t="str">
        <f t="array" ref="R30">IFERROR(INDEX(SC!R:R,MATCH($C30,SC!$C:$C,0)),"")</f>
        <v/>
      </c>
      <c r="S30" s="88"/>
      <c r="T30" s="246" t="str">
        <f t="array" ref="T30">IFERROR(INDEX(SC!T:T,MATCH($C30,SC!$C:$C,0)),"")</f>
        <v/>
      </c>
      <c r="U30" s="247" t="str">
        <f t="array" ref="U30">IFERROR(INDEX(SC!U:U,MATCH($C30,SC!$C:$C,0)),"")</f>
        <v/>
      </c>
      <c r="V30" s="244" t="str">
        <f t="array" ref="V30">IFERROR(INDEX(SC!V:V,MATCH($C30,SC!$C:$C,0)),"")</f>
        <v/>
      </c>
      <c r="W30" s="90" t="str">
        <f t="array" ref="W30">IFERROR(INDEX(SC!W:W,MATCH($C30,SC!$C:$C,0)),"")</f>
        <v/>
      </c>
      <c r="X30" s="235">
        <f t="shared" si="9"/>
        <v>0</v>
      </c>
      <c r="Y30" s="110"/>
      <c r="Z30" s="68">
        <f t="shared" si="2"/>
        <v>1</v>
      </c>
      <c r="AA30" s="67" t="str">
        <f t="shared" si="3"/>
        <v/>
      </c>
      <c r="AB30" s="67" t="str">
        <f>IFERROR(IF(AND($G30="",$N30="",$U30=""),"",IF(MATCH($B30,'Fériés'!$C$5:$C$16,0)&gt;0,1,"")),"")</f>
        <v/>
      </c>
      <c r="AC30" s="70">
        <f t="shared" si="4"/>
        <v>1</v>
      </c>
      <c r="AD30" s="70">
        <f t="shared" si="5"/>
        <v>1</v>
      </c>
      <c r="AE30" s="71"/>
      <c r="AF30" s="71"/>
      <c r="AG30" s="71"/>
      <c r="AH30" s="71"/>
      <c r="AI30" s="71"/>
      <c r="AJ30" s="71"/>
      <c r="AK30" s="71">
        <f t="shared" si="6"/>
        <v>66</v>
      </c>
      <c r="AL30" s="55">
        <f t="shared" si="7"/>
        <v>78</v>
      </c>
      <c r="AM30" s="1"/>
    </row>
    <row r="31" ht="15.75" customHeight="1">
      <c r="A31" s="1"/>
      <c r="B31" s="249">
        <v>45313.0</v>
      </c>
      <c r="C31" s="114" t="s">
        <v>46</v>
      </c>
      <c r="D31" s="114" t="str">
        <f t="array" ref="D31">IFERROR(INDEX(SC!D:D,MATCH($C31,SC!$C:$C,0)),"")</f>
        <v>F2 10</v>
      </c>
      <c r="E31" s="113">
        <v>5210.0</v>
      </c>
      <c r="F31" s="114" t="str">
        <f t="array" ref="F31">IFERROR(INDEX(SC!F:F,MATCH($C31,SC!$C:$C,0)),"")</f>
        <v>Dépôt</v>
      </c>
      <c r="G31" s="45">
        <f t="array" ref="G31">IFERROR(INDEX(SC!G:G,MATCH($C31,SC!$C:$C,0)),"")</f>
        <v>0.2729166667</v>
      </c>
      <c r="H31" s="46">
        <f t="array" ref="H31">IFERROR(INDEX(SC!H:H,MATCH($C31,SC!$C:$C,0)),"")</f>
        <v>0.4027777778</v>
      </c>
      <c r="I31" s="65" t="str">
        <f t="array" ref="I31">IFERROR(INDEX(SC!I:I,MATCH($C31,SC!$C:$C,0)),"")</f>
        <v>Dépôt</v>
      </c>
      <c r="J31" s="48" t="str">
        <f t="array" ref="J31">IFERROR(INDEX(SC!J:J,MATCH($C31,SC!$C:$C,0)),"")</f>
        <v/>
      </c>
      <c r="K31" s="57" t="str">
        <f t="array" ref="K31">IFERROR(INDEX(SC!K:K,MATCH($C31,SC!$C:$C,0)),"")</f>
        <v>F2 05</v>
      </c>
      <c r="L31" s="58">
        <v>5505.0</v>
      </c>
      <c r="M31" s="59" t="str">
        <f t="array" ref="M31">IFERROR(INDEX(SC!M:M,MATCH($C31,SC!$C:$C,0)),"")</f>
        <v>HVR</v>
      </c>
      <c r="N31" s="45">
        <f t="array" ref="N31">IFERROR(INDEX(SC!N:N,MATCH($C31,SC!$C:$C,0)),"")</f>
        <v>0.5715277778</v>
      </c>
      <c r="O31" s="46">
        <f t="array" ref="O31">IFERROR(INDEX(SC!O:O,MATCH($C31,SC!$C:$C,0)),"")</f>
        <v>0.74375</v>
      </c>
      <c r="P31" s="65" t="str">
        <f t="array" ref="P31">IFERROR(INDEX(SC!P:P,MATCH($C31,SC!$C:$C,0)),"")</f>
        <v>HVR</v>
      </c>
      <c r="Q31" s="48" t="str">
        <f t="array" ref="Q31">IFERROR(INDEX(SC!Q:Q,MATCH($C31,SC!$C:$C,0)),"")</f>
        <v/>
      </c>
      <c r="R31" s="36" t="str">
        <f t="array" ref="R31">IFERROR(INDEX(SC!R:R,MATCH($C31,SC!$C:$C,0)),"")</f>
        <v/>
      </c>
      <c r="S31" s="66"/>
      <c r="T31" s="59" t="str">
        <f t="array" ref="T31">IFERROR(INDEX(SC!T:T,MATCH($C31,SC!$C:$C,0)),"")</f>
        <v/>
      </c>
      <c r="U31" s="45" t="str">
        <f t="array" ref="U31">IFERROR(INDEX(SC!U:U,MATCH($C31,SC!$C:$C,0)),"")</f>
        <v/>
      </c>
      <c r="V31" s="46" t="str">
        <f t="array" ref="V31">IFERROR(INDEX(SC!V:V,MATCH($C31,SC!$C:$C,0)),"")</f>
        <v/>
      </c>
      <c r="W31" s="47" t="str">
        <f t="array" ref="W31">IFERROR(INDEX(SC!W:W,MATCH($C31,SC!$C:$C,0)),"")</f>
        <v/>
      </c>
      <c r="X31" s="235">
        <f t="shared" si="9"/>
        <v>0.3020833333</v>
      </c>
      <c r="Y31" s="110"/>
      <c r="Z31" s="68">
        <f t="shared" si="2"/>
        <v>0</v>
      </c>
      <c r="AA31" s="67" t="str">
        <f t="shared" si="3"/>
        <v/>
      </c>
      <c r="AB31" s="67" t="str">
        <f>IFERROR(IF(AND($G31="",$N31="",$U31=""),"",IF(MATCH($B31,'Fériés'!$C$5:$C$16,0)&gt;0,1,"")),"")</f>
        <v/>
      </c>
      <c r="AC31" s="69">
        <f t="shared" si="4"/>
        <v>1</v>
      </c>
      <c r="AD31" s="70">
        <f t="shared" si="5"/>
        <v>0</v>
      </c>
      <c r="AE31" s="71"/>
      <c r="AF31" s="71"/>
      <c r="AG31" s="71"/>
      <c r="AH31" s="71"/>
      <c r="AI31" s="71"/>
      <c r="AJ31" s="71"/>
      <c r="AK31" s="71">
        <f t="shared" si="6"/>
        <v>0</v>
      </c>
      <c r="AL31" s="55">
        <f t="shared" si="7"/>
        <v>0</v>
      </c>
      <c r="AM31" s="1"/>
    </row>
    <row r="32" ht="15.75" customHeight="1">
      <c r="A32" s="1"/>
      <c r="B32" s="249">
        <v>45314.0</v>
      </c>
      <c r="C32" s="114" t="s">
        <v>43</v>
      </c>
      <c r="D32" s="114" t="str">
        <f t="array" ref="D32">IFERROR(INDEX(SC!D:D,MATCH($C32,SC!$C:$C,0)),"")</f>
        <v>F1 09</v>
      </c>
      <c r="E32" s="113">
        <v>5204.0</v>
      </c>
      <c r="F32" s="114" t="str">
        <f t="array" ref="F32">IFERROR(INDEX(SC!F:F,MATCH($C32,SC!$C:$C,0)),"")</f>
        <v>Dépôt</v>
      </c>
      <c r="G32" s="45">
        <f t="array" ref="G32">IFERROR(INDEX(SC!G:G,MATCH($C32,SC!$C:$C,0)),"")</f>
        <v>0.2715277778</v>
      </c>
      <c r="H32" s="46">
        <f t="array" ref="H32">IFERROR(INDEX(SC!H:H,MATCH($C32,SC!$C:$C,0)),"")</f>
        <v>0.4048611111</v>
      </c>
      <c r="I32" s="65" t="str">
        <f t="array" ref="I32">IFERROR(INDEX(SC!I:I,MATCH($C32,SC!$C:$C,0)),"")</f>
        <v>Dépôt</v>
      </c>
      <c r="J32" s="48" t="str">
        <f t="array" ref="J32">IFERROR(INDEX(SC!J:J,MATCH($C32,SC!$C:$C,0)),"")</f>
        <v/>
      </c>
      <c r="K32" s="57" t="str">
        <f t="array" ref="K32">IFERROR(INDEX(SC!K:K,MATCH($C32,SC!$C:$C,0)),"")</f>
        <v>F1 12</v>
      </c>
      <c r="L32" s="58">
        <v>5411.0</v>
      </c>
      <c r="M32" s="59" t="str">
        <f t="array" ref="M32">IFERROR(INDEX(SC!M:M,MATCH($C32,SC!$C:$C,0)),"")</f>
        <v>Champ</v>
      </c>
      <c r="N32" s="45">
        <f t="array" ref="N32">IFERROR(INDEX(SC!N:N,MATCH($C32,SC!$C:$C,0)),"")</f>
        <v>0.5701388889</v>
      </c>
      <c r="O32" s="46">
        <f t="array" ref="O32">IFERROR(INDEX(SC!O:O,MATCH($C32,SC!$C:$C,0)),"")</f>
        <v>0.6423611111</v>
      </c>
      <c r="P32" s="65" t="str">
        <f t="array" ref="P32">IFERROR(INDEX(SC!P:P,MATCH($C32,SC!$C:$C,0)),"")</f>
        <v>Champ</v>
      </c>
      <c r="Q32" s="48">
        <f t="array" ref="Q32">IFERROR(INDEX(SC!Q:Q,MATCH($C32,SC!$C:$C,0)),"")</f>
        <v>0.01388888889</v>
      </c>
      <c r="R32" s="57" t="str">
        <f t="array" ref="R32">IFERROR(INDEX(SC!R:R,MATCH($C32,SC!$C:$C,0)),"")</f>
        <v>F1 05</v>
      </c>
      <c r="S32" s="58">
        <v>5201.0</v>
      </c>
      <c r="T32" s="59" t="str">
        <f t="array" ref="T32">IFERROR(INDEX(SC!T:T,MATCH($C32,SC!$C:$C,0)),"")</f>
        <v>Champ</v>
      </c>
      <c r="U32" s="45">
        <f t="array" ref="U32">IFERROR(INDEX(SC!U:U,MATCH($C32,SC!$C:$C,0)),"")</f>
        <v>0.65625</v>
      </c>
      <c r="V32" s="46">
        <f t="array" ref="V32">IFERROR(INDEX(SC!V:V,MATCH($C32,SC!$C:$C,0)),"")</f>
        <v>0.7604166667</v>
      </c>
      <c r="W32" s="65" t="str">
        <f t="array" ref="W32">IFERROR(INDEX(SC!W:W,MATCH($C32,SC!$C:$C,0)),"")</f>
        <v>Champ</v>
      </c>
      <c r="X32" s="235">
        <f t="shared" si="9"/>
        <v>0.3236111111</v>
      </c>
      <c r="Y32" s="110"/>
      <c r="Z32" s="68">
        <f t="shared" si="2"/>
        <v>0</v>
      </c>
      <c r="AA32" s="67" t="str">
        <f t="shared" si="3"/>
        <v/>
      </c>
      <c r="AB32" s="67" t="str">
        <f>IFERROR(IF(AND($G32="",$N32="",$U32=""),"",IF(MATCH($B32,'Fériés'!$C$5:$C$16,0)&gt;0,1,"")),"")</f>
        <v/>
      </c>
      <c r="AC32" s="69">
        <f t="shared" si="4"/>
        <v>1</v>
      </c>
      <c r="AD32" s="70">
        <f t="shared" si="5"/>
        <v>0</v>
      </c>
      <c r="AE32" s="71"/>
      <c r="AF32" s="71"/>
      <c r="AG32" s="71"/>
      <c r="AH32" s="71"/>
      <c r="AI32" s="71"/>
      <c r="AJ32" s="71"/>
      <c r="AK32" s="71">
        <f t="shared" si="6"/>
        <v>0</v>
      </c>
      <c r="AL32" s="55">
        <f t="shared" si="7"/>
        <v>0</v>
      </c>
      <c r="AM32" s="1"/>
    </row>
    <row r="33" ht="15.75" customHeight="1">
      <c r="A33" s="1"/>
      <c r="B33" s="249">
        <v>45315.0</v>
      </c>
      <c r="C33" s="256" t="s">
        <v>48</v>
      </c>
      <c r="D33" s="256" t="str">
        <f t="array" ref="D33">IFERROR(INDEX(SC!D:D,MATCH($C33,SC!$C:$C,0)),"")</f>
        <v>F2 14</v>
      </c>
      <c r="E33" s="257">
        <v>3141.0</v>
      </c>
      <c r="F33" s="256" t="str">
        <f t="array" ref="F33">IFERROR(INDEX(SC!F:F,MATCH($C33,SC!$C:$C,0)),"")</f>
        <v>Dépôt</v>
      </c>
      <c r="G33" s="250">
        <f t="array" ref="G33">IFERROR(INDEX(SC!G:G,MATCH($C33,SC!$C:$C,0)),"")</f>
        <v>0.3</v>
      </c>
      <c r="H33" s="251">
        <f t="array" ref="H33">IFERROR(INDEX(SC!H:H,MATCH($C33,SC!$C:$C,0)),"")</f>
        <v>0.4319444444</v>
      </c>
      <c r="I33" s="258" t="str">
        <f t="array" ref="I33">IFERROR(INDEX(SC!I:I,MATCH($C33,SC!$C:$C,0)),"")</f>
        <v>Dépôt</v>
      </c>
      <c r="J33" s="109" t="str">
        <f t="array" ref="J33">IFERROR(INDEX(SC!J:J,MATCH($C33,SC!$C:$C,0)),"")</f>
        <v/>
      </c>
      <c r="K33" s="259" t="str">
        <f t="array" ref="K33">IFERROR(INDEX(SC!K:K,MATCH($C33,SC!$C:$C,0)),"")</f>
        <v>F2 14</v>
      </c>
      <c r="L33" s="257">
        <v>3141.0</v>
      </c>
      <c r="M33" s="256" t="str">
        <f t="array" ref="M33">IFERROR(INDEX(SC!M:M,MATCH($C33,SC!$C:$C,0)),"")</f>
        <v>Dépôt</v>
      </c>
      <c r="N33" s="250">
        <f t="array" ref="N33">IFERROR(INDEX(SC!N:N,MATCH($C33,SC!$C:$C,0)),"")</f>
        <v>0.6361111111</v>
      </c>
      <c r="O33" s="251">
        <f t="array" ref="O33">IFERROR(INDEX(SC!O:O,MATCH($C33,SC!$C:$C,0)),"")</f>
        <v>0.8104166667</v>
      </c>
      <c r="P33" s="258" t="str">
        <f t="array" ref="P33">IFERROR(INDEX(SC!P:P,MATCH($C33,SC!$C:$C,0)),"")</f>
        <v>Dépôt</v>
      </c>
      <c r="Q33" s="109" t="str">
        <f t="array" ref="Q33">IFERROR(INDEX(SC!Q:Q,MATCH($C33,SC!$C:$C,0)),"")</f>
        <v/>
      </c>
      <c r="R33" s="96" t="str">
        <f t="array" ref="R33">IFERROR(INDEX(SC!R:R,MATCH($C33,SC!$C:$C,0)),"")</f>
        <v/>
      </c>
      <c r="S33" s="98"/>
      <c r="T33" s="253" t="str">
        <f t="array" ref="T33">IFERROR(INDEX(SC!T:T,MATCH($C33,SC!$C:$C,0)),"")</f>
        <v/>
      </c>
      <c r="U33" s="250" t="str">
        <f t="array" ref="U33">IFERROR(INDEX(SC!U:U,MATCH($C33,SC!$C:$C,0)),"")</f>
        <v/>
      </c>
      <c r="V33" s="251" t="str">
        <f t="array" ref="V33">IFERROR(INDEX(SC!V:V,MATCH($C33,SC!$C:$C,0)),"")</f>
        <v/>
      </c>
      <c r="W33" s="108" t="str">
        <f t="array" ref="W33">IFERROR(INDEX(SC!W:W,MATCH($C33,SC!$C:$C,0)),"")</f>
        <v/>
      </c>
      <c r="X33" s="235">
        <f t="shared" si="9"/>
        <v>0.30625</v>
      </c>
      <c r="Y33" s="110"/>
      <c r="Z33" s="68">
        <f t="shared" si="2"/>
        <v>0</v>
      </c>
      <c r="AA33" s="67" t="str">
        <f t="shared" si="3"/>
        <v/>
      </c>
      <c r="AB33" s="67" t="str">
        <f>IFERROR(IF(AND($G33="",$N33="",$U33=""),"",IF(MATCH($B33,'Fériés'!$C$5:$C$16,0)&gt;0,1,"")),"")</f>
        <v/>
      </c>
      <c r="AC33" s="70">
        <f t="shared" si="4"/>
        <v>1</v>
      </c>
      <c r="AD33" s="70">
        <f t="shared" si="5"/>
        <v>0</v>
      </c>
      <c r="AE33" s="71"/>
      <c r="AF33" s="71"/>
      <c r="AG33" s="71"/>
      <c r="AH33" s="71"/>
      <c r="AI33" s="71"/>
      <c r="AJ33" s="71"/>
      <c r="AK33" s="71">
        <f t="shared" si="6"/>
        <v>0</v>
      </c>
      <c r="AL33" s="55">
        <f t="shared" si="7"/>
        <v>0</v>
      </c>
      <c r="AM33" s="1"/>
    </row>
    <row r="34" ht="15.75" customHeight="1">
      <c r="A34" s="1"/>
      <c r="B34" s="249">
        <v>45316.0</v>
      </c>
      <c r="C34" s="82" t="s">
        <v>123</v>
      </c>
      <c r="D34" s="128" t="str">
        <f t="array" ref="D34">IFERROR(INDEX(SC!D:D,MATCH($C34,SC!$C:$C,0)),"")</f>
        <v/>
      </c>
      <c r="E34" s="88"/>
      <c r="F34" s="128" t="str">
        <f t="array" ref="F34">IFERROR(INDEX(SC!F:F,MATCH($C34,SC!$C:$C,0)),"")</f>
        <v/>
      </c>
      <c r="G34" s="83" t="str">
        <f t="array" ref="G34">IFERROR(INDEX(SC!G:G,MATCH($C34,SC!$C:$C,0)),"")</f>
        <v/>
      </c>
      <c r="H34" s="84" t="str">
        <f t="array" ref="H34">IFERROR(INDEX(SC!H:H,MATCH($C34,SC!$C:$C,0)),"")</f>
        <v/>
      </c>
      <c r="I34" s="245" t="str">
        <f t="array" ref="I34">IFERROR(INDEX(SC!I:I,MATCH($C34,SC!$C:$C,0)),"")</f>
        <v/>
      </c>
      <c r="J34" s="86" t="str">
        <f t="array" ref="J34">IFERROR(INDEX(SC!J:J,MATCH($C34,SC!$C:$C,0)),"")</f>
        <v/>
      </c>
      <c r="K34" s="87" t="str">
        <f t="array" ref="K34">IFERROR(INDEX(SC!K:K,MATCH($C34,SC!$C:$C,0)),"")</f>
        <v/>
      </c>
      <c r="L34" s="88"/>
      <c r="M34" s="89" t="str">
        <f t="array" ref="M34">IFERROR(INDEX(SC!M:M,MATCH($C34,SC!$C:$C,0)),"")</f>
        <v/>
      </c>
      <c r="N34" s="83" t="str">
        <f t="array" ref="N34">IFERROR(INDEX(SC!N:N,MATCH($C34,SC!$C:$C,0)),"")</f>
        <v/>
      </c>
      <c r="O34" s="84" t="str">
        <f t="array" ref="O34">IFERROR(INDEX(SC!O:O,MATCH($C34,SC!$C:$C,0)),"")</f>
        <v/>
      </c>
      <c r="P34" s="90" t="str">
        <f t="array" ref="P34">IFERROR(INDEX(SC!P:P,MATCH($C34,SC!$C:$C,0)),"")</f>
        <v/>
      </c>
      <c r="Q34" s="86" t="str">
        <f t="array" ref="Q34">IFERROR(INDEX(SC!Q:Q,MATCH($C34,SC!$C:$C,0)),"")</f>
        <v/>
      </c>
      <c r="R34" s="87" t="str">
        <f t="array" ref="R34">IFERROR(INDEX(SC!R:R,MATCH($C34,SC!$C:$C,0)),"")</f>
        <v/>
      </c>
      <c r="S34" s="88"/>
      <c r="T34" s="89" t="str">
        <f t="array" ref="T34">IFERROR(INDEX(SC!T:T,MATCH($C34,SC!$C:$C,0)),"")</f>
        <v/>
      </c>
      <c r="U34" s="83" t="str">
        <f t="array" ref="U34">IFERROR(INDEX(SC!U:U,MATCH($C34,SC!$C:$C,0)),"")</f>
        <v/>
      </c>
      <c r="V34" s="84" t="str">
        <f t="array" ref="V34">IFERROR(INDEX(SC!V:V,MATCH($C34,SC!$C:$C,0)),"")</f>
        <v/>
      </c>
      <c r="W34" s="90" t="str">
        <f t="array" ref="W34">IFERROR(INDEX(SC!W:W,MATCH($C34,SC!$C:$C,0)),"")</f>
        <v/>
      </c>
      <c r="X34" s="235">
        <f t="shared" si="9"/>
        <v>0</v>
      </c>
      <c r="Y34" s="110"/>
      <c r="Z34" s="68">
        <f t="shared" si="2"/>
        <v>1</v>
      </c>
      <c r="AA34" s="67" t="str">
        <f t="shared" si="3"/>
        <v/>
      </c>
      <c r="AB34" s="67" t="str">
        <f>IFERROR(IF(AND($G34="",$N34="",$U34=""),"",IF(MATCH($B34,'Fériés'!$C$5:$C$16,0)&gt;0,1,"")),"")</f>
        <v/>
      </c>
      <c r="AC34" s="70">
        <f t="shared" si="4"/>
        <v>1</v>
      </c>
      <c r="AD34" s="70">
        <f t="shared" si="5"/>
        <v>1</v>
      </c>
      <c r="AE34" s="71"/>
      <c r="AF34" s="71"/>
      <c r="AG34" s="71"/>
      <c r="AH34" s="71"/>
      <c r="AI34" s="71"/>
      <c r="AJ34" s="71"/>
      <c r="AK34" s="71">
        <f t="shared" si="6"/>
        <v>66</v>
      </c>
      <c r="AL34" s="55">
        <f t="shared" si="7"/>
        <v>78</v>
      </c>
      <c r="AM34" s="1"/>
    </row>
    <row r="35" ht="15.75" customHeight="1">
      <c r="A35" s="1"/>
      <c r="B35" s="249">
        <v>45317.0</v>
      </c>
      <c r="C35" s="256" t="s">
        <v>42</v>
      </c>
      <c r="D35" s="114" t="str">
        <f t="array" ref="D35">IFERROR(INDEX(SC!D:D,MATCH($C35,SC!$C:$C,0)),"")</f>
        <v>F2 05</v>
      </c>
      <c r="E35" s="113">
        <v>5502.0</v>
      </c>
      <c r="F35" s="114" t="str">
        <f t="array" ref="F35">IFERROR(INDEX(SC!F:F,MATCH($C35,SC!$C:$C,0)),"")</f>
        <v>HVR</v>
      </c>
      <c r="G35" s="45">
        <f t="array" ref="G35">IFERROR(INDEX(SC!G:G,MATCH($C35,SC!$C:$C,0)),"")</f>
        <v>0.2958333333</v>
      </c>
      <c r="H35" s="46">
        <f t="array" ref="H35">IFERROR(INDEX(SC!H:H,MATCH($C35,SC!$C:$C,0)),"")</f>
        <v>0.4666666667</v>
      </c>
      <c r="I35" s="65" t="str">
        <f t="array" ref="I35">IFERROR(INDEX(SC!I:I,MATCH($C35,SC!$C:$C,0)),"")</f>
        <v>HVR</v>
      </c>
      <c r="J35" s="48" t="str">
        <f t="array" ref="J35">IFERROR(INDEX(SC!J:J,MATCH($C35,SC!$C:$C,0)),"")</f>
        <v/>
      </c>
      <c r="K35" s="64" t="str">
        <f t="array" ref="K35">IFERROR(INDEX(SC!K:K,MATCH($C35,SC!$C:$C,0)),"")</f>
        <v>15 06</v>
      </c>
      <c r="L35" s="58">
        <v>3136.0</v>
      </c>
      <c r="M35" s="59" t="str">
        <f t="array" ref="M35">IFERROR(INDEX(SC!M:M,MATCH($C35,SC!$C:$C,0)),"")</f>
        <v>Dépôt</v>
      </c>
      <c r="N35" s="45">
        <f t="array" ref="N35">IFERROR(INDEX(SC!N:N,MATCH($C35,SC!$C:$C,0)),"")</f>
        <v>0.6506944444</v>
      </c>
      <c r="O35" s="46">
        <f t="array" ref="O35">IFERROR(INDEX(SC!O:O,MATCH($C35,SC!$C:$C,0)),"")</f>
        <v>0.8090277778</v>
      </c>
      <c r="P35" s="65" t="str">
        <f t="array" ref="P35">IFERROR(INDEX(SC!P:P,MATCH($C35,SC!$C:$C,0)),"")</f>
        <v>Dépôt</v>
      </c>
      <c r="Q35" s="48" t="str">
        <f t="array" ref="Q35">IFERROR(INDEX(SC!Q:Q,MATCH($C35,SC!$C:$C,0)),"")</f>
        <v/>
      </c>
      <c r="R35" s="36" t="str">
        <f t="array" ref="R35">IFERROR(INDEX(SC!R:R,MATCH($C35,SC!$C:$C,0)),"")</f>
        <v/>
      </c>
      <c r="S35" s="66"/>
      <c r="T35" s="59" t="str">
        <f t="array" ref="T35">IFERROR(INDEX(SC!T:T,MATCH($C35,SC!$C:$C,0)),"")</f>
        <v/>
      </c>
      <c r="U35" s="45" t="str">
        <f t="array" ref="U35">IFERROR(INDEX(SC!U:U,MATCH($C35,SC!$C:$C,0)),"")</f>
        <v/>
      </c>
      <c r="V35" s="46" t="str">
        <f t="array" ref="V35">IFERROR(INDEX(SC!V:V,MATCH($C35,SC!$C:$C,0)),"")</f>
        <v/>
      </c>
      <c r="W35" s="47" t="str">
        <f t="array" ref="W35">IFERROR(INDEX(SC!W:W,MATCH($C35,SC!$C:$C,0)),"")</f>
        <v/>
      </c>
      <c r="X35" s="235">
        <f t="shared" si="9"/>
        <v>0.3291666667</v>
      </c>
      <c r="Y35" s="110"/>
      <c r="Z35" s="68">
        <f t="shared" si="2"/>
        <v>0</v>
      </c>
      <c r="AA35" s="67" t="str">
        <f t="shared" si="3"/>
        <v/>
      </c>
      <c r="AB35" s="67" t="str">
        <f>IFERROR(IF(AND($G35="",$N35="",$U35=""),"",IF(MATCH($B35,'Fériés'!$C$5:$C$16,0)&gt;0,1,"")),"")</f>
        <v/>
      </c>
      <c r="AC35" s="69">
        <f t="shared" si="4"/>
        <v>1</v>
      </c>
      <c r="AD35" s="70">
        <f t="shared" si="5"/>
        <v>0</v>
      </c>
      <c r="AE35" s="71">
        <v>7.6</v>
      </c>
      <c r="AF35" s="71"/>
      <c r="AG35" s="71"/>
      <c r="AH35" s="71"/>
      <c r="AI35" s="71"/>
      <c r="AJ35" s="71"/>
      <c r="AK35" s="71">
        <f t="shared" si="6"/>
        <v>0</v>
      </c>
      <c r="AL35" s="55">
        <f t="shared" si="7"/>
        <v>0</v>
      </c>
      <c r="AM35" s="1"/>
    </row>
    <row r="36" ht="15.75" customHeight="1">
      <c r="A36" s="1"/>
      <c r="B36" s="242">
        <v>45318.0</v>
      </c>
      <c r="C36" s="124" t="s">
        <v>44</v>
      </c>
      <c r="D36" s="124" t="str">
        <f t="array" ref="D36">IFERROR(INDEX(SC!D:D,MATCH($C36,SC!$C:$C,0)),"")</f>
        <v>43 03</v>
      </c>
      <c r="E36" s="113">
        <v>703.0</v>
      </c>
      <c r="F36" s="124" t="str">
        <f t="array" ref="F36">IFERROR(INDEX(SC!F:F,MATCH($C36,SC!$C:$C,0)),"")</f>
        <v>Varen</v>
      </c>
      <c r="G36" s="45">
        <f t="array" ref="G36">IFERROR(INDEX(SC!G:G,MATCH($C36,SC!$C:$C,0)),"")</f>
        <v>0.5895833333</v>
      </c>
      <c r="H36" s="46">
        <f t="array" ref="H36">IFERROR(INDEX(SC!H:H,MATCH($C36,SC!$C:$C,0)),"")</f>
        <v>0.7486111111</v>
      </c>
      <c r="I36" s="65" t="str">
        <f t="array" ref="I36">IFERROR(INDEX(SC!I:I,MATCH($C36,SC!$C:$C,0)),"")</f>
        <v>Varen</v>
      </c>
      <c r="J36" s="48">
        <f t="array" ref="J36">IFERROR(INDEX(SC!J:J,MATCH($C36,SC!$C:$C,0)),"")</f>
        <v>0.03888888889</v>
      </c>
      <c r="K36" s="57" t="str">
        <f t="array" ref="K36">IFERROR(INDEX(SC!K:K,MATCH($C36,SC!$C:$C,0)),"")</f>
        <v>F8 07</v>
      </c>
      <c r="L36" s="58">
        <v>3116.0</v>
      </c>
      <c r="M36" s="59" t="str">
        <f t="array" ref="M36">IFERROR(INDEX(SC!M:M,MATCH($C36,SC!$C:$C,0)),"")</f>
        <v>Varen</v>
      </c>
      <c r="N36" s="45">
        <f t="array" ref="N36">IFERROR(INDEX(SC!N:N,MATCH($C36,SC!$C:$C,0)),"")</f>
        <v>0.7875</v>
      </c>
      <c r="O36" s="46">
        <f t="array" ref="O36">IFERROR(INDEX(SC!O:O,MATCH($C36,SC!$C:$C,0)),"")</f>
        <v>0.9229166667</v>
      </c>
      <c r="P36" s="65" t="str">
        <f t="array" ref="P36">IFERROR(INDEX(SC!P:P,MATCH($C36,SC!$C:$C,0)),"")</f>
        <v>Varen</v>
      </c>
      <c r="Q36" s="48" t="str">
        <f t="array" ref="Q36">IFERROR(INDEX(SC!Q:Q,MATCH($C36,SC!$C:$C,0)),"")</f>
        <v/>
      </c>
      <c r="R36" s="36" t="str">
        <f t="array" ref="R36">IFERROR(INDEX(SC!R:R,MATCH($C36,SC!$C:$C,0)),"")</f>
        <v/>
      </c>
      <c r="S36" s="66"/>
      <c r="T36" s="44" t="str">
        <f t="array" ref="T36">IFERROR(INDEX(SC!T:T,MATCH($C36,SC!$C:$C,0)),"")</f>
        <v/>
      </c>
      <c r="U36" s="45" t="str">
        <f t="array" ref="U36">IFERROR(INDEX(SC!U:U,MATCH($C36,SC!$C:$C,0)),"")</f>
        <v/>
      </c>
      <c r="V36" s="46" t="str">
        <f t="array" ref="V36">IFERROR(INDEX(SC!V:V,MATCH($C36,SC!$C:$C,0)),"")</f>
        <v/>
      </c>
      <c r="W36" s="47" t="str">
        <f t="array" ref="W36">IFERROR(INDEX(SC!W:W,MATCH($C36,SC!$C:$C,0)),"")</f>
        <v/>
      </c>
      <c r="X36" s="235">
        <f t="shared" si="9"/>
        <v>0.3333333333</v>
      </c>
      <c r="Y36" s="110"/>
      <c r="Z36" s="260">
        <f t="shared" si="2"/>
        <v>1</v>
      </c>
      <c r="AA36" s="67" t="str">
        <f t="shared" si="3"/>
        <v/>
      </c>
      <c r="AB36" s="67" t="str">
        <f>IFERROR(IF(AND($G36="",$N36="",$U36=""),"",IF(MATCH($B36,'Fériés'!$C$5:$C$16,0)&gt;0,1,"")),"")</f>
        <v/>
      </c>
      <c r="AC36" s="70">
        <f t="shared" si="4"/>
        <v>0</v>
      </c>
      <c r="AD36" s="69">
        <f t="shared" si="5"/>
        <v>1</v>
      </c>
      <c r="AE36" s="71"/>
      <c r="AF36" s="71"/>
      <c r="AG36" s="71"/>
      <c r="AH36" s="71"/>
      <c r="AI36" s="71"/>
      <c r="AJ36" s="71"/>
      <c r="AK36" s="125">
        <f t="shared" si="6"/>
        <v>0.15</v>
      </c>
      <c r="AL36" s="55">
        <f t="shared" si="7"/>
        <v>0</v>
      </c>
      <c r="AM36" s="1"/>
    </row>
    <row r="37" ht="15.75" customHeight="1">
      <c r="A37" s="1"/>
      <c r="B37" s="248">
        <v>45319.0</v>
      </c>
      <c r="C37" s="127"/>
      <c r="D37" s="127" t="str">
        <f t="array" ref="D37">IFERROR(INDEX(SC!D:D,MATCH($C37,SC!$C:$C,0)),"")</f>
        <v/>
      </c>
      <c r="E37" s="88"/>
      <c r="F37" s="127" t="str">
        <f t="array" ref="F37">IFERROR(INDEX(SC!F:F,MATCH($C37,SC!$C:$C,0)),"")</f>
        <v/>
      </c>
      <c r="G37" s="243" t="str">
        <f t="array" ref="G37">IFERROR(INDEX(SC!G:G,MATCH($C37,SC!$C:$C,0)),"")</f>
        <v/>
      </c>
      <c r="H37" s="244" t="str">
        <f t="array" ref="H37">IFERROR(INDEX(SC!H:H,MATCH($C37,SC!$C:$C,0)),"")</f>
        <v/>
      </c>
      <c r="I37" s="245" t="str">
        <f t="array" ref="I37">IFERROR(INDEX(SC!I:I,MATCH($C37,SC!$C:$C,0)),"")</f>
        <v/>
      </c>
      <c r="J37" s="86" t="str">
        <f t="array" ref="J37">IFERROR(INDEX(SC!J:J,MATCH($C37,SC!$C:$C,0)),"")</f>
        <v/>
      </c>
      <c r="K37" s="126" t="str">
        <f t="array" ref="K37">IFERROR(INDEX(SC!K:K,MATCH($C37,SC!$C:$C,0)),"")</f>
        <v/>
      </c>
      <c r="L37" s="88"/>
      <c r="M37" s="246" t="str">
        <f t="array" ref="M37">IFERROR(INDEX(SC!M:M,MATCH($C37,SC!$C:$C,0)),"")</f>
        <v/>
      </c>
      <c r="N37" s="247" t="str">
        <f t="array" ref="N37">IFERROR(INDEX(SC!N:N,MATCH($C37,SC!$C:$C,0)),"")</f>
        <v/>
      </c>
      <c r="O37" s="244" t="str">
        <f t="array" ref="O37">IFERROR(INDEX(SC!O:O,MATCH($C37,SC!$C:$C,0)),"")</f>
        <v/>
      </c>
      <c r="P37" s="90" t="str">
        <f t="array" ref="P37">IFERROR(INDEX(SC!P:P,MATCH($C37,SC!$C:$C,0)),"")</f>
        <v/>
      </c>
      <c r="Q37" s="86" t="str">
        <f t="array" ref="Q37">IFERROR(INDEX(SC!Q:Q,MATCH($C37,SC!$C:$C,0)),"")</f>
        <v/>
      </c>
      <c r="R37" s="126" t="str">
        <f t="array" ref="R37">IFERROR(INDEX(SC!R:R,MATCH($C37,SC!$C:$C,0)),"")</f>
        <v/>
      </c>
      <c r="S37" s="88"/>
      <c r="T37" s="246" t="str">
        <f t="array" ref="T37">IFERROR(INDEX(SC!T:T,MATCH($C37,SC!$C:$C,0)),"")</f>
        <v/>
      </c>
      <c r="U37" s="247" t="str">
        <f t="array" ref="U37">IFERROR(INDEX(SC!U:U,MATCH($C37,SC!$C:$C,0)),"")</f>
        <v/>
      </c>
      <c r="V37" s="244" t="str">
        <f t="array" ref="V37">IFERROR(INDEX(SC!V:V,MATCH($C37,SC!$C:$C,0)),"")</f>
        <v/>
      </c>
      <c r="W37" s="90" t="str">
        <f t="array" ref="W37">IFERROR(INDEX(SC!W:W,MATCH($C37,SC!$C:$C,0)),"")</f>
        <v/>
      </c>
      <c r="X37" s="235">
        <f t="shared" si="9"/>
        <v>0</v>
      </c>
      <c r="Y37" s="110"/>
      <c r="Z37" s="68">
        <f t="shared" si="2"/>
        <v>1</v>
      </c>
      <c r="AA37" s="67" t="str">
        <f t="shared" si="3"/>
        <v/>
      </c>
      <c r="AB37" s="67" t="str">
        <f>IFERROR(IF(AND($G37="",$N37="",$U37=""),"",IF(MATCH($B37,'Fériés'!$C$5:$C$16,0)&gt;0,1,"")),"")</f>
        <v/>
      </c>
      <c r="AC37" s="70">
        <f t="shared" si="4"/>
        <v>1</v>
      </c>
      <c r="AD37" s="70">
        <f t="shared" si="5"/>
        <v>1</v>
      </c>
      <c r="AE37" s="67"/>
      <c r="AF37" s="67"/>
      <c r="AG37" s="67"/>
      <c r="AH37" s="67"/>
      <c r="AI37" s="67"/>
      <c r="AJ37" s="67"/>
      <c r="AK37" s="71">
        <f t="shared" si="6"/>
        <v>66</v>
      </c>
      <c r="AL37" s="55">
        <f t="shared" si="7"/>
        <v>78</v>
      </c>
      <c r="AM37" s="1"/>
    </row>
    <row r="38" ht="15.75" customHeight="1">
      <c r="A38" s="1"/>
      <c r="B38" s="249">
        <v>45320.0</v>
      </c>
      <c r="C38" s="114" t="s">
        <v>39</v>
      </c>
      <c r="D38" s="114" t="str">
        <f t="array" ref="D38">IFERROR(INDEX(SC!D:D,MATCH($C38,SC!$C:$C,0)),"")</f>
        <v>F1 04</v>
      </c>
      <c r="E38" s="113">
        <v>5507.0</v>
      </c>
      <c r="F38" s="114" t="str">
        <f t="array" ref="F38">IFERROR(INDEX(SC!F:F,MATCH($C38,SC!$C:$C,0)),"")</f>
        <v>Champ</v>
      </c>
      <c r="G38" s="45">
        <f t="array" ref="G38">IFERROR(INDEX(SC!G:G,MATCH($C38,SC!$C:$C,0)),"")</f>
        <v>0.29375</v>
      </c>
      <c r="H38" s="46">
        <f t="array" ref="H38">IFERROR(INDEX(SC!H:H,MATCH($C38,SC!$C:$C,0)),"")</f>
        <v>0.46875</v>
      </c>
      <c r="I38" s="65" t="str">
        <f t="array" ref="I38">IFERROR(INDEX(SC!I:I,MATCH($C38,SC!$C:$C,0)),"")</f>
        <v>Champ</v>
      </c>
      <c r="J38" s="48" t="str">
        <f t="array" ref="J38">IFERROR(INDEX(SC!J:J,MATCH($C38,SC!$C:$C,0)),"")</f>
        <v/>
      </c>
      <c r="K38" s="64" t="str">
        <f t="array" ref="K38">IFERROR(INDEX(SC!K:K,MATCH($C38,SC!$C:$C,0)),"")</f>
        <v>15 07</v>
      </c>
      <c r="L38" s="58">
        <v>736.0</v>
      </c>
      <c r="M38" s="59" t="str">
        <f t="array" ref="M38">IFERROR(INDEX(SC!M:M,MATCH($C38,SC!$C:$C,0)),"")</f>
        <v>Dépôt</v>
      </c>
      <c r="N38" s="45">
        <f t="array" ref="N38">IFERROR(INDEX(SC!N:N,MATCH($C38,SC!$C:$C,0)),"")</f>
        <v>0.6520833333</v>
      </c>
      <c r="O38" s="46">
        <f t="array" ref="O38">IFERROR(INDEX(SC!O:O,MATCH($C38,SC!$C:$C,0)),"")</f>
        <v>0.8097222222</v>
      </c>
      <c r="P38" s="65" t="str">
        <f t="array" ref="P38">IFERROR(INDEX(SC!P:P,MATCH($C38,SC!$C:$C,0)),"")</f>
        <v>Dépôt</v>
      </c>
      <c r="Q38" s="48" t="str">
        <f t="array" ref="Q38">IFERROR(INDEX(SC!Q:Q,MATCH($C38,SC!$C:$C,0)),"")</f>
        <v/>
      </c>
      <c r="R38" s="36" t="str">
        <f t="array" ref="R38">IFERROR(INDEX(SC!R:R,MATCH($C38,SC!$C:$C,0)),"")</f>
        <v/>
      </c>
      <c r="S38" s="66"/>
      <c r="T38" s="44" t="str">
        <f t="array" ref="T38">IFERROR(INDEX(SC!T:T,MATCH($C38,SC!$C:$C,0)),"")</f>
        <v/>
      </c>
      <c r="U38" s="45" t="str">
        <f t="array" ref="U38">IFERROR(INDEX(SC!U:U,MATCH($C38,SC!$C:$C,0)),"")</f>
        <v/>
      </c>
      <c r="V38" s="46" t="str">
        <f t="array" ref="V38">IFERROR(INDEX(SC!V:V,MATCH($C38,SC!$C:$C,0)),"")</f>
        <v/>
      </c>
      <c r="W38" s="47" t="str">
        <f t="array" ref="W38">IFERROR(INDEX(SC!W:W,MATCH($C38,SC!$C:$C,0)),"")</f>
        <v/>
      </c>
      <c r="X38" s="235">
        <f t="shared" si="9"/>
        <v>0.3326388889</v>
      </c>
      <c r="Y38" s="110"/>
      <c r="Z38" s="68">
        <f t="shared" si="2"/>
        <v>0</v>
      </c>
      <c r="AA38" s="67" t="str">
        <f t="shared" si="3"/>
        <v/>
      </c>
      <c r="AB38" s="67" t="str">
        <f>IFERROR(IF(AND($G38="",$N38="",$U38=""),"",IF(MATCH($B38,'Fériés'!$C$5:$C$16,0)&gt;0,1,"")),"")</f>
        <v/>
      </c>
      <c r="AC38" s="69">
        <f t="shared" si="4"/>
        <v>1</v>
      </c>
      <c r="AD38" s="70">
        <f t="shared" si="5"/>
        <v>0</v>
      </c>
      <c r="AE38" s="67"/>
      <c r="AF38" s="67"/>
      <c r="AG38" s="67"/>
      <c r="AH38" s="67"/>
      <c r="AI38" s="67"/>
      <c r="AJ38" s="67"/>
      <c r="AK38" s="71">
        <f t="shared" si="6"/>
        <v>0</v>
      </c>
      <c r="AL38" s="55">
        <f t="shared" si="7"/>
        <v>0</v>
      </c>
      <c r="AM38" s="1"/>
    </row>
    <row r="39" ht="15.75" customHeight="1">
      <c r="A39" s="1"/>
      <c r="B39" s="249">
        <v>45321.0</v>
      </c>
      <c r="C39" s="114" t="s">
        <v>38</v>
      </c>
      <c r="D39" s="114" t="str">
        <f t="array" ref="D39">IFERROR(INDEX(SC!D:D,MATCH($C39,SC!$C:$C,0)),"")</f>
        <v>F1 10</v>
      </c>
      <c r="E39" s="113">
        <v>5506.0</v>
      </c>
      <c r="F39" s="114" t="str">
        <f t="array" ref="F39">IFERROR(INDEX(SC!F:F,MATCH($C39,SC!$C:$C,0)),"")</f>
        <v>Dépôt</v>
      </c>
      <c r="G39" s="45">
        <f t="array" ref="G39">IFERROR(INDEX(SC!G:G,MATCH($C39,SC!$C:$C,0)),"")</f>
        <v>0.2743055556</v>
      </c>
      <c r="H39" s="46">
        <f t="array" ref="H39">IFERROR(INDEX(SC!H:H,MATCH($C39,SC!$C:$C,0)),"")</f>
        <v>0.4118055556</v>
      </c>
      <c r="I39" s="65" t="str">
        <f t="array" ref="I39">IFERROR(INDEX(SC!I:I,MATCH($C39,SC!$C:$C,0)),"")</f>
        <v>Dépôt</v>
      </c>
      <c r="J39" s="48" t="str">
        <f t="array" ref="J39">IFERROR(INDEX(SC!J:J,MATCH($C39,SC!$C:$C,0)),"")</f>
        <v/>
      </c>
      <c r="K39" s="57" t="str">
        <f t="array" ref="K39">IFERROR(INDEX(SC!K:K,MATCH($C39,SC!$C:$C,0)),"")</f>
        <v>F2 08</v>
      </c>
      <c r="L39" s="58">
        <v>5504.0</v>
      </c>
      <c r="M39" s="59" t="str">
        <f t="array" ref="M39">IFERROR(INDEX(SC!M:M,MATCH($C39,SC!$C:$C,0)),"")</f>
        <v>Dépôt</v>
      </c>
      <c r="N39" s="45">
        <f t="array" ref="N39">IFERROR(INDEX(SC!N:N,MATCH($C39,SC!$C:$C,0)),"")</f>
        <v>0.6486111111</v>
      </c>
      <c r="O39" s="46">
        <f t="array" ref="O39">IFERROR(INDEX(SC!O:O,MATCH($C39,SC!$C:$C,0)),"")</f>
        <v>0.79375</v>
      </c>
      <c r="P39" s="65" t="str">
        <f t="array" ref="P39">IFERROR(INDEX(SC!P:P,MATCH($C39,SC!$C:$C,0)),"")</f>
        <v>Dépôt</v>
      </c>
      <c r="Q39" s="48" t="str">
        <f t="array" ref="Q39">IFERROR(INDEX(SC!Q:Q,MATCH($C39,SC!$C:$C,0)),"")</f>
        <v/>
      </c>
      <c r="R39" s="36" t="str">
        <f t="array" ref="R39">IFERROR(INDEX(SC!R:R,MATCH($C39,SC!$C:$C,0)),"")</f>
        <v/>
      </c>
      <c r="S39" s="66"/>
      <c r="T39" s="59" t="str">
        <f t="array" ref="T39">IFERROR(INDEX(SC!T:T,MATCH($C39,SC!$C:$C,0)),"")</f>
        <v/>
      </c>
      <c r="U39" s="45" t="str">
        <f t="array" ref="U39">IFERROR(INDEX(SC!U:U,MATCH($C39,SC!$C:$C,0)),"")</f>
        <v/>
      </c>
      <c r="V39" s="46" t="str">
        <f t="array" ref="V39">IFERROR(INDEX(SC!V:V,MATCH($C39,SC!$C:$C,0)),"")</f>
        <v/>
      </c>
      <c r="W39" s="47" t="str">
        <f t="array" ref="W39">IFERROR(INDEX(SC!W:W,MATCH($C39,SC!$C:$C,0)),"")</f>
        <v/>
      </c>
      <c r="X39" s="235">
        <f t="shared" si="9"/>
        <v>0.2826388889</v>
      </c>
      <c r="Y39" s="110"/>
      <c r="Z39" s="68">
        <f t="shared" si="2"/>
        <v>0</v>
      </c>
      <c r="AA39" s="67" t="str">
        <f t="shared" si="3"/>
        <v/>
      </c>
      <c r="AB39" s="67" t="str">
        <f>IFERROR(IF(AND($G39="",$N39="",$U39=""),"",IF(MATCH($B39,'Fériés'!$C$5:$C$16,0)&gt;0,1,"")),"")</f>
        <v/>
      </c>
      <c r="AC39" s="69">
        <f t="shared" si="4"/>
        <v>1</v>
      </c>
      <c r="AD39" s="70">
        <f t="shared" si="5"/>
        <v>0</v>
      </c>
      <c r="AE39" s="67"/>
      <c r="AF39" s="67"/>
      <c r="AG39" s="67"/>
      <c r="AH39" s="67"/>
      <c r="AI39" s="67"/>
      <c r="AJ39" s="67"/>
      <c r="AK39" s="71">
        <f t="shared" si="6"/>
        <v>0</v>
      </c>
      <c r="AL39" s="55">
        <f t="shared" si="7"/>
        <v>0</v>
      </c>
      <c r="AM39" s="1"/>
    </row>
    <row r="40" ht="15.75" customHeight="1">
      <c r="A40" s="1"/>
      <c r="B40" s="261">
        <v>45322.0</v>
      </c>
      <c r="C40" s="262" t="s">
        <v>45</v>
      </c>
      <c r="D40" s="263" t="str">
        <f t="array" ref="D40">IFERROR(INDEX(SC!D:D,MATCH($C40,SC!$C:$C,0)),"")</f>
        <v>10 07</v>
      </c>
      <c r="E40" s="264">
        <v>713.0</v>
      </c>
      <c r="F40" s="262" t="str">
        <f t="array" ref="F40">IFERROR(INDEX(SC!F:F,MATCH($C40,SC!$C:$C,0)),"")</f>
        <v>Varen</v>
      </c>
      <c r="G40" s="152">
        <f t="array" ref="G40">IFERROR(INDEX(SC!G:G,MATCH($C40,SC!$C:$C,0)),"")</f>
        <v>0.3645833333</v>
      </c>
      <c r="H40" s="153">
        <f t="array" ref="H40">IFERROR(INDEX(SC!H:H,MATCH($C40,SC!$C:$C,0)),"")</f>
        <v>0.5131944444</v>
      </c>
      <c r="I40" s="265" t="str">
        <f t="array" ref="I40">IFERROR(INDEX(SC!I:I,MATCH($C40,SC!$C:$C,0)),"")</f>
        <v>Varen</v>
      </c>
      <c r="J40" s="48" t="str">
        <f t="array" ref="J40">IFERROR(INDEX(SC!J:J,MATCH($C40,SC!$C:$C,0)),"")</f>
        <v/>
      </c>
      <c r="K40" s="266" t="str">
        <f t="array" ref="K40">IFERROR(INDEX(SC!K:K,MATCH($C40,SC!$C:$C,0)),"")</f>
        <v>F8 05</v>
      </c>
      <c r="L40" s="264">
        <v>421.0</v>
      </c>
      <c r="M40" s="262" t="str">
        <f t="array" ref="M40">IFERROR(INDEX(SC!M:M,MATCH($C40,SC!$C:$C,0)),"")</f>
        <v>Dépôt</v>
      </c>
      <c r="N40" s="152">
        <f t="array" ref="N40">IFERROR(INDEX(SC!N:N,MATCH($C40,SC!$C:$C,0)),"")</f>
        <v>0.6395833333</v>
      </c>
      <c r="O40" s="153">
        <f t="array" ref="O40">IFERROR(INDEX(SC!O:O,MATCH($C40,SC!$C:$C,0)),"")</f>
        <v>0.8166666667</v>
      </c>
      <c r="P40" s="265" t="str">
        <f t="array" ref="P40">IFERROR(INDEX(SC!P:P,MATCH($C40,SC!$C:$C,0)),"")</f>
        <v>Dépôt</v>
      </c>
      <c r="Q40" s="48" t="str">
        <f t="array" ref="Q40">IFERROR(INDEX(SC!Q:Q,MATCH($C40,SC!$C:$C,0)),"")</f>
        <v/>
      </c>
      <c r="R40" s="144" t="str">
        <f t="array" ref="R40">IFERROR(INDEX(SC!R:R,MATCH($C40,SC!$C:$C,0)),"")</f>
        <v/>
      </c>
      <c r="S40" s="267"/>
      <c r="T40" s="151" t="str">
        <f t="array" ref="T40">IFERROR(INDEX(SC!T:T,MATCH($C40,SC!$C:$C,0)),"")</f>
        <v/>
      </c>
      <c r="U40" s="152" t="str">
        <f t="array" ref="U40">IFERROR(INDEX(SC!U:U,MATCH($C40,SC!$C:$C,0)),"")</f>
        <v/>
      </c>
      <c r="V40" s="153" t="str">
        <f t="array" ref="V40">IFERROR(INDEX(SC!V:V,MATCH($C40,SC!$C:$C,0)),"")</f>
        <v/>
      </c>
      <c r="W40" s="154" t="str">
        <f t="array" ref="W40">IFERROR(INDEX(SC!W:W,MATCH($C40,SC!$C:$C,0)),"")</f>
        <v/>
      </c>
      <c r="X40" s="235">
        <f t="shared" si="9"/>
        <v>0.3256944444</v>
      </c>
      <c r="Y40" s="110"/>
      <c r="Z40" s="68">
        <f t="shared" si="2"/>
        <v>0</v>
      </c>
      <c r="AA40" s="67" t="str">
        <f t="shared" si="3"/>
        <v/>
      </c>
      <c r="AB40" s="67" t="str">
        <f>IFERROR(IF(AND($G40="",$N40="",$U40=""),"",IF(MATCH($B40,'Fériés'!$C$5:$C$16,0)&gt;0,1,"")),"")</f>
        <v/>
      </c>
      <c r="AC40" s="69">
        <f t="shared" si="4"/>
        <v>1</v>
      </c>
      <c r="AD40" s="70">
        <f t="shared" si="5"/>
        <v>0</v>
      </c>
      <c r="AE40" s="67"/>
      <c r="AF40" s="67"/>
      <c r="AG40" s="67"/>
      <c r="AH40" s="67"/>
      <c r="AI40" s="67"/>
      <c r="AJ40" s="67"/>
      <c r="AK40" s="71">
        <f t="shared" si="6"/>
        <v>0</v>
      </c>
      <c r="AL40" s="55">
        <f t="shared" si="7"/>
        <v>0</v>
      </c>
      <c r="AM40" s="1"/>
    </row>
    <row r="41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6"/>
      <c r="Z41" s="16"/>
      <c r="AA41" s="16"/>
      <c r="AB41" s="16"/>
      <c r="AC41" s="155"/>
      <c r="AD41" s="155"/>
      <c r="AE41" s="16"/>
      <c r="AF41" s="16"/>
      <c r="AG41" s="16"/>
      <c r="AH41" s="16"/>
      <c r="AI41" s="16"/>
      <c r="AJ41" s="16"/>
      <c r="AK41" s="16"/>
      <c r="AL41" s="16"/>
      <c r="AM41" s="1"/>
    </row>
    <row r="42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268"/>
      <c r="O42" s="1"/>
      <c r="P42" s="1"/>
      <c r="Q42" s="1"/>
      <c r="R42" s="1"/>
      <c r="S42" s="1"/>
      <c r="T42" s="1"/>
      <c r="U42" s="1"/>
      <c r="V42" s="156" t="s">
        <v>51</v>
      </c>
      <c r="W42" s="15"/>
      <c r="X42" s="1"/>
      <c r="Y42" s="67">
        <f t="shared" ref="Y42:AL42" si="10">SUM(Y10:Y40)</f>
        <v>2</v>
      </c>
      <c r="Z42" s="67">
        <f t="shared" si="10"/>
        <v>11</v>
      </c>
      <c r="AA42" s="67">
        <f t="shared" si="10"/>
        <v>1</v>
      </c>
      <c r="AB42" s="67">
        <f t="shared" si="10"/>
        <v>1</v>
      </c>
      <c r="AC42" s="67">
        <f t="shared" si="10"/>
        <v>23</v>
      </c>
      <c r="AD42" s="67">
        <f t="shared" si="10"/>
        <v>11</v>
      </c>
      <c r="AE42" s="71">
        <f t="shared" si="10"/>
        <v>7.6</v>
      </c>
      <c r="AF42" s="71">
        <f t="shared" si="10"/>
        <v>0</v>
      </c>
      <c r="AG42" s="71">
        <f t="shared" si="10"/>
        <v>0</v>
      </c>
      <c r="AH42" s="71">
        <f t="shared" si="10"/>
        <v>0</v>
      </c>
      <c r="AI42" s="71">
        <f t="shared" si="10"/>
        <v>0</v>
      </c>
      <c r="AJ42" s="71">
        <f t="shared" si="10"/>
        <v>0</v>
      </c>
      <c r="AK42" s="71">
        <f t="shared" si="10"/>
        <v>594.6666667</v>
      </c>
      <c r="AL42" s="71">
        <f t="shared" si="10"/>
        <v>702</v>
      </c>
      <c r="AM42" s="1"/>
    </row>
    <row r="43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269"/>
      <c r="O43" s="1"/>
      <c r="P43" s="1"/>
      <c r="Q43" s="1"/>
      <c r="R43" s="1"/>
      <c r="S43" s="1"/>
      <c r="T43" s="1"/>
      <c r="U43" s="1"/>
      <c r="V43" s="1"/>
      <c r="W43" s="1"/>
      <c r="X43" s="1"/>
      <c r="Y43" s="16"/>
      <c r="Z43" s="16"/>
      <c r="AA43" s="16"/>
      <c r="AB43" s="16"/>
      <c r="AC43" s="155"/>
      <c r="AD43" s="155"/>
      <c r="AE43" s="16"/>
      <c r="AF43" s="16"/>
      <c r="AG43" s="16"/>
      <c r="AH43" s="16"/>
      <c r="AI43" s="16"/>
      <c r="AJ43" s="16"/>
      <c r="AK43" s="16"/>
      <c r="AL43" s="16"/>
      <c r="AM43" s="1"/>
    </row>
    <row r="44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6"/>
      <c r="Z44" s="16"/>
      <c r="AA44" s="16"/>
      <c r="AB44" s="16"/>
      <c r="AC44" s="155"/>
      <c r="AD44" s="155"/>
      <c r="AE44" s="16"/>
      <c r="AF44" s="16"/>
      <c r="AG44" s="16"/>
      <c r="AH44" s="16"/>
      <c r="AI44" s="16"/>
      <c r="AJ44" s="16"/>
      <c r="AK44" s="16"/>
      <c r="AL44" s="16"/>
      <c r="AM44" s="1"/>
    </row>
    <row r="45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6"/>
      <c r="Z45" s="16"/>
      <c r="AA45" s="16"/>
      <c r="AB45" s="16"/>
      <c r="AC45" s="155"/>
      <c r="AD45" s="155"/>
      <c r="AE45" s="16"/>
      <c r="AF45" s="16"/>
      <c r="AG45" s="16"/>
      <c r="AH45" s="16"/>
      <c r="AI45" s="16"/>
      <c r="AJ45" s="16"/>
      <c r="AK45" s="16"/>
      <c r="AL45" s="16"/>
      <c r="AM45" s="1"/>
    </row>
    <row r="4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6"/>
      <c r="Z46" s="16"/>
      <c r="AA46" s="16"/>
      <c r="AB46" s="16"/>
      <c r="AC46" s="155"/>
      <c r="AD46" s="155"/>
      <c r="AE46" s="16"/>
      <c r="AF46" s="16"/>
      <c r="AG46" s="16"/>
      <c r="AH46" s="16"/>
      <c r="AI46" s="16"/>
      <c r="AJ46" s="16"/>
      <c r="AK46" s="16"/>
      <c r="AL46" s="16"/>
      <c r="AM46" s="1"/>
    </row>
    <row r="47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6"/>
      <c r="Z47" s="16"/>
      <c r="AA47" s="16"/>
      <c r="AB47" s="16"/>
      <c r="AC47" s="155"/>
      <c r="AD47" s="155"/>
      <c r="AE47" s="16"/>
      <c r="AF47" s="16"/>
      <c r="AG47" s="16"/>
      <c r="AH47" s="16"/>
      <c r="AI47" s="16"/>
      <c r="AJ47" s="16"/>
      <c r="AK47" s="16"/>
      <c r="AL47" s="16"/>
      <c r="AM47" s="1"/>
    </row>
    <row r="4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6"/>
      <c r="Z48" s="16"/>
      <c r="AA48" s="16"/>
      <c r="AB48" s="16"/>
      <c r="AC48" s="155"/>
      <c r="AD48" s="155"/>
      <c r="AE48" s="16"/>
      <c r="AF48" s="16"/>
      <c r="AG48" s="16"/>
      <c r="AH48" s="16"/>
      <c r="AI48" s="16"/>
      <c r="AJ48" s="16"/>
      <c r="AK48" s="16"/>
      <c r="AL48" s="16"/>
      <c r="AM48" s="1"/>
    </row>
    <row r="4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/>
      <c r="Z49" s="16"/>
      <c r="AA49" s="16"/>
      <c r="AB49" s="16"/>
      <c r="AC49" s="155"/>
      <c r="AD49" s="155"/>
      <c r="AE49" s="16"/>
      <c r="AF49" s="16"/>
      <c r="AG49" s="16"/>
      <c r="AH49" s="16"/>
      <c r="AI49" s="16"/>
      <c r="AJ49" s="16"/>
      <c r="AK49" s="16"/>
      <c r="AL49" s="16"/>
      <c r="AM49" s="1"/>
    </row>
    <row r="5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6"/>
      <c r="Z50" s="16"/>
      <c r="AA50" s="16"/>
      <c r="AB50" s="16"/>
      <c r="AC50" s="155"/>
      <c r="AD50" s="155"/>
      <c r="AE50" s="16"/>
      <c r="AF50" s="16"/>
      <c r="AG50" s="16"/>
      <c r="AH50" s="16"/>
      <c r="AI50" s="16"/>
      <c r="AJ50" s="16"/>
      <c r="AK50" s="16"/>
      <c r="AL50" s="16"/>
      <c r="AM50" s="1"/>
    </row>
    <row r="5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6"/>
      <c r="Z51" s="16"/>
      <c r="AA51" s="16"/>
      <c r="AB51" s="16"/>
      <c r="AC51" s="155"/>
      <c r="AD51" s="155"/>
      <c r="AE51" s="16"/>
      <c r="AF51" s="16"/>
      <c r="AG51" s="16"/>
      <c r="AH51" s="16"/>
      <c r="AI51" s="16"/>
      <c r="AJ51" s="16"/>
      <c r="AK51" s="16"/>
      <c r="AL51" s="16"/>
      <c r="AM51" s="1"/>
    </row>
    <row r="5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6"/>
      <c r="Z52" s="16"/>
      <c r="AA52" s="16"/>
      <c r="AB52" s="16"/>
      <c r="AC52" s="155"/>
      <c r="AD52" s="155"/>
      <c r="AE52" s="16"/>
      <c r="AF52" s="16"/>
      <c r="AG52" s="16"/>
      <c r="AH52" s="16"/>
      <c r="AI52" s="16"/>
      <c r="AJ52" s="16"/>
      <c r="AK52" s="16"/>
      <c r="AL52" s="16"/>
      <c r="AM52" s="1"/>
    </row>
    <row r="53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6"/>
      <c r="Z53" s="16"/>
      <c r="AA53" s="16"/>
      <c r="AB53" s="16"/>
      <c r="AC53" s="155"/>
      <c r="AD53" s="155"/>
      <c r="AE53" s="16"/>
      <c r="AF53" s="16"/>
      <c r="AG53" s="16"/>
      <c r="AH53" s="16"/>
      <c r="AI53" s="16"/>
      <c r="AJ53" s="16"/>
      <c r="AK53" s="16"/>
      <c r="AL53" s="16"/>
      <c r="AM53" s="1"/>
    </row>
    <row r="5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6"/>
      <c r="Z54" s="16"/>
      <c r="AA54" s="16"/>
      <c r="AB54" s="16"/>
      <c r="AC54" s="155"/>
      <c r="AD54" s="155"/>
      <c r="AE54" s="16"/>
      <c r="AF54" s="16"/>
      <c r="AG54" s="16"/>
      <c r="AH54" s="16"/>
      <c r="AI54" s="16"/>
      <c r="AJ54" s="16"/>
      <c r="AK54" s="16"/>
      <c r="AL54" s="16"/>
      <c r="AM54" s="1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6"/>
      <c r="Z55" s="16"/>
      <c r="AA55" s="16"/>
      <c r="AB55" s="16"/>
      <c r="AC55" s="155"/>
      <c r="AD55" s="155"/>
      <c r="AE55" s="16"/>
      <c r="AF55" s="16"/>
      <c r="AG55" s="16"/>
      <c r="AH55" s="16"/>
      <c r="AI55" s="16"/>
      <c r="AJ55" s="16"/>
      <c r="AK55" s="16"/>
      <c r="AL55" s="16"/>
      <c r="AM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6"/>
      <c r="Z56" s="16"/>
      <c r="AA56" s="16"/>
      <c r="AB56" s="16"/>
      <c r="AC56" s="155"/>
      <c r="AD56" s="155"/>
      <c r="AE56" s="16"/>
      <c r="AF56" s="16"/>
      <c r="AG56" s="16"/>
      <c r="AH56" s="16"/>
      <c r="AI56" s="16"/>
      <c r="AJ56" s="16"/>
      <c r="AK56" s="16"/>
      <c r="AL56" s="16"/>
      <c r="AM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6"/>
      <c r="Z57" s="16"/>
      <c r="AA57" s="16"/>
      <c r="AB57" s="16"/>
      <c r="AC57" s="155"/>
      <c r="AD57" s="155"/>
      <c r="AE57" s="16"/>
      <c r="AF57" s="16"/>
      <c r="AG57" s="16"/>
      <c r="AH57" s="16"/>
      <c r="AI57" s="16"/>
      <c r="AJ57" s="16"/>
      <c r="AK57" s="16"/>
      <c r="AL57" s="16"/>
      <c r="AM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6"/>
      <c r="Z58" s="16"/>
      <c r="AA58" s="16"/>
      <c r="AB58" s="16"/>
      <c r="AC58" s="155"/>
      <c r="AD58" s="155"/>
      <c r="AE58" s="16"/>
      <c r="AF58" s="16"/>
      <c r="AG58" s="16"/>
      <c r="AH58" s="16"/>
      <c r="AI58" s="16"/>
      <c r="AJ58" s="16"/>
      <c r="AK58" s="16"/>
      <c r="AL58" s="16"/>
      <c r="AM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6"/>
      <c r="Z59" s="16"/>
      <c r="AA59" s="16"/>
      <c r="AB59" s="16"/>
      <c r="AC59" s="155"/>
      <c r="AD59" s="155"/>
      <c r="AE59" s="16"/>
      <c r="AF59" s="16"/>
      <c r="AG59" s="16"/>
      <c r="AH59" s="16"/>
      <c r="AI59" s="16"/>
      <c r="AJ59" s="16"/>
      <c r="AK59" s="16"/>
      <c r="AL59" s="16"/>
      <c r="AM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6"/>
      <c r="Z60" s="16"/>
      <c r="AA60" s="16"/>
      <c r="AB60" s="16"/>
      <c r="AC60" s="155"/>
      <c r="AD60" s="155"/>
      <c r="AE60" s="16"/>
      <c r="AF60" s="16"/>
      <c r="AG60" s="16"/>
      <c r="AH60" s="16"/>
      <c r="AI60" s="16"/>
      <c r="AJ60" s="16"/>
      <c r="AK60" s="16"/>
      <c r="AL60" s="16"/>
      <c r="AM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6"/>
      <c r="Z61" s="16"/>
      <c r="AA61" s="16"/>
      <c r="AB61" s="16"/>
      <c r="AC61" s="155"/>
      <c r="AD61" s="155"/>
      <c r="AE61" s="16"/>
      <c r="AF61" s="16"/>
      <c r="AG61" s="16"/>
      <c r="AH61" s="16"/>
      <c r="AI61" s="16"/>
      <c r="AJ61" s="16"/>
      <c r="AK61" s="16"/>
      <c r="AL61" s="16"/>
      <c r="AM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6"/>
      <c r="Z62" s="16"/>
      <c r="AA62" s="16"/>
      <c r="AB62" s="16"/>
      <c r="AC62" s="155"/>
      <c r="AD62" s="155"/>
      <c r="AE62" s="16"/>
      <c r="AF62" s="16"/>
      <c r="AG62" s="16"/>
      <c r="AH62" s="16"/>
      <c r="AI62" s="16"/>
      <c r="AJ62" s="16"/>
      <c r="AK62" s="16"/>
      <c r="AL62" s="16"/>
      <c r="AM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6"/>
      <c r="Z63" s="16"/>
      <c r="AA63" s="16"/>
      <c r="AB63" s="16"/>
      <c r="AC63" s="155"/>
      <c r="AD63" s="155"/>
      <c r="AE63" s="16"/>
      <c r="AF63" s="16"/>
      <c r="AG63" s="16"/>
      <c r="AH63" s="16"/>
      <c r="AI63" s="16"/>
      <c r="AJ63" s="16"/>
      <c r="AK63" s="16"/>
      <c r="AL63" s="16"/>
      <c r="AM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6"/>
      <c r="Z64" s="16"/>
      <c r="AA64" s="16"/>
      <c r="AB64" s="16"/>
      <c r="AC64" s="155"/>
      <c r="AD64" s="155"/>
      <c r="AE64" s="16"/>
      <c r="AF64" s="16"/>
      <c r="AG64" s="16"/>
      <c r="AH64" s="16"/>
      <c r="AI64" s="16"/>
      <c r="AJ64" s="16"/>
      <c r="AK64" s="16"/>
      <c r="AL64" s="16"/>
      <c r="AM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6"/>
      <c r="Z65" s="16"/>
      <c r="AA65" s="16"/>
      <c r="AB65" s="16"/>
      <c r="AC65" s="155"/>
      <c r="AD65" s="155"/>
      <c r="AE65" s="16"/>
      <c r="AF65" s="16"/>
      <c r="AG65" s="16"/>
      <c r="AH65" s="16"/>
      <c r="AI65" s="16"/>
      <c r="AJ65" s="16"/>
      <c r="AK65" s="16"/>
      <c r="AL65" s="16"/>
      <c r="AM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6"/>
      <c r="Z66" s="16"/>
      <c r="AA66" s="16"/>
      <c r="AB66" s="16"/>
      <c r="AC66" s="155"/>
      <c r="AD66" s="155"/>
      <c r="AE66" s="16"/>
      <c r="AF66" s="16"/>
      <c r="AG66" s="16"/>
      <c r="AH66" s="16"/>
      <c r="AI66" s="16"/>
      <c r="AJ66" s="16"/>
      <c r="AK66" s="16"/>
      <c r="AL66" s="16"/>
      <c r="AM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6"/>
      <c r="Z67" s="16"/>
      <c r="AA67" s="16"/>
      <c r="AB67" s="16"/>
      <c r="AC67" s="155"/>
      <c r="AD67" s="155"/>
      <c r="AE67" s="16"/>
      <c r="AF67" s="16"/>
      <c r="AG67" s="16"/>
      <c r="AH67" s="16"/>
      <c r="AI67" s="16"/>
      <c r="AJ67" s="16"/>
      <c r="AK67" s="16"/>
      <c r="AL67" s="16"/>
      <c r="AM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6"/>
      <c r="Z68" s="16"/>
      <c r="AA68" s="16"/>
      <c r="AB68" s="16"/>
      <c r="AC68" s="155"/>
      <c r="AD68" s="155"/>
      <c r="AE68" s="16"/>
      <c r="AF68" s="16"/>
      <c r="AG68" s="16"/>
      <c r="AH68" s="16"/>
      <c r="AI68" s="16"/>
      <c r="AJ68" s="16"/>
      <c r="AK68" s="16"/>
      <c r="AL68" s="16"/>
      <c r="AM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6"/>
      <c r="Z69" s="16"/>
      <c r="AA69" s="16"/>
      <c r="AB69" s="16"/>
      <c r="AC69" s="155"/>
      <c r="AD69" s="155"/>
      <c r="AE69" s="16"/>
      <c r="AF69" s="16"/>
      <c r="AG69" s="16"/>
      <c r="AH69" s="16"/>
      <c r="AI69" s="16"/>
      <c r="AJ69" s="16"/>
      <c r="AK69" s="16"/>
      <c r="AL69" s="16"/>
      <c r="AM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6"/>
      <c r="Z70" s="16"/>
      <c r="AA70" s="16"/>
      <c r="AB70" s="16"/>
      <c r="AC70" s="155"/>
      <c r="AD70" s="155"/>
      <c r="AE70" s="16"/>
      <c r="AF70" s="16"/>
      <c r="AG70" s="16"/>
      <c r="AH70" s="16"/>
      <c r="AI70" s="16"/>
      <c r="AJ70" s="16"/>
      <c r="AK70" s="16"/>
      <c r="AL70" s="16"/>
      <c r="AM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6"/>
      <c r="Z71" s="16"/>
      <c r="AA71" s="16"/>
      <c r="AB71" s="16"/>
      <c r="AC71" s="155"/>
      <c r="AD71" s="155"/>
      <c r="AE71" s="16"/>
      <c r="AF71" s="16"/>
      <c r="AG71" s="16"/>
      <c r="AH71" s="16"/>
      <c r="AI71" s="16"/>
      <c r="AJ71" s="16"/>
      <c r="AK71" s="16"/>
      <c r="AL71" s="16"/>
      <c r="AM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6"/>
      <c r="Z72" s="16"/>
      <c r="AA72" s="16"/>
      <c r="AB72" s="16"/>
      <c r="AC72" s="155"/>
      <c r="AD72" s="155"/>
      <c r="AE72" s="16"/>
      <c r="AF72" s="16"/>
      <c r="AG72" s="16"/>
      <c r="AH72" s="16"/>
      <c r="AI72" s="16"/>
      <c r="AJ72" s="16"/>
      <c r="AK72" s="16"/>
      <c r="AL72" s="16"/>
      <c r="AM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6"/>
      <c r="Z73" s="16"/>
      <c r="AA73" s="16"/>
      <c r="AB73" s="16"/>
      <c r="AC73" s="155"/>
      <c r="AD73" s="155"/>
      <c r="AE73" s="16"/>
      <c r="AF73" s="16"/>
      <c r="AG73" s="16"/>
      <c r="AH73" s="16"/>
      <c r="AI73" s="16"/>
      <c r="AJ73" s="16"/>
      <c r="AK73" s="16"/>
      <c r="AL73" s="16"/>
      <c r="AM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6"/>
      <c r="Z74" s="16"/>
      <c r="AA74" s="16"/>
      <c r="AB74" s="16"/>
      <c r="AC74" s="155"/>
      <c r="AD74" s="155"/>
      <c r="AE74" s="16"/>
      <c r="AF74" s="16"/>
      <c r="AG74" s="16"/>
      <c r="AH74" s="16"/>
      <c r="AI74" s="16"/>
      <c r="AJ74" s="16"/>
      <c r="AK74" s="16"/>
      <c r="AL74" s="16"/>
      <c r="AM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6"/>
      <c r="Z75" s="16"/>
      <c r="AA75" s="16"/>
      <c r="AB75" s="16"/>
      <c r="AC75" s="155"/>
      <c r="AD75" s="155"/>
      <c r="AE75" s="16"/>
      <c r="AF75" s="16"/>
      <c r="AG75" s="16"/>
      <c r="AH75" s="16"/>
      <c r="AI75" s="16"/>
      <c r="AJ75" s="16"/>
      <c r="AK75" s="16"/>
      <c r="AL75" s="16"/>
      <c r="AM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6"/>
      <c r="Z76" s="16"/>
      <c r="AA76" s="16"/>
      <c r="AB76" s="16"/>
      <c r="AC76" s="155"/>
      <c r="AD76" s="155"/>
      <c r="AE76" s="16"/>
      <c r="AF76" s="16"/>
      <c r="AG76" s="16"/>
      <c r="AH76" s="16"/>
      <c r="AI76" s="16"/>
      <c r="AJ76" s="16"/>
      <c r="AK76" s="16"/>
      <c r="AL76" s="16"/>
      <c r="AM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6"/>
      <c r="Z77" s="16"/>
      <c r="AA77" s="16"/>
      <c r="AB77" s="16"/>
      <c r="AC77" s="155"/>
      <c r="AD77" s="155"/>
      <c r="AE77" s="16"/>
      <c r="AF77" s="16"/>
      <c r="AG77" s="16"/>
      <c r="AH77" s="16"/>
      <c r="AI77" s="16"/>
      <c r="AJ77" s="16"/>
      <c r="AK77" s="16"/>
      <c r="AL77" s="16"/>
      <c r="AM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6"/>
      <c r="Z78" s="16"/>
      <c r="AA78" s="16"/>
      <c r="AB78" s="16"/>
      <c r="AC78" s="155"/>
      <c r="AD78" s="155"/>
      <c r="AE78" s="16"/>
      <c r="AF78" s="16"/>
      <c r="AG78" s="16"/>
      <c r="AH78" s="16"/>
      <c r="AI78" s="16"/>
      <c r="AJ78" s="16"/>
      <c r="AK78" s="16"/>
      <c r="AL78" s="16"/>
      <c r="AM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6"/>
      <c r="Z79" s="16"/>
      <c r="AA79" s="16"/>
      <c r="AB79" s="16"/>
      <c r="AC79" s="155"/>
      <c r="AD79" s="155"/>
      <c r="AE79" s="16"/>
      <c r="AF79" s="16"/>
      <c r="AG79" s="16"/>
      <c r="AH79" s="16"/>
      <c r="AI79" s="16"/>
      <c r="AJ79" s="16"/>
      <c r="AK79" s="16"/>
      <c r="AL79" s="16"/>
      <c r="AM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6"/>
      <c r="Z80" s="16"/>
      <c r="AA80" s="16"/>
      <c r="AB80" s="16"/>
      <c r="AC80" s="155"/>
      <c r="AD80" s="155"/>
      <c r="AE80" s="16"/>
      <c r="AF80" s="16"/>
      <c r="AG80" s="16"/>
      <c r="AH80" s="16"/>
      <c r="AI80" s="16"/>
      <c r="AJ80" s="16"/>
      <c r="AK80" s="16"/>
      <c r="AL80" s="16"/>
      <c r="AM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6"/>
      <c r="Z81" s="16"/>
      <c r="AA81" s="16"/>
      <c r="AB81" s="16"/>
      <c r="AC81" s="155"/>
      <c r="AD81" s="155"/>
      <c r="AE81" s="16"/>
      <c r="AF81" s="16"/>
      <c r="AG81" s="16"/>
      <c r="AH81" s="16"/>
      <c r="AI81" s="16"/>
      <c r="AJ81" s="16"/>
      <c r="AK81" s="16"/>
      <c r="AL81" s="16"/>
      <c r="AM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6"/>
      <c r="Z82" s="16"/>
      <c r="AA82" s="16"/>
      <c r="AB82" s="16"/>
      <c r="AC82" s="155"/>
      <c r="AD82" s="155"/>
      <c r="AE82" s="16"/>
      <c r="AF82" s="16"/>
      <c r="AG82" s="16"/>
      <c r="AH82" s="16"/>
      <c r="AI82" s="16"/>
      <c r="AJ82" s="16"/>
      <c r="AK82" s="16"/>
      <c r="AL82" s="16"/>
      <c r="AM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6"/>
      <c r="Z83" s="16"/>
      <c r="AA83" s="16"/>
      <c r="AB83" s="16"/>
      <c r="AC83" s="155"/>
      <c r="AD83" s="155"/>
      <c r="AE83" s="16"/>
      <c r="AF83" s="16"/>
      <c r="AG83" s="16"/>
      <c r="AH83" s="16"/>
      <c r="AI83" s="16"/>
      <c r="AJ83" s="16"/>
      <c r="AK83" s="16"/>
      <c r="AL83" s="16"/>
      <c r="AM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6"/>
      <c r="Z84" s="16"/>
      <c r="AA84" s="16"/>
      <c r="AB84" s="16"/>
      <c r="AC84" s="155"/>
      <c r="AD84" s="155"/>
      <c r="AE84" s="16"/>
      <c r="AF84" s="16"/>
      <c r="AG84" s="16"/>
      <c r="AH84" s="16"/>
      <c r="AI84" s="16"/>
      <c r="AJ84" s="16"/>
      <c r="AK84" s="16"/>
      <c r="AL84" s="16"/>
      <c r="AM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6"/>
      <c r="Z85" s="16"/>
      <c r="AA85" s="16"/>
      <c r="AB85" s="16"/>
      <c r="AC85" s="155"/>
      <c r="AD85" s="155"/>
      <c r="AE85" s="16"/>
      <c r="AF85" s="16"/>
      <c r="AG85" s="16"/>
      <c r="AH85" s="16"/>
      <c r="AI85" s="16"/>
      <c r="AJ85" s="16"/>
      <c r="AK85" s="16"/>
      <c r="AL85" s="16"/>
      <c r="AM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6"/>
      <c r="Z86" s="16"/>
      <c r="AA86" s="16"/>
      <c r="AB86" s="16"/>
      <c r="AC86" s="155"/>
      <c r="AD86" s="155"/>
      <c r="AE86" s="16"/>
      <c r="AF86" s="16"/>
      <c r="AG86" s="16"/>
      <c r="AH86" s="16"/>
      <c r="AI86" s="16"/>
      <c r="AJ86" s="16"/>
      <c r="AK86" s="16"/>
      <c r="AL86" s="16"/>
      <c r="AM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6"/>
      <c r="Z87" s="16"/>
      <c r="AA87" s="16"/>
      <c r="AB87" s="16"/>
      <c r="AC87" s="155"/>
      <c r="AD87" s="155"/>
      <c r="AE87" s="16"/>
      <c r="AF87" s="16"/>
      <c r="AG87" s="16"/>
      <c r="AH87" s="16"/>
      <c r="AI87" s="16"/>
      <c r="AJ87" s="16"/>
      <c r="AK87" s="16"/>
      <c r="AL87" s="16"/>
      <c r="AM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6"/>
      <c r="Z88" s="16"/>
      <c r="AA88" s="16"/>
      <c r="AB88" s="16"/>
      <c r="AC88" s="155"/>
      <c r="AD88" s="155"/>
      <c r="AE88" s="16"/>
      <c r="AF88" s="16"/>
      <c r="AG88" s="16"/>
      <c r="AH88" s="16"/>
      <c r="AI88" s="16"/>
      <c r="AJ88" s="16"/>
      <c r="AK88" s="16"/>
      <c r="AL88" s="16"/>
      <c r="AM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6"/>
      <c r="Z89" s="16"/>
      <c r="AA89" s="16"/>
      <c r="AB89" s="16"/>
      <c r="AC89" s="155"/>
      <c r="AD89" s="155"/>
      <c r="AE89" s="16"/>
      <c r="AF89" s="16"/>
      <c r="AG89" s="16"/>
      <c r="AH89" s="16"/>
      <c r="AI89" s="16"/>
      <c r="AJ89" s="16"/>
      <c r="AK89" s="16"/>
      <c r="AL89" s="16"/>
      <c r="AM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6"/>
      <c r="Z90" s="16"/>
      <c r="AA90" s="16"/>
      <c r="AB90" s="16"/>
      <c r="AC90" s="155"/>
      <c r="AD90" s="155"/>
      <c r="AE90" s="16"/>
      <c r="AF90" s="16"/>
      <c r="AG90" s="16"/>
      <c r="AH90" s="16"/>
      <c r="AI90" s="16"/>
      <c r="AJ90" s="16"/>
      <c r="AK90" s="16"/>
      <c r="AL90" s="16"/>
      <c r="AM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6"/>
      <c r="Z91" s="16"/>
      <c r="AA91" s="16"/>
      <c r="AB91" s="16"/>
      <c r="AC91" s="155"/>
      <c r="AD91" s="155"/>
      <c r="AE91" s="16"/>
      <c r="AF91" s="16"/>
      <c r="AG91" s="16"/>
      <c r="AH91" s="16"/>
      <c r="AI91" s="16"/>
      <c r="AJ91" s="16"/>
      <c r="AK91" s="16"/>
      <c r="AL91" s="16"/>
      <c r="AM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6"/>
      <c r="Z92" s="16"/>
      <c r="AA92" s="16"/>
      <c r="AB92" s="16"/>
      <c r="AC92" s="155"/>
      <c r="AD92" s="155"/>
      <c r="AE92" s="16"/>
      <c r="AF92" s="16"/>
      <c r="AG92" s="16"/>
      <c r="AH92" s="16"/>
      <c r="AI92" s="16"/>
      <c r="AJ92" s="16"/>
      <c r="AK92" s="16"/>
      <c r="AL92" s="16"/>
      <c r="AM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6"/>
      <c r="Z93" s="16"/>
      <c r="AA93" s="16"/>
      <c r="AB93" s="16"/>
      <c r="AC93" s="155"/>
      <c r="AD93" s="155"/>
      <c r="AE93" s="16"/>
      <c r="AF93" s="16"/>
      <c r="AG93" s="16"/>
      <c r="AH93" s="16"/>
      <c r="AI93" s="16"/>
      <c r="AJ93" s="16"/>
      <c r="AK93" s="16"/>
      <c r="AL93" s="16"/>
      <c r="AM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6"/>
      <c r="Z94" s="16"/>
      <c r="AA94" s="16"/>
      <c r="AB94" s="16"/>
      <c r="AC94" s="155"/>
      <c r="AD94" s="155"/>
      <c r="AE94" s="16"/>
      <c r="AF94" s="16"/>
      <c r="AG94" s="16"/>
      <c r="AH94" s="16"/>
      <c r="AI94" s="16"/>
      <c r="AJ94" s="16"/>
      <c r="AK94" s="16"/>
      <c r="AL94" s="16"/>
      <c r="AM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6"/>
      <c r="Z95" s="16"/>
      <c r="AA95" s="16"/>
      <c r="AB95" s="16"/>
      <c r="AC95" s="155"/>
      <c r="AD95" s="155"/>
      <c r="AE95" s="16"/>
      <c r="AF95" s="16"/>
      <c r="AG95" s="16"/>
      <c r="AH95" s="16"/>
      <c r="AI95" s="16"/>
      <c r="AJ95" s="16"/>
      <c r="AK95" s="16"/>
      <c r="AL95" s="16"/>
      <c r="AM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6"/>
      <c r="Z96" s="16"/>
      <c r="AA96" s="16"/>
      <c r="AB96" s="16"/>
      <c r="AC96" s="155"/>
      <c r="AD96" s="155"/>
      <c r="AE96" s="16"/>
      <c r="AF96" s="16"/>
      <c r="AG96" s="16"/>
      <c r="AH96" s="16"/>
      <c r="AI96" s="16"/>
      <c r="AJ96" s="16"/>
      <c r="AK96" s="16"/>
      <c r="AL96" s="16"/>
      <c r="AM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6"/>
      <c r="Z97" s="16"/>
      <c r="AA97" s="16"/>
      <c r="AB97" s="16"/>
      <c r="AC97" s="155"/>
      <c r="AD97" s="155"/>
      <c r="AE97" s="16"/>
      <c r="AF97" s="16"/>
      <c r="AG97" s="16"/>
      <c r="AH97" s="16"/>
      <c r="AI97" s="16"/>
      <c r="AJ97" s="16"/>
      <c r="AK97" s="16"/>
      <c r="AL97" s="16"/>
      <c r="AM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6"/>
      <c r="Z98" s="16"/>
      <c r="AA98" s="16"/>
      <c r="AB98" s="16"/>
      <c r="AC98" s="155"/>
      <c r="AD98" s="155"/>
      <c r="AE98" s="16"/>
      <c r="AF98" s="16"/>
      <c r="AG98" s="16"/>
      <c r="AH98" s="16"/>
      <c r="AI98" s="16"/>
      <c r="AJ98" s="16"/>
      <c r="AK98" s="16"/>
      <c r="AL98" s="16"/>
      <c r="AM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6"/>
      <c r="Z99" s="16"/>
      <c r="AA99" s="16"/>
      <c r="AB99" s="16"/>
      <c r="AC99" s="155"/>
      <c r="AD99" s="155"/>
      <c r="AE99" s="16"/>
      <c r="AF99" s="16"/>
      <c r="AG99" s="16"/>
      <c r="AH99" s="16"/>
      <c r="AI99" s="16"/>
      <c r="AJ99" s="16"/>
      <c r="AK99" s="16"/>
      <c r="AL99" s="16"/>
      <c r="AM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6"/>
      <c r="Z100" s="16"/>
      <c r="AA100" s="16"/>
      <c r="AB100" s="16"/>
      <c r="AC100" s="155"/>
      <c r="AD100" s="155"/>
      <c r="AE100" s="16"/>
      <c r="AF100" s="16"/>
      <c r="AG100" s="16"/>
      <c r="AH100" s="16"/>
      <c r="AI100" s="16"/>
      <c r="AJ100" s="16"/>
      <c r="AK100" s="16"/>
      <c r="AL100" s="16"/>
      <c r="AM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6"/>
      <c r="Z101" s="16"/>
      <c r="AA101" s="16"/>
      <c r="AB101" s="16"/>
      <c r="AC101" s="155"/>
      <c r="AD101" s="155"/>
      <c r="AE101" s="16"/>
      <c r="AF101" s="16"/>
      <c r="AG101" s="16"/>
      <c r="AH101" s="16"/>
      <c r="AI101" s="16"/>
      <c r="AJ101" s="16"/>
      <c r="AK101" s="16"/>
      <c r="AL101" s="16"/>
      <c r="AM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6"/>
      <c r="Z102" s="16"/>
      <c r="AA102" s="16"/>
      <c r="AB102" s="16"/>
      <c r="AC102" s="155"/>
      <c r="AD102" s="155"/>
      <c r="AE102" s="16"/>
      <c r="AF102" s="16"/>
      <c r="AG102" s="16"/>
      <c r="AH102" s="16"/>
      <c r="AI102" s="16"/>
      <c r="AJ102" s="16"/>
      <c r="AK102" s="16"/>
      <c r="AL102" s="16"/>
      <c r="AM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6"/>
      <c r="Z103" s="16"/>
      <c r="AA103" s="16"/>
      <c r="AB103" s="16"/>
      <c r="AC103" s="155"/>
      <c r="AD103" s="155"/>
      <c r="AE103" s="16"/>
      <c r="AF103" s="16"/>
      <c r="AG103" s="16"/>
      <c r="AH103" s="16"/>
      <c r="AI103" s="16"/>
      <c r="AJ103" s="16"/>
      <c r="AK103" s="16"/>
      <c r="AL103" s="16"/>
      <c r="AM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6"/>
      <c r="Z104" s="16"/>
      <c r="AA104" s="16"/>
      <c r="AB104" s="16"/>
      <c r="AC104" s="155"/>
      <c r="AD104" s="155"/>
      <c r="AE104" s="16"/>
      <c r="AF104" s="16"/>
      <c r="AG104" s="16"/>
      <c r="AH104" s="16"/>
      <c r="AI104" s="16"/>
      <c r="AJ104" s="16"/>
      <c r="AK104" s="16"/>
      <c r="AL104" s="16"/>
      <c r="AM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6"/>
      <c r="Z105" s="16"/>
      <c r="AA105" s="16"/>
      <c r="AB105" s="16"/>
      <c r="AC105" s="155"/>
      <c r="AD105" s="155"/>
      <c r="AE105" s="16"/>
      <c r="AF105" s="16"/>
      <c r="AG105" s="16"/>
      <c r="AH105" s="16"/>
      <c r="AI105" s="16"/>
      <c r="AJ105" s="16"/>
      <c r="AK105" s="16"/>
      <c r="AL105" s="16"/>
      <c r="AM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6"/>
      <c r="Z106" s="16"/>
      <c r="AA106" s="16"/>
      <c r="AB106" s="16"/>
      <c r="AC106" s="155"/>
      <c r="AD106" s="155"/>
      <c r="AE106" s="16"/>
      <c r="AF106" s="16"/>
      <c r="AG106" s="16"/>
      <c r="AH106" s="16"/>
      <c r="AI106" s="16"/>
      <c r="AJ106" s="16"/>
      <c r="AK106" s="16"/>
      <c r="AL106" s="16"/>
      <c r="AM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6"/>
      <c r="Z107" s="16"/>
      <c r="AA107" s="16"/>
      <c r="AB107" s="16"/>
      <c r="AC107" s="155"/>
      <c r="AD107" s="155"/>
      <c r="AE107" s="16"/>
      <c r="AF107" s="16"/>
      <c r="AG107" s="16"/>
      <c r="AH107" s="16"/>
      <c r="AI107" s="16"/>
      <c r="AJ107" s="16"/>
      <c r="AK107" s="16"/>
      <c r="AL107" s="16"/>
      <c r="AM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6"/>
      <c r="Z108" s="16"/>
      <c r="AA108" s="16"/>
      <c r="AB108" s="16"/>
      <c r="AC108" s="155"/>
      <c r="AD108" s="155"/>
      <c r="AE108" s="16"/>
      <c r="AF108" s="16"/>
      <c r="AG108" s="16"/>
      <c r="AH108" s="16"/>
      <c r="AI108" s="16"/>
      <c r="AJ108" s="16"/>
      <c r="AK108" s="16"/>
      <c r="AL108" s="16"/>
      <c r="AM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6"/>
      <c r="Z109" s="16"/>
      <c r="AA109" s="16"/>
      <c r="AB109" s="16"/>
      <c r="AC109" s="155"/>
      <c r="AD109" s="155"/>
      <c r="AE109" s="16"/>
      <c r="AF109" s="16"/>
      <c r="AG109" s="16"/>
      <c r="AH109" s="16"/>
      <c r="AI109" s="16"/>
      <c r="AJ109" s="16"/>
      <c r="AK109" s="16"/>
      <c r="AL109" s="16"/>
      <c r="AM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6"/>
      <c r="Z110" s="16"/>
      <c r="AA110" s="16"/>
      <c r="AB110" s="16"/>
      <c r="AC110" s="155"/>
      <c r="AD110" s="155"/>
      <c r="AE110" s="16"/>
      <c r="AF110" s="16"/>
      <c r="AG110" s="16"/>
      <c r="AH110" s="16"/>
      <c r="AI110" s="16"/>
      <c r="AJ110" s="16"/>
      <c r="AK110" s="16"/>
      <c r="AL110" s="16"/>
      <c r="AM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6"/>
      <c r="Z111" s="16"/>
      <c r="AA111" s="16"/>
      <c r="AB111" s="16"/>
      <c r="AC111" s="155"/>
      <c r="AD111" s="155"/>
      <c r="AE111" s="16"/>
      <c r="AF111" s="16"/>
      <c r="AG111" s="16"/>
      <c r="AH111" s="16"/>
      <c r="AI111" s="16"/>
      <c r="AJ111" s="16"/>
      <c r="AK111" s="16"/>
      <c r="AL111" s="16"/>
      <c r="AM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6"/>
      <c r="Z112" s="16"/>
      <c r="AA112" s="16"/>
      <c r="AB112" s="16"/>
      <c r="AC112" s="155"/>
      <c r="AD112" s="155"/>
      <c r="AE112" s="16"/>
      <c r="AF112" s="16"/>
      <c r="AG112" s="16"/>
      <c r="AH112" s="16"/>
      <c r="AI112" s="16"/>
      <c r="AJ112" s="16"/>
      <c r="AK112" s="16"/>
      <c r="AL112" s="16"/>
      <c r="AM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6"/>
      <c r="Z113" s="16"/>
      <c r="AA113" s="16"/>
      <c r="AB113" s="16"/>
      <c r="AC113" s="155"/>
      <c r="AD113" s="155"/>
      <c r="AE113" s="16"/>
      <c r="AF113" s="16"/>
      <c r="AG113" s="16"/>
      <c r="AH113" s="16"/>
      <c r="AI113" s="16"/>
      <c r="AJ113" s="16"/>
      <c r="AK113" s="16"/>
      <c r="AL113" s="16"/>
      <c r="AM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6"/>
      <c r="Z114" s="16"/>
      <c r="AA114" s="16"/>
      <c r="AB114" s="16"/>
      <c r="AC114" s="155"/>
      <c r="AD114" s="155"/>
      <c r="AE114" s="16"/>
      <c r="AF114" s="16"/>
      <c r="AG114" s="16"/>
      <c r="AH114" s="16"/>
      <c r="AI114" s="16"/>
      <c r="AJ114" s="16"/>
      <c r="AK114" s="16"/>
      <c r="AL114" s="16"/>
      <c r="AM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6"/>
      <c r="Z115" s="16"/>
      <c r="AA115" s="16"/>
      <c r="AB115" s="16"/>
      <c r="AC115" s="155"/>
      <c r="AD115" s="155"/>
      <c r="AE115" s="16"/>
      <c r="AF115" s="16"/>
      <c r="AG115" s="16"/>
      <c r="AH115" s="16"/>
      <c r="AI115" s="16"/>
      <c r="AJ115" s="16"/>
      <c r="AK115" s="16"/>
      <c r="AL115" s="16"/>
      <c r="AM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6"/>
      <c r="Z116" s="16"/>
      <c r="AA116" s="16"/>
      <c r="AB116" s="16"/>
      <c r="AC116" s="155"/>
      <c r="AD116" s="155"/>
      <c r="AE116" s="16"/>
      <c r="AF116" s="16"/>
      <c r="AG116" s="16"/>
      <c r="AH116" s="16"/>
      <c r="AI116" s="16"/>
      <c r="AJ116" s="16"/>
      <c r="AK116" s="16"/>
      <c r="AL116" s="16"/>
      <c r="AM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6"/>
      <c r="Z117" s="16"/>
      <c r="AA117" s="16"/>
      <c r="AB117" s="16"/>
      <c r="AC117" s="155"/>
      <c r="AD117" s="155"/>
      <c r="AE117" s="16"/>
      <c r="AF117" s="16"/>
      <c r="AG117" s="16"/>
      <c r="AH117" s="16"/>
      <c r="AI117" s="16"/>
      <c r="AJ117" s="16"/>
      <c r="AK117" s="16"/>
      <c r="AL117" s="16"/>
      <c r="AM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6"/>
      <c r="Z118" s="16"/>
      <c r="AA118" s="16"/>
      <c r="AB118" s="16"/>
      <c r="AC118" s="155"/>
      <c r="AD118" s="155"/>
      <c r="AE118" s="16"/>
      <c r="AF118" s="16"/>
      <c r="AG118" s="16"/>
      <c r="AH118" s="16"/>
      <c r="AI118" s="16"/>
      <c r="AJ118" s="16"/>
      <c r="AK118" s="16"/>
      <c r="AL118" s="16"/>
      <c r="AM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6"/>
      <c r="Z119" s="16"/>
      <c r="AA119" s="16"/>
      <c r="AB119" s="16"/>
      <c r="AC119" s="155"/>
      <c r="AD119" s="155"/>
      <c r="AE119" s="16"/>
      <c r="AF119" s="16"/>
      <c r="AG119" s="16"/>
      <c r="AH119" s="16"/>
      <c r="AI119" s="16"/>
      <c r="AJ119" s="16"/>
      <c r="AK119" s="16"/>
      <c r="AL119" s="16"/>
      <c r="AM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6"/>
      <c r="Z120" s="16"/>
      <c r="AA120" s="16"/>
      <c r="AB120" s="16"/>
      <c r="AC120" s="155"/>
      <c r="AD120" s="155"/>
      <c r="AE120" s="16"/>
      <c r="AF120" s="16"/>
      <c r="AG120" s="16"/>
      <c r="AH120" s="16"/>
      <c r="AI120" s="16"/>
      <c r="AJ120" s="16"/>
      <c r="AK120" s="16"/>
      <c r="AL120" s="16"/>
      <c r="AM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6"/>
      <c r="Z121" s="16"/>
      <c r="AA121" s="16"/>
      <c r="AB121" s="16"/>
      <c r="AC121" s="155"/>
      <c r="AD121" s="155"/>
      <c r="AE121" s="16"/>
      <c r="AF121" s="16"/>
      <c r="AG121" s="16"/>
      <c r="AH121" s="16"/>
      <c r="AI121" s="16"/>
      <c r="AJ121" s="16"/>
      <c r="AK121" s="16"/>
      <c r="AL121" s="16"/>
      <c r="AM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6"/>
      <c r="Z122" s="16"/>
      <c r="AA122" s="16"/>
      <c r="AB122" s="16"/>
      <c r="AC122" s="155"/>
      <c r="AD122" s="155"/>
      <c r="AE122" s="16"/>
      <c r="AF122" s="16"/>
      <c r="AG122" s="16"/>
      <c r="AH122" s="16"/>
      <c r="AI122" s="16"/>
      <c r="AJ122" s="16"/>
      <c r="AK122" s="16"/>
      <c r="AL122" s="16"/>
      <c r="AM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6"/>
      <c r="Z123" s="16"/>
      <c r="AA123" s="16"/>
      <c r="AB123" s="16"/>
      <c r="AC123" s="155"/>
      <c r="AD123" s="155"/>
      <c r="AE123" s="16"/>
      <c r="AF123" s="16"/>
      <c r="AG123" s="16"/>
      <c r="AH123" s="16"/>
      <c r="AI123" s="16"/>
      <c r="AJ123" s="16"/>
      <c r="AK123" s="16"/>
      <c r="AL123" s="16"/>
      <c r="AM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6"/>
      <c r="Z124" s="16"/>
      <c r="AA124" s="16"/>
      <c r="AB124" s="16"/>
      <c r="AC124" s="155"/>
      <c r="AD124" s="155"/>
      <c r="AE124" s="16"/>
      <c r="AF124" s="16"/>
      <c r="AG124" s="16"/>
      <c r="AH124" s="16"/>
      <c r="AI124" s="16"/>
      <c r="AJ124" s="16"/>
      <c r="AK124" s="16"/>
      <c r="AL124" s="16"/>
      <c r="AM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6"/>
      <c r="Z125" s="16"/>
      <c r="AA125" s="16"/>
      <c r="AB125" s="16"/>
      <c r="AC125" s="155"/>
      <c r="AD125" s="155"/>
      <c r="AE125" s="16"/>
      <c r="AF125" s="16"/>
      <c r="AG125" s="16"/>
      <c r="AH125" s="16"/>
      <c r="AI125" s="16"/>
      <c r="AJ125" s="16"/>
      <c r="AK125" s="16"/>
      <c r="AL125" s="16"/>
      <c r="AM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6"/>
      <c r="Z126" s="16"/>
      <c r="AA126" s="16"/>
      <c r="AB126" s="16"/>
      <c r="AC126" s="155"/>
      <c r="AD126" s="155"/>
      <c r="AE126" s="16"/>
      <c r="AF126" s="16"/>
      <c r="AG126" s="16"/>
      <c r="AH126" s="16"/>
      <c r="AI126" s="16"/>
      <c r="AJ126" s="16"/>
      <c r="AK126" s="16"/>
      <c r="AL126" s="16"/>
      <c r="AM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6"/>
      <c r="Z127" s="16"/>
      <c r="AA127" s="16"/>
      <c r="AB127" s="16"/>
      <c r="AC127" s="155"/>
      <c r="AD127" s="155"/>
      <c r="AE127" s="16"/>
      <c r="AF127" s="16"/>
      <c r="AG127" s="16"/>
      <c r="AH127" s="16"/>
      <c r="AI127" s="16"/>
      <c r="AJ127" s="16"/>
      <c r="AK127" s="16"/>
      <c r="AL127" s="16"/>
      <c r="AM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6"/>
      <c r="Z128" s="16"/>
      <c r="AA128" s="16"/>
      <c r="AB128" s="16"/>
      <c r="AC128" s="155"/>
      <c r="AD128" s="155"/>
      <c r="AE128" s="16"/>
      <c r="AF128" s="16"/>
      <c r="AG128" s="16"/>
      <c r="AH128" s="16"/>
      <c r="AI128" s="16"/>
      <c r="AJ128" s="16"/>
      <c r="AK128" s="16"/>
      <c r="AL128" s="16"/>
      <c r="AM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6"/>
      <c r="Z129" s="16"/>
      <c r="AA129" s="16"/>
      <c r="AB129" s="16"/>
      <c r="AC129" s="155"/>
      <c r="AD129" s="155"/>
      <c r="AE129" s="16"/>
      <c r="AF129" s="16"/>
      <c r="AG129" s="16"/>
      <c r="AH129" s="16"/>
      <c r="AI129" s="16"/>
      <c r="AJ129" s="16"/>
      <c r="AK129" s="16"/>
      <c r="AL129" s="16"/>
      <c r="AM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6"/>
      <c r="Z130" s="16"/>
      <c r="AA130" s="16"/>
      <c r="AB130" s="16"/>
      <c r="AC130" s="155"/>
      <c r="AD130" s="155"/>
      <c r="AE130" s="16"/>
      <c r="AF130" s="16"/>
      <c r="AG130" s="16"/>
      <c r="AH130" s="16"/>
      <c r="AI130" s="16"/>
      <c r="AJ130" s="16"/>
      <c r="AK130" s="16"/>
      <c r="AL130" s="16"/>
      <c r="AM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6"/>
      <c r="Z131" s="16"/>
      <c r="AA131" s="16"/>
      <c r="AB131" s="16"/>
      <c r="AC131" s="155"/>
      <c r="AD131" s="155"/>
      <c r="AE131" s="16"/>
      <c r="AF131" s="16"/>
      <c r="AG131" s="16"/>
      <c r="AH131" s="16"/>
      <c r="AI131" s="16"/>
      <c r="AJ131" s="16"/>
      <c r="AK131" s="16"/>
      <c r="AL131" s="16"/>
      <c r="AM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6"/>
      <c r="Z132" s="16"/>
      <c r="AA132" s="16"/>
      <c r="AB132" s="16"/>
      <c r="AC132" s="155"/>
      <c r="AD132" s="155"/>
      <c r="AE132" s="16"/>
      <c r="AF132" s="16"/>
      <c r="AG132" s="16"/>
      <c r="AH132" s="16"/>
      <c r="AI132" s="16"/>
      <c r="AJ132" s="16"/>
      <c r="AK132" s="16"/>
      <c r="AL132" s="16"/>
      <c r="AM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6"/>
      <c r="Z133" s="16"/>
      <c r="AA133" s="16"/>
      <c r="AB133" s="16"/>
      <c r="AC133" s="155"/>
      <c r="AD133" s="155"/>
      <c r="AE133" s="16"/>
      <c r="AF133" s="16"/>
      <c r="AG133" s="16"/>
      <c r="AH133" s="16"/>
      <c r="AI133" s="16"/>
      <c r="AJ133" s="16"/>
      <c r="AK133" s="16"/>
      <c r="AL133" s="16"/>
      <c r="AM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6"/>
      <c r="Z134" s="16"/>
      <c r="AA134" s="16"/>
      <c r="AB134" s="16"/>
      <c r="AC134" s="155"/>
      <c r="AD134" s="155"/>
      <c r="AE134" s="16"/>
      <c r="AF134" s="16"/>
      <c r="AG134" s="16"/>
      <c r="AH134" s="16"/>
      <c r="AI134" s="16"/>
      <c r="AJ134" s="16"/>
      <c r="AK134" s="16"/>
      <c r="AL134" s="16"/>
      <c r="AM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6"/>
      <c r="Z135" s="16"/>
      <c r="AA135" s="16"/>
      <c r="AB135" s="16"/>
      <c r="AC135" s="155"/>
      <c r="AD135" s="155"/>
      <c r="AE135" s="16"/>
      <c r="AF135" s="16"/>
      <c r="AG135" s="16"/>
      <c r="AH135" s="16"/>
      <c r="AI135" s="16"/>
      <c r="AJ135" s="16"/>
      <c r="AK135" s="16"/>
      <c r="AL135" s="16"/>
      <c r="AM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6"/>
      <c r="Z136" s="16"/>
      <c r="AA136" s="16"/>
      <c r="AB136" s="16"/>
      <c r="AC136" s="155"/>
      <c r="AD136" s="155"/>
      <c r="AE136" s="16"/>
      <c r="AF136" s="16"/>
      <c r="AG136" s="16"/>
      <c r="AH136" s="16"/>
      <c r="AI136" s="16"/>
      <c r="AJ136" s="16"/>
      <c r="AK136" s="16"/>
      <c r="AL136" s="16"/>
      <c r="AM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6"/>
      <c r="Z137" s="16"/>
      <c r="AA137" s="16"/>
      <c r="AB137" s="16"/>
      <c r="AC137" s="155"/>
      <c r="AD137" s="155"/>
      <c r="AE137" s="16"/>
      <c r="AF137" s="16"/>
      <c r="AG137" s="16"/>
      <c r="AH137" s="16"/>
      <c r="AI137" s="16"/>
      <c r="AJ137" s="16"/>
      <c r="AK137" s="16"/>
      <c r="AL137" s="16"/>
      <c r="AM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6"/>
      <c r="Z138" s="16"/>
      <c r="AA138" s="16"/>
      <c r="AB138" s="16"/>
      <c r="AC138" s="155"/>
      <c r="AD138" s="155"/>
      <c r="AE138" s="16"/>
      <c r="AF138" s="16"/>
      <c r="AG138" s="16"/>
      <c r="AH138" s="16"/>
      <c r="AI138" s="16"/>
      <c r="AJ138" s="16"/>
      <c r="AK138" s="16"/>
      <c r="AL138" s="16"/>
      <c r="AM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6"/>
      <c r="Z139" s="16"/>
      <c r="AA139" s="16"/>
      <c r="AB139" s="16"/>
      <c r="AC139" s="155"/>
      <c r="AD139" s="155"/>
      <c r="AE139" s="16"/>
      <c r="AF139" s="16"/>
      <c r="AG139" s="16"/>
      <c r="AH139" s="16"/>
      <c r="AI139" s="16"/>
      <c r="AJ139" s="16"/>
      <c r="AK139" s="16"/>
      <c r="AL139" s="16"/>
      <c r="AM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6"/>
      <c r="Z140" s="16"/>
      <c r="AA140" s="16"/>
      <c r="AB140" s="16"/>
      <c r="AC140" s="155"/>
      <c r="AD140" s="155"/>
      <c r="AE140" s="16"/>
      <c r="AF140" s="16"/>
      <c r="AG140" s="16"/>
      <c r="AH140" s="16"/>
      <c r="AI140" s="16"/>
      <c r="AJ140" s="16"/>
      <c r="AK140" s="16"/>
      <c r="AL140" s="16"/>
      <c r="AM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6"/>
      <c r="Z141" s="16"/>
      <c r="AA141" s="16"/>
      <c r="AB141" s="16"/>
      <c r="AC141" s="155"/>
      <c r="AD141" s="155"/>
      <c r="AE141" s="16"/>
      <c r="AF141" s="16"/>
      <c r="AG141" s="16"/>
      <c r="AH141" s="16"/>
      <c r="AI141" s="16"/>
      <c r="AJ141" s="16"/>
      <c r="AK141" s="16"/>
      <c r="AL141" s="16"/>
      <c r="AM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6"/>
      <c r="Z142" s="16"/>
      <c r="AA142" s="16"/>
      <c r="AB142" s="16"/>
      <c r="AC142" s="155"/>
      <c r="AD142" s="155"/>
      <c r="AE142" s="16"/>
      <c r="AF142" s="16"/>
      <c r="AG142" s="16"/>
      <c r="AH142" s="16"/>
      <c r="AI142" s="16"/>
      <c r="AJ142" s="16"/>
      <c r="AK142" s="16"/>
      <c r="AL142" s="16"/>
      <c r="AM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6"/>
      <c r="Z143" s="16"/>
      <c r="AA143" s="16"/>
      <c r="AB143" s="16"/>
      <c r="AC143" s="155"/>
      <c r="AD143" s="155"/>
      <c r="AE143" s="16"/>
      <c r="AF143" s="16"/>
      <c r="AG143" s="16"/>
      <c r="AH143" s="16"/>
      <c r="AI143" s="16"/>
      <c r="AJ143" s="16"/>
      <c r="AK143" s="16"/>
      <c r="AL143" s="16"/>
      <c r="AM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6"/>
      <c r="Z144" s="16"/>
      <c r="AA144" s="16"/>
      <c r="AB144" s="16"/>
      <c r="AC144" s="155"/>
      <c r="AD144" s="155"/>
      <c r="AE144" s="16"/>
      <c r="AF144" s="16"/>
      <c r="AG144" s="16"/>
      <c r="AH144" s="16"/>
      <c r="AI144" s="16"/>
      <c r="AJ144" s="16"/>
      <c r="AK144" s="16"/>
      <c r="AL144" s="16"/>
      <c r="AM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6"/>
      <c r="Z145" s="16"/>
      <c r="AA145" s="16"/>
      <c r="AB145" s="16"/>
      <c r="AC145" s="155"/>
      <c r="AD145" s="155"/>
      <c r="AE145" s="16"/>
      <c r="AF145" s="16"/>
      <c r="AG145" s="16"/>
      <c r="AH145" s="16"/>
      <c r="AI145" s="16"/>
      <c r="AJ145" s="16"/>
      <c r="AK145" s="16"/>
      <c r="AL145" s="16"/>
      <c r="AM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6"/>
      <c r="Z146" s="16"/>
      <c r="AA146" s="16"/>
      <c r="AB146" s="16"/>
      <c r="AC146" s="155"/>
      <c r="AD146" s="155"/>
      <c r="AE146" s="16"/>
      <c r="AF146" s="16"/>
      <c r="AG146" s="16"/>
      <c r="AH146" s="16"/>
      <c r="AI146" s="16"/>
      <c r="AJ146" s="16"/>
      <c r="AK146" s="16"/>
      <c r="AL146" s="16"/>
      <c r="AM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6"/>
      <c r="Z147" s="16"/>
      <c r="AA147" s="16"/>
      <c r="AB147" s="16"/>
      <c r="AC147" s="155"/>
      <c r="AD147" s="155"/>
      <c r="AE147" s="16"/>
      <c r="AF147" s="16"/>
      <c r="AG147" s="16"/>
      <c r="AH147" s="16"/>
      <c r="AI147" s="16"/>
      <c r="AJ147" s="16"/>
      <c r="AK147" s="16"/>
      <c r="AL147" s="16"/>
      <c r="AM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6"/>
      <c r="Z148" s="16"/>
      <c r="AA148" s="16"/>
      <c r="AB148" s="16"/>
      <c r="AC148" s="155"/>
      <c r="AD148" s="155"/>
      <c r="AE148" s="16"/>
      <c r="AF148" s="16"/>
      <c r="AG148" s="16"/>
      <c r="AH148" s="16"/>
      <c r="AI148" s="16"/>
      <c r="AJ148" s="16"/>
      <c r="AK148" s="16"/>
      <c r="AL148" s="16"/>
      <c r="AM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6"/>
      <c r="Z149" s="16"/>
      <c r="AA149" s="16"/>
      <c r="AB149" s="16"/>
      <c r="AC149" s="155"/>
      <c r="AD149" s="155"/>
      <c r="AE149" s="16"/>
      <c r="AF149" s="16"/>
      <c r="AG149" s="16"/>
      <c r="AH149" s="16"/>
      <c r="AI149" s="16"/>
      <c r="AJ149" s="16"/>
      <c r="AK149" s="16"/>
      <c r="AL149" s="16"/>
      <c r="AM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6"/>
      <c r="Z150" s="16"/>
      <c r="AA150" s="16"/>
      <c r="AB150" s="16"/>
      <c r="AC150" s="155"/>
      <c r="AD150" s="155"/>
      <c r="AE150" s="16"/>
      <c r="AF150" s="16"/>
      <c r="AG150" s="16"/>
      <c r="AH150" s="16"/>
      <c r="AI150" s="16"/>
      <c r="AJ150" s="16"/>
      <c r="AK150" s="16"/>
      <c r="AL150" s="16"/>
      <c r="AM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6"/>
      <c r="Z151" s="16"/>
      <c r="AA151" s="16"/>
      <c r="AB151" s="16"/>
      <c r="AC151" s="155"/>
      <c r="AD151" s="155"/>
      <c r="AE151" s="16"/>
      <c r="AF151" s="16"/>
      <c r="AG151" s="16"/>
      <c r="AH151" s="16"/>
      <c r="AI151" s="16"/>
      <c r="AJ151" s="16"/>
      <c r="AK151" s="16"/>
      <c r="AL151" s="16"/>
      <c r="AM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6"/>
      <c r="Z152" s="16"/>
      <c r="AA152" s="16"/>
      <c r="AB152" s="16"/>
      <c r="AC152" s="155"/>
      <c r="AD152" s="155"/>
      <c r="AE152" s="16"/>
      <c r="AF152" s="16"/>
      <c r="AG152" s="16"/>
      <c r="AH152" s="16"/>
      <c r="AI152" s="16"/>
      <c r="AJ152" s="16"/>
      <c r="AK152" s="16"/>
      <c r="AL152" s="16"/>
      <c r="AM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6"/>
      <c r="Z153" s="16"/>
      <c r="AA153" s="16"/>
      <c r="AB153" s="16"/>
      <c r="AC153" s="155"/>
      <c r="AD153" s="155"/>
      <c r="AE153" s="16"/>
      <c r="AF153" s="16"/>
      <c r="AG153" s="16"/>
      <c r="AH153" s="16"/>
      <c r="AI153" s="16"/>
      <c r="AJ153" s="16"/>
      <c r="AK153" s="16"/>
      <c r="AL153" s="16"/>
      <c r="AM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6"/>
      <c r="Z154" s="16"/>
      <c r="AA154" s="16"/>
      <c r="AB154" s="16"/>
      <c r="AC154" s="155"/>
      <c r="AD154" s="155"/>
      <c r="AE154" s="16"/>
      <c r="AF154" s="16"/>
      <c r="AG154" s="16"/>
      <c r="AH154" s="16"/>
      <c r="AI154" s="16"/>
      <c r="AJ154" s="16"/>
      <c r="AK154" s="16"/>
      <c r="AL154" s="16"/>
      <c r="AM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6"/>
      <c r="Z155" s="16"/>
      <c r="AA155" s="16"/>
      <c r="AB155" s="16"/>
      <c r="AC155" s="155"/>
      <c r="AD155" s="155"/>
      <c r="AE155" s="16"/>
      <c r="AF155" s="16"/>
      <c r="AG155" s="16"/>
      <c r="AH155" s="16"/>
      <c r="AI155" s="16"/>
      <c r="AJ155" s="16"/>
      <c r="AK155" s="16"/>
      <c r="AL155" s="16"/>
      <c r="AM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6"/>
      <c r="Z156" s="16"/>
      <c r="AA156" s="16"/>
      <c r="AB156" s="16"/>
      <c r="AC156" s="155"/>
      <c r="AD156" s="155"/>
      <c r="AE156" s="16"/>
      <c r="AF156" s="16"/>
      <c r="AG156" s="16"/>
      <c r="AH156" s="16"/>
      <c r="AI156" s="16"/>
      <c r="AJ156" s="16"/>
      <c r="AK156" s="16"/>
      <c r="AL156" s="16"/>
      <c r="AM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6"/>
      <c r="Z157" s="16"/>
      <c r="AA157" s="16"/>
      <c r="AB157" s="16"/>
      <c r="AC157" s="155"/>
      <c r="AD157" s="155"/>
      <c r="AE157" s="16"/>
      <c r="AF157" s="16"/>
      <c r="AG157" s="16"/>
      <c r="AH157" s="16"/>
      <c r="AI157" s="16"/>
      <c r="AJ157" s="16"/>
      <c r="AK157" s="16"/>
      <c r="AL157" s="16"/>
      <c r="AM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6"/>
      <c r="Z158" s="16"/>
      <c r="AA158" s="16"/>
      <c r="AB158" s="16"/>
      <c r="AC158" s="155"/>
      <c r="AD158" s="155"/>
      <c r="AE158" s="16"/>
      <c r="AF158" s="16"/>
      <c r="AG158" s="16"/>
      <c r="AH158" s="16"/>
      <c r="AI158" s="16"/>
      <c r="AJ158" s="16"/>
      <c r="AK158" s="16"/>
      <c r="AL158" s="16"/>
      <c r="AM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6"/>
      <c r="Z159" s="16"/>
      <c r="AA159" s="16"/>
      <c r="AB159" s="16"/>
      <c r="AC159" s="155"/>
      <c r="AD159" s="155"/>
      <c r="AE159" s="16"/>
      <c r="AF159" s="16"/>
      <c r="AG159" s="16"/>
      <c r="AH159" s="16"/>
      <c r="AI159" s="16"/>
      <c r="AJ159" s="16"/>
      <c r="AK159" s="16"/>
      <c r="AL159" s="16"/>
      <c r="AM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6"/>
      <c r="Z160" s="16"/>
      <c r="AA160" s="16"/>
      <c r="AB160" s="16"/>
      <c r="AC160" s="155"/>
      <c r="AD160" s="155"/>
      <c r="AE160" s="16"/>
      <c r="AF160" s="16"/>
      <c r="AG160" s="16"/>
      <c r="AH160" s="16"/>
      <c r="AI160" s="16"/>
      <c r="AJ160" s="16"/>
      <c r="AK160" s="16"/>
      <c r="AL160" s="16"/>
      <c r="AM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6"/>
      <c r="Z161" s="16"/>
      <c r="AA161" s="16"/>
      <c r="AB161" s="16"/>
      <c r="AC161" s="155"/>
      <c r="AD161" s="155"/>
      <c r="AE161" s="16"/>
      <c r="AF161" s="16"/>
      <c r="AG161" s="16"/>
      <c r="AH161" s="16"/>
      <c r="AI161" s="16"/>
      <c r="AJ161" s="16"/>
      <c r="AK161" s="16"/>
      <c r="AL161" s="16"/>
      <c r="AM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6"/>
      <c r="Z162" s="16"/>
      <c r="AA162" s="16"/>
      <c r="AB162" s="16"/>
      <c r="AC162" s="155"/>
      <c r="AD162" s="155"/>
      <c r="AE162" s="16"/>
      <c r="AF162" s="16"/>
      <c r="AG162" s="16"/>
      <c r="AH162" s="16"/>
      <c r="AI162" s="16"/>
      <c r="AJ162" s="16"/>
      <c r="AK162" s="16"/>
      <c r="AL162" s="16"/>
      <c r="AM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6"/>
      <c r="Z163" s="16"/>
      <c r="AA163" s="16"/>
      <c r="AB163" s="16"/>
      <c r="AC163" s="155"/>
      <c r="AD163" s="155"/>
      <c r="AE163" s="16"/>
      <c r="AF163" s="16"/>
      <c r="AG163" s="16"/>
      <c r="AH163" s="16"/>
      <c r="AI163" s="16"/>
      <c r="AJ163" s="16"/>
      <c r="AK163" s="16"/>
      <c r="AL163" s="16"/>
      <c r="AM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6"/>
      <c r="Z164" s="16"/>
      <c r="AA164" s="16"/>
      <c r="AB164" s="16"/>
      <c r="AC164" s="155"/>
      <c r="AD164" s="155"/>
      <c r="AE164" s="16"/>
      <c r="AF164" s="16"/>
      <c r="AG164" s="16"/>
      <c r="AH164" s="16"/>
      <c r="AI164" s="16"/>
      <c r="AJ164" s="16"/>
      <c r="AK164" s="16"/>
      <c r="AL164" s="16"/>
      <c r="AM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6"/>
      <c r="Z165" s="16"/>
      <c r="AA165" s="16"/>
      <c r="AB165" s="16"/>
      <c r="AC165" s="155"/>
      <c r="AD165" s="155"/>
      <c r="AE165" s="16"/>
      <c r="AF165" s="16"/>
      <c r="AG165" s="16"/>
      <c r="AH165" s="16"/>
      <c r="AI165" s="16"/>
      <c r="AJ165" s="16"/>
      <c r="AK165" s="16"/>
      <c r="AL165" s="16"/>
      <c r="AM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6"/>
      <c r="Z166" s="16"/>
      <c r="AA166" s="16"/>
      <c r="AB166" s="16"/>
      <c r="AC166" s="155"/>
      <c r="AD166" s="155"/>
      <c r="AE166" s="16"/>
      <c r="AF166" s="16"/>
      <c r="AG166" s="16"/>
      <c r="AH166" s="16"/>
      <c r="AI166" s="16"/>
      <c r="AJ166" s="16"/>
      <c r="AK166" s="16"/>
      <c r="AL166" s="16"/>
      <c r="AM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6"/>
      <c r="Z167" s="16"/>
      <c r="AA167" s="16"/>
      <c r="AB167" s="16"/>
      <c r="AC167" s="155"/>
      <c r="AD167" s="155"/>
      <c r="AE167" s="16"/>
      <c r="AF167" s="16"/>
      <c r="AG167" s="16"/>
      <c r="AH167" s="16"/>
      <c r="AI167" s="16"/>
      <c r="AJ167" s="16"/>
      <c r="AK167" s="16"/>
      <c r="AL167" s="16"/>
      <c r="AM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6"/>
      <c r="Z168" s="16"/>
      <c r="AA168" s="16"/>
      <c r="AB168" s="16"/>
      <c r="AC168" s="155"/>
      <c r="AD168" s="155"/>
      <c r="AE168" s="16"/>
      <c r="AF168" s="16"/>
      <c r="AG168" s="16"/>
      <c r="AH168" s="16"/>
      <c r="AI168" s="16"/>
      <c r="AJ168" s="16"/>
      <c r="AK168" s="16"/>
      <c r="AL168" s="16"/>
      <c r="AM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6"/>
      <c r="Z169" s="16"/>
      <c r="AA169" s="16"/>
      <c r="AB169" s="16"/>
      <c r="AC169" s="155"/>
      <c r="AD169" s="155"/>
      <c r="AE169" s="16"/>
      <c r="AF169" s="16"/>
      <c r="AG169" s="16"/>
      <c r="AH169" s="16"/>
      <c r="AI169" s="16"/>
      <c r="AJ169" s="16"/>
      <c r="AK169" s="16"/>
      <c r="AL169" s="16"/>
      <c r="AM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6"/>
      <c r="Z170" s="16"/>
      <c r="AA170" s="16"/>
      <c r="AB170" s="16"/>
      <c r="AC170" s="155"/>
      <c r="AD170" s="155"/>
      <c r="AE170" s="16"/>
      <c r="AF170" s="16"/>
      <c r="AG170" s="16"/>
      <c r="AH170" s="16"/>
      <c r="AI170" s="16"/>
      <c r="AJ170" s="16"/>
      <c r="AK170" s="16"/>
      <c r="AL170" s="16"/>
      <c r="AM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6"/>
      <c r="Z171" s="16"/>
      <c r="AA171" s="16"/>
      <c r="AB171" s="16"/>
      <c r="AC171" s="155"/>
      <c r="AD171" s="155"/>
      <c r="AE171" s="16"/>
      <c r="AF171" s="16"/>
      <c r="AG171" s="16"/>
      <c r="AH171" s="16"/>
      <c r="AI171" s="16"/>
      <c r="AJ171" s="16"/>
      <c r="AK171" s="16"/>
      <c r="AL171" s="16"/>
      <c r="AM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6"/>
      <c r="Z172" s="16"/>
      <c r="AA172" s="16"/>
      <c r="AB172" s="16"/>
      <c r="AC172" s="155"/>
      <c r="AD172" s="155"/>
      <c r="AE172" s="16"/>
      <c r="AF172" s="16"/>
      <c r="AG172" s="16"/>
      <c r="AH172" s="16"/>
      <c r="AI172" s="16"/>
      <c r="AJ172" s="16"/>
      <c r="AK172" s="16"/>
      <c r="AL172" s="16"/>
      <c r="AM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6"/>
      <c r="Z173" s="16"/>
      <c r="AA173" s="16"/>
      <c r="AB173" s="16"/>
      <c r="AC173" s="155"/>
      <c r="AD173" s="155"/>
      <c r="AE173" s="16"/>
      <c r="AF173" s="16"/>
      <c r="AG173" s="16"/>
      <c r="AH173" s="16"/>
      <c r="AI173" s="16"/>
      <c r="AJ173" s="16"/>
      <c r="AK173" s="16"/>
      <c r="AL173" s="16"/>
      <c r="AM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6"/>
      <c r="Z174" s="16"/>
      <c r="AA174" s="16"/>
      <c r="AB174" s="16"/>
      <c r="AC174" s="155"/>
      <c r="AD174" s="155"/>
      <c r="AE174" s="16"/>
      <c r="AF174" s="16"/>
      <c r="AG174" s="16"/>
      <c r="AH174" s="16"/>
      <c r="AI174" s="16"/>
      <c r="AJ174" s="16"/>
      <c r="AK174" s="16"/>
      <c r="AL174" s="16"/>
      <c r="AM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6"/>
      <c r="Z175" s="16"/>
      <c r="AA175" s="16"/>
      <c r="AB175" s="16"/>
      <c r="AC175" s="155"/>
      <c r="AD175" s="155"/>
      <c r="AE175" s="16"/>
      <c r="AF175" s="16"/>
      <c r="AG175" s="16"/>
      <c r="AH175" s="16"/>
      <c r="AI175" s="16"/>
      <c r="AJ175" s="16"/>
      <c r="AK175" s="16"/>
      <c r="AL175" s="16"/>
      <c r="AM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6"/>
      <c r="Z176" s="16"/>
      <c r="AA176" s="16"/>
      <c r="AB176" s="16"/>
      <c r="AC176" s="155"/>
      <c r="AD176" s="155"/>
      <c r="AE176" s="16"/>
      <c r="AF176" s="16"/>
      <c r="AG176" s="16"/>
      <c r="AH176" s="16"/>
      <c r="AI176" s="16"/>
      <c r="AJ176" s="16"/>
      <c r="AK176" s="16"/>
      <c r="AL176" s="16"/>
      <c r="AM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6"/>
      <c r="Z177" s="16"/>
      <c r="AA177" s="16"/>
      <c r="AB177" s="16"/>
      <c r="AC177" s="155"/>
      <c r="AD177" s="155"/>
      <c r="AE177" s="16"/>
      <c r="AF177" s="16"/>
      <c r="AG177" s="16"/>
      <c r="AH177" s="16"/>
      <c r="AI177" s="16"/>
      <c r="AJ177" s="16"/>
      <c r="AK177" s="16"/>
      <c r="AL177" s="16"/>
      <c r="AM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6"/>
      <c r="Z178" s="16"/>
      <c r="AA178" s="16"/>
      <c r="AB178" s="16"/>
      <c r="AC178" s="155"/>
      <c r="AD178" s="155"/>
      <c r="AE178" s="16"/>
      <c r="AF178" s="16"/>
      <c r="AG178" s="16"/>
      <c r="AH178" s="16"/>
      <c r="AI178" s="16"/>
      <c r="AJ178" s="16"/>
      <c r="AK178" s="16"/>
      <c r="AL178" s="16"/>
      <c r="AM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6"/>
      <c r="Z179" s="16"/>
      <c r="AA179" s="16"/>
      <c r="AB179" s="16"/>
      <c r="AC179" s="155"/>
      <c r="AD179" s="155"/>
      <c r="AE179" s="16"/>
      <c r="AF179" s="16"/>
      <c r="AG179" s="16"/>
      <c r="AH179" s="16"/>
      <c r="AI179" s="16"/>
      <c r="AJ179" s="16"/>
      <c r="AK179" s="16"/>
      <c r="AL179" s="16"/>
      <c r="AM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6"/>
      <c r="Z180" s="16"/>
      <c r="AA180" s="16"/>
      <c r="AB180" s="16"/>
      <c r="AC180" s="155"/>
      <c r="AD180" s="155"/>
      <c r="AE180" s="16"/>
      <c r="AF180" s="16"/>
      <c r="AG180" s="16"/>
      <c r="AH180" s="16"/>
      <c r="AI180" s="16"/>
      <c r="AJ180" s="16"/>
      <c r="AK180" s="16"/>
      <c r="AL180" s="16"/>
      <c r="AM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6"/>
      <c r="Z181" s="16"/>
      <c r="AA181" s="16"/>
      <c r="AB181" s="16"/>
      <c r="AC181" s="155"/>
      <c r="AD181" s="155"/>
      <c r="AE181" s="16"/>
      <c r="AF181" s="16"/>
      <c r="AG181" s="16"/>
      <c r="AH181" s="16"/>
      <c r="AI181" s="16"/>
      <c r="AJ181" s="16"/>
      <c r="AK181" s="16"/>
      <c r="AL181" s="16"/>
      <c r="AM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6"/>
      <c r="Z182" s="16"/>
      <c r="AA182" s="16"/>
      <c r="AB182" s="16"/>
      <c r="AC182" s="155"/>
      <c r="AD182" s="155"/>
      <c r="AE182" s="16"/>
      <c r="AF182" s="16"/>
      <c r="AG182" s="16"/>
      <c r="AH182" s="16"/>
      <c r="AI182" s="16"/>
      <c r="AJ182" s="16"/>
      <c r="AK182" s="16"/>
      <c r="AL182" s="16"/>
      <c r="AM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6"/>
      <c r="Z183" s="16"/>
      <c r="AA183" s="16"/>
      <c r="AB183" s="16"/>
      <c r="AC183" s="155"/>
      <c r="AD183" s="155"/>
      <c r="AE183" s="16"/>
      <c r="AF183" s="16"/>
      <c r="AG183" s="16"/>
      <c r="AH183" s="16"/>
      <c r="AI183" s="16"/>
      <c r="AJ183" s="16"/>
      <c r="AK183" s="16"/>
      <c r="AL183" s="16"/>
      <c r="AM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6"/>
      <c r="Z184" s="16"/>
      <c r="AA184" s="16"/>
      <c r="AB184" s="16"/>
      <c r="AC184" s="155"/>
      <c r="AD184" s="155"/>
      <c r="AE184" s="16"/>
      <c r="AF184" s="16"/>
      <c r="AG184" s="16"/>
      <c r="AH184" s="16"/>
      <c r="AI184" s="16"/>
      <c r="AJ184" s="16"/>
      <c r="AK184" s="16"/>
      <c r="AL184" s="16"/>
      <c r="AM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6"/>
      <c r="Z185" s="16"/>
      <c r="AA185" s="16"/>
      <c r="AB185" s="16"/>
      <c r="AC185" s="155"/>
      <c r="AD185" s="155"/>
      <c r="AE185" s="16"/>
      <c r="AF185" s="16"/>
      <c r="AG185" s="16"/>
      <c r="AH185" s="16"/>
      <c r="AI185" s="16"/>
      <c r="AJ185" s="16"/>
      <c r="AK185" s="16"/>
      <c r="AL185" s="16"/>
      <c r="AM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6"/>
      <c r="Z186" s="16"/>
      <c r="AA186" s="16"/>
      <c r="AB186" s="16"/>
      <c r="AC186" s="155"/>
      <c r="AD186" s="155"/>
      <c r="AE186" s="16"/>
      <c r="AF186" s="16"/>
      <c r="AG186" s="16"/>
      <c r="AH186" s="16"/>
      <c r="AI186" s="16"/>
      <c r="AJ186" s="16"/>
      <c r="AK186" s="16"/>
      <c r="AL186" s="16"/>
      <c r="AM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6"/>
      <c r="Z187" s="16"/>
      <c r="AA187" s="16"/>
      <c r="AB187" s="16"/>
      <c r="AC187" s="155"/>
      <c r="AD187" s="155"/>
      <c r="AE187" s="16"/>
      <c r="AF187" s="16"/>
      <c r="AG187" s="16"/>
      <c r="AH187" s="16"/>
      <c r="AI187" s="16"/>
      <c r="AJ187" s="16"/>
      <c r="AK187" s="16"/>
      <c r="AL187" s="16"/>
      <c r="AM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6"/>
      <c r="Z188" s="16"/>
      <c r="AA188" s="16"/>
      <c r="AB188" s="16"/>
      <c r="AC188" s="155"/>
      <c r="AD188" s="155"/>
      <c r="AE188" s="16"/>
      <c r="AF188" s="16"/>
      <c r="AG188" s="16"/>
      <c r="AH188" s="16"/>
      <c r="AI188" s="16"/>
      <c r="AJ188" s="16"/>
      <c r="AK188" s="16"/>
      <c r="AL188" s="16"/>
      <c r="AM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6"/>
      <c r="Z189" s="16"/>
      <c r="AA189" s="16"/>
      <c r="AB189" s="16"/>
      <c r="AC189" s="155"/>
      <c r="AD189" s="155"/>
      <c r="AE189" s="16"/>
      <c r="AF189" s="16"/>
      <c r="AG189" s="16"/>
      <c r="AH189" s="16"/>
      <c r="AI189" s="16"/>
      <c r="AJ189" s="16"/>
      <c r="AK189" s="16"/>
      <c r="AL189" s="16"/>
      <c r="AM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6"/>
      <c r="Z190" s="16"/>
      <c r="AA190" s="16"/>
      <c r="AB190" s="16"/>
      <c r="AC190" s="155"/>
      <c r="AD190" s="155"/>
      <c r="AE190" s="16"/>
      <c r="AF190" s="16"/>
      <c r="AG190" s="16"/>
      <c r="AH190" s="16"/>
      <c r="AI190" s="16"/>
      <c r="AJ190" s="16"/>
      <c r="AK190" s="16"/>
      <c r="AL190" s="16"/>
      <c r="AM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6"/>
      <c r="Z191" s="16"/>
      <c r="AA191" s="16"/>
      <c r="AB191" s="16"/>
      <c r="AC191" s="155"/>
      <c r="AD191" s="155"/>
      <c r="AE191" s="16"/>
      <c r="AF191" s="16"/>
      <c r="AG191" s="16"/>
      <c r="AH191" s="16"/>
      <c r="AI191" s="16"/>
      <c r="AJ191" s="16"/>
      <c r="AK191" s="16"/>
      <c r="AL191" s="16"/>
      <c r="AM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6"/>
      <c r="Z192" s="16"/>
      <c r="AA192" s="16"/>
      <c r="AB192" s="16"/>
      <c r="AC192" s="155"/>
      <c r="AD192" s="155"/>
      <c r="AE192" s="16"/>
      <c r="AF192" s="16"/>
      <c r="AG192" s="16"/>
      <c r="AH192" s="16"/>
      <c r="AI192" s="16"/>
      <c r="AJ192" s="16"/>
      <c r="AK192" s="16"/>
      <c r="AL192" s="16"/>
      <c r="AM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6"/>
      <c r="Z193" s="16"/>
      <c r="AA193" s="16"/>
      <c r="AB193" s="16"/>
      <c r="AC193" s="155"/>
      <c r="AD193" s="155"/>
      <c r="AE193" s="16"/>
      <c r="AF193" s="16"/>
      <c r="AG193" s="16"/>
      <c r="AH193" s="16"/>
      <c r="AI193" s="16"/>
      <c r="AJ193" s="16"/>
      <c r="AK193" s="16"/>
      <c r="AL193" s="16"/>
      <c r="AM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6"/>
      <c r="Z194" s="16"/>
      <c r="AA194" s="16"/>
      <c r="AB194" s="16"/>
      <c r="AC194" s="155"/>
      <c r="AD194" s="155"/>
      <c r="AE194" s="16"/>
      <c r="AF194" s="16"/>
      <c r="AG194" s="16"/>
      <c r="AH194" s="16"/>
      <c r="AI194" s="16"/>
      <c r="AJ194" s="16"/>
      <c r="AK194" s="16"/>
      <c r="AL194" s="16"/>
      <c r="AM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6"/>
      <c r="Z195" s="16"/>
      <c r="AA195" s="16"/>
      <c r="AB195" s="16"/>
      <c r="AC195" s="155"/>
      <c r="AD195" s="155"/>
      <c r="AE195" s="16"/>
      <c r="AF195" s="16"/>
      <c r="AG195" s="16"/>
      <c r="AH195" s="16"/>
      <c r="AI195" s="16"/>
      <c r="AJ195" s="16"/>
      <c r="AK195" s="16"/>
      <c r="AL195" s="16"/>
      <c r="AM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6"/>
      <c r="Z196" s="16"/>
      <c r="AA196" s="16"/>
      <c r="AB196" s="16"/>
      <c r="AC196" s="155"/>
      <c r="AD196" s="155"/>
      <c r="AE196" s="16"/>
      <c r="AF196" s="16"/>
      <c r="AG196" s="16"/>
      <c r="AH196" s="16"/>
      <c r="AI196" s="16"/>
      <c r="AJ196" s="16"/>
      <c r="AK196" s="16"/>
      <c r="AL196" s="16"/>
      <c r="AM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6"/>
      <c r="Z197" s="16"/>
      <c r="AA197" s="16"/>
      <c r="AB197" s="16"/>
      <c r="AC197" s="155"/>
      <c r="AD197" s="155"/>
      <c r="AE197" s="16"/>
      <c r="AF197" s="16"/>
      <c r="AG197" s="16"/>
      <c r="AH197" s="16"/>
      <c r="AI197" s="16"/>
      <c r="AJ197" s="16"/>
      <c r="AK197" s="16"/>
      <c r="AL197" s="16"/>
      <c r="AM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6"/>
      <c r="Z198" s="16"/>
      <c r="AA198" s="16"/>
      <c r="AB198" s="16"/>
      <c r="AC198" s="155"/>
      <c r="AD198" s="155"/>
      <c r="AE198" s="16"/>
      <c r="AF198" s="16"/>
      <c r="AG198" s="16"/>
      <c r="AH198" s="16"/>
      <c r="AI198" s="16"/>
      <c r="AJ198" s="16"/>
      <c r="AK198" s="16"/>
      <c r="AL198" s="16"/>
      <c r="AM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6"/>
      <c r="Z199" s="16"/>
      <c r="AA199" s="16"/>
      <c r="AB199" s="16"/>
      <c r="AC199" s="155"/>
      <c r="AD199" s="155"/>
      <c r="AE199" s="16"/>
      <c r="AF199" s="16"/>
      <c r="AG199" s="16"/>
      <c r="AH199" s="16"/>
      <c r="AI199" s="16"/>
      <c r="AJ199" s="16"/>
      <c r="AK199" s="16"/>
      <c r="AL199" s="16"/>
      <c r="AM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6"/>
      <c r="Z200" s="16"/>
      <c r="AA200" s="16"/>
      <c r="AB200" s="16"/>
      <c r="AC200" s="155"/>
      <c r="AD200" s="155"/>
      <c r="AE200" s="16"/>
      <c r="AF200" s="16"/>
      <c r="AG200" s="16"/>
      <c r="AH200" s="16"/>
      <c r="AI200" s="16"/>
      <c r="AJ200" s="16"/>
      <c r="AK200" s="16"/>
      <c r="AL200" s="16"/>
      <c r="AM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6"/>
      <c r="Z201" s="16"/>
      <c r="AA201" s="16"/>
      <c r="AB201" s="16"/>
      <c r="AC201" s="155"/>
      <c r="AD201" s="155"/>
      <c r="AE201" s="16"/>
      <c r="AF201" s="16"/>
      <c r="AG201" s="16"/>
      <c r="AH201" s="16"/>
      <c r="AI201" s="16"/>
      <c r="AJ201" s="16"/>
      <c r="AK201" s="16"/>
      <c r="AL201" s="16"/>
      <c r="AM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6"/>
      <c r="Z202" s="16"/>
      <c r="AA202" s="16"/>
      <c r="AB202" s="16"/>
      <c r="AC202" s="155"/>
      <c r="AD202" s="155"/>
      <c r="AE202" s="16"/>
      <c r="AF202" s="16"/>
      <c r="AG202" s="16"/>
      <c r="AH202" s="16"/>
      <c r="AI202" s="16"/>
      <c r="AJ202" s="16"/>
      <c r="AK202" s="16"/>
      <c r="AL202" s="16"/>
      <c r="AM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6"/>
      <c r="Z203" s="16"/>
      <c r="AA203" s="16"/>
      <c r="AB203" s="16"/>
      <c r="AC203" s="155"/>
      <c r="AD203" s="155"/>
      <c r="AE203" s="16"/>
      <c r="AF203" s="16"/>
      <c r="AG203" s="16"/>
      <c r="AH203" s="16"/>
      <c r="AI203" s="16"/>
      <c r="AJ203" s="16"/>
      <c r="AK203" s="16"/>
      <c r="AL203" s="16"/>
      <c r="AM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6"/>
      <c r="Z204" s="16"/>
      <c r="AA204" s="16"/>
      <c r="AB204" s="16"/>
      <c r="AC204" s="155"/>
      <c r="AD204" s="155"/>
      <c r="AE204" s="16"/>
      <c r="AF204" s="16"/>
      <c r="AG204" s="16"/>
      <c r="AH204" s="16"/>
      <c r="AI204" s="16"/>
      <c r="AJ204" s="16"/>
      <c r="AK204" s="16"/>
      <c r="AL204" s="16"/>
      <c r="AM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6"/>
      <c r="Z205" s="16"/>
      <c r="AA205" s="16"/>
      <c r="AB205" s="16"/>
      <c r="AC205" s="155"/>
      <c r="AD205" s="155"/>
      <c r="AE205" s="16"/>
      <c r="AF205" s="16"/>
      <c r="AG205" s="16"/>
      <c r="AH205" s="16"/>
      <c r="AI205" s="16"/>
      <c r="AJ205" s="16"/>
      <c r="AK205" s="16"/>
      <c r="AL205" s="16"/>
      <c r="AM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6"/>
      <c r="Z206" s="16"/>
      <c r="AA206" s="16"/>
      <c r="AB206" s="16"/>
      <c r="AC206" s="155"/>
      <c r="AD206" s="155"/>
      <c r="AE206" s="16"/>
      <c r="AF206" s="16"/>
      <c r="AG206" s="16"/>
      <c r="AH206" s="16"/>
      <c r="AI206" s="16"/>
      <c r="AJ206" s="16"/>
      <c r="AK206" s="16"/>
      <c r="AL206" s="16"/>
      <c r="AM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6"/>
      <c r="Z207" s="16"/>
      <c r="AA207" s="16"/>
      <c r="AB207" s="16"/>
      <c r="AC207" s="155"/>
      <c r="AD207" s="155"/>
      <c r="AE207" s="16"/>
      <c r="AF207" s="16"/>
      <c r="AG207" s="16"/>
      <c r="AH207" s="16"/>
      <c r="AI207" s="16"/>
      <c r="AJ207" s="16"/>
      <c r="AK207" s="16"/>
      <c r="AL207" s="16"/>
      <c r="AM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6"/>
      <c r="Z208" s="16"/>
      <c r="AA208" s="16"/>
      <c r="AB208" s="16"/>
      <c r="AC208" s="155"/>
      <c r="AD208" s="155"/>
      <c r="AE208" s="16"/>
      <c r="AF208" s="16"/>
      <c r="AG208" s="16"/>
      <c r="AH208" s="16"/>
      <c r="AI208" s="16"/>
      <c r="AJ208" s="16"/>
      <c r="AK208" s="16"/>
      <c r="AL208" s="16"/>
      <c r="AM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6"/>
      <c r="Z209" s="16"/>
      <c r="AA209" s="16"/>
      <c r="AB209" s="16"/>
      <c r="AC209" s="155"/>
      <c r="AD209" s="155"/>
      <c r="AE209" s="16"/>
      <c r="AF209" s="16"/>
      <c r="AG209" s="16"/>
      <c r="AH209" s="16"/>
      <c r="AI209" s="16"/>
      <c r="AJ209" s="16"/>
      <c r="AK209" s="16"/>
      <c r="AL209" s="16"/>
      <c r="AM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6"/>
      <c r="Z210" s="16"/>
      <c r="AA210" s="16"/>
      <c r="AB210" s="16"/>
      <c r="AC210" s="155"/>
      <c r="AD210" s="155"/>
      <c r="AE210" s="16"/>
      <c r="AF210" s="16"/>
      <c r="AG210" s="16"/>
      <c r="AH210" s="16"/>
      <c r="AI210" s="16"/>
      <c r="AJ210" s="16"/>
      <c r="AK210" s="16"/>
      <c r="AL210" s="16"/>
      <c r="AM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6"/>
      <c r="Z211" s="16"/>
      <c r="AA211" s="16"/>
      <c r="AB211" s="16"/>
      <c r="AC211" s="155"/>
      <c r="AD211" s="155"/>
      <c r="AE211" s="16"/>
      <c r="AF211" s="16"/>
      <c r="AG211" s="16"/>
      <c r="AH211" s="16"/>
      <c r="AI211" s="16"/>
      <c r="AJ211" s="16"/>
      <c r="AK211" s="16"/>
      <c r="AL211" s="16"/>
      <c r="AM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6"/>
      <c r="Z212" s="16"/>
      <c r="AA212" s="16"/>
      <c r="AB212" s="16"/>
      <c r="AC212" s="155"/>
      <c r="AD212" s="155"/>
      <c r="AE212" s="16"/>
      <c r="AF212" s="16"/>
      <c r="AG212" s="16"/>
      <c r="AH212" s="16"/>
      <c r="AI212" s="16"/>
      <c r="AJ212" s="16"/>
      <c r="AK212" s="16"/>
      <c r="AL212" s="16"/>
      <c r="AM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6"/>
      <c r="Z213" s="16"/>
      <c r="AA213" s="16"/>
      <c r="AB213" s="16"/>
      <c r="AC213" s="155"/>
      <c r="AD213" s="155"/>
      <c r="AE213" s="16"/>
      <c r="AF213" s="16"/>
      <c r="AG213" s="16"/>
      <c r="AH213" s="16"/>
      <c r="AI213" s="16"/>
      <c r="AJ213" s="16"/>
      <c r="AK213" s="16"/>
      <c r="AL213" s="16"/>
      <c r="AM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6"/>
      <c r="Z214" s="16"/>
      <c r="AA214" s="16"/>
      <c r="AB214" s="16"/>
      <c r="AC214" s="155"/>
      <c r="AD214" s="155"/>
      <c r="AE214" s="16"/>
      <c r="AF214" s="16"/>
      <c r="AG214" s="16"/>
      <c r="AH214" s="16"/>
      <c r="AI214" s="16"/>
      <c r="AJ214" s="16"/>
      <c r="AK214" s="16"/>
      <c r="AL214" s="16"/>
      <c r="AM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6"/>
      <c r="Z215" s="16"/>
      <c r="AA215" s="16"/>
      <c r="AB215" s="16"/>
      <c r="AC215" s="155"/>
      <c r="AD215" s="155"/>
      <c r="AE215" s="16"/>
      <c r="AF215" s="16"/>
      <c r="AG215" s="16"/>
      <c r="AH215" s="16"/>
      <c r="AI215" s="16"/>
      <c r="AJ215" s="16"/>
      <c r="AK215" s="16"/>
      <c r="AL215" s="16"/>
      <c r="AM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6"/>
      <c r="Z216" s="16"/>
      <c r="AA216" s="16"/>
      <c r="AB216" s="16"/>
      <c r="AC216" s="155"/>
      <c r="AD216" s="155"/>
      <c r="AE216" s="16"/>
      <c r="AF216" s="16"/>
      <c r="AG216" s="16"/>
      <c r="AH216" s="16"/>
      <c r="AI216" s="16"/>
      <c r="AJ216" s="16"/>
      <c r="AK216" s="16"/>
      <c r="AL216" s="16"/>
      <c r="AM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6"/>
      <c r="Z217" s="16"/>
      <c r="AA217" s="16"/>
      <c r="AB217" s="16"/>
      <c r="AC217" s="155"/>
      <c r="AD217" s="155"/>
      <c r="AE217" s="16"/>
      <c r="AF217" s="16"/>
      <c r="AG217" s="16"/>
      <c r="AH217" s="16"/>
      <c r="AI217" s="16"/>
      <c r="AJ217" s="16"/>
      <c r="AK217" s="16"/>
      <c r="AL217" s="16"/>
      <c r="AM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6"/>
      <c r="Z218" s="16"/>
      <c r="AA218" s="16"/>
      <c r="AB218" s="16"/>
      <c r="AC218" s="155"/>
      <c r="AD218" s="155"/>
      <c r="AE218" s="16"/>
      <c r="AF218" s="16"/>
      <c r="AG218" s="16"/>
      <c r="AH218" s="16"/>
      <c r="AI218" s="16"/>
      <c r="AJ218" s="16"/>
      <c r="AK218" s="16"/>
      <c r="AL218" s="16"/>
      <c r="AM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6"/>
      <c r="Z219" s="16"/>
      <c r="AA219" s="16"/>
      <c r="AB219" s="16"/>
      <c r="AC219" s="155"/>
      <c r="AD219" s="155"/>
      <c r="AE219" s="16"/>
      <c r="AF219" s="16"/>
      <c r="AG219" s="16"/>
      <c r="AH219" s="16"/>
      <c r="AI219" s="16"/>
      <c r="AJ219" s="16"/>
      <c r="AK219" s="16"/>
      <c r="AL219" s="16"/>
      <c r="AM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6"/>
      <c r="Z220" s="16"/>
      <c r="AA220" s="16"/>
      <c r="AB220" s="16"/>
      <c r="AC220" s="155"/>
      <c r="AD220" s="155"/>
      <c r="AE220" s="16"/>
      <c r="AF220" s="16"/>
      <c r="AG220" s="16"/>
      <c r="AH220" s="16"/>
      <c r="AI220" s="16"/>
      <c r="AJ220" s="16"/>
      <c r="AK220" s="16"/>
      <c r="AL220" s="16"/>
      <c r="AM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6"/>
      <c r="Z221" s="16"/>
      <c r="AA221" s="16"/>
      <c r="AB221" s="16"/>
      <c r="AC221" s="155"/>
      <c r="AD221" s="155"/>
      <c r="AE221" s="16"/>
      <c r="AF221" s="16"/>
      <c r="AG221" s="16"/>
      <c r="AH221" s="16"/>
      <c r="AI221" s="16"/>
      <c r="AJ221" s="16"/>
      <c r="AK221" s="16"/>
      <c r="AL221" s="16"/>
      <c r="AM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6"/>
      <c r="Z222" s="16"/>
      <c r="AA222" s="16"/>
      <c r="AB222" s="16"/>
      <c r="AC222" s="155"/>
      <c r="AD222" s="155"/>
      <c r="AE222" s="16"/>
      <c r="AF222" s="16"/>
      <c r="AG222" s="16"/>
      <c r="AH222" s="16"/>
      <c r="AI222" s="16"/>
      <c r="AJ222" s="16"/>
      <c r="AK222" s="16"/>
      <c r="AL222" s="16"/>
      <c r="AM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6"/>
      <c r="Z223" s="16"/>
      <c r="AA223" s="16"/>
      <c r="AB223" s="16"/>
      <c r="AC223" s="155"/>
      <c r="AD223" s="155"/>
      <c r="AE223" s="16"/>
      <c r="AF223" s="16"/>
      <c r="AG223" s="16"/>
      <c r="AH223" s="16"/>
      <c r="AI223" s="16"/>
      <c r="AJ223" s="16"/>
      <c r="AK223" s="16"/>
      <c r="AL223" s="16"/>
      <c r="AM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6"/>
      <c r="Z224" s="16"/>
      <c r="AA224" s="16"/>
      <c r="AB224" s="16"/>
      <c r="AC224" s="155"/>
      <c r="AD224" s="155"/>
      <c r="AE224" s="16"/>
      <c r="AF224" s="16"/>
      <c r="AG224" s="16"/>
      <c r="AH224" s="16"/>
      <c r="AI224" s="16"/>
      <c r="AJ224" s="16"/>
      <c r="AK224" s="16"/>
      <c r="AL224" s="16"/>
      <c r="AM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6"/>
      <c r="Z225" s="16"/>
      <c r="AA225" s="16"/>
      <c r="AB225" s="16"/>
      <c r="AC225" s="155"/>
      <c r="AD225" s="155"/>
      <c r="AE225" s="16"/>
      <c r="AF225" s="16"/>
      <c r="AG225" s="16"/>
      <c r="AH225" s="16"/>
      <c r="AI225" s="16"/>
      <c r="AJ225" s="16"/>
      <c r="AK225" s="16"/>
      <c r="AL225" s="16"/>
      <c r="AM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6"/>
      <c r="Z226" s="16"/>
      <c r="AA226" s="16"/>
      <c r="AB226" s="16"/>
      <c r="AC226" s="155"/>
      <c r="AD226" s="155"/>
      <c r="AE226" s="16"/>
      <c r="AF226" s="16"/>
      <c r="AG226" s="16"/>
      <c r="AH226" s="16"/>
      <c r="AI226" s="16"/>
      <c r="AJ226" s="16"/>
      <c r="AK226" s="16"/>
      <c r="AL226" s="16"/>
      <c r="AM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6"/>
      <c r="Z227" s="16"/>
      <c r="AA227" s="16"/>
      <c r="AB227" s="16"/>
      <c r="AC227" s="155"/>
      <c r="AD227" s="155"/>
      <c r="AE227" s="16"/>
      <c r="AF227" s="16"/>
      <c r="AG227" s="16"/>
      <c r="AH227" s="16"/>
      <c r="AI227" s="16"/>
      <c r="AJ227" s="16"/>
      <c r="AK227" s="16"/>
      <c r="AL227" s="16"/>
      <c r="AM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6"/>
      <c r="Z228" s="16"/>
      <c r="AA228" s="16"/>
      <c r="AB228" s="16"/>
      <c r="AC228" s="155"/>
      <c r="AD228" s="155"/>
      <c r="AE228" s="16"/>
      <c r="AF228" s="16"/>
      <c r="AG228" s="16"/>
      <c r="AH228" s="16"/>
      <c r="AI228" s="16"/>
      <c r="AJ228" s="16"/>
      <c r="AK228" s="16"/>
      <c r="AL228" s="16"/>
      <c r="AM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6"/>
      <c r="Z229" s="16"/>
      <c r="AA229" s="16"/>
      <c r="AB229" s="16"/>
      <c r="AC229" s="155"/>
      <c r="AD229" s="155"/>
      <c r="AE229" s="16"/>
      <c r="AF229" s="16"/>
      <c r="AG229" s="16"/>
      <c r="AH229" s="16"/>
      <c r="AI229" s="16"/>
      <c r="AJ229" s="16"/>
      <c r="AK229" s="16"/>
      <c r="AL229" s="16"/>
      <c r="AM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6"/>
      <c r="Z230" s="16"/>
      <c r="AA230" s="16"/>
      <c r="AB230" s="16"/>
      <c r="AC230" s="155"/>
      <c r="AD230" s="155"/>
      <c r="AE230" s="16"/>
      <c r="AF230" s="16"/>
      <c r="AG230" s="16"/>
      <c r="AH230" s="16"/>
      <c r="AI230" s="16"/>
      <c r="AJ230" s="16"/>
      <c r="AK230" s="16"/>
      <c r="AL230" s="16"/>
      <c r="AM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6"/>
      <c r="Z231" s="16"/>
      <c r="AA231" s="16"/>
      <c r="AB231" s="16"/>
      <c r="AC231" s="155"/>
      <c r="AD231" s="155"/>
      <c r="AE231" s="16"/>
      <c r="AF231" s="16"/>
      <c r="AG231" s="16"/>
      <c r="AH231" s="16"/>
      <c r="AI231" s="16"/>
      <c r="AJ231" s="16"/>
      <c r="AK231" s="16"/>
      <c r="AL231" s="16"/>
      <c r="AM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6"/>
      <c r="Z232" s="16"/>
      <c r="AA232" s="16"/>
      <c r="AB232" s="16"/>
      <c r="AC232" s="155"/>
      <c r="AD232" s="155"/>
      <c r="AE232" s="16"/>
      <c r="AF232" s="16"/>
      <c r="AG232" s="16"/>
      <c r="AH232" s="16"/>
      <c r="AI232" s="16"/>
      <c r="AJ232" s="16"/>
      <c r="AK232" s="16"/>
      <c r="AL232" s="16"/>
      <c r="AM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6"/>
      <c r="Z233" s="16"/>
      <c r="AA233" s="16"/>
      <c r="AB233" s="16"/>
      <c r="AC233" s="155"/>
      <c r="AD233" s="155"/>
      <c r="AE233" s="16"/>
      <c r="AF233" s="16"/>
      <c r="AG233" s="16"/>
      <c r="AH233" s="16"/>
      <c r="AI233" s="16"/>
      <c r="AJ233" s="16"/>
      <c r="AK233" s="16"/>
      <c r="AL233" s="16"/>
      <c r="AM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6"/>
      <c r="Z234" s="16"/>
      <c r="AA234" s="16"/>
      <c r="AB234" s="16"/>
      <c r="AC234" s="155"/>
      <c r="AD234" s="155"/>
      <c r="AE234" s="16"/>
      <c r="AF234" s="16"/>
      <c r="AG234" s="16"/>
      <c r="AH234" s="16"/>
      <c r="AI234" s="16"/>
      <c r="AJ234" s="16"/>
      <c r="AK234" s="16"/>
      <c r="AL234" s="16"/>
      <c r="AM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6"/>
      <c r="Z235" s="16"/>
      <c r="AA235" s="16"/>
      <c r="AB235" s="16"/>
      <c r="AC235" s="155"/>
      <c r="AD235" s="155"/>
      <c r="AE235" s="16"/>
      <c r="AF235" s="16"/>
      <c r="AG235" s="16"/>
      <c r="AH235" s="16"/>
      <c r="AI235" s="16"/>
      <c r="AJ235" s="16"/>
      <c r="AK235" s="16"/>
      <c r="AL235" s="16"/>
      <c r="AM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6"/>
      <c r="Z236" s="16"/>
      <c r="AA236" s="16"/>
      <c r="AB236" s="16"/>
      <c r="AC236" s="155"/>
      <c r="AD236" s="155"/>
      <c r="AE236" s="16"/>
      <c r="AF236" s="16"/>
      <c r="AG236" s="16"/>
      <c r="AH236" s="16"/>
      <c r="AI236" s="16"/>
      <c r="AJ236" s="16"/>
      <c r="AK236" s="16"/>
      <c r="AL236" s="16"/>
      <c r="AM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6"/>
      <c r="Z237" s="16"/>
      <c r="AA237" s="16"/>
      <c r="AB237" s="16"/>
      <c r="AC237" s="155"/>
      <c r="AD237" s="155"/>
      <c r="AE237" s="16"/>
      <c r="AF237" s="16"/>
      <c r="AG237" s="16"/>
      <c r="AH237" s="16"/>
      <c r="AI237" s="16"/>
      <c r="AJ237" s="16"/>
      <c r="AK237" s="16"/>
      <c r="AL237" s="16"/>
      <c r="AM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6"/>
      <c r="Z238" s="16"/>
      <c r="AA238" s="16"/>
      <c r="AB238" s="16"/>
      <c r="AC238" s="155"/>
      <c r="AD238" s="155"/>
      <c r="AE238" s="16"/>
      <c r="AF238" s="16"/>
      <c r="AG238" s="16"/>
      <c r="AH238" s="16"/>
      <c r="AI238" s="16"/>
      <c r="AJ238" s="16"/>
      <c r="AK238" s="16"/>
      <c r="AL238" s="16"/>
      <c r="AM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6"/>
      <c r="Z239" s="16"/>
      <c r="AA239" s="16"/>
      <c r="AB239" s="16"/>
      <c r="AC239" s="155"/>
      <c r="AD239" s="155"/>
      <c r="AE239" s="16"/>
      <c r="AF239" s="16"/>
      <c r="AG239" s="16"/>
      <c r="AH239" s="16"/>
      <c r="AI239" s="16"/>
      <c r="AJ239" s="16"/>
      <c r="AK239" s="16"/>
      <c r="AL239" s="16"/>
      <c r="AM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6"/>
      <c r="Z240" s="16"/>
      <c r="AA240" s="16"/>
      <c r="AB240" s="16"/>
      <c r="AC240" s="155"/>
      <c r="AD240" s="155"/>
      <c r="AE240" s="16"/>
      <c r="AF240" s="16"/>
      <c r="AG240" s="16"/>
      <c r="AH240" s="16"/>
      <c r="AI240" s="16"/>
      <c r="AJ240" s="16"/>
      <c r="AK240" s="16"/>
      <c r="AL240" s="16"/>
      <c r="AM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6"/>
      <c r="Z241" s="16"/>
      <c r="AA241" s="16"/>
      <c r="AB241" s="16"/>
      <c r="AC241" s="155"/>
      <c r="AD241" s="155"/>
      <c r="AE241" s="16"/>
      <c r="AF241" s="16"/>
      <c r="AG241" s="16"/>
      <c r="AH241" s="16"/>
      <c r="AI241" s="16"/>
      <c r="AJ241" s="16"/>
      <c r="AK241" s="16"/>
      <c r="AL241" s="16"/>
      <c r="AM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6"/>
      <c r="Z242" s="16"/>
      <c r="AA242" s="16"/>
      <c r="AB242" s="16"/>
      <c r="AC242" s="155"/>
      <c r="AD242" s="155"/>
      <c r="AE242" s="16"/>
      <c r="AF242" s="16"/>
      <c r="AG242" s="16"/>
      <c r="AH242" s="16"/>
      <c r="AI242" s="16"/>
      <c r="AJ242" s="16"/>
      <c r="AK242" s="16"/>
      <c r="AL242" s="16"/>
      <c r="AM242" s="1"/>
    </row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4">
    <mergeCell ref="AF1:AF8"/>
    <mergeCell ref="AG1:AG8"/>
    <mergeCell ref="AH1:AH8"/>
    <mergeCell ref="AI1:AI8"/>
    <mergeCell ref="AJ1:AJ8"/>
    <mergeCell ref="AK1:AK8"/>
    <mergeCell ref="AL1:AL8"/>
    <mergeCell ref="Y1:Y8"/>
    <mergeCell ref="Z1:Z8"/>
    <mergeCell ref="AA1:AA8"/>
    <mergeCell ref="AB1:AB8"/>
    <mergeCell ref="AC1:AC8"/>
    <mergeCell ref="AD1:AD8"/>
    <mergeCell ref="AE1:AE8"/>
    <mergeCell ref="V42:W42"/>
    <mergeCell ref="K7:N7"/>
    <mergeCell ref="O7:R7"/>
    <mergeCell ref="D2:H2"/>
    <mergeCell ref="C4:H4"/>
    <mergeCell ref="C5:H5"/>
    <mergeCell ref="C6:H6"/>
    <mergeCell ref="K6:N6"/>
    <mergeCell ref="O6:R6"/>
    <mergeCell ref="C7:H7"/>
  </mergeCells>
  <conditionalFormatting sqref="B10:B40">
    <cfRule type="containsText" dxfId="0" priority="1" operator="containsText" text="samedi">
      <formula>NOT(ISERROR(SEARCH(("samedi"),(B10))))</formula>
    </cfRule>
  </conditionalFormatting>
  <conditionalFormatting sqref="B10:B40">
    <cfRule type="containsText" dxfId="1" priority="2" operator="containsText" text="dimanche">
      <formula>NOT(ISERROR(SEARCH(("dimanche"),(B10))))</formula>
    </cfRule>
  </conditionalFormatting>
  <conditionalFormatting sqref="B15:B40">
    <cfRule type="notContainsBlanks" dxfId="2" priority="3">
      <formula>LEN(TRIM(B15))&gt;0</formula>
    </cfRule>
  </conditionalFormatting>
  <printOptions/>
  <pageMargins bottom="0.75" footer="0.0" header="0.0" left="0.7" right="0.7" top="0.75"/>
  <pageSetup paperSize="9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xSplit="2.0" ySplit="9.0" topLeftCell="C10" activePane="bottomRight" state="frozen"/>
      <selection activeCell="C1" sqref="C1" pane="topRight"/>
      <selection activeCell="A10" sqref="A10" pane="bottomLeft"/>
      <selection activeCell="C10" sqref="C10" pane="bottomRight"/>
    </sheetView>
  </sheetViews>
  <sheetFormatPr customHeight="1" defaultColWidth="11.22" defaultRowHeight="15.0"/>
  <cols>
    <col customWidth="1" min="1" max="1" width="3.78"/>
    <col customWidth="1" min="2" max="2" width="21.78"/>
    <col customWidth="1" min="3" max="4" width="6.22"/>
    <col customWidth="1" min="5" max="5" width="7.11"/>
    <col customWidth="1" min="6" max="9" width="6.11"/>
    <col customWidth="1" min="10" max="10" width="5.67"/>
    <col customWidth="1" min="11" max="11" width="6.22"/>
    <col customWidth="1" min="12" max="12" width="7.11"/>
    <col customWidth="1" min="13" max="16" width="6.11"/>
    <col customWidth="1" min="17" max="17" width="5.67"/>
    <col customWidth="1" min="18" max="18" width="6.22"/>
    <col customWidth="1" min="19" max="19" width="7.11"/>
    <col customWidth="1" min="20" max="23" width="6.11"/>
    <col customWidth="1" min="24" max="24" width="4.22"/>
    <col customWidth="1" min="25" max="25" width="6.0"/>
    <col customWidth="1" min="26" max="26" width="5.78"/>
    <col customWidth="1" min="27" max="27" width="5.33"/>
    <col customWidth="1" min="28" max="28" width="6.11"/>
    <col customWidth="1" min="29" max="29" width="4.22"/>
    <col customWidth="1" min="30" max="30" width="6.22"/>
    <col customWidth="1" min="31" max="31" width="5.78"/>
    <col customWidth="1" min="32" max="32" width="4.89"/>
    <col customWidth="1" min="33" max="33" width="6.67"/>
    <col customWidth="1" min="34" max="34" width="6.33"/>
    <col customWidth="1" min="35" max="35" width="3.44"/>
    <col customWidth="1" min="36" max="36" width="3.56"/>
    <col customWidth="1" min="37" max="37" width="6.33"/>
    <col customWidth="1" min="38" max="38" width="6.44"/>
    <col customWidth="1" min="39" max="49" width="11.11"/>
    <col customWidth="1" min="50" max="50" width="7.78"/>
  </cols>
  <sheetData>
    <row r="1" ht="15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3" t="s">
        <v>0</v>
      </c>
      <c r="Z1" s="3" t="s">
        <v>1</v>
      </c>
      <c r="AA1" s="3" t="s">
        <v>2</v>
      </c>
      <c r="AB1" s="3" t="s">
        <v>3</v>
      </c>
      <c r="AC1" s="3" t="s">
        <v>4</v>
      </c>
      <c r="AD1" s="3" t="s">
        <v>5</v>
      </c>
      <c r="AE1" s="3" t="s">
        <v>6</v>
      </c>
      <c r="AF1" s="3" t="s">
        <v>7</v>
      </c>
      <c r="AG1" s="3" t="s">
        <v>8</v>
      </c>
      <c r="AH1" s="3" t="s">
        <v>9</v>
      </c>
      <c r="AI1" s="3" t="s">
        <v>10</v>
      </c>
      <c r="AJ1" s="3" t="s">
        <v>11</v>
      </c>
      <c r="AK1" s="3" t="s">
        <v>12</v>
      </c>
      <c r="AL1" s="3" t="s">
        <v>13</v>
      </c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ht="15.75" customHeight="1">
      <c r="A2" s="1"/>
      <c r="B2" s="4" t="s">
        <v>112</v>
      </c>
      <c r="C2" s="5" t="s">
        <v>113</v>
      </c>
      <c r="D2" s="233">
        <v>45261.0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ht="15.75" customHeight="1">
      <c r="A3" s="1"/>
      <c r="B3" s="8"/>
      <c r="C3" s="8"/>
      <c r="D3" s="8"/>
      <c r="E3" s="8"/>
      <c r="F3" s="8"/>
      <c r="G3" s="8"/>
      <c r="H3" s="10"/>
      <c r="I3" s="10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ht="15.75" customHeight="1">
      <c r="A4" s="11"/>
      <c r="B4" s="12" t="s">
        <v>114</v>
      </c>
      <c r="C4" s="13"/>
      <c r="D4" s="14"/>
      <c r="E4" s="14"/>
      <c r="F4" s="14"/>
      <c r="G4" s="14"/>
      <c r="H4" s="15"/>
      <c r="I4" s="16"/>
      <c r="J4" s="1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ht="15.75" customHeight="1">
      <c r="A5" s="11"/>
      <c r="B5" s="12" t="s">
        <v>115</v>
      </c>
      <c r="C5" s="13"/>
      <c r="D5" s="14"/>
      <c r="E5" s="14"/>
      <c r="F5" s="14"/>
      <c r="G5" s="14"/>
      <c r="H5" s="15"/>
      <c r="I5" s="16"/>
      <c r="J5" s="16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ht="15.75" customHeight="1">
      <c r="A6" s="10"/>
      <c r="B6" s="12" t="s">
        <v>116</v>
      </c>
      <c r="C6" s="17">
        <v>0.31666666666666665</v>
      </c>
      <c r="D6" s="14"/>
      <c r="E6" s="14"/>
      <c r="F6" s="14"/>
      <c r="G6" s="14"/>
      <c r="H6" s="15"/>
      <c r="I6" s="18"/>
      <c r="J6" s="19"/>
      <c r="K6" s="20" t="s">
        <v>117</v>
      </c>
      <c r="L6" s="14"/>
      <c r="M6" s="14"/>
      <c r="N6" s="14"/>
      <c r="O6" s="270" t="s">
        <v>124</v>
      </c>
      <c r="P6" s="14"/>
      <c r="Q6" s="14"/>
      <c r="R6" s="15"/>
      <c r="S6" s="1"/>
      <c r="T6" s="1"/>
      <c r="U6" s="1"/>
      <c r="V6" s="1"/>
      <c r="W6" s="1"/>
      <c r="X6" s="1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</row>
    <row r="7" ht="15.75" customHeight="1">
      <c r="A7" s="10"/>
      <c r="B7" s="12" t="s">
        <v>118</v>
      </c>
      <c r="C7" s="21">
        <f>SUM(X10:X37)</f>
        <v>6.241666667</v>
      </c>
      <c r="D7" s="14"/>
      <c r="E7" s="14"/>
      <c r="F7" s="14"/>
      <c r="G7" s="14"/>
      <c r="H7" s="15"/>
      <c r="I7" s="22"/>
      <c r="J7" s="19"/>
      <c r="K7" s="20" t="s">
        <v>119</v>
      </c>
      <c r="L7" s="14"/>
      <c r="M7" s="14"/>
      <c r="N7" s="14"/>
      <c r="O7" s="21">
        <f>C7-O6</f>
        <v>0.5194444444</v>
      </c>
      <c r="P7" s="14"/>
      <c r="Q7" s="14"/>
      <c r="R7" s="15"/>
      <c r="S7" s="1"/>
      <c r="T7" s="1"/>
      <c r="U7" s="1"/>
      <c r="V7" s="1"/>
      <c r="W7" s="1"/>
      <c r="X7" s="1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</row>
    <row r="8" ht="15.7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</row>
    <row r="9" ht="15.75" customHeight="1">
      <c r="A9" s="1"/>
      <c r="B9" s="24" t="s">
        <v>125</v>
      </c>
      <c r="C9" s="25" t="s">
        <v>16</v>
      </c>
      <c r="D9" s="27" t="s">
        <v>17</v>
      </c>
      <c r="E9" s="27" t="s">
        <v>18</v>
      </c>
      <c r="F9" s="27" t="s">
        <v>19</v>
      </c>
      <c r="G9" s="27" t="s">
        <v>20</v>
      </c>
      <c r="H9" s="28" t="s">
        <v>21</v>
      </c>
      <c r="I9" s="29" t="s">
        <v>19</v>
      </c>
      <c r="J9" s="30" t="s">
        <v>22</v>
      </c>
      <c r="K9" s="25" t="s">
        <v>17</v>
      </c>
      <c r="L9" s="27" t="s">
        <v>18</v>
      </c>
      <c r="M9" s="27" t="s">
        <v>19</v>
      </c>
      <c r="N9" s="31" t="s">
        <v>20</v>
      </c>
      <c r="O9" s="28" t="s">
        <v>21</v>
      </c>
      <c r="P9" s="29" t="s">
        <v>19</v>
      </c>
      <c r="Q9" s="30" t="s">
        <v>22</v>
      </c>
      <c r="R9" s="25" t="s">
        <v>17</v>
      </c>
      <c r="S9" s="27" t="s">
        <v>18</v>
      </c>
      <c r="T9" s="27" t="s">
        <v>19</v>
      </c>
      <c r="U9" s="31" t="s">
        <v>20</v>
      </c>
      <c r="V9" s="28" t="s">
        <v>21</v>
      </c>
      <c r="W9" s="29" t="s">
        <v>19</v>
      </c>
      <c r="X9" s="32" t="s">
        <v>23</v>
      </c>
      <c r="Y9" s="271" t="s">
        <v>24</v>
      </c>
      <c r="Z9" s="34" t="s">
        <v>25</v>
      </c>
      <c r="AA9" s="34" t="s">
        <v>26</v>
      </c>
      <c r="AB9" s="34" t="s">
        <v>27</v>
      </c>
      <c r="AC9" s="34" t="s">
        <v>28</v>
      </c>
      <c r="AD9" s="34" t="s">
        <v>29</v>
      </c>
      <c r="AE9" s="271" t="s">
        <v>30</v>
      </c>
      <c r="AF9" s="271" t="s">
        <v>31</v>
      </c>
      <c r="AG9" s="271" t="s">
        <v>32</v>
      </c>
      <c r="AH9" s="271" t="s">
        <v>33</v>
      </c>
      <c r="AI9" s="271" t="s">
        <v>34</v>
      </c>
      <c r="AJ9" s="271" t="s">
        <v>35</v>
      </c>
      <c r="AK9" s="34" t="s">
        <v>36</v>
      </c>
      <c r="AL9" s="271" t="s">
        <v>37</v>
      </c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</row>
    <row r="10" ht="15.75" customHeight="1">
      <c r="A10" s="1"/>
      <c r="B10" s="272">
        <v>45264.0</v>
      </c>
      <c r="C10" s="273"/>
      <c r="D10" s="273"/>
      <c r="E10" s="274"/>
      <c r="F10" s="273"/>
      <c r="G10" s="275">
        <v>0.3333333333333333</v>
      </c>
      <c r="H10" s="275">
        <v>0.49166666666666664</v>
      </c>
      <c r="I10" s="276"/>
      <c r="J10" s="277"/>
      <c r="K10" s="273"/>
      <c r="L10" s="274"/>
      <c r="M10" s="273"/>
      <c r="N10" s="275">
        <v>0.5833333333333334</v>
      </c>
      <c r="O10" s="275">
        <v>0.7416666666666667</v>
      </c>
      <c r="P10" s="276"/>
      <c r="Q10" s="277"/>
      <c r="R10" s="273"/>
      <c r="S10" s="274"/>
      <c r="T10" s="273"/>
      <c r="U10" s="278"/>
      <c r="V10" s="278"/>
      <c r="W10" s="276"/>
      <c r="X10" s="50">
        <f t="shared" ref="X10:X15" si="1">V10-U10+Q10+O10-N10+J10+H10-G10</f>
        <v>0.3166666667</v>
      </c>
      <c r="Y10" s="51"/>
      <c r="Z10" s="52">
        <f t="shared" ref="Z10:Z37" si="2">MIN(1,(H10&gt;21.5/24)+(O10&gt;21.5/24)+(V10&gt;21.5/24))</f>
        <v>0</v>
      </c>
      <c r="AA10" s="51">
        <f>MIN(1,(WEEKDAY(B10,2)=7)+AB10)</f>
        <v>0</v>
      </c>
      <c r="AB10" s="52" t="str">
        <f>IFERROR(IF(AND($G10="",$N10="",$U10=""),"",IF(MATCH($B10,'Fériés'!$C$5:$C$16,0)&gt;0,1,"")),"")</f>
        <v/>
      </c>
      <c r="AC10" s="54"/>
      <c r="AD10" s="54">
        <f t="shared" ref="AD10:AD37" si="3">MIN(1,(G10&lt;&gt;"")*(G10&lt;5/24)+(N10&lt;&gt;"")*(N10&lt;5/24)+(U10&lt;&gt;"")*(U10&lt;5/24)+(H10&gt;22/24)+(O10&gt;22/24)+(V10&gt;22/24))</f>
        <v>0</v>
      </c>
      <c r="AE10" s="55"/>
      <c r="AF10" s="55"/>
      <c r="AG10" s="55"/>
      <c r="AH10" s="55"/>
      <c r="AI10" s="55"/>
      <c r="AJ10" s="55"/>
      <c r="AK10" s="55">
        <f t="shared" ref="AK10:AK37" si="4">abs(24*((G10&lt;&gt;"")*(G10&lt;5/24)*(G10-5/24)+(N10&lt;&gt;"")*(N10&lt;5/24)*(N10-5/24)+(U10&lt;&gt;"")*(U10&lt;5/24)*(U10-5/24)+(H10&gt;22/24)*(H10-22/24)+(O10&gt;22/24)*(O10-22/24)+(V10&gt;22/24)*(V10-22/24)))</f>
        <v>0</v>
      </c>
      <c r="AL10" s="55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</row>
    <row r="11" ht="15.75" customHeight="1">
      <c r="A11" s="1"/>
      <c r="B11" s="279">
        <v>45265.0</v>
      </c>
      <c r="C11" s="280"/>
      <c r="D11" s="281"/>
      <c r="E11" s="282"/>
      <c r="F11" s="280"/>
      <c r="G11" s="283">
        <v>0.3333333333333333</v>
      </c>
      <c r="H11" s="283">
        <v>0.49166666666666664</v>
      </c>
      <c r="I11" s="284"/>
      <c r="J11" s="285"/>
      <c r="K11" s="281"/>
      <c r="L11" s="282"/>
      <c r="M11" s="280"/>
      <c r="N11" s="283">
        <v>0.5833333333333334</v>
      </c>
      <c r="O11" s="283">
        <v>0.7416666666666667</v>
      </c>
      <c r="P11" s="284"/>
      <c r="Q11" s="285"/>
      <c r="R11" s="280"/>
      <c r="S11" s="282"/>
      <c r="T11" s="280"/>
      <c r="U11" s="286"/>
      <c r="V11" s="286"/>
      <c r="W11" s="284"/>
      <c r="X11" s="50">
        <f t="shared" si="1"/>
        <v>0.3166666667</v>
      </c>
      <c r="Y11" s="67"/>
      <c r="Z11" s="68">
        <f t="shared" si="2"/>
        <v>0</v>
      </c>
      <c r="AA11" s="67" t="str">
        <f t="shared" ref="AA11:AA37" si="5">IFERROR(IF(AND(OR($H11&lt;&gt;"",$O11&lt;&gt;"",$V11&lt;&gt;""),OR(WEEKDAY($B11,2)=7,$AB11=1)),1,""),"")</f>
        <v/>
      </c>
      <c r="AB11" s="68" t="str">
        <f>IFERROR(IF(AND($G11="",$N11="",$U11=""),"",IF(MATCH($B11,'Fériés'!$C$5:$C$16,0)&gt;0,1,"")),"")</f>
        <v/>
      </c>
      <c r="AC11" s="70"/>
      <c r="AD11" s="70">
        <f t="shared" si="3"/>
        <v>0</v>
      </c>
      <c r="AE11" s="71"/>
      <c r="AF11" s="71"/>
      <c r="AG11" s="71"/>
      <c r="AH11" s="71"/>
      <c r="AI11" s="71"/>
      <c r="AJ11" s="71"/>
      <c r="AK11" s="71">
        <f t="shared" si="4"/>
        <v>0</v>
      </c>
      <c r="AL11" s="7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</row>
    <row r="12" ht="15.75" customHeight="1">
      <c r="A12" s="1"/>
      <c r="B12" s="279">
        <v>45266.0</v>
      </c>
      <c r="C12" s="280"/>
      <c r="D12" s="281"/>
      <c r="E12" s="282"/>
      <c r="F12" s="280"/>
      <c r="G12" s="287">
        <v>0.3333333333333333</v>
      </c>
      <c r="H12" s="283">
        <v>0.49166666666666664</v>
      </c>
      <c r="I12" s="284"/>
      <c r="J12" s="285"/>
      <c r="K12" s="280"/>
      <c r="L12" s="282"/>
      <c r="M12" s="280"/>
      <c r="N12" s="283">
        <v>0.5833333333333334</v>
      </c>
      <c r="O12" s="283">
        <v>0.7416666666666667</v>
      </c>
      <c r="P12" s="284"/>
      <c r="Q12" s="285"/>
      <c r="R12" s="281"/>
      <c r="S12" s="282"/>
      <c r="T12" s="280"/>
      <c r="U12" s="286"/>
      <c r="V12" s="286"/>
      <c r="W12" s="284"/>
      <c r="X12" s="50">
        <f t="shared" si="1"/>
        <v>0.3166666667</v>
      </c>
      <c r="Y12" s="67"/>
      <c r="Z12" s="68">
        <f t="shared" si="2"/>
        <v>0</v>
      </c>
      <c r="AA12" s="67" t="str">
        <f t="shared" si="5"/>
        <v/>
      </c>
      <c r="AB12" s="68" t="str">
        <f>IFERROR(IF(AND($G12="",$N12="",$U12=""),"",IF(MATCH($B12,'Fériés'!$C$5:$C$16,0)&gt;0,1,"")),"")</f>
        <v/>
      </c>
      <c r="AC12" s="70"/>
      <c r="AD12" s="70">
        <f t="shared" si="3"/>
        <v>0</v>
      </c>
      <c r="AE12" s="71"/>
      <c r="AF12" s="71"/>
      <c r="AG12" s="71"/>
      <c r="AH12" s="71"/>
      <c r="AI12" s="71"/>
      <c r="AJ12" s="71"/>
      <c r="AK12" s="71">
        <f t="shared" si="4"/>
        <v>0</v>
      </c>
      <c r="AL12" s="7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</row>
    <row r="13" ht="15.75" customHeight="1">
      <c r="A13" s="1"/>
      <c r="B13" s="279">
        <v>45267.0</v>
      </c>
      <c r="C13" s="280"/>
      <c r="D13" s="281"/>
      <c r="E13" s="282"/>
      <c r="F13" s="280"/>
      <c r="G13" s="283">
        <v>0.3333333333333333</v>
      </c>
      <c r="H13" s="283">
        <v>0.49166666666666664</v>
      </c>
      <c r="I13" s="284"/>
      <c r="J13" s="285"/>
      <c r="K13" s="281"/>
      <c r="L13" s="282"/>
      <c r="M13" s="280"/>
      <c r="N13" s="283">
        <v>0.5833333333333334</v>
      </c>
      <c r="O13" s="283">
        <v>0.7416666666666667</v>
      </c>
      <c r="P13" s="284"/>
      <c r="Q13" s="285"/>
      <c r="R13" s="282"/>
      <c r="S13" s="282"/>
      <c r="T13" s="286"/>
      <c r="U13" s="286"/>
      <c r="V13" s="286"/>
      <c r="W13" s="285"/>
      <c r="X13" s="50">
        <f t="shared" si="1"/>
        <v>0.3166666667</v>
      </c>
      <c r="Y13" s="67"/>
      <c r="Z13" s="68">
        <f t="shared" si="2"/>
        <v>0</v>
      </c>
      <c r="AA13" s="67" t="str">
        <f t="shared" si="5"/>
        <v/>
      </c>
      <c r="AB13" s="68" t="str">
        <f>IFERROR(IF(AND($G13="",$N13="",$U13=""),"",IF(MATCH($B13,'Fériés'!$C$5:$C$16,0)&gt;0,1,"")),"")</f>
        <v/>
      </c>
      <c r="AC13" s="70"/>
      <c r="AD13" s="70">
        <f t="shared" si="3"/>
        <v>0</v>
      </c>
      <c r="AE13" s="71"/>
      <c r="AF13" s="71"/>
      <c r="AG13" s="71"/>
      <c r="AH13" s="71"/>
      <c r="AI13" s="71"/>
      <c r="AJ13" s="71"/>
      <c r="AK13" s="71">
        <f t="shared" si="4"/>
        <v>0</v>
      </c>
      <c r="AL13" s="7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</row>
    <row r="14" ht="15.75" customHeight="1">
      <c r="A14" s="1"/>
      <c r="B14" s="279">
        <v>45268.0</v>
      </c>
      <c r="C14" s="282"/>
      <c r="D14" s="282"/>
      <c r="E14" s="282"/>
      <c r="F14" s="282"/>
      <c r="G14" s="287">
        <v>0.3333333333333333</v>
      </c>
      <c r="H14" s="283">
        <v>0.49166666666666664</v>
      </c>
      <c r="I14" s="288"/>
      <c r="J14" s="285"/>
      <c r="K14" s="282"/>
      <c r="L14" s="282"/>
      <c r="M14" s="286"/>
      <c r="N14" s="283">
        <v>0.5833333333333334</v>
      </c>
      <c r="O14" s="283">
        <v>0.7416666666666667</v>
      </c>
      <c r="P14" s="285"/>
      <c r="Q14" s="285"/>
      <c r="R14" s="282"/>
      <c r="S14" s="282"/>
      <c r="T14" s="286"/>
      <c r="U14" s="286"/>
      <c r="V14" s="286"/>
      <c r="W14" s="285"/>
      <c r="X14" s="50">
        <f t="shared" si="1"/>
        <v>0.3166666667</v>
      </c>
      <c r="Y14" s="67"/>
      <c r="Z14" s="68">
        <f t="shared" si="2"/>
        <v>0</v>
      </c>
      <c r="AA14" s="67" t="str">
        <f t="shared" si="5"/>
        <v/>
      </c>
      <c r="AB14" s="68" t="str">
        <f>IFERROR(IF(AND($G14="",$N14="",$U14=""),"",IF(MATCH($B14,'Fériés'!$C$5:$C$16,0)&gt;0,1,"")),"")</f>
        <v/>
      </c>
      <c r="AC14" s="70"/>
      <c r="AD14" s="70">
        <f t="shared" si="3"/>
        <v>0</v>
      </c>
      <c r="AE14" s="71"/>
      <c r="AF14" s="71"/>
      <c r="AG14" s="71"/>
      <c r="AH14" s="71"/>
      <c r="AI14" s="71"/>
      <c r="AJ14" s="71"/>
      <c r="AK14" s="71">
        <f t="shared" si="4"/>
        <v>0</v>
      </c>
      <c r="AL14" s="7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</row>
    <row r="15" ht="15.75" customHeight="1">
      <c r="A15" s="1"/>
      <c r="B15" s="289">
        <v>45269.0</v>
      </c>
      <c r="C15" s="290"/>
      <c r="D15" s="290"/>
      <c r="E15" s="290"/>
      <c r="F15" s="290"/>
      <c r="G15" s="291"/>
      <c r="H15" s="291"/>
      <c r="I15" s="292"/>
      <c r="J15" s="293"/>
      <c r="K15" s="294"/>
      <c r="L15" s="294"/>
      <c r="M15" s="291"/>
      <c r="N15" s="291"/>
      <c r="O15" s="291"/>
      <c r="P15" s="293"/>
      <c r="Q15" s="293"/>
      <c r="R15" s="294"/>
      <c r="S15" s="294"/>
      <c r="T15" s="291"/>
      <c r="U15" s="291"/>
      <c r="V15" s="291"/>
      <c r="W15" s="293"/>
      <c r="X15" s="50">
        <f t="shared" si="1"/>
        <v>0</v>
      </c>
      <c r="Y15" s="110"/>
      <c r="Z15" s="68">
        <f t="shared" si="2"/>
        <v>0</v>
      </c>
      <c r="AA15" s="67" t="str">
        <f t="shared" si="5"/>
        <v/>
      </c>
      <c r="AB15" s="68" t="str">
        <f>IFERROR(IF(AND($G15="",$N15="",$U15=""),"",IF(MATCH($B15,'Fériés'!$C$5:$C$16,0)&gt;0,1,"")),"")</f>
        <v/>
      </c>
      <c r="AC15" s="70"/>
      <c r="AD15" s="70">
        <f t="shared" si="3"/>
        <v>0</v>
      </c>
      <c r="AE15" s="71"/>
      <c r="AF15" s="71"/>
      <c r="AG15" s="71"/>
      <c r="AH15" s="71"/>
      <c r="AI15" s="71"/>
      <c r="AJ15" s="71"/>
      <c r="AK15" s="71">
        <f t="shared" si="4"/>
        <v>0</v>
      </c>
      <c r="AL15" s="7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</row>
    <row r="16" ht="15.75" customHeight="1">
      <c r="A16" s="1"/>
      <c r="B16" s="295">
        <v>45270.0</v>
      </c>
      <c r="C16" s="290"/>
      <c r="D16" s="290"/>
      <c r="E16" s="290"/>
      <c r="F16" s="290"/>
      <c r="G16" s="291"/>
      <c r="H16" s="291"/>
      <c r="I16" s="292"/>
      <c r="J16" s="293"/>
      <c r="K16" s="294"/>
      <c r="L16" s="294"/>
      <c r="M16" s="291"/>
      <c r="N16" s="291"/>
      <c r="O16" s="291"/>
      <c r="P16" s="293"/>
      <c r="Q16" s="293"/>
      <c r="R16" s="294"/>
      <c r="S16" s="294"/>
      <c r="T16" s="291"/>
      <c r="U16" s="291"/>
      <c r="V16" s="291"/>
      <c r="W16" s="293"/>
      <c r="X16" s="50">
        <f t="shared" ref="X16:X18" si="6">V16-U16+Q17+O16-N16+J16+H16-G16</f>
        <v>0</v>
      </c>
      <c r="Y16" s="110"/>
      <c r="Z16" s="68">
        <f t="shared" si="2"/>
        <v>0</v>
      </c>
      <c r="AA16" s="67" t="str">
        <f t="shared" si="5"/>
        <v/>
      </c>
      <c r="AB16" s="68" t="str">
        <f>IFERROR(IF(AND($G16="",$N16="",$U16=""),"",IF(MATCH($B16,'Fériés'!$C$5:$C$16,0)&gt;0,1,"")),"")</f>
        <v/>
      </c>
      <c r="AC16" s="70"/>
      <c r="AD16" s="70">
        <f t="shared" si="3"/>
        <v>0</v>
      </c>
      <c r="AE16" s="71"/>
      <c r="AF16" s="71"/>
      <c r="AG16" s="71"/>
      <c r="AH16" s="71"/>
      <c r="AI16" s="71"/>
      <c r="AJ16" s="71"/>
      <c r="AK16" s="71">
        <f t="shared" si="4"/>
        <v>0</v>
      </c>
      <c r="AL16" s="7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</row>
    <row r="17" ht="15.75" customHeight="1">
      <c r="A17" s="1"/>
      <c r="B17" s="279">
        <v>45271.0</v>
      </c>
      <c r="C17" s="282"/>
      <c r="D17" s="282"/>
      <c r="E17" s="282"/>
      <c r="F17" s="282"/>
      <c r="G17" s="283">
        <v>0.3333333333333333</v>
      </c>
      <c r="H17" s="283">
        <v>0.49166666666666664</v>
      </c>
      <c r="I17" s="288"/>
      <c r="J17" s="285"/>
      <c r="K17" s="280"/>
      <c r="L17" s="280"/>
      <c r="M17" s="286"/>
      <c r="N17" s="283">
        <v>0.5833333333333334</v>
      </c>
      <c r="O17" s="283">
        <v>0.7416666666666667</v>
      </c>
      <c r="P17" s="285"/>
      <c r="Q17" s="285"/>
      <c r="R17" s="280"/>
      <c r="S17" s="280"/>
      <c r="T17" s="286"/>
      <c r="U17" s="286"/>
      <c r="V17" s="286"/>
      <c r="W17" s="285"/>
      <c r="X17" s="50">
        <f t="shared" si="6"/>
        <v>0.3166666667</v>
      </c>
      <c r="Y17" s="110"/>
      <c r="Z17" s="68">
        <f t="shared" si="2"/>
        <v>0</v>
      </c>
      <c r="AA17" s="67" t="str">
        <f t="shared" si="5"/>
        <v/>
      </c>
      <c r="AB17" s="68" t="str">
        <f>IFERROR(IF(AND($G17="",$N17="",$U17=""),"",IF(MATCH($B17,'Fériés'!$C$5:$C$16,0)&gt;0,1,"")),"")</f>
        <v/>
      </c>
      <c r="AC17" s="70"/>
      <c r="AD17" s="70">
        <f t="shared" si="3"/>
        <v>0</v>
      </c>
      <c r="AE17" s="71"/>
      <c r="AF17" s="71"/>
      <c r="AG17" s="71"/>
      <c r="AH17" s="71"/>
      <c r="AI17" s="71"/>
      <c r="AJ17" s="71"/>
      <c r="AK17" s="71">
        <f t="shared" si="4"/>
        <v>0</v>
      </c>
      <c r="AL17" s="7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</row>
    <row r="18" ht="15.75" customHeight="1">
      <c r="A18" s="1"/>
      <c r="B18" s="279">
        <v>45272.0</v>
      </c>
      <c r="C18" s="282"/>
      <c r="D18" s="282"/>
      <c r="E18" s="282"/>
      <c r="F18" s="282"/>
      <c r="G18" s="287">
        <v>0.3333333333333333</v>
      </c>
      <c r="H18" s="283">
        <v>0.49166666666666664</v>
      </c>
      <c r="I18" s="288"/>
      <c r="J18" s="285"/>
      <c r="K18" s="282"/>
      <c r="L18" s="282"/>
      <c r="M18" s="286"/>
      <c r="N18" s="283">
        <v>0.5833333333333334</v>
      </c>
      <c r="O18" s="283">
        <v>0.7416666666666667</v>
      </c>
      <c r="P18" s="285"/>
      <c r="Q18" s="285"/>
      <c r="R18" s="282"/>
      <c r="S18" s="282"/>
      <c r="T18" s="286"/>
      <c r="U18" s="286"/>
      <c r="V18" s="286"/>
      <c r="W18" s="285"/>
      <c r="X18" s="50">
        <f t="shared" si="6"/>
        <v>0.3166666667</v>
      </c>
      <c r="Y18" s="110"/>
      <c r="Z18" s="68">
        <f t="shared" si="2"/>
        <v>0</v>
      </c>
      <c r="AA18" s="67" t="str">
        <f t="shared" si="5"/>
        <v/>
      </c>
      <c r="AB18" s="68" t="str">
        <f>IFERROR(IF(AND($G18="",$N18="",$U18=""),"",IF(MATCH($B18,'Fériés'!$C$5:$C$16,0)&gt;0,1,"")),"")</f>
        <v/>
      </c>
      <c r="AC18" s="70"/>
      <c r="AD18" s="70">
        <f t="shared" si="3"/>
        <v>0</v>
      </c>
      <c r="AE18" s="71"/>
      <c r="AF18" s="71"/>
      <c r="AG18" s="71"/>
      <c r="AH18" s="71"/>
      <c r="AI18" s="71"/>
      <c r="AJ18" s="71"/>
      <c r="AK18" s="71">
        <f t="shared" si="4"/>
        <v>0</v>
      </c>
      <c r="AL18" s="7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</row>
    <row r="19" ht="15.75" customHeight="1">
      <c r="A19" s="1"/>
      <c r="B19" s="279">
        <v>45273.0</v>
      </c>
      <c r="C19" s="296"/>
      <c r="D19" s="296"/>
      <c r="E19" s="296"/>
      <c r="F19" s="296"/>
      <c r="G19" s="283">
        <v>0.3333333333333333</v>
      </c>
      <c r="H19" s="283">
        <v>0.49166666666666664</v>
      </c>
      <c r="I19" s="288"/>
      <c r="J19" s="285"/>
      <c r="K19" s="282"/>
      <c r="L19" s="282"/>
      <c r="M19" s="286"/>
      <c r="N19" s="283">
        <v>0.5833333333333334</v>
      </c>
      <c r="O19" s="283">
        <v>0.7416666666666667</v>
      </c>
      <c r="P19" s="285"/>
      <c r="Q19" s="285"/>
      <c r="R19" s="282"/>
      <c r="S19" s="282"/>
      <c r="T19" s="286"/>
      <c r="U19" s="286"/>
      <c r="V19" s="286"/>
      <c r="W19" s="285"/>
      <c r="X19" s="50">
        <f t="shared" ref="X19:X37" si="7">V19-U19+Q19+O19-N19+J19+H19-G19</f>
        <v>0.3166666667</v>
      </c>
      <c r="Y19" s="110"/>
      <c r="Z19" s="68">
        <f t="shared" si="2"/>
        <v>0</v>
      </c>
      <c r="AA19" s="67" t="str">
        <f t="shared" si="5"/>
        <v/>
      </c>
      <c r="AB19" s="68" t="str">
        <f>IFERROR(IF(AND($G19="",$N19="",$U19=""),"",IF(MATCH($B19,'Fériés'!$C$5:$C$16,0)&gt;0,1,"")),"")</f>
        <v/>
      </c>
      <c r="AC19" s="70"/>
      <c r="AD19" s="70">
        <f t="shared" si="3"/>
        <v>0</v>
      </c>
      <c r="AE19" s="71"/>
      <c r="AF19" s="71"/>
      <c r="AG19" s="71"/>
      <c r="AH19" s="71"/>
      <c r="AI19" s="71"/>
      <c r="AJ19" s="71"/>
      <c r="AK19" s="71">
        <f t="shared" si="4"/>
        <v>0</v>
      </c>
      <c r="AL19" s="7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ht="15.75" customHeight="1">
      <c r="A20" s="1"/>
      <c r="B20" s="279">
        <v>45274.0</v>
      </c>
      <c r="C20" s="296"/>
      <c r="D20" s="296"/>
      <c r="E20" s="296"/>
      <c r="F20" s="296"/>
      <c r="G20" s="283">
        <v>0.3333333333333333</v>
      </c>
      <c r="H20" s="283">
        <v>0.49166666666666664</v>
      </c>
      <c r="I20" s="288"/>
      <c r="J20" s="285"/>
      <c r="K20" s="282"/>
      <c r="L20" s="282"/>
      <c r="M20" s="286"/>
      <c r="N20" s="283">
        <v>0.5833333333333334</v>
      </c>
      <c r="O20" s="283">
        <v>0.7416666666666667</v>
      </c>
      <c r="P20" s="285"/>
      <c r="Q20" s="285"/>
      <c r="R20" s="282"/>
      <c r="S20" s="282"/>
      <c r="T20" s="286"/>
      <c r="U20" s="286"/>
      <c r="V20" s="286"/>
      <c r="W20" s="285"/>
      <c r="X20" s="50">
        <f t="shared" si="7"/>
        <v>0.3166666667</v>
      </c>
      <c r="Y20" s="110"/>
      <c r="Z20" s="68">
        <f t="shared" si="2"/>
        <v>0</v>
      </c>
      <c r="AA20" s="67" t="str">
        <f t="shared" si="5"/>
        <v/>
      </c>
      <c r="AB20" s="68" t="str">
        <f>IFERROR(IF(AND($G20="",$N20="",$U20=""),"",IF(MATCH($B20,'Fériés'!$C$5:$C$16,0)&gt;0,1,"")),"")</f>
        <v/>
      </c>
      <c r="AC20" s="70"/>
      <c r="AD20" s="70">
        <f t="shared" si="3"/>
        <v>0</v>
      </c>
      <c r="AE20" s="71"/>
      <c r="AF20" s="71"/>
      <c r="AG20" s="71"/>
      <c r="AH20" s="71"/>
      <c r="AI20" s="71"/>
      <c r="AJ20" s="71"/>
      <c r="AK20" s="71">
        <f t="shared" si="4"/>
        <v>0</v>
      </c>
      <c r="AL20" s="7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</row>
    <row r="21" ht="15.75" customHeight="1">
      <c r="A21" s="1"/>
      <c r="B21" s="279">
        <v>45275.0</v>
      </c>
      <c r="C21" s="296"/>
      <c r="D21" s="296"/>
      <c r="E21" s="296"/>
      <c r="F21" s="296"/>
      <c r="G21" s="287">
        <v>0.3333333333333333</v>
      </c>
      <c r="H21" s="283">
        <v>0.49166666666666664</v>
      </c>
      <c r="I21" s="288"/>
      <c r="J21" s="285"/>
      <c r="K21" s="282"/>
      <c r="L21" s="282"/>
      <c r="M21" s="286"/>
      <c r="N21" s="283">
        <v>0.5833333333333334</v>
      </c>
      <c r="O21" s="283">
        <v>0.7416666666666667</v>
      </c>
      <c r="P21" s="285"/>
      <c r="Q21" s="285"/>
      <c r="R21" s="282"/>
      <c r="S21" s="282"/>
      <c r="T21" s="286"/>
      <c r="U21" s="286"/>
      <c r="V21" s="286"/>
      <c r="W21" s="285"/>
      <c r="X21" s="50">
        <f t="shared" si="7"/>
        <v>0.3166666667</v>
      </c>
      <c r="Y21" s="110"/>
      <c r="Z21" s="68">
        <f t="shared" si="2"/>
        <v>0</v>
      </c>
      <c r="AA21" s="67" t="str">
        <f t="shared" si="5"/>
        <v/>
      </c>
      <c r="AB21" s="68" t="str">
        <f>IFERROR(IF(AND($G21="",$N21="",$U21=""),"",IF(MATCH($B21,'Fériés'!$C$5:$C$16,0)&gt;0,1,"")),"")</f>
        <v/>
      </c>
      <c r="AC21" s="70"/>
      <c r="AD21" s="70">
        <f t="shared" si="3"/>
        <v>0</v>
      </c>
      <c r="AE21" s="71"/>
      <c r="AF21" s="71"/>
      <c r="AG21" s="71"/>
      <c r="AH21" s="71"/>
      <c r="AI21" s="71"/>
      <c r="AJ21" s="71"/>
      <c r="AK21" s="71">
        <f t="shared" si="4"/>
        <v>0</v>
      </c>
      <c r="AL21" s="7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</row>
    <row r="22" ht="15.75" customHeight="1">
      <c r="A22" s="1"/>
      <c r="B22" s="289">
        <v>45276.0</v>
      </c>
      <c r="C22" s="294"/>
      <c r="D22" s="294"/>
      <c r="E22" s="294"/>
      <c r="F22" s="294"/>
      <c r="G22" s="291"/>
      <c r="H22" s="291"/>
      <c r="I22" s="292"/>
      <c r="J22" s="293"/>
      <c r="K22" s="294"/>
      <c r="L22" s="294"/>
      <c r="M22" s="291"/>
      <c r="N22" s="291"/>
      <c r="O22" s="291"/>
      <c r="P22" s="293"/>
      <c r="Q22" s="293"/>
      <c r="R22" s="294"/>
      <c r="S22" s="294"/>
      <c r="T22" s="291"/>
      <c r="U22" s="291"/>
      <c r="V22" s="291"/>
      <c r="W22" s="293"/>
      <c r="X22" s="50">
        <f t="shared" si="7"/>
        <v>0</v>
      </c>
      <c r="Y22" s="110"/>
      <c r="Z22" s="68">
        <f t="shared" si="2"/>
        <v>0</v>
      </c>
      <c r="AA22" s="67" t="str">
        <f t="shared" si="5"/>
        <v/>
      </c>
      <c r="AB22" s="68" t="str">
        <f>IFERROR(IF(AND($G22="",$N22="",$U22=""),"",IF(MATCH($B22,'Fériés'!$C$5:$C$16,0)&gt;0,1,"")),"")</f>
        <v/>
      </c>
      <c r="AC22" s="70">
        <f t="shared" ref="AC22:AC37" si="8">MIN(1,(N22&gt;H22+2/24)+(U22&gt;O22+2/24))</f>
        <v>0</v>
      </c>
      <c r="AD22" s="70">
        <f t="shared" si="3"/>
        <v>0</v>
      </c>
      <c r="AE22" s="71"/>
      <c r="AF22" s="71"/>
      <c r="AG22" s="71"/>
      <c r="AH22" s="71"/>
      <c r="AI22" s="71"/>
      <c r="AJ22" s="71"/>
      <c r="AK22" s="71">
        <f t="shared" si="4"/>
        <v>0</v>
      </c>
      <c r="AL22" s="7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</row>
    <row r="23" ht="15.75" customHeight="1">
      <c r="A23" s="1"/>
      <c r="B23" s="295">
        <v>45277.0</v>
      </c>
      <c r="C23" s="294"/>
      <c r="D23" s="294"/>
      <c r="E23" s="294"/>
      <c r="F23" s="294"/>
      <c r="G23" s="291"/>
      <c r="H23" s="291"/>
      <c r="I23" s="292"/>
      <c r="J23" s="293"/>
      <c r="K23" s="294"/>
      <c r="L23" s="294"/>
      <c r="M23" s="291"/>
      <c r="N23" s="291"/>
      <c r="O23" s="291"/>
      <c r="P23" s="293"/>
      <c r="Q23" s="293"/>
      <c r="R23" s="294"/>
      <c r="S23" s="294"/>
      <c r="T23" s="291"/>
      <c r="U23" s="291"/>
      <c r="V23" s="291"/>
      <c r="W23" s="293"/>
      <c r="X23" s="50">
        <f t="shared" si="7"/>
        <v>0</v>
      </c>
      <c r="Y23" s="110"/>
      <c r="Z23" s="68">
        <f t="shared" si="2"/>
        <v>0</v>
      </c>
      <c r="AA23" s="67" t="str">
        <f t="shared" si="5"/>
        <v/>
      </c>
      <c r="AB23" s="68" t="str">
        <f>IFERROR(IF(AND($G23="",$N23="",$U23=""),"",IF(MATCH($B23,'Fériés'!$C$5:$C$16,0)&gt;0,1,"")),"")</f>
        <v/>
      </c>
      <c r="AC23" s="70">
        <f t="shared" si="8"/>
        <v>0</v>
      </c>
      <c r="AD23" s="70">
        <f t="shared" si="3"/>
        <v>0</v>
      </c>
      <c r="AE23" s="71"/>
      <c r="AF23" s="71"/>
      <c r="AG23" s="71"/>
      <c r="AH23" s="71"/>
      <c r="AI23" s="71"/>
      <c r="AJ23" s="71"/>
      <c r="AK23" s="71">
        <f t="shared" si="4"/>
        <v>0</v>
      </c>
      <c r="AL23" s="7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</row>
    <row r="24" ht="15.75" customHeight="1">
      <c r="A24" s="1"/>
      <c r="B24" s="279">
        <v>45278.0</v>
      </c>
      <c r="C24" s="297" t="s">
        <v>77</v>
      </c>
      <c r="D24" s="298" t="str">
        <f t="array" ref="D24">IFERROR(INDEX(SC!D:D,MATCH($C24,SC!$C:$C,0)),"")</f>
        <v>F8 02</v>
      </c>
      <c r="E24" s="299">
        <v>3028.0</v>
      </c>
      <c r="F24" s="298" t="str">
        <f t="array" ref="F24">IFERROR(INDEX(SC!F:F,MATCH($C24,SC!$C:$C,0)),"")</f>
        <v>Dépôt</v>
      </c>
      <c r="G24" s="283">
        <f t="array" ref="G24">IFERROR(INDEX(SC!G:G,MATCH($C24,SC!$C:$C,0)),"")</f>
        <v>0.2319444444</v>
      </c>
      <c r="H24" s="283">
        <f t="array" ref="H24">IFERROR(INDEX(SC!H:H,MATCH($C24,SC!$C:$C,0)),"")</f>
        <v>0.3638888889</v>
      </c>
      <c r="I24" s="300" t="str">
        <f t="array" ref="I24">IFERROR(INDEX(SC!I:I,MATCH($C24,SC!$C:$C,0)),"")</f>
        <v>Varen</v>
      </c>
      <c r="J24" s="301">
        <f t="array" ref="J24">IFERROR(INDEX(SC!J:J,MATCH($C24,SC!$C:$C,0)),"")</f>
        <v>0.02569444444</v>
      </c>
      <c r="K24" s="298" t="str">
        <f t="array" ref="K24">IFERROR(INDEX(SC!K:K,MATCH($C24,SC!$C:$C,0)),"")</f>
        <v>F8 09</v>
      </c>
      <c r="L24" s="299">
        <v>3113.0</v>
      </c>
      <c r="M24" s="298" t="str">
        <f t="array" ref="M24">IFERROR(INDEX(SC!M:M,MATCH($C24,SC!$C:$C,0)),"")</f>
        <v>Varen</v>
      </c>
      <c r="N24" s="283">
        <f t="array" ref="N24">IFERROR(INDEX(SC!N:N,MATCH($C24,SC!$C:$C,0)),"")</f>
        <v>0.3895833333</v>
      </c>
      <c r="O24" s="283">
        <f t="array" ref="O24">IFERROR(INDEX(SC!O:O,MATCH($C24,SC!$C:$C,0)),"")</f>
        <v>0.55</v>
      </c>
      <c r="P24" s="302" t="str">
        <f t="array" ref="P24">IFERROR(INDEX(SC!P:P,MATCH($C24,SC!$C:$C,0)),"")</f>
        <v>Varen</v>
      </c>
      <c r="Q24" s="285" t="str">
        <f t="array" ref="Q24">IFERROR(INDEX(SC!Q:Q,MATCH($C24,SC!$C:$C,0)),"")</f>
        <v/>
      </c>
      <c r="R24" s="303" t="str">
        <f t="array" ref="R24">IFERROR(INDEX(SC!R:R,MATCH($C24,SC!$C:$C,0)),"")</f>
        <v/>
      </c>
      <c r="S24" s="304"/>
      <c r="T24" s="305" t="str">
        <f t="array" ref="T24">IFERROR(INDEX(SC!T:T,MATCH($C24,SC!$C:$C,0)),"")</f>
        <v/>
      </c>
      <c r="U24" s="286" t="str">
        <f t="array" ref="U24">IFERROR(INDEX(SC!U:U,MATCH($C24,SC!$C:$C,0)),"")</f>
        <v/>
      </c>
      <c r="V24" s="286" t="str">
        <f t="array" ref="V24">IFERROR(INDEX(SC!V:V,MATCH($C24,SC!$C:$C,0)),"")</f>
        <v/>
      </c>
      <c r="W24" s="285" t="str">
        <f t="array" ref="W24">IFERROR(INDEX(SC!W:W,MATCH($C24,SC!$C:$C,0)),"")</f>
        <v/>
      </c>
      <c r="X24" s="50">
        <f t="shared" si="7"/>
        <v>0.3180555556</v>
      </c>
      <c r="Y24" s="110"/>
      <c r="Z24" s="68">
        <f t="shared" si="2"/>
        <v>0</v>
      </c>
      <c r="AA24" s="67" t="str">
        <f t="shared" si="5"/>
        <v/>
      </c>
      <c r="AB24" s="68" t="str">
        <f>IFERROR(IF(AND($G24="",$N24="",$U24=""),"",IF(MATCH($B24,'Fériés'!$C$5:$C$16,0)&gt;0,1,"")),"")</f>
        <v/>
      </c>
      <c r="AC24" s="70">
        <f t="shared" si="8"/>
        <v>0</v>
      </c>
      <c r="AD24" s="70">
        <f t="shared" si="3"/>
        <v>0</v>
      </c>
      <c r="AE24" s="71"/>
      <c r="AF24" s="71"/>
      <c r="AG24" s="71"/>
      <c r="AH24" s="71"/>
      <c r="AI24" s="71"/>
      <c r="AJ24" s="71"/>
      <c r="AK24" s="71">
        <f t="shared" si="4"/>
        <v>0</v>
      </c>
      <c r="AL24" s="7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</row>
    <row r="25" ht="15.75" customHeight="1">
      <c r="A25" s="1"/>
      <c r="B25" s="279">
        <v>45279.0</v>
      </c>
      <c r="C25" s="297" t="s">
        <v>69</v>
      </c>
      <c r="D25" s="298" t="str">
        <f t="array" ref="D25">IFERROR(INDEX(SC!D:D,MATCH($C25,SC!$C:$C,0)),"")</f>
        <v>F8 01</v>
      </c>
      <c r="E25" s="113">
        <v>430.0</v>
      </c>
      <c r="F25" s="298" t="str">
        <f t="array" ref="F25">IFERROR(INDEX(SC!F:F,MATCH($C25,SC!$C:$C,0)),"")</f>
        <v>Dépôt</v>
      </c>
      <c r="G25" s="283">
        <f t="array" ref="G25">IFERROR(INDEX(SC!G:G,MATCH($C25,SC!$C:$C,0)),"")</f>
        <v>0.2243055556</v>
      </c>
      <c r="H25" s="283">
        <f t="array" ref="H25">IFERROR(INDEX(SC!H:H,MATCH($C25,SC!$C:$C,0)),"")</f>
        <v>0.3465277778</v>
      </c>
      <c r="I25" s="300" t="str">
        <f t="array" ref="I25">IFERROR(INDEX(SC!I:I,MATCH($C25,SC!$C:$C,0)),"")</f>
        <v>Varen</v>
      </c>
      <c r="J25" s="301">
        <f t="array" ref="J25">IFERROR(INDEX(SC!J:J,MATCH($C25,SC!$C:$C,0)),"")</f>
        <v>0.02638888889</v>
      </c>
      <c r="K25" s="298" t="str">
        <f t="array" ref="K25">IFERROR(INDEX(SC!K:K,MATCH($C25,SC!$C:$C,0)),"")</f>
        <v>43 02</v>
      </c>
      <c r="L25" s="113">
        <v>728.0</v>
      </c>
      <c r="M25" s="298" t="str">
        <f t="array" ref="M25">IFERROR(INDEX(SC!M:M,MATCH($C25,SC!$C:$C,0)),"")</f>
        <v>Varen</v>
      </c>
      <c r="N25" s="283">
        <f t="array" ref="N25">IFERROR(INDEX(SC!N:N,MATCH($C25,SC!$C:$C,0)),"")</f>
        <v>0.3729166667</v>
      </c>
      <c r="O25" s="283">
        <f t="array" ref="O25">IFERROR(INDEX(SC!O:O,MATCH($C25,SC!$C:$C,0)),"")</f>
        <v>0.5138888889</v>
      </c>
      <c r="P25" s="302" t="str">
        <f t="array" ref="P25">IFERROR(INDEX(SC!P:P,MATCH($C25,SC!$C:$C,0)),"")</f>
        <v>Varen</v>
      </c>
      <c r="Q25" s="301">
        <f t="array" ref="Q25">IFERROR(INDEX(SC!Q:Q,MATCH($C25,SC!$C:$C,0)),"")</f>
        <v>0.004861111111</v>
      </c>
      <c r="R25" s="298" t="str">
        <f t="array" ref="R25">IFERROR(INDEX(SC!R:R,MATCH($C25,SC!$C:$C,0)),"")</f>
        <v>Dépl</v>
      </c>
      <c r="S25" s="255"/>
      <c r="T25" s="298" t="str">
        <f t="array" ref="T25">IFERROR(INDEX(SC!T:T,MATCH($C25,SC!$C:$C,0)),"")</f>
        <v>Varen</v>
      </c>
      <c r="U25" s="283">
        <f t="array" ref="U25">IFERROR(INDEX(SC!U:U,MATCH($C25,SC!$C:$C,0)),"")</f>
        <v>0.51875</v>
      </c>
      <c r="V25" s="283">
        <f t="array" ref="V25">IFERROR(INDEX(SC!V:V,MATCH($C25,SC!$C:$C,0)),"")</f>
        <v>0.5340277778</v>
      </c>
      <c r="W25" s="302" t="str">
        <f t="array" ref="W25">IFERROR(INDEX(SC!W:W,MATCH($C25,SC!$C:$C,0)),"")</f>
        <v>Dépôt</v>
      </c>
      <c r="X25" s="50">
        <f t="shared" si="7"/>
        <v>0.3097222222</v>
      </c>
      <c r="Y25" s="110"/>
      <c r="Z25" s="68">
        <f t="shared" si="2"/>
        <v>0</v>
      </c>
      <c r="AA25" s="67" t="str">
        <f t="shared" si="5"/>
        <v/>
      </c>
      <c r="AB25" s="68" t="str">
        <f>IFERROR(IF(AND($G25="",$N25="",$U25=""),"",IF(MATCH($B25,'Fériés'!$C$5:$C$16,0)&gt;0,1,"")),"")</f>
        <v/>
      </c>
      <c r="AC25" s="70">
        <f t="shared" si="8"/>
        <v>0</v>
      </c>
      <c r="AD25" s="70">
        <f t="shared" si="3"/>
        <v>0</v>
      </c>
      <c r="AE25" s="71"/>
      <c r="AF25" s="71"/>
      <c r="AG25" s="71"/>
      <c r="AH25" s="71"/>
      <c r="AI25" s="71"/>
      <c r="AJ25" s="71"/>
      <c r="AK25" s="71">
        <f t="shared" si="4"/>
        <v>0</v>
      </c>
      <c r="AL25" s="7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</row>
    <row r="26" ht="15.75" customHeight="1">
      <c r="A26" s="1"/>
      <c r="B26" s="279">
        <v>45280.0</v>
      </c>
      <c r="C26" s="297" t="s">
        <v>58</v>
      </c>
      <c r="D26" s="298" t="str">
        <f t="array" ref="D26">IFERROR(INDEX(SC!D:D,MATCH($C26,SC!$C:$C,0)),"")</f>
        <v>A</v>
      </c>
      <c r="E26" s="255"/>
      <c r="F26" s="298" t="str">
        <f t="array" ref="F26">IFERROR(INDEX(SC!F:F,MATCH($C26,SC!$C:$C,0)),"")</f>
        <v>Dépôt</v>
      </c>
      <c r="G26" s="283">
        <f t="array" ref="G26">IFERROR(INDEX(SC!G:G,MATCH($C26,SC!$C:$C,0)),"")</f>
        <v>0.5458333333</v>
      </c>
      <c r="H26" s="283">
        <f t="array" ref="H26">IFERROR(INDEX(SC!H:H,MATCH($C26,SC!$C:$C,0)),"")</f>
        <v>0.6215277778</v>
      </c>
      <c r="I26" s="300" t="str">
        <f t="array" ref="I26">IFERROR(INDEX(SC!I:I,MATCH($C26,SC!$C:$C,0)),"")</f>
        <v>Dépôt</v>
      </c>
      <c r="J26" s="301">
        <f t="array" ref="J26">IFERROR(INDEX(SC!J:J,MATCH($C26,SC!$C:$C,0)),"")</f>
        <v>0.02222222222</v>
      </c>
      <c r="K26" s="306" t="str">
        <f t="array" ref="K26">IFERROR(INDEX(SC!K:K,MATCH($C26,SC!$C:$C,0)),"")</f>
        <v>10 06</v>
      </c>
      <c r="L26" s="113">
        <v>3112.0</v>
      </c>
      <c r="M26" s="298" t="str">
        <f t="array" ref="M26">IFERROR(INDEX(SC!M:M,MATCH($C26,SC!$C:$C,0)),"")</f>
        <v>Dépôt</v>
      </c>
      <c r="N26" s="283">
        <f t="array" ref="N26">IFERROR(INDEX(SC!N:N,MATCH($C26,SC!$C:$C,0)),"")</f>
        <v>0.64375</v>
      </c>
      <c r="O26" s="283">
        <f t="array" ref="O26">IFERROR(INDEX(SC!O:O,MATCH($C26,SC!$C:$C,0)),"")</f>
        <v>0.7826388889</v>
      </c>
      <c r="P26" s="302" t="str">
        <f t="array" ref="P26">IFERROR(INDEX(SC!P:P,MATCH($C26,SC!$C:$C,0)),"")</f>
        <v>Varen</v>
      </c>
      <c r="Q26" s="301">
        <f t="array" ref="Q26">IFERROR(INDEX(SC!Q:Q,MATCH($C26,SC!$C:$C,0)),"")</f>
        <v>0.01944444444</v>
      </c>
      <c r="R26" s="306" t="str">
        <f t="array" ref="R26">IFERROR(INDEX(SC!R:R,MATCH($C26,SC!$C:$C,0)),"")</f>
        <v>10 05</v>
      </c>
      <c r="S26" s="255"/>
      <c r="T26" s="298" t="str">
        <f t="array" ref="T26">IFERROR(INDEX(SC!T:T,MATCH($C26,SC!$C:$C,0)),"")</f>
        <v>Varen</v>
      </c>
      <c r="U26" s="283">
        <f t="array" ref="U26">IFERROR(INDEX(SC!U:U,MATCH($C26,SC!$C:$C,0)),"")</f>
        <v>0.8020833333</v>
      </c>
      <c r="V26" s="283">
        <f t="array" ref="V26">IFERROR(INDEX(SC!V:V,MATCH($C26,SC!$C:$C,0)),"")</f>
        <v>0.8513888889</v>
      </c>
      <c r="W26" s="302" t="str">
        <f t="array" ref="W26">IFERROR(INDEX(SC!W:W,MATCH($C26,SC!$C:$C,0)),"")</f>
        <v>Dépôt</v>
      </c>
      <c r="X26" s="50">
        <f t="shared" si="7"/>
        <v>0.3055555556</v>
      </c>
      <c r="Y26" s="110"/>
      <c r="Z26" s="68">
        <f t="shared" si="2"/>
        <v>0</v>
      </c>
      <c r="AA26" s="67" t="str">
        <f t="shared" si="5"/>
        <v/>
      </c>
      <c r="AB26" s="68" t="str">
        <f>IFERROR(IF(AND($G26="",$N26="",$U26=""),"",IF(MATCH($B26,'Fériés'!$C$5:$C$16,0)&gt;0,1,"")),"")</f>
        <v/>
      </c>
      <c r="AC26" s="70">
        <f t="shared" si="8"/>
        <v>0</v>
      </c>
      <c r="AD26" s="70">
        <f t="shared" si="3"/>
        <v>0</v>
      </c>
      <c r="AE26" s="71"/>
      <c r="AF26" s="71"/>
      <c r="AG26" s="71"/>
      <c r="AH26" s="71"/>
      <c r="AI26" s="71"/>
      <c r="AJ26" s="71"/>
      <c r="AK26" s="71">
        <f t="shared" si="4"/>
        <v>0</v>
      </c>
      <c r="AL26" s="7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</row>
    <row r="27" ht="15.75" customHeight="1">
      <c r="A27" s="1"/>
      <c r="B27" s="279">
        <v>45281.0</v>
      </c>
      <c r="C27" s="297" t="s">
        <v>48</v>
      </c>
      <c r="D27" s="298" t="str">
        <f t="array" ref="D27">IFERROR(INDEX(SC!D:D,MATCH($C27,SC!$C:$C,0)),"")</f>
        <v>F2 14</v>
      </c>
      <c r="E27" s="113" t="s">
        <v>126</v>
      </c>
      <c r="F27" s="298" t="str">
        <f t="array" ref="F27">IFERROR(INDEX(SC!F:F,MATCH($C27,SC!$C:$C,0)),"")</f>
        <v>Dépôt</v>
      </c>
      <c r="G27" s="283">
        <f t="array" ref="G27">IFERROR(INDEX(SC!G:G,MATCH($C27,SC!$C:$C,0)),"")</f>
        <v>0.3</v>
      </c>
      <c r="H27" s="283">
        <f t="array" ref="H27">IFERROR(INDEX(SC!H:H,MATCH($C27,SC!$C:$C,0)),"")</f>
        <v>0.4319444444</v>
      </c>
      <c r="I27" s="300" t="str">
        <f t="array" ref="I27">IFERROR(INDEX(SC!I:I,MATCH($C27,SC!$C:$C,0)),"")</f>
        <v>Dépôt</v>
      </c>
      <c r="J27" s="285" t="str">
        <f t="array" ref="J27">IFERROR(INDEX(SC!J:J,MATCH($C27,SC!$C:$C,0)),"")</f>
        <v/>
      </c>
      <c r="K27" s="298" t="str">
        <f t="array" ref="K27">IFERROR(INDEX(SC!K:K,MATCH($C27,SC!$C:$C,0)),"")</f>
        <v>F2 14</v>
      </c>
      <c r="L27" s="113">
        <v>5404.0</v>
      </c>
      <c r="M27" s="298" t="str">
        <f t="array" ref="M27">IFERROR(INDEX(SC!M:M,MATCH($C27,SC!$C:$C,0)),"")</f>
        <v>Dépôt</v>
      </c>
      <c r="N27" s="283">
        <f t="array" ref="N27">IFERROR(INDEX(SC!N:N,MATCH($C27,SC!$C:$C,0)),"")</f>
        <v>0.6361111111</v>
      </c>
      <c r="O27" s="283">
        <f t="array" ref="O27">IFERROR(INDEX(SC!O:O,MATCH($C27,SC!$C:$C,0)),"")</f>
        <v>0.8104166667</v>
      </c>
      <c r="P27" s="302" t="str">
        <f t="array" ref="P27">IFERROR(INDEX(SC!P:P,MATCH($C27,SC!$C:$C,0)),"")</f>
        <v>Dépôt</v>
      </c>
      <c r="Q27" s="285" t="str">
        <f t="array" ref="Q27">IFERROR(INDEX(SC!Q:Q,MATCH($C27,SC!$C:$C,0)),"")</f>
        <v/>
      </c>
      <c r="R27" s="303" t="str">
        <f t="array" ref="R27">IFERROR(INDEX(SC!R:R,MATCH($C27,SC!$C:$C,0)),"")</f>
        <v/>
      </c>
      <c r="S27" s="255"/>
      <c r="T27" s="307" t="str">
        <f t="array" ref="T27">IFERROR(INDEX(SC!T:T,MATCH($C27,SC!$C:$C,0)),"")</f>
        <v/>
      </c>
      <c r="U27" s="286" t="str">
        <f t="array" ref="U27">IFERROR(INDEX(SC!U:U,MATCH($C27,SC!$C:$C,0)),"")</f>
        <v/>
      </c>
      <c r="V27" s="286" t="str">
        <f t="array" ref="V27">IFERROR(INDEX(SC!V:V,MATCH($C27,SC!$C:$C,0)),"")</f>
        <v/>
      </c>
      <c r="W27" s="285" t="str">
        <f t="array" ref="W27">IFERROR(INDEX(SC!W:W,MATCH($C27,SC!$C:$C,0)),"")</f>
        <v/>
      </c>
      <c r="X27" s="50">
        <f t="shared" si="7"/>
        <v>0.30625</v>
      </c>
      <c r="Y27" s="110"/>
      <c r="Z27" s="68">
        <f t="shared" si="2"/>
        <v>0</v>
      </c>
      <c r="AA27" s="67" t="str">
        <f t="shared" si="5"/>
        <v/>
      </c>
      <c r="AB27" s="68" t="str">
        <f>IFERROR(IF(AND($G27="",$N27="",$U27=""),"",IF(MATCH($B27,'Fériés'!$C$5:$C$16,0)&gt;0,1,"")),"")</f>
        <v/>
      </c>
      <c r="AC27" s="70">
        <f t="shared" si="8"/>
        <v>1</v>
      </c>
      <c r="AD27" s="70">
        <f t="shared" si="3"/>
        <v>0</v>
      </c>
      <c r="AE27" s="71"/>
      <c r="AF27" s="71"/>
      <c r="AG27" s="71"/>
      <c r="AH27" s="71"/>
      <c r="AI27" s="71"/>
      <c r="AJ27" s="71"/>
      <c r="AK27" s="71">
        <f t="shared" si="4"/>
        <v>0</v>
      </c>
      <c r="AL27" s="7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</row>
    <row r="28" ht="15.75" customHeight="1">
      <c r="A28" s="1"/>
      <c r="B28" s="279">
        <v>45282.0</v>
      </c>
      <c r="C28" s="297" t="s">
        <v>46</v>
      </c>
      <c r="D28" s="298" t="str">
        <f t="array" ref="D28">IFERROR(INDEX(SC!D:D,MATCH($C28,SC!$C:$C,0)),"")</f>
        <v>F2 10</v>
      </c>
      <c r="E28" s="113">
        <v>5307.0</v>
      </c>
      <c r="F28" s="298" t="str">
        <f t="array" ref="F28">IFERROR(INDEX(SC!F:F,MATCH($C28,SC!$C:$C,0)),"")</f>
        <v>Dépôt</v>
      </c>
      <c r="G28" s="283">
        <f t="array" ref="G28">IFERROR(INDEX(SC!G:G,MATCH($C28,SC!$C:$C,0)),"")</f>
        <v>0.2729166667</v>
      </c>
      <c r="H28" s="283">
        <f t="array" ref="H28">IFERROR(INDEX(SC!H:H,MATCH($C28,SC!$C:$C,0)),"")</f>
        <v>0.4027777778</v>
      </c>
      <c r="I28" s="300" t="str">
        <f t="array" ref="I28">IFERROR(INDEX(SC!I:I,MATCH($C28,SC!$C:$C,0)),"")</f>
        <v>Dépôt</v>
      </c>
      <c r="J28" s="285" t="str">
        <f t="array" ref="J28">IFERROR(INDEX(SC!J:J,MATCH($C28,SC!$C:$C,0)),"")</f>
        <v/>
      </c>
      <c r="K28" s="298" t="str">
        <f t="array" ref="K28">IFERROR(INDEX(SC!K:K,MATCH($C28,SC!$C:$C,0)),"")</f>
        <v>F2 05</v>
      </c>
      <c r="L28" s="113">
        <v>7238.0</v>
      </c>
      <c r="M28" s="298" t="str">
        <f t="array" ref="M28">IFERROR(INDEX(SC!M:M,MATCH($C28,SC!$C:$C,0)),"")</f>
        <v>HVR</v>
      </c>
      <c r="N28" s="283">
        <f t="array" ref="N28">IFERROR(INDEX(SC!N:N,MATCH($C28,SC!$C:$C,0)),"")</f>
        <v>0.5715277778</v>
      </c>
      <c r="O28" s="283">
        <f t="array" ref="O28">IFERROR(INDEX(SC!O:O,MATCH($C28,SC!$C:$C,0)),"")</f>
        <v>0.74375</v>
      </c>
      <c r="P28" s="302" t="str">
        <f t="array" ref="P28">IFERROR(INDEX(SC!P:P,MATCH($C28,SC!$C:$C,0)),"")</f>
        <v>HVR</v>
      </c>
      <c r="Q28" s="285" t="str">
        <f t="array" ref="Q28">IFERROR(INDEX(SC!Q:Q,MATCH($C28,SC!$C:$C,0)),"")</f>
        <v/>
      </c>
      <c r="R28" s="296" t="str">
        <f t="array" ref="R28">IFERROR(INDEX(SC!R:R,MATCH($C28,SC!$C:$C,0)),"")</f>
        <v/>
      </c>
      <c r="S28" s="255"/>
      <c r="T28" s="307" t="str">
        <f t="array" ref="T28">IFERROR(INDEX(SC!T:T,MATCH($C28,SC!$C:$C,0)),"")</f>
        <v/>
      </c>
      <c r="U28" s="286" t="str">
        <f t="array" ref="U28">IFERROR(INDEX(SC!U:U,MATCH($C28,SC!$C:$C,0)),"")</f>
        <v/>
      </c>
      <c r="V28" s="286" t="str">
        <f t="array" ref="V28">IFERROR(INDEX(SC!V:V,MATCH($C28,SC!$C:$C,0)),"")</f>
        <v/>
      </c>
      <c r="W28" s="285" t="str">
        <f t="array" ref="W28">IFERROR(INDEX(SC!W:W,MATCH($C28,SC!$C:$C,0)),"")</f>
        <v/>
      </c>
      <c r="X28" s="50">
        <f t="shared" si="7"/>
        <v>0.3020833333</v>
      </c>
      <c r="Y28" s="110"/>
      <c r="Z28" s="68">
        <f t="shared" si="2"/>
        <v>0</v>
      </c>
      <c r="AA28" s="67" t="str">
        <f t="shared" si="5"/>
        <v/>
      </c>
      <c r="AB28" s="68" t="str">
        <f>IFERROR(IF(AND($G28="",$N28="",$U28=""),"",IF(MATCH($B28,'Fériés'!$C$5:$C$16,0)&gt;0,1,"")),"")</f>
        <v/>
      </c>
      <c r="AC28" s="70">
        <f t="shared" si="8"/>
        <v>1</v>
      </c>
      <c r="AD28" s="70">
        <f t="shared" si="3"/>
        <v>0</v>
      </c>
      <c r="AE28" s="71"/>
      <c r="AF28" s="71"/>
      <c r="AG28" s="71"/>
      <c r="AH28" s="71"/>
      <c r="AI28" s="71"/>
      <c r="AJ28" s="71"/>
      <c r="AK28" s="71">
        <f t="shared" si="4"/>
        <v>0</v>
      </c>
      <c r="AL28" s="7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</row>
    <row r="29" ht="15.75" customHeight="1">
      <c r="A29" s="1"/>
      <c r="B29" s="289">
        <v>45283.0</v>
      </c>
      <c r="C29" s="308"/>
      <c r="D29" s="294" t="str">
        <f t="array" ref="D29">IFERROR(INDEX(SC!D:D,MATCH($C29,SC!$C:$C,0)),"")</f>
        <v/>
      </c>
      <c r="E29" s="88"/>
      <c r="F29" s="291" t="str">
        <f t="array" ref="F29">IFERROR(INDEX(SC!F:F,MATCH($C29,SC!$C:$C,0)),"")</f>
        <v/>
      </c>
      <c r="G29" s="291" t="str">
        <f t="array" ref="G29">IFERROR(INDEX(SC!G:G,MATCH($C29,SC!$C:$C,0)),"")</f>
        <v/>
      </c>
      <c r="H29" s="291" t="str">
        <f t="array" ref="H29">IFERROR(INDEX(SC!H:H,MATCH($C29,SC!$C:$C,0)),"")</f>
        <v/>
      </c>
      <c r="I29" s="292" t="str">
        <f t="array" ref="I29">IFERROR(INDEX(SC!I:I,MATCH($C29,SC!$C:$C,0)),"")</f>
        <v/>
      </c>
      <c r="J29" s="293" t="str">
        <f t="array" ref="J29">IFERROR(INDEX(SC!J:J,MATCH($C29,SC!$C:$C,0)),"")</f>
        <v/>
      </c>
      <c r="K29" s="294" t="str">
        <f t="array" ref="K29">IFERROR(INDEX(SC!K:K,MATCH($C29,SC!$C:$C,0)),"")</f>
        <v/>
      </c>
      <c r="L29" s="88"/>
      <c r="M29" s="291" t="str">
        <f t="array" ref="M29">IFERROR(INDEX(SC!M:M,MATCH($C29,SC!$C:$C,0)),"")</f>
        <v/>
      </c>
      <c r="N29" s="291" t="str">
        <f t="array" ref="N29">IFERROR(INDEX(SC!N:N,MATCH($C29,SC!$C:$C,0)),"")</f>
        <v/>
      </c>
      <c r="O29" s="291" t="str">
        <f t="array" ref="O29">IFERROR(INDEX(SC!O:O,MATCH($C29,SC!$C:$C,0)),"")</f>
        <v/>
      </c>
      <c r="P29" s="293" t="str">
        <f t="array" ref="P29">IFERROR(INDEX(SC!P:P,MATCH($C29,SC!$C:$C,0)),"")</f>
        <v/>
      </c>
      <c r="Q29" s="293" t="str">
        <f t="array" ref="Q29">IFERROR(INDEX(SC!Q:Q,MATCH($C29,SC!$C:$C,0)),"")</f>
        <v/>
      </c>
      <c r="R29" s="294" t="str">
        <f t="array" ref="R29">IFERROR(INDEX(SC!R:R,MATCH($C29,SC!$C:$C,0)),"")</f>
        <v/>
      </c>
      <c r="S29" s="88"/>
      <c r="T29" s="291" t="str">
        <f t="array" ref="T29">IFERROR(INDEX(SC!T:T,MATCH($C29,SC!$C:$C,0)),"")</f>
        <v/>
      </c>
      <c r="U29" s="291" t="str">
        <f t="array" ref="U29">IFERROR(INDEX(SC!U:U,MATCH($C29,SC!$C:$C,0)),"")</f>
        <v/>
      </c>
      <c r="V29" s="291" t="str">
        <f t="array" ref="V29">IFERROR(INDEX(SC!V:V,MATCH($C29,SC!$C:$C,0)),"")</f>
        <v/>
      </c>
      <c r="W29" s="293" t="str">
        <f t="array" ref="W29">IFERROR(INDEX(SC!W:W,MATCH($C29,SC!$C:$C,0)),"")</f>
        <v/>
      </c>
      <c r="X29" s="50">
        <f t="shared" si="7"/>
        <v>0</v>
      </c>
      <c r="Y29" s="110"/>
      <c r="Z29" s="68">
        <f t="shared" si="2"/>
        <v>1</v>
      </c>
      <c r="AA29" s="67" t="str">
        <f t="shared" si="5"/>
        <v/>
      </c>
      <c r="AB29" s="68" t="str">
        <f>IFERROR(IF(AND($G29="",$N29="",$U29=""),"",IF(MATCH($B29,'Fériés'!$C$5:$C$16,0)&gt;0,1,"")),"")</f>
        <v/>
      </c>
      <c r="AC29" s="70">
        <f t="shared" si="8"/>
        <v>1</v>
      </c>
      <c r="AD29" s="70">
        <f t="shared" si="3"/>
        <v>1</v>
      </c>
      <c r="AE29" s="71"/>
      <c r="AF29" s="71"/>
      <c r="AG29" s="71"/>
      <c r="AH29" s="71"/>
      <c r="AI29" s="71"/>
      <c r="AJ29" s="71"/>
      <c r="AK29" s="71">
        <f t="shared" si="4"/>
        <v>66</v>
      </c>
      <c r="AL29" s="7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</row>
    <row r="30" ht="15.75" customHeight="1">
      <c r="A30" s="1"/>
      <c r="B30" s="295">
        <v>45284.0</v>
      </c>
      <c r="C30" s="308"/>
      <c r="D30" s="294" t="str">
        <f t="array" ref="D30">IFERROR(INDEX(SC!D:D,MATCH($C30,SC!$C:$C,0)),"")</f>
        <v/>
      </c>
      <c r="E30" s="88"/>
      <c r="F30" s="291" t="str">
        <f t="array" ref="F30">IFERROR(INDEX(SC!F:F,MATCH($C30,SC!$C:$C,0)),"")</f>
        <v/>
      </c>
      <c r="G30" s="291" t="str">
        <f t="array" ref="G30">IFERROR(INDEX(SC!G:G,MATCH($C30,SC!$C:$C,0)),"")</f>
        <v/>
      </c>
      <c r="H30" s="291" t="str">
        <f t="array" ref="H30">IFERROR(INDEX(SC!H:H,MATCH($C30,SC!$C:$C,0)),"")</f>
        <v/>
      </c>
      <c r="I30" s="292" t="str">
        <f t="array" ref="I30">IFERROR(INDEX(SC!I:I,MATCH($C30,SC!$C:$C,0)),"")</f>
        <v/>
      </c>
      <c r="J30" s="293" t="str">
        <f t="array" ref="J30">IFERROR(INDEX(SC!J:J,MATCH($C30,SC!$C:$C,0)),"")</f>
        <v/>
      </c>
      <c r="K30" s="294" t="str">
        <f t="array" ref="K30">IFERROR(INDEX(SC!K:K,MATCH($C30,SC!$C:$C,0)),"")</f>
        <v/>
      </c>
      <c r="L30" s="88"/>
      <c r="M30" s="291" t="str">
        <f t="array" ref="M30">IFERROR(INDEX(SC!M:M,MATCH($C30,SC!$C:$C,0)),"")</f>
        <v/>
      </c>
      <c r="N30" s="291" t="str">
        <f t="array" ref="N30">IFERROR(INDEX(SC!N:N,MATCH($C30,SC!$C:$C,0)),"")</f>
        <v/>
      </c>
      <c r="O30" s="291" t="str">
        <f t="array" ref="O30">IFERROR(INDEX(SC!O:O,MATCH($C30,SC!$C:$C,0)),"")</f>
        <v/>
      </c>
      <c r="P30" s="293" t="str">
        <f t="array" ref="P30">IFERROR(INDEX(SC!P:P,MATCH($C30,SC!$C:$C,0)),"")</f>
        <v/>
      </c>
      <c r="Q30" s="293" t="str">
        <f t="array" ref="Q30">IFERROR(INDEX(SC!Q:Q,MATCH($C30,SC!$C:$C,0)),"")</f>
        <v/>
      </c>
      <c r="R30" s="294" t="str">
        <f t="array" ref="R30">IFERROR(INDEX(SC!R:R,MATCH($C30,SC!$C:$C,0)),"")</f>
        <v/>
      </c>
      <c r="S30" s="88"/>
      <c r="T30" s="291" t="str">
        <f t="array" ref="T30">IFERROR(INDEX(SC!T:T,MATCH($C30,SC!$C:$C,0)),"")</f>
        <v/>
      </c>
      <c r="U30" s="291" t="str">
        <f t="array" ref="U30">IFERROR(INDEX(SC!U:U,MATCH($C30,SC!$C:$C,0)),"")</f>
        <v/>
      </c>
      <c r="V30" s="291" t="str">
        <f t="array" ref="V30">IFERROR(INDEX(SC!V:V,MATCH($C30,SC!$C:$C,0)),"")</f>
        <v/>
      </c>
      <c r="W30" s="293" t="str">
        <f t="array" ref="W30">IFERROR(INDEX(SC!W:W,MATCH($C30,SC!$C:$C,0)),"")</f>
        <v/>
      </c>
      <c r="X30" s="50">
        <f t="shared" si="7"/>
        <v>0</v>
      </c>
      <c r="Y30" s="110"/>
      <c r="Z30" s="68">
        <f t="shared" si="2"/>
        <v>1</v>
      </c>
      <c r="AA30" s="67" t="str">
        <f t="shared" si="5"/>
        <v/>
      </c>
      <c r="AB30" s="68" t="str">
        <f>IFERROR(IF(AND($G30="",$N30="",$U30=""),"",IF(MATCH($B30,'Fériés'!$C$5:$C$16,0)&gt;0,1,"")),"")</f>
        <v/>
      </c>
      <c r="AC30" s="70">
        <f t="shared" si="8"/>
        <v>1</v>
      </c>
      <c r="AD30" s="70">
        <f t="shared" si="3"/>
        <v>1</v>
      </c>
      <c r="AE30" s="71"/>
      <c r="AF30" s="71"/>
      <c r="AG30" s="71"/>
      <c r="AH30" s="71"/>
      <c r="AI30" s="71"/>
      <c r="AJ30" s="71"/>
      <c r="AK30" s="71">
        <f t="shared" si="4"/>
        <v>66</v>
      </c>
      <c r="AL30" s="7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</row>
    <row r="31" ht="15.75" customHeight="1">
      <c r="A31" s="1"/>
      <c r="B31" s="295">
        <v>45285.0</v>
      </c>
      <c r="C31" s="297" t="s">
        <v>84</v>
      </c>
      <c r="D31" s="298" t="str">
        <f t="array" ref="D31">IFERROR(INDEX(SC!D:D,MATCH($C31,SC!$C:$C,0)),"")</f>
        <v>F2 02</v>
      </c>
      <c r="E31" s="113">
        <v>5502.0</v>
      </c>
      <c r="F31" s="298" t="str">
        <f t="array" ref="F31">IFERROR(INDEX(SC!F:F,MATCH($C31,SC!$C:$C,0)),"")</f>
        <v>HVR</v>
      </c>
      <c r="G31" s="283">
        <f t="array" ref="G31">IFERROR(INDEX(SC!G:G,MATCH($C31,SC!$C:$C,0)),"")</f>
        <v>0.5090277778</v>
      </c>
      <c r="H31" s="283">
        <f t="array" ref="H31">IFERROR(INDEX(SC!H:H,MATCH($C31,SC!$C:$C,0)),"")</f>
        <v>0.6673611111</v>
      </c>
      <c r="I31" s="300" t="str">
        <f t="array" ref="I31">IFERROR(INDEX(SC!I:I,MATCH($C31,SC!$C:$C,0)),"")</f>
        <v>HVR</v>
      </c>
      <c r="J31" s="309">
        <f t="array" ref="J31">IFERROR(INDEX(SC!J:J,MATCH($C31,SC!$C:$C,0)),"")</f>
        <v>0.02083333333</v>
      </c>
      <c r="K31" s="298" t="str">
        <f t="array" ref="K31">IFERROR(INDEX(SC!K:K,MATCH($C31,SC!$C:$C,0)),"")</f>
        <v>F2 03</v>
      </c>
      <c r="L31" s="113">
        <v>5314.0</v>
      </c>
      <c r="M31" s="298" t="str">
        <f t="array" ref="M31">IFERROR(INDEX(SC!M:M,MATCH($C31,SC!$C:$C,0)),"")</f>
        <v>HVR</v>
      </c>
      <c r="N31" s="283">
        <f t="array" ref="N31">IFERROR(INDEX(SC!N:N,MATCH($C31,SC!$C:$C,0)),"")</f>
        <v>0.6881944444</v>
      </c>
      <c r="O31" s="283">
        <f t="array" ref="O31">IFERROR(INDEX(SC!O:O,MATCH($C31,SC!$C:$C,0)),"")</f>
        <v>0.7243055556</v>
      </c>
      <c r="P31" s="302" t="str">
        <f t="array" ref="P31">IFERROR(INDEX(SC!P:P,MATCH($C31,SC!$C:$C,0)),"")</f>
        <v>HVR</v>
      </c>
      <c r="Q31" s="301">
        <f t="array" ref="Q31">IFERROR(INDEX(SC!Q:Q,MATCH($C31,SC!$C:$C,0)),"")</f>
        <v>0.009027777778</v>
      </c>
      <c r="R31" s="298" t="str">
        <f t="array" ref="R31">IFERROR(INDEX(SC!R:R,MATCH($C31,SC!$C:$C,0)),"")</f>
        <v>F2 02</v>
      </c>
      <c r="S31" s="113">
        <v>5502.0</v>
      </c>
      <c r="T31" s="298" t="str">
        <f t="array" ref="T31">IFERROR(INDEX(SC!T:T,MATCH($C31,SC!$C:$C,0)),"")</f>
        <v>HVR</v>
      </c>
      <c r="U31" s="283">
        <f t="array" ref="U31">IFERROR(INDEX(SC!U:U,MATCH($C31,SC!$C:$C,0)),"")</f>
        <v>0.7333333333</v>
      </c>
      <c r="V31" s="283">
        <f t="array" ref="V31">IFERROR(INDEX(SC!V:V,MATCH($C31,SC!$C:$C,0)),"")</f>
        <v>0.8020833333</v>
      </c>
      <c r="W31" s="302" t="str">
        <f t="array" ref="W31">IFERROR(INDEX(SC!W:W,MATCH($C31,SC!$C:$C,0)),"")</f>
        <v>HVR</v>
      </c>
      <c r="X31" s="50">
        <f t="shared" si="7"/>
        <v>0.2930555556</v>
      </c>
      <c r="Y31" s="110">
        <v>1.0</v>
      </c>
      <c r="Z31" s="68">
        <f t="shared" si="2"/>
        <v>0</v>
      </c>
      <c r="AA31" s="67">
        <f t="shared" si="5"/>
        <v>1</v>
      </c>
      <c r="AB31" s="68">
        <f>IFERROR(IF(AND($G31="",$N31="",$U31=""),"",IF(MATCH($B31,'Fériés'!$C$5:$C$16,0)&gt;0,1,"")),"")</f>
        <v>1</v>
      </c>
      <c r="AC31" s="70">
        <f t="shared" si="8"/>
        <v>0</v>
      </c>
      <c r="AD31" s="70">
        <f t="shared" si="3"/>
        <v>0</v>
      </c>
      <c r="AE31" s="71"/>
      <c r="AF31" s="71"/>
      <c r="AG31" s="71"/>
      <c r="AH31" s="71"/>
      <c r="AI31" s="71"/>
      <c r="AJ31" s="71"/>
      <c r="AK31" s="71">
        <f t="shared" si="4"/>
        <v>0</v>
      </c>
      <c r="AL31" s="7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</row>
    <row r="32" ht="15.75" customHeight="1">
      <c r="A32" s="1"/>
      <c r="B32" s="310">
        <v>45286.0</v>
      </c>
      <c r="C32" s="297" t="s">
        <v>79</v>
      </c>
      <c r="D32" s="311" t="str">
        <f t="array" ref="D32">IFERROR(INDEX(SC!D:D,MATCH($C32,SC!$C:$C,0)),"")</f>
        <v>F8 03</v>
      </c>
      <c r="E32" s="113">
        <v>434.0</v>
      </c>
      <c r="F32" s="298" t="str">
        <f t="array" ref="F32">IFERROR(INDEX(SC!F:F,MATCH($C32,SC!$C:$C,0)),"")</f>
        <v>Dépôt</v>
      </c>
      <c r="G32" s="283">
        <f t="array" ref="G32">IFERROR(INDEX(SC!G:G,MATCH($C32,SC!$C:$C,0)),"")</f>
        <v>0.2354166667</v>
      </c>
      <c r="H32" s="283">
        <f t="array" ref="H32">IFERROR(INDEX(SC!H:H,MATCH($C32,SC!$C:$C,0)),"")</f>
        <v>0.3611111111</v>
      </c>
      <c r="I32" s="300" t="str">
        <f t="array" ref="I32">IFERROR(INDEX(SC!I:I,MATCH($C32,SC!$C:$C,0)),"")</f>
        <v>Varen</v>
      </c>
      <c r="J32" s="301">
        <f t="array" ref="J32">IFERROR(INDEX(SC!J:J,MATCH($C32,SC!$C:$C,0)),"")</f>
        <v>0.025</v>
      </c>
      <c r="K32" s="298" t="str">
        <f t="array" ref="K32">IFERROR(INDEX(SC!K:K,MATCH($C32,SC!$C:$C,0)),"")</f>
        <v>F8 03</v>
      </c>
      <c r="L32" s="113">
        <v>434.0</v>
      </c>
      <c r="M32" s="298" t="str">
        <f t="array" ref="M32">IFERROR(INDEX(SC!M:M,MATCH($C32,SC!$C:$C,0)),"")</f>
        <v>Varen</v>
      </c>
      <c r="N32" s="283">
        <f t="array" ref="N32">IFERROR(INDEX(SC!N:N,MATCH($C32,SC!$C:$C,0)),"")</f>
        <v>0.3861111111</v>
      </c>
      <c r="O32" s="283">
        <f t="array" ref="O32">IFERROR(INDEX(SC!O:O,MATCH($C32,SC!$C:$C,0)),"")</f>
        <v>0.5430555556</v>
      </c>
      <c r="P32" s="302" t="str">
        <f t="array" ref="P32">IFERROR(INDEX(SC!P:P,MATCH($C32,SC!$C:$C,0)),"")</f>
        <v>Dépôt</v>
      </c>
      <c r="Q32" s="285" t="str">
        <f t="array" ref="Q32">IFERROR(INDEX(SC!Q:Q,MATCH($C32,SC!$C:$C,0)),"")</f>
        <v/>
      </c>
      <c r="R32" s="296" t="str">
        <f t="array" ref="R32">IFERROR(INDEX(SC!R:R,MATCH($C32,SC!$C:$C,0)),"")</f>
        <v/>
      </c>
      <c r="S32" s="255"/>
      <c r="T32" s="307" t="str">
        <f t="array" ref="T32">IFERROR(INDEX(SC!T:T,MATCH($C32,SC!$C:$C,0)),"")</f>
        <v/>
      </c>
      <c r="U32" s="286" t="str">
        <f t="array" ref="U32">IFERROR(INDEX(SC!U:U,MATCH($C32,SC!$C:$C,0)),"")</f>
        <v/>
      </c>
      <c r="V32" s="286" t="str">
        <f t="array" ref="V32">IFERROR(INDEX(SC!V:V,MATCH($C32,SC!$C:$C,0)),"")</f>
        <v/>
      </c>
      <c r="W32" s="285" t="str">
        <f t="array" ref="W32">IFERROR(INDEX(SC!W:W,MATCH($C32,SC!$C:$C,0)),"")</f>
        <v/>
      </c>
      <c r="X32" s="50">
        <f t="shared" si="7"/>
        <v>0.3076388889</v>
      </c>
      <c r="Y32" s="110"/>
      <c r="Z32" s="68">
        <f t="shared" si="2"/>
        <v>0</v>
      </c>
      <c r="AA32" s="67" t="str">
        <f t="shared" si="5"/>
        <v/>
      </c>
      <c r="AB32" s="68" t="str">
        <f>IFERROR(IF(AND($G32="",$N32="",$U32=""),"",IF(MATCH($B32,'Fériés'!$C$5:$C$16,0)&gt;0,1,"")),"")</f>
        <v/>
      </c>
      <c r="AC32" s="70">
        <f t="shared" si="8"/>
        <v>0</v>
      </c>
      <c r="AD32" s="70">
        <f t="shared" si="3"/>
        <v>0</v>
      </c>
      <c r="AE32" s="71"/>
      <c r="AF32" s="71"/>
      <c r="AG32" s="71"/>
      <c r="AH32" s="71"/>
      <c r="AI32" s="71"/>
      <c r="AJ32" s="71"/>
      <c r="AK32" s="71">
        <f t="shared" si="4"/>
        <v>0</v>
      </c>
      <c r="AL32" s="7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</row>
    <row r="33" ht="15.75" customHeight="1">
      <c r="A33" s="1"/>
      <c r="B33" s="310">
        <v>45287.0</v>
      </c>
      <c r="C33" s="312" t="s">
        <v>73</v>
      </c>
      <c r="D33" s="313" t="str">
        <f t="array" ref="D33">IFERROR(INDEX(SC!D:D,MATCH($C33,SC!$C:$C,0)),"")</f>
        <v>10 04</v>
      </c>
      <c r="E33" s="257">
        <v>3149.0</v>
      </c>
      <c r="F33" s="314" t="str">
        <f t="array" ref="F33">IFERROR(INDEX(SC!F:F,MATCH($C33,SC!$C:$C,0)),"")</f>
        <v>Dépôt</v>
      </c>
      <c r="G33" s="315">
        <f t="array" ref="G33">IFERROR(INDEX(SC!G:G,MATCH($C33,SC!$C:$C,0)),"")</f>
        <v>0.2708333333</v>
      </c>
      <c r="H33" s="315">
        <f t="array" ref="H33">IFERROR(INDEX(SC!H:H,MATCH($C33,SC!$C:$C,0)),"")</f>
        <v>0.4013888889</v>
      </c>
      <c r="I33" s="316" t="str">
        <f t="array" ref="I33">IFERROR(INDEX(SC!I:I,MATCH($C33,SC!$C:$C,0)),"")</f>
        <v>Varen</v>
      </c>
      <c r="J33" s="317">
        <f t="array" ref="J33">IFERROR(INDEX(SC!J:J,MATCH($C33,SC!$C:$C,0)),"")</f>
        <v>0.02430555556</v>
      </c>
      <c r="K33" s="314" t="str">
        <f t="array" ref="K33">IFERROR(INDEX(SC!K:K,MATCH($C33,SC!$C:$C,0)),"")</f>
        <v>43 01</v>
      </c>
      <c r="L33" s="257">
        <v>707.0</v>
      </c>
      <c r="M33" s="314" t="str">
        <f t="array" ref="M33">IFERROR(INDEX(SC!M:M,MATCH($C33,SC!$C:$C,0)),"")</f>
        <v>Varen</v>
      </c>
      <c r="N33" s="315">
        <f t="array" ref="N33">IFERROR(INDEX(SC!N:N,MATCH($C33,SC!$C:$C,0)),"")</f>
        <v>0.4256944444</v>
      </c>
      <c r="O33" s="315">
        <f t="array" ref="O33">IFERROR(INDEX(SC!O:O,MATCH($C33,SC!$C:$C,0)),"")</f>
        <v>0.5881944444</v>
      </c>
      <c r="P33" s="316" t="str">
        <f t="array" ref="P33">IFERROR(INDEX(SC!P:P,MATCH($C33,SC!$C:$C,0)),"")</f>
        <v>Dépôt</v>
      </c>
      <c r="Q33" s="318" t="str">
        <f t="array" ref="Q33">IFERROR(INDEX(SC!Q:Q,MATCH($C33,SC!$C:$C,0)),"")</f>
        <v/>
      </c>
      <c r="R33" s="319" t="str">
        <f t="array" ref="R33">IFERROR(INDEX(SC!R:R,MATCH($C33,SC!$C:$C,0)),"")</f>
        <v/>
      </c>
      <c r="S33" s="98"/>
      <c r="T33" s="320" t="str">
        <f t="array" ref="T33">IFERROR(INDEX(SC!T:T,MATCH($C33,SC!$C:$C,0)),"")</f>
        <v/>
      </c>
      <c r="U33" s="320" t="str">
        <f t="array" ref="U33">IFERROR(INDEX(SC!U:U,MATCH($C33,SC!$C:$C,0)),"")</f>
        <v/>
      </c>
      <c r="V33" s="320" t="str">
        <f t="array" ref="V33">IFERROR(INDEX(SC!V:V,MATCH($C33,SC!$C:$C,0)),"")</f>
        <v/>
      </c>
      <c r="W33" s="318" t="str">
        <f t="array" ref="W33">IFERROR(INDEX(SC!W:W,MATCH($C33,SC!$C:$C,0)),"")</f>
        <v/>
      </c>
      <c r="X33" s="50">
        <f t="shared" si="7"/>
        <v>0.3173611111</v>
      </c>
      <c r="Y33" s="110">
        <v>1.0</v>
      </c>
      <c r="Z33" s="68">
        <f t="shared" si="2"/>
        <v>0</v>
      </c>
      <c r="AA33" s="67" t="str">
        <f t="shared" si="5"/>
        <v/>
      </c>
      <c r="AB33" s="68" t="str">
        <f>IFERROR(IF(AND($G33="",$N33="",$U33=""),"",IF(MATCH($B33,'Fériés'!$C$5:$C$16,0)&gt;0,1,"")),"")</f>
        <v/>
      </c>
      <c r="AC33" s="70">
        <f t="shared" si="8"/>
        <v>0</v>
      </c>
      <c r="AD33" s="70">
        <f t="shared" si="3"/>
        <v>0</v>
      </c>
      <c r="AE33" s="71">
        <v>7.6</v>
      </c>
      <c r="AF33" s="71"/>
      <c r="AG33" s="71"/>
      <c r="AH33" s="71"/>
      <c r="AI33" s="71"/>
      <c r="AJ33" s="71"/>
      <c r="AK33" s="71">
        <f t="shared" si="4"/>
        <v>0</v>
      </c>
      <c r="AL33" s="7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</row>
    <row r="34" ht="15.75" customHeight="1">
      <c r="A34" s="1"/>
      <c r="B34" s="310">
        <v>45288.0</v>
      </c>
      <c r="C34" s="321" t="s">
        <v>123</v>
      </c>
      <c r="D34" s="294" t="str">
        <f t="array" ref="D34">IFERROR(INDEX(SC!D:D,MATCH($C34,SC!$C:$C,0)),"")</f>
        <v/>
      </c>
      <c r="E34" s="88"/>
      <c r="F34" s="290" t="str">
        <f t="array" ref="F34">IFERROR(INDEX(SC!F:F,MATCH($C34,SC!$C:$C,0)),"")</f>
        <v/>
      </c>
      <c r="G34" s="291" t="str">
        <f t="array" ref="G34">IFERROR(INDEX(SC!G:G,MATCH($C34,SC!$C:$C,0)),"")</f>
        <v/>
      </c>
      <c r="H34" s="291" t="str">
        <f t="array" ref="H34">IFERROR(INDEX(SC!H:H,MATCH($C34,SC!$C:$C,0)),"")</f>
        <v/>
      </c>
      <c r="I34" s="292" t="str">
        <f t="array" ref="I34">IFERROR(INDEX(SC!I:I,MATCH($C34,SC!$C:$C,0)),"")</f>
        <v/>
      </c>
      <c r="J34" s="293" t="str">
        <f t="array" ref="J34">IFERROR(INDEX(SC!J:J,MATCH($C34,SC!$C:$C,0)),"")</f>
        <v/>
      </c>
      <c r="K34" s="294" t="str">
        <f t="array" ref="K34">IFERROR(INDEX(SC!K:K,MATCH($C34,SC!$C:$C,0)),"")</f>
        <v/>
      </c>
      <c r="L34" s="88"/>
      <c r="M34" s="291" t="str">
        <f t="array" ref="M34">IFERROR(INDEX(SC!M:M,MATCH($C34,SC!$C:$C,0)),"")</f>
        <v/>
      </c>
      <c r="N34" s="291" t="str">
        <f t="array" ref="N34">IFERROR(INDEX(SC!N:N,MATCH($C34,SC!$C:$C,0)),"")</f>
        <v/>
      </c>
      <c r="O34" s="291" t="str">
        <f t="array" ref="O34">IFERROR(INDEX(SC!O:O,MATCH($C34,SC!$C:$C,0)),"")</f>
        <v/>
      </c>
      <c r="P34" s="293" t="str">
        <f t="array" ref="P34">IFERROR(INDEX(SC!P:P,MATCH($C34,SC!$C:$C,0)),"")</f>
        <v/>
      </c>
      <c r="Q34" s="293" t="str">
        <f t="array" ref="Q34">IFERROR(INDEX(SC!Q:Q,MATCH($C34,SC!$C:$C,0)),"")</f>
        <v/>
      </c>
      <c r="R34" s="294" t="str">
        <f t="array" ref="R34">IFERROR(INDEX(SC!R:R,MATCH($C34,SC!$C:$C,0)),"")</f>
        <v/>
      </c>
      <c r="S34" s="88"/>
      <c r="T34" s="291" t="str">
        <f t="array" ref="T34">IFERROR(INDEX(SC!T:T,MATCH($C34,SC!$C:$C,0)),"")</f>
        <v/>
      </c>
      <c r="U34" s="291" t="str">
        <f t="array" ref="U34">IFERROR(INDEX(SC!U:U,MATCH($C34,SC!$C:$C,0)),"")</f>
        <v/>
      </c>
      <c r="V34" s="291" t="str">
        <f t="array" ref="V34">IFERROR(INDEX(SC!V:V,MATCH($C34,SC!$C:$C,0)),"")</f>
        <v/>
      </c>
      <c r="W34" s="293" t="str">
        <f t="array" ref="W34">IFERROR(INDEX(SC!W:W,MATCH($C34,SC!$C:$C,0)),"")</f>
        <v/>
      </c>
      <c r="X34" s="50">
        <f t="shared" si="7"/>
        <v>0</v>
      </c>
      <c r="Y34" s="110"/>
      <c r="Z34" s="68">
        <f t="shared" si="2"/>
        <v>1</v>
      </c>
      <c r="AA34" s="67" t="str">
        <f t="shared" si="5"/>
        <v/>
      </c>
      <c r="AB34" s="68" t="str">
        <f>IFERROR(IF(AND($G34="",$N34="",$U34=""),"",IF(MATCH($B34,'Fériés'!$C$5:$C$16,0)&gt;0,1,"")),"")</f>
        <v/>
      </c>
      <c r="AC34" s="70">
        <f t="shared" si="8"/>
        <v>1</v>
      </c>
      <c r="AD34" s="70">
        <f t="shared" si="3"/>
        <v>1</v>
      </c>
      <c r="AE34" s="71"/>
      <c r="AF34" s="71"/>
      <c r="AG34" s="71"/>
      <c r="AH34" s="71"/>
      <c r="AI34" s="71"/>
      <c r="AJ34" s="71"/>
      <c r="AK34" s="71">
        <f t="shared" si="4"/>
        <v>66</v>
      </c>
      <c r="AL34" s="7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</row>
    <row r="35" ht="15.75" customHeight="1">
      <c r="A35" s="1"/>
      <c r="B35" s="310">
        <v>45289.0</v>
      </c>
      <c r="C35" s="297" t="s">
        <v>79</v>
      </c>
      <c r="D35" s="311" t="str">
        <f t="array" ref="D35">IFERROR(INDEX(SC!D:D,MATCH($C35,SC!$C:$C,0)),"")</f>
        <v>F8 03</v>
      </c>
      <c r="E35" s="113">
        <v>421.0</v>
      </c>
      <c r="F35" s="298" t="str">
        <f t="array" ref="F35">IFERROR(INDEX(SC!F:F,MATCH($C35,SC!$C:$C,0)),"")</f>
        <v>Dépôt</v>
      </c>
      <c r="G35" s="283">
        <f t="array" ref="G35">IFERROR(INDEX(SC!G:G,MATCH($C35,SC!$C:$C,0)),"")</f>
        <v>0.2354166667</v>
      </c>
      <c r="H35" s="283">
        <f t="array" ref="H35">IFERROR(INDEX(SC!H:H,MATCH($C35,SC!$C:$C,0)),"")</f>
        <v>0.3611111111</v>
      </c>
      <c r="I35" s="300" t="str">
        <f t="array" ref="I35">IFERROR(INDEX(SC!I:I,MATCH($C35,SC!$C:$C,0)),"")</f>
        <v>Varen</v>
      </c>
      <c r="J35" s="301">
        <f t="array" ref="J35">IFERROR(INDEX(SC!J:J,MATCH($C35,SC!$C:$C,0)),"")</f>
        <v>0.025</v>
      </c>
      <c r="K35" s="298" t="str">
        <f t="array" ref="K35">IFERROR(INDEX(SC!K:K,MATCH($C35,SC!$C:$C,0)),"")</f>
        <v>F8 03</v>
      </c>
      <c r="L35" s="113">
        <v>421.0</v>
      </c>
      <c r="M35" s="298" t="str">
        <f t="array" ref="M35">IFERROR(INDEX(SC!M:M,MATCH($C35,SC!$C:$C,0)),"")</f>
        <v>Varen</v>
      </c>
      <c r="N35" s="283">
        <f t="array" ref="N35">IFERROR(INDEX(SC!N:N,MATCH($C35,SC!$C:$C,0)),"")</f>
        <v>0.3861111111</v>
      </c>
      <c r="O35" s="283">
        <f t="array" ref="O35">IFERROR(INDEX(SC!O:O,MATCH($C35,SC!$C:$C,0)),"")</f>
        <v>0.5430555556</v>
      </c>
      <c r="P35" s="302" t="str">
        <f t="array" ref="P35">IFERROR(INDEX(SC!P:P,MATCH($C35,SC!$C:$C,0)),"")</f>
        <v>Dépôt</v>
      </c>
      <c r="Q35" s="285" t="str">
        <f t="array" ref="Q35">IFERROR(INDEX(SC!Q:Q,MATCH($C35,SC!$C:$C,0)),"")</f>
        <v/>
      </c>
      <c r="R35" s="296" t="str">
        <f t="array" ref="R35">IFERROR(INDEX(SC!R:R,MATCH($C35,SC!$C:$C,0)),"")</f>
        <v/>
      </c>
      <c r="S35" s="255"/>
      <c r="T35" s="307" t="str">
        <f t="array" ref="T35">IFERROR(INDEX(SC!T:T,MATCH($C35,SC!$C:$C,0)),"")</f>
        <v/>
      </c>
      <c r="U35" s="286" t="str">
        <f t="array" ref="U35">IFERROR(INDEX(SC!U:U,MATCH($C35,SC!$C:$C,0)),"")</f>
        <v/>
      </c>
      <c r="V35" s="286" t="str">
        <f t="array" ref="V35">IFERROR(INDEX(SC!V:V,MATCH($C35,SC!$C:$C,0)),"")</f>
        <v/>
      </c>
      <c r="W35" s="285" t="str">
        <f t="array" ref="W35">IFERROR(INDEX(SC!W:W,MATCH($C35,SC!$C:$C,0)),"")</f>
        <v/>
      </c>
      <c r="X35" s="50">
        <f t="shared" si="7"/>
        <v>0.3076388889</v>
      </c>
      <c r="Y35" s="110"/>
      <c r="Z35" s="68">
        <f t="shared" si="2"/>
        <v>0</v>
      </c>
      <c r="AA35" s="67" t="str">
        <f t="shared" si="5"/>
        <v/>
      </c>
      <c r="AB35" s="68" t="str">
        <f>IFERROR(IF(AND($G35="",$N35="",$U35=""),"",IF(MATCH($B35,'Fériés'!$C$5:$C$16,0)&gt;0,1,"")),"")</f>
        <v/>
      </c>
      <c r="AC35" s="70">
        <f t="shared" si="8"/>
        <v>0</v>
      </c>
      <c r="AD35" s="70">
        <f t="shared" si="3"/>
        <v>0</v>
      </c>
      <c r="AE35" s="71"/>
      <c r="AF35" s="71"/>
      <c r="AG35" s="71"/>
      <c r="AH35" s="71"/>
      <c r="AI35" s="71"/>
      <c r="AJ35" s="71"/>
      <c r="AK35" s="71">
        <f t="shared" si="4"/>
        <v>0</v>
      </c>
      <c r="AL35" s="7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</row>
    <row r="36" ht="15.75" customHeight="1">
      <c r="A36" s="1"/>
      <c r="B36" s="289">
        <v>45290.0</v>
      </c>
      <c r="C36" s="297" t="s">
        <v>90</v>
      </c>
      <c r="D36" s="298" t="str">
        <f t="array" ref="D36">IFERROR(INDEX(SC!D:D,MATCH($C36,SC!$C:$C,0)),"")</f>
        <v>F2 08</v>
      </c>
      <c r="E36" s="113">
        <v>5318.0</v>
      </c>
      <c r="F36" s="298" t="str">
        <f t="array" ref="F36">IFERROR(INDEX(SC!F:F,MATCH($C36,SC!$C:$C,0)),"")</f>
        <v>Dépôt</v>
      </c>
      <c r="G36" s="283">
        <f t="array" ref="G36">IFERROR(INDEX(SC!G:G,MATCH($C36,SC!$C:$C,0)),"")</f>
        <v>0.5333333333</v>
      </c>
      <c r="H36" s="283">
        <f t="array" ref="H36">IFERROR(INDEX(SC!H:H,MATCH($C36,SC!$C:$C,0)),"")</f>
        <v>0.7083333333</v>
      </c>
      <c r="I36" s="300" t="str">
        <f t="array" ref="I36">IFERROR(INDEX(SC!I:I,MATCH($C36,SC!$C:$C,0)),"")</f>
        <v>HVR</v>
      </c>
      <c r="J36" s="301">
        <f t="array" ref="J36">IFERROR(INDEX(SC!J:J,MATCH($C36,SC!$C:$C,0)),"")</f>
        <v>0.02708333333</v>
      </c>
      <c r="K36" s="298" t="str">
        <f t="array" ref="K36">IFERROR(INDEX(SC!K:K,MATCH($C36,SC!$C:$C,0)),"")</f>
        <v>F2 08</v>
      </c>
      <c r="L36" s="113">
        <v>5318.0</v>
      </c>
      <c r="M36" s="298" t="str">
        <f t="array" ref="M36">IFERROR(INDEX(SC!M:M,MATCH($C36,SC!$C:$C,0)),"")</f>
        <v>HVR</v>
      </c>
      <c r="N36" s="283">
        <f t="array" ref="N36">IFERROR(INDEX(SC!N:N,MATCH($C36,SC!$C:$C,0)),"")</f>
        <v>0.7354166667</v>
      </c>
      <c r="O36" s="283">
        <f t="array" ref="O36">IFERROR(INDEX(SC!O:O,MATCH($C36,SC!$C:$C,0)),"")</f>
        <v>0.8409722222</v>
      </c>
      <c r="P36" s="302" t="str">
        <f t="array" ref="P36">IFERROR(INDEX(SC!P:P,MATCH($C36,SC!$C:$C,0)),"")</f>
        <v>Dépôt</v>
      </c>
      <c r="Q36" s="285" t="str">
        <f t="array" ref="Q36">IFERROR(INDEX(SC!Q:Q,MATCH($C36,SC!$C:$C,0)),"")</f>
        <v/>
      </c>
      <c r="R36" s="296" t="str">
        <f t="array" ref="R36">IFERROR(INDEX(SC!R:R,MATCH($C36,SC!$C:$C,0)),"")</f>
        <v/>
      </c>
      <c r="S36" s="255"/>
      <c r="T36" s="307" t="str">
        <f t="array" ref="T36">IFERROR(INDEX(SC!T:T,MATCH($C36,SC!$C:$C,0)),"")</f>
        <v/>
      </c>
      <c r="U36" s="286" t="str">
        <f t="array" ref="U36">IFERROR(INDEX(SC!U:U,MATCH($C36,SC!$C:$C,0)),"")</f>
        <v/>
      </c>
      <c r="V36" s="286" t="str">
        <f t="array" ref="V36">IFERROR(INDEX(SC!V:V,MATCH($C36,SC!$C:$C,0)),"")</f>
        <v/>
      </c>
      <c r="W36" s="285" t="str">
        <f t="array" ref="W36">IFERROR(INDEX(SC!W:W,MATCH($C36,SC!$C:$C,0)),"")</f>
        <v/>
      </c>
      <c r="X36" s="50">
        <f t="shared" si="7"/>
        <v>0.3076388889</v>
      </c>
      <c r="Y36" s="110"/>
      <c r="Z36" s="68">
        <f t="shared" si="2"/>
        <v>0</v>
      </c>
      <c r="AA36" s="67" t="str">
        <f t="shared" si="5"/>
        <v/>
      </c>
      <c r="AB36" s="68" t="str">
        <f>IFERROR(IF(AND($G36="",$N36="",$U36=""),"",IF(MATCH($B36,'Fériés'!$C$5:$C$16,0)&gt;0,1,"")),"")</f>
        <v/>
      </c>
      <c r="AC36" s="70">
        <f t="shared" si="8"/>
        <v>0</v>
      </c>
      <c r="AD36" s="70">
        <f t="shared" si="3"/>
        <v>0</v>
      </c>
      <c r="AE36" s="71"/>
      <c r="AF36" s="71"/>
      <c r="AG36" s="71"/>
      <c r="AH36" s="71"/>
      <c r="AI36" s="71"/>
      <c r="AJ36" s="71"/>
      <c r="AK36" s="71">
        <f t="shared" si="4"/>
        <v>0</v>
      </c>
      <c r="AL36" s="7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</row>
    <row r="37" ht="15.75" customHeight="1">
      <c r="A37" s="1"/>
      <c r="B37" s="322">
        <v>45291.0</v>
      </c>
      <c r="C37" s="323"/>
      <c r="D37" s="324" t="str">
        <f t="array" ref="D37">IFERROR(INDEX(SC!D:D,MATCH($C37,SC!$C:$C,0)),"")</f>
        <v/>
      </c>
      <c r="E37" s="325"/>
      <c r="F37" s="326" t="str">
        <f t="array" ref="F37">IFERROR(INDEX(SC!F:F,MATCH($C37,SC!$C:$C,0)),"")</f>
        <v/>
      </c>
      <c r="G37" s="326" t="str">
        <f t="array" ref="G37">IFERROR(INDEX(SC!G:G,MATCH($C37,SC!$C:$C,0)),"")</f>
        <v/>
      </c>
      <c r="H37" s="326" t="str">
        <f t="array" ref="H37">IFERROR(INDEX(SC!H:H,MATCH($C37,SC!$C:$C,0)),"")</f>
        <v/>
      </c>
      <c r="I37" s="327" t="str">
        <f t="array" ref="I37">IFERROR(INDEX(SC!I:I,MATCH($C37,SC!$C:$C,0)),"")</f>
        <v/>
      </c>
      <c r="J37" s="293" t="str">
        <f t="array" ref="J37">IFERROR(INDEX(SC!J:J,MATCH($C37,SC!$C:$C,0)),"")</f>
        <v/>
      </c>
      <c r="K37" s="324" t="str">
        <f t="array" ref="K37">IFERROR(INDEX(SC!K:K,MATCH($C37,SC!$C:$C,0)),"")</f>
        <v/>
      </c>
      <c r="L37" s="325"/>
      <c r="M37" s="326" t="str">
        <f t="array" ref="M37">IFERROR(INDEX(SC!M:M,MATCH($C37,SC!$C:$C,0)),"")</f>
        <v/>
      </c>
      <c r="N37" s="326" t="str">
        <f t="array" ref="N37">IFERROR(INDEX(SC!N:N,MATCH($C37,SC!$C:$C,0)),"")</f>
        <v/>
      </c>
      <c r="O37" s="326" t="str">
        <f t="array" ref="O37">IFERROR(INDEX(SC!O:O,MATCH($C37,SC!$C:$C,0)),"")</f>
        <v/>
      </c>
      <c r="P37" s="328" t="str">
        <f t="array" ref="P37">IFERROR(INDEX(SC!P:P,MATCH($C37,SC!$C:$C,0)),"")</f>
        <v/>
      </c>
      <c r="Q37" s="293" t="str">
        <f t="array" ref="Q37">IFERROR(INDEX(SC!Q:Q,MATCH($C37,SC!$C:$C,0)),"")</f>
        <v/>
      </c>
      <c r="R37" s="324" t="str">
        <f t="array" ref="R37">IFERROR(INDEX(SC!R:R,MATCH($C37,SC!$C:$C,0)),"")</f>
        <v/>
      </c>
      <c r="S37" s="325"/>
      <c r="T37" s="326" t="str">
        <f t="array" ref="T37">IFERROR(INDEX(SC!T:T,MATCH($C37,SC!$C:$C,0)),"")</f>
        <v/>
      </c>
      <c r="U37" s="326" t="str">
        <f t="array" ref="U37">IFERROR(INDEX(SC!U:U,MATCH($C37,SC!$C:$C,0)),"")</f>
        <v/>
      </c>
      <c r="V37" s="326" t="str">
        <f t="array" ref="V37">IFERROR(INDEX(SC!V:V,MATCH($C37,SC!$C:$C,0)),"")</f>
        <v/>
      </c>
      <c r="W37" s="328" t="str">
        <f t="array" ref="W37">IFERROR(INDEX(SC!W:W,MATCH($C37,SC!$C:$C,0)),"")</f>
        <v/>
      </c>
      <c r="X37" s="50">
        <f t="shared" si="7"/>
        <v>0</v>
      </c>
      <c r="Y37" s="110"/>
      <c r="Z37" s="68">
        <f t="shared" si="2"/>
        <v>1</v>
      </c>
      <c r="AA37" s="67" t="str">
        <f t="shared" si="5"/>
        <v/>
      </c>
      <c r="AB37" s="68" t="str">
        <f>IFERROR(IF(AND($G37="",$N37="",$U37=""),"",IF(MATCH($B37,'Fériés'!$C$5:$C$16,0)&gt;0,1,"")),"")</f>
        <v/>
      </c>
      <c r="AC37" s="70">
        <f t="shared" si="8"/>
        <v>1</v>
      </c>
      <c r="AD37" s="70">
        <f t="shared" si="3"/>
        <v>1</v>
      </c>
      <c r="AE37" s="71"/>
      <c r="AF37" s="71"/>
      <c r="AG37" s="71"/>
      <c r="AH37" s="71"/>
      <c r="AI37" s="71"/>
      <c r="AJ37" s="71"/>
      <c r="AK37" s="71">
        <f t="shared" si="4"/>
        <v>66</v>
      </c>
      <c r="AL37" s="7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</row>
    <row r="38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269"/>
      <c r="O38" s="1"/>
      <c r="P38" s="1"/>
      <c r="Q38" s="1"/>
      <c r="R38" s="1"/>
      <c r="S38" s="1"/>
      <c r="T38" s="1"/>
      <c r="U38" s="1"/>
      <c r="V38" s="1"/>
      <c r="W38" s="1"/>
      <c r="X38" s="1"/>
      <c r="Y38" s="16"/>
      <c r="Z38" s="16"/>
      <c r="AA38" s="16"/>
      <c r="AB38" s="16"/>
      <c r="AC38" s="155"/>
      <c r="AD38" s="155"/>
      <c r="AE38" s="16"/>
      <c r="AF38" s="16"/>
      <c r="AG38" s="16"/>
      <c r="AH38" s="16"/>
      <c r="AI38" s="16"/>
      <c r="AJ38" s="16"/>
      <c r="AK38" s="16"/>
      <c r="AL38" s="16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</row>
    <row r="39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269"/>
      <c r="O39" s="1"/>
      <c r="P39" s="1"/>
      <c r="Q39" s="1"/>
      <c r="R39" s="1"/>
      <c r="S39" s="1"/>
      <c r="T39" s="1"/>
      <c r="U39" s="1"/>
      <c r="V39" s="156" t="s">
        <v>51</v>
      </c>
      <c r="W39" s="15"/>
      <c r="X39" s="1"/>
      <c r="Y39" s="329">
        <f t="shared" ref="Y39:AL39" si="9">SUM(Y10:Y37)</f>
        <v>2</v>
      </c>
      <c r="Z39" s="67">
        <f t="shared" si="9"/>
        <v>4</v>
      </c>
      <c r="AA39" s="329">
        <f t="shared" si="9"/>
        <v>1</v>
      </c>
      <c r="AB39" s="329">
        <f t="shared" si="9"/>
        <v>1</v>
      </c>
      <c r="AC39" s="329">
        <f t="shared" si="9"/>
        <v>6</v>
      </c>
      <c r="AD39" s="67">
        <f t="shared" si="9"/>
        <v>4</v>
      </c>
      <c r="AE39" s="330">
        <f t="shared" si="9"/>
        <v>7.6</v>
      </c>
      <c r="AF39" s="71">
        <f t="shared" si="9"/>
        <v>0</v>
      </c>
      <c r="AG39" s="71">
        <f t="shared" si="9"/>
        <v>0</v>
      </c>
      <c r="AH39" s="71">
        <f t="shared" si="9"/>
        <v>0</v>
      </c>
      <c r="AI39" s="71">
        <f t="shared" si="9"/>
        <v>0</v>
      </c>
      <c r="AJ39" s="71">
        <f t="shared" si="9"/>
        <v>0</v>
      </c>
      <c r="AK39" s="71">
        <f t="shared" si="9"/>
        <v>264</v>
      </c>
      <c r="AL39" s="71">
        <f t="shared" si="9"/>
        <v>0</v>
      </c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</row>
    <row r="40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269"/>
      <c r="O40" s="1"/>
      <c r="P40" s="1"/>
      <c r="Q40" s="1"/>
      <c r="R40" s="1"/>
      <c r="S40" s="1"/>
      <c r="T40" s="1"/>
      <c r="U40" s="1"/>
      <c r="V40" s="1"/>
      <c r="W40" s="1"/>
      <c r="X40" s="1"/>
      <c r="Y40" s="16"/>
      <c r="Z40" s="16"/>
      <c r="AA40" s="16"/>
      <c r="AB40" s="16"/>
      <c r="AC40" s="155"/>
      <c r="AD40" s="155"/>
      <c r="AE40" s="16"/>
      <c r="AF40" s="16"/>
      <c r="AG40" s="16"/>
      <c r="AH40" s="16"/>
      <c r="AI40" s="16"/>
      <c r="AJ40" s="16"/>
      <c r="AK40" s="16"/>
      <c r="AL40" s="16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</row>
    <row r="41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269"/>
      <c r="O41" s="1"/>
      <c r="P41" s="1"/>
      <c r="Q41" s="1"/>
      <c r="R41" s="1"/>
      <c r="S41" s="1"/>
      <c r="T41" s="1"/>
      <c r="U41" s="1"/>
      <c r="V41" s="1"/>
      <c r="W41" s="1"/>
      <c r="X41" s="1"/>
      <c r="Y41" s="16"/>
      <c r="Z41" s="16"/>
      <c r="AA41" s="16"/>
      <c r="AB41" s="16"/>
      <c r="AC41" s="155"/>
      <c r="AD41" s="155"/>
      <c r="AE41" s="16"/>
      <c r="AF41" s="16"/>
      <c r="AG41" s="16"/>
      <c r="AH41" s="16"/>
      <c r="AI41" s="16"/>
      <c r="AJ41" s="16"/>
      <c r="AK41" s="16"/>
      <c r="AL41" s="16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</row>
    <row r="42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269"/>
      <c r="O42" s="1"/>
      <c r="P42" s="1"/>
      <c r="Q42" s="1"/>
      <c r="R42" s="1"/>
      <c r="S42" s="1"/>
      <c r="T42" s="1"/>
      <c r="U42" s="1"/>
      <c r="V42" s="1"/>
      <c r="W42" s="1"/>
      <c r="X42" s="1"/>
      <c r="Y42" s="16"/>
      <c r="Z42" s="16"/>
      <c r="AA42" s="16"/>
      <c r="AB42" s="16"/>
      <c r="AC42" s="155"/>
      <c r="AD42" s="155"/>
      <c r="AE42" s="16"/>
      <c r="AF42" s="16"/>
      <c r="AG42" s="16"/>
      <c r="AH42" s="16"/>
      <c r="AI42" s="16"/>
      <c r="AJ42" s="16"/>
      <c r="AK42" s="16"/>
      <c r="AL42" s="16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</row>
    <row r="43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269"/>
      <c r="O43" s="1"/>
      <c r="P43" s="1"/>
      <c r="Q43" s="1"/>
      <c r="R43" s="1"/>
      <c r="S43" s="1"/>
      <c r="T43" s="1"/>
      <c r="U43" s="1"/>
      <c r="V43" s="1"/>
      <c r="W43" s="1"/>
      <c r="X43" s="1"/>
      <c r="Y43" s="16"/>
      <c r="Z43" s="16"/>
      <c r="AA43" s="16"/>
      <c r="AB43" s="16"/>
      <c r="AC43" s="155"/>
      <c r="AD43" s="155"/>
      <c r="AE43" s="16"/>
      <c r="AF43" s="16"/>
      <c r="AG43" s="16"/>
      <c r="AH43" s="16"/>
      <c r="AI43" s="16"/>
      <c r="AJ43" s="16"/>
      <c r="AK43" s="16"/>
      <c r="AL43" s="16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</row>
    <row r="44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269"/>
      <c r="O44" s="1"/>
      <c r="P44" s="1"/>
      <c r="Q44" s="1"/>
      <c r="R44" s="1"/>
      <c r="S44" s="1"/>
      <c r="T44" s="1"/>
      <c r="U44" s="1"/>
      <c r="V44" s="1"/>
      <c r="W44" s="1"/>
      <c r="X44" s="1"/>
      <c r="Y44" s="16"/>
      <c r="Z44" s="16"/>
      <c r="AA44" s="16"/>
      <c r="AB44" s="16"/>
      <c r="AC44" s="155"/>
      <c r="AD44" s="155"/>
      <c r="AE44" s="16"/>
      <c r="AF44" s="16"/>
      <c r="AG44" s="16"/>
      <c r="AH44" s="16"/>
      <c r="AI44" s="16"/>
      <c r="AJ44" s="16"/>
      <c r="AK44" s="16"/>
      <c r="AL44" s="16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</row>
    <row r="45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269"/>
      <c r="O45" s="1"/>
      <c r="P45" s="1"/>
      <c r="Q45" s="1"/>
      <c r="R45" s="1"/>
      <c r="S45" s="1"/>
      <c r="T45" s="1"/>
      <c r="U45" s="1"/>
      <c r="V45" s="1"/>
      <c r="W45" s="1"/>
      <c r="X45" s="1"/>
      <c r="Y45" s="16"/>
      <c r="Z45" s="16"/>
      <c r="AA45" s="16"/>
      <c r="AB45" s="16"/>
      <c r="AC45" s="155"/>
      <c r="AD45" s="155"/>
      <c r="AE45" s="16"/>
      <c r="AF45" s="16"/>
      <c r="AG45" s="16"/>
      <c r="AH45" s="16"/>
      <c r="AI45" s="16"/>
      <c r="AJ45" s="16"/>
      <c r="AK45" s="16"/>
      <c r="AL45" s="16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</row>
    <row r="4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269"/>
      <c r="O46" s="1"/>
      <c r="P46" s="1"/>
      <c r="Q46" s="1"/>
      <c r="R46" s="1"/>
      <c r="S46" s="1"/>
      <c r="T46" s="1"/>
      <c r="U46" s="1"/>
      <c r="V46" s="1"/>
      <c r="W46" s="1"/>
      <c r="X46" s="1"/>
      <c r="Y46" s="16"/>
      <c r="Z46" s="16"/>
      <c r="AA46" s="16"/>
      <c r="AB46" s="16"/>
      <c r="AC46" s="155"/>
      <c r="AD46" s="155"/>
      <c r="AE46" s="16"/>
      <c r="AF46" s="16"/>
      <c r="AG46" s="16"/>
      <c r="AH46" s="16"/>
      <c r="AI46" s="16"/>
      <c r="AJ46" s="16"/>
      <c r="AK46" s="16"/>
      <c r="AL46" s="16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</row>
    <row r="47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269"/>
      <c r="O47" s="1"/>
      <c r="P47" s="1"/>
      <c r="Q47" s="1"/>
      <c r="R47" s="1"/>
      <c r="S47" s="1"/>
      <c r="T47" s="1"/>
      <c r="U47" s="1"/>
      <c r="V47" s="1"/>
      <c r="W47" s="1"/>
      <c r="X47" s="1"/>
      <c r="Y47" s="16"/>
      <c r="Z47" s="16"/>
      <c r="AA47" s="16"/>
      <c r="AB47" s="16"/>
      <c r="AC47" s="155"/>
      <c r="AD47" s="155"/>
      <c r="AE47" s="16"/>
      <c r="AF47" s="16"/>
      <c r="AG47" s="16"/>
      <c r="AH47" s="16"/>
      <c r="AI47" s="16"/>
      <c r="AJ47" s="16"/>
      <c r="AK47" s="16"/>
      <c r="AL47" s="16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</row>
    <row r="4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269"/>
      <c r="O48" s="1"/>
      <c r="P48" s="1"/>
      <c r="Q48" s="1"/>
      <c r="R48" s="1"/>
      <c r="S48" s="1"/>
      <c r="T48" s="1"/>
      <c r="U48" s="1"/>
      <c r="V48" s="1"/>
      <c r="W48" s="1"/>
      <c r="X48" s="1"/>
      <c r="Y48" s="16"/>
      <c r="Z48" s="16"/>
      <c r="AA48" s="16"/>
      <c r="AB48" s="16"/>
      <c r="AC48" s="155"/>
      <c r="AD48" s="155"/>
      <c r="AE48" s="16"/>
      <c r="AF48" s="16"/>
      <c r="AG48" s="16"/>
      <c r="AH48" s="16"/>
      <c r="AI48" s="16"/>
      <c r="AJ48" s="16"/>
      <c r="AK48" s="16"/>
      <c r="AL48" s="16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</row>
    <row r="4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269"/>
      <c r="O49" s="1"/>
      <c r="P49" s="1"/>
      <c r="Q49" s="1"/>
      <c r="R49" s="1"/>
      <c r="S49" s="1"/>
      <c r="T49" s="1"/>
      <c r="U49" s="1"/>
      <c r="V49" s="1"/>
      <c r="W49" s="1"/>
      <c r="X49" s="1"/>
      <c r="Y49" s="16"/>
      <c r="Z49" s="16"/>
      <c r="AA49" s="16"/>
      <c r="AB49" s="16"/>
      <c r="AC49" s="155"/>
      <c r="AD49" s="155"/>
      <c r="AE49" s="16"/>
      <c r="AF49" s="16"/>
      <c r="AG49" s="16"/>
      <c r="AH49" s="16"/>
      <c r="AI49" s="16"/>
      <c r="AJ49" s="16"/>
      <c r="AK49" s="16"/>
      <c r="AL49" s="16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</row>
    <row r="5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269"/>
      <c r="O50" s="1"/>
      <c r="P50" s="1"/>
      <c r="Q50" s="1"/>
      <c r="R50" s="1"/>
      <c r="S50" s="1"/>
      <c r="T50" s="1"/>
      <c r="U50" s="1"/>
      <c r="V50" s="1"/>
      <c r="W50" s="1"/>
      <c r="X50" s="1"/>
      <c r="Y50" s="16"/>
      <c r="Z50" s="16"/>
      <c r="AA50" s="16"/>
      <c r="AB50" s="16"/>
      <c r="AC50" s="155"/>
      <c r="AD50" s="155"/>
      <c r="AE50" s="16"/>
      <c r="AF50" s="16"/>
      <c r="AG50" s="16"/>
      <c r="AH50" s="16"/>
      <c r="AI50" s="16"/>
      <c r="AJ50" s="16"/>
      <c r="AK50" s="16"/>
      <c r="AL50" s="16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</row>
    <row r="5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269"/>
      <c r="O51" s="1"/>
      <c r="P51" s="1"/>
      <c r="Q51" s="1"/>
      <c r="R51" s="1"/>
      <c r="S51" s="1"/>
      <c r="T51" s="1"/>
      <c r="U51" s="1"/>
      <c r="V51" s="1"/>
      <c r="W51" s="1"/>
      <c r="X51" s="1"/>
      <c r="Y51" s="16"/>
      <c r="Z51" s="16"/>
      <c r="AA51" s="16"/>
      <c r="AB51" s="16"/>
      <c r="AC51" s="155"/>
      <c r="AD51" s="155"/>
      <c r="AE51" s="16"/>
      <c r="AF51" s="16"/>
      <c r="AG51" s="16"/>
      <c r="AH51" s="16"/>
      <c r="AI51" s="16"/>
      <c r="AJ51" s="16"/>
      <c r="AK51" s="16"/>
      <c r="AL51" s="16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</row>
    <row r="5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269"/>
      <c r="O52" s="1"/>
      <c r="P52" s="1"/>
      <c r="Q52" s="1"/>
      <c r="R52" s="1"/>
      <c r="S52" s="1"/>
      <c r="T52" s="1"/>
      <c r="U52" s="1"/>
      <c r="V52" s="1"/>
      <c r="W52" s="1"/>
      <c r="X52" s="1"/>
      <c r="Y52" s="16"/>
      <c r="Z52" s="16"/>
      <c r="AA52" s="16"/>
      <c r="AB52" s="16"/>
      <c r="AC52" s="155"/>
      <c r="AD52" s="155"/>
      <c r="AE52" s="16"/>
      <c r="AF52" s="16"/>
      <c r="AG52" s="16"/>
      <c r="AH52" s="16"/>
      <c r="AI52" s="16"/>
      <c r="AJ52" s="16"/>
      <c r="AK52" s="16"/>
      <c r="AL52" s="16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</row>
    <row r="53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269"/>
      <c r="O53" s="1"/>
      <c r="P53" s="1"/>
      <c r="Q53" s="1"/>
      <c r="R53" s="1"/>
      <c r="S53" s="1"/>
      <c r="T53" s="1"/>
      <c r="U53" s="1"/>
      <c r="V53" s="1"/>
      <c r="W53" s="1"/>
      <c r="X53" s="1"/>
      <c r="Y53" s="16"/>
      <c r="Z53" s="16"/>
      <c r="AA53" s="16"/>
      <c r="AB53" s="16"/>
      <c r="AC53" s="155"/>
      <c r="AD53" s="155"/>
      <c r="AE53" s="16"/>
      <c r="AF53" s="16"/>
      <c r="AG53" s="16"/>
      <c r="AH53" s="16"/>
      <c r="AI53" s="16"/>
      <c r="AJ53" s="16"/>
      <c r="AK53" s="16"/>
      <c r="AL53" s="16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</row>
    <row r="5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269"/>
      <c r="O54" s="1"/>
      <c r="P54" s="1"/>
      <c r="Q54" s="1"/>
      <c r="R54" s="1"/>
      <c r="S54" s="1"/>
      <c r="T54" s="1"/>
      <c r="U54" s="1"/>
      <c r="V54" s="1"/>
      <c r="W54" s="1"/>
      <c r="X54" s="1"/>
      <c r="Y54" s="16"/>
      <c r="Z54" s="16"/>
      <c r="AA54" s="16"/>
      <c r="AB54" s="16"/>
      <c r="AC54" s="155"/>
      <c r="AD54" s="155"/>
      <c r="AE54" s="16"/>
      <c r="AF54" s="16"/>
      <c r="AG54" s="16"/>
      <c r="AH54" s="16"/>
      <c r="AI54" s="16"/>
      <c r="AJ54" s="16"/>
      <c r="AK54" s="16"/>
      <c r="AL54" s="16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269"/>
      <c r="O55" s="1"/>
      <c r="P55" s="1"/>
      <c r="Q55" s="1"/>
      <c r="R55" s="1"/>
      <c r="S55" s="1"/>
      <c r="T55" s="1"/>
      <c r="U55" s="1"/>
      <c r="V55" s="1"/>
      <c r="W55" s="1"/>
      <c r="X55" s="1"/>
      <c r="Y55" s="16"/>
      <c r="Z55" s="16"/>
      <c r="AA55" s="16"/>
      <c r="AB55" s="16"/>
      <c r="AC55" s="155"/>
      <c r="AD55" s="155"/>
      <c r="AE55" s="16"/>
      <c r="AF55" s="16"/>
      <c r="AG55" s="16"/>
      <c r="AH55" s="16"/>
      <c r="AI55" s="16"/>
      <c r="AJ55" s="16"/>
      <c r="AK55" s="16"/>
      <c r="AL55" s="16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269"/>
      <c r="O56" s="1"/>
      <c r="P56" s="1"/>
      <c r="Q56" s="1"/>
      <c r="R56" s="1"/>
      <c r="S56" s="1"/>
      <c r="T56" s="1"/>
      <c r="U56" s="1"/>
      <c r="V56" s="1"/>
      <c r="W56" s="1"/>
      <c r="X56" s="1"/>
      <c r="Y56" s="16"/>
      <c r="Z56" s="16"/>
      <c r="AA56" s="16"/>
      <c r="AB56" s="16"/>
      <c r="AC56" s="155"/>
      <c r="AD56" s="155"/>
      <c r="AE56" s="16"/>
      <c r="AF56" s="16"/>
      <c r="AG56" s="16"/>
      <c r="AH56" s="16"/>
      <c r="AI56" s="16"/>
      <c r="AJ56" s="16"/>
      <c r="AK56" s="16"/>
      <c r="AL56" s="16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269"/>
      <c r="O57" s="1"/>
      <c r="P57" s="1"/>
      <c r="Q57" s="1"/>
      <c r="R57" s="1"/>
      <c r="S57" s="1"/>
      <c r="T57" s="1"/>
      <c r="U57" s="1"/>
      <c r="V57" s="1"/>
      <c r="W57" s="1"/>
      <c r="X57" s="1"/>
      <c r="Y57" s="16"/>
      <c r="Z57" s="16"/>
      <c r="AA57" s="16"/>
      <c r="AB57" s="16"/>
      <c r="AC57" s="155"/>
      <c r="AD57" s="155"/>
      <c r="AE57" s="16"/>
      <c r="AF57" s="16"/>
      <c r="AG57" s="16"/>
      <c r="AH57" s="16"/>
      <c r="AI57" s="16"/>
      <c r="AJ57" s="16"/>
      <c r="AK57" s="16"/>
      <c r="AL57" s="16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269"/>
      <c r="O58" s="1"/>
      <c r="P58" s="1"/>
      <c r="Q58" s="1"/>
      <c r="R58" s="1"/>
      <c r="S58" s="1"/>
      <c r="T58" s="1"/>
      <c r="U58" s="1"/>
      <c r="V58" s="1"/>
      <c r="W58" s="1"/>
      <c r="X58" s="1"/>
      <c r="Y58" s="16"/>
      <c r="Z58" s="16"/>
      <c r="AA58" s="16"/>
      <c r="AB58" s="16"/>
      <c r="AC58" s="155"/>
      <c r="AD58" s="155"/>
      <c r="AE58" s="16"/>
      <c r="AF58" s="16"/>
      <c r="AG58" s="16"/>
      <c r="AH58" s="16"/>
      <c r="AI58" s="16"/>
      <c r="AJ58" s="16"/>
      <c r="AK58" s="16"/>
      <c r="AL58" s="16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269"/>
      <c r="O59" s="1"/>
      <c r="P59" s="1"/>
      <c r="Q59" s="1"/>
      <c r="R59" s="1"/>
      <c r="S59" s="1"/>
      <c r="T59" s="1"/>
      <c r="U59" s="1"/>
      <c r="V59" s="1"/>
      <c r="W59" s="1"/>
      <c r="X59" s="1"/>
      <c r="Y59" s="16"/>
      <c r="Z59" s="16"/>
      <c r="AA59" s="16"/>
      <c r="AB59" s="16"/>
      <c r="AC59" s="155"/>
      <c r="AD59" s="155"/>
      <c r="AE59" s="16"/>
      <c r="AF59" s="16"/>
      <c r="AG59" s="16"/>
      <c r="AH59" s="16"/>
      <c r="AI59" s="16"/>
      <c r="AJ59" s="16"/>
      <c r="AK59" s="16"/>
      <c r="AL59" s="16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269"/>
      <c r="O60" s="1"/>
      <c r="P60" s="1"/>
      <c r="Q60" s="1"/>
      <c r="R60" s="1"/>
      <c r="S60" s="1"/>
      <c r="T60" s="1"/>
      <c r="U60" s="1"/>
      <c r="V60" s="1"/>
      <c r="W60" s="1"/>
      <c r="X60" s="1"/>
      <c r="Y60" s="16"/>
      <c r="Z60" s="16"/>
      <c r="AA60" s="16"/>
      <c r="AB60" s="16"/>
      <c r="AC60" s="155"/>
      <c r="AD60" s="155"/>
      <c r="AE60" s="16"/>
      <c r="AF60" s="16"/>
      <c r="AG60" s="16"/>
      <c r="AH60" s="16"/>
      <c r="AI60" s="16"/>
      <c r="AJ60" s="16"/>
      <c r="AK60" s="16"/>
      <c r="AL60" s="16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269"/>
      <c r="O61" s="1"/>
      <c r="P61" s="1"/>
      <c r="Q61" s="1"/>
      <c r="R61" s="1"/>
      <c r="S61" s="1"/>
      <c r="T61" s="1"/>
      <c r="U61" s="1"/>
      <c r="V61" s="1"/>
      <c r="W61" s="1"/>
      <c r="X61" s="1"/>
      <c r="Y61" s="16"/>
      <c r="Z61" s="16"/>
      <c r="AA61" s="16"/>
      <c r="AB61" s="16"/>
      <c r="AC61" s="155"/>
      <c r="AD61" s="155"/>
      <c r="AE61" s="16"/>
      <c r="AF61" s="16"/>
      <c r="AG61" s="16"/>
      <c r="AH61" s="16"/>
      <c r="AI61" s="16"/>
      <c r="AJ61" s="16"/>
      <c r="AK61" s="16"/>
      <c r="AL61" s="16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269"/>
      <c r="O62" s="1"/>
      <c r="P62" s="1"/>
      <c r="Q62" s="1"/>
      <c r="R62" s="1"/>
      <c r="S62" s="1"/>
      <c r="T62" s="1"/>
      <c r="U62" s="1"/>
      <c r="V62" s="1"/>
      <c r="W62" s="1"/>
      <c r="X62" s="1"/>
      <c r="Y62" s="16"/>
      <c r="Z62" s="16"/>
      <c r="AA62" s="16"/>
      <c r="AB62" s="16"/>
      <c r="AC62" s="155"/>
      <c r="AD62" s="155"/>
      <c r="AE62" s="16"/>
      <c r="AF62" s="16"/>
      <c r="AG62" s="16"/>
      <c r="AH62" s="16"/>
      <c r="AI62" s="16"/>
      <c r="AJ62" s="16"/>
      <c r="AK62" s="16"/>
      <c r="AL62" s="16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269"/>
      <c r="O63" s="1"/>
      <c r="P63" s="1"/>
      <c r="Q63" s="1"/>
      <c r="R63" s="1"/>
      <c r="S63" s="1"/>
      <c r="T63" s="1"/>
      <c r="U63" s="1"/>
      <c r="V63" s="1"/>
      <c r="W63" s="1"/>
      <c r="X63" s="1"/>
      <c r="Y63" s="16"/>
      <c r="Z63" s="16"/>
      <c r="AA63" s="16"/>
      <c r="AB63" s="16"/>
      <c r="AC63" s="155"/>
      <c r="AD63" s="155"/>
      <c r="AE63" s="16"/>
      <c r="AF63" s="16"/>
      <c r="AG63" s="16"/>
      <c r="AH63" s="16"/>
      <c r="AI63" s="16"/>
      <c r="AJ63" s="16"/>
      <c r="AK63" s="16"/>
      <c r="AL63" s="16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269"/>
      <c r="O64" s="1"/>
      <c r="P64" s="1"/>
      <c r="Q64" s="1"/>
      <c r="R64" s="1"/>
      <c r="S64" s="1"/>
      <c r="T64" s="1"/>
      <c r="U64" s="1"/>
      <c r="V64" s="1"/>
      <c r="W64" s="1"/>
      <c r="X64" s="1"/>
      <c r="Y64" s="16"/>
      <c r="Z64" s="16"/>
      <c r="AA64" s="16"/>
      <c r="AB64" s="16"/>
      <c r="AC64" s="155"/>
      <c r="AD64" s="155"/>
      <c r="AE64" s="16"/>
      <c r="AF64" s="16"/>
      <c r="AG64" s="16"/>
      <c r="AH64" s="16"/>
      <c r="AI64" s="16"/>
      <c r="AJ64" s="16"/>
      <c r="AK64" s="16"/>
      <c r="AL64" s="16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269"/>
      <c r="O65" s="1"/>
      <c r="P65" s="1"/>
      <c r="Q65" s="1"/>
      <c r="R65" s="1"/>
      <c r="S65" s="1"/>
      <c r="T65" s="1"/>
      <c r="U65" s="1"/>
      <c r="V65" s="1"/>
      <c r="W65" s="1"/>
      <c r="X65" s="1"/>
      <c r="Y65" s="16"/>
      <c r="Z65" s="16"/>
      <c r="AA65" s="16"/>
      <c r="AB65" s="16"/>
      <c r="AC65" s="155"/>
      <c r="AD65" s="155"/>
      <c r="AE65" s="16"/>
      <c r="AF65" s="16"/>
      <c r="AG65" s="16"/>
      <c r="AH65" s="16"/>
      <c r="AI65" s="16"/>
      <c r="AJ65" s="16"/>
      <c r="AK65" s="16"/>
      <c r="AL65" s="16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269"/>
      <c r="O66" s="1"/>
      <c r="P66" s="1"/>
      <c r="Q66" s="1"/>
      <c r="R66" s="1"/>
      <c r="S66" s="1"/>
      <c r="T66" s="1"/>
      <c r="U66" s="1"/>
      <c r="V66" s="1"/>
      <c r="W66" s="1"/>
      <c r="X66" s="1"/>
      <c r="Y66" s="16"/>
      <c r="Z66" s="16"/>
      <c r="AA66" s="16"/>
      <c r="AB66" s="16"/>
      <c r="AC66" s="155"/>
      <c r="AD66" s="155"/>
      <c r="AE66" s="16"/>
      <c r="AF66" s="16"/>
      <c r="AG66" s="16"/>
      <c r="AH66" s="16"/>
      <c r="AI66" s="16"/>
      <c r="AJ66" s="16"/>
      <c r="AK66" s="16"/>
      <c r="AL66" s="16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269"/>
      <c r="O67" s="1"/>
      <c r="P67" s="1"/>
      <c r="Q67" s="1"/>
      <c r="R67" s="1"/>
      <c r="S67" s="1"/>
      <c r="T67" s="1"/>
      <c r="U67" s="1"/>
      <c r="V67" s="1"/>
      <c r="W67" s="1"/>
      <c r="X67" s="1"/>
      <c r="Y67" s="16"/>
      <c r="Z67" s="16"/>
      <c r="AA67" s="16"/>
      <c r="AB67" s="16"/>
      <c r="AC67" s="155"/>
      <c r="AD67" s="155"/>
      <c r="AE67" s="16"/>
      <c r="AF67" s="16"/>
      <c r="AG67" s="16"/>
      <c r="AH67" s="16"/>
      <c r="AI67" s="16"/>
      <c r="AJ67" s="16"/>
      <c r="AK67" s="16"/>
      <c r="AL67" s="16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269"/>
      <c r="O68" s="1"/>
      <c r="P68" s="1"/>
      <c r="Q68" s="1"/>
      <c r="R68" s="1"/>
      <c r="S68" s="1"/>
      <c r="T68" s="1"/>
      <c r="U68" s="1"/>
      <c r="V68" s="1"/>
      <c r="W68" s="1"/>
      <c r="X68" s="1"/>
      <c r="Y68" s="16"/>
      <c r="Z68" s="16"/>
      <c r="AA68" s="16"/>
      <c r="AB68" s="16"/>
      <c r="AC68" s="155"/>
      <c r="AD68" s="155"/>
      <c r="AE68" s="16"/>
      <c r="AF68" s="16"/>
      <c r="AG68" s="16"/>
      <c r="AH68" s="16"/>
      <c r="AI68" s="16"/>
      <c r="AJ68" s="16"/>
      <c r="AK68" s="16"/>
      <c r="AL68" s="16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269"/>
      <c r="O69" s="1"/>
      <c r="P69" s="1"/>
      <c r="Q69" s="1"/>
      <c r="R69" s="1"/>
      <c r="S69" s="1"/>
      <c r="T69" s="1"/>
      <c r="U69" s="1"/>
      <c r="V69" s="1"/>
      <c r="W69" s="1"/>
      <c r="X69" s="1"/>
      <c r="Y69" s="16"/>
      <c r="Z69" s="16"/>
      <c r="AA69" s="16"/>
      <c r="AB69" s="16"/>
      <c r="AC69" s="155"/>
      <c r="AD69" s="155"/>
      <c r="AE69" s="16"/>
      <c r="AF69" s="16"/>
      <c r="AG69" s="16"/>
      <c r="AH69" s="16"/>
      <c r="AI69" s="16"/>
      <c r="AJ69" s="16"/>
      <c r="AK69" s="16"/>
      <c r="AL69" s="16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269"/>
      <c r="O70" s="1"/>
      <c r="P70" s="1"/>
      <c r="Q70" s="1"/>
      <c r="R70" s="1"/>
      <c r="S70" s="1"/>
      <c r="T70" s="1"/>
      <c r="U70" s="1"/>
      <c r="V70" s="1"/>
      <c r="W70" s="1"/>
      <c r="X70" s="1"/>
      <c r="Y70" s="16"/>
      <c r="Z70" s="16"/>
      <c r="AA70" s="16"/>
      <c r="AB70" s="16"/>
      <c r="AC70" s="155"/>
      <c r="AD70" s="155"/>
      <c r="AE70" s="16"/>
      <c r="AF70" s="16"/>
      <c r="AG70" s="16"/>
      <c r="AH70" s="16"/>
      <c r="AI70" s="16"/>
      <c r="AJ70" s="16"/>
      <c r="AK70" s="16"/>
      <c r="AL70" s="16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269"/>
      <c r="O71" s="1"/>
      <c r="P71" s="1"/>
      <c r="Q71" s="1"/>
      <c r="R71" s="1"/>
      <c r="S71" s="1"/>
      <c r="T71" s="1"/>
      <c r="U71" s="1"/>
      <c r="V71" s="1"/>
      <c r="W71" s="1"/>
      <c r="X71" s="1"/>
      <c r="Y71" s="16"/>
      <c r="Z71" s="16"/>
      <c r="AA71" s="16"/>
      <c r="AB71" s="16"/>
      <c r="AC71" s="155"/>
      <c r="AD71" s="155"/>
      <c r="AE71" s="16"/>
      <c r="AF71" s="16"/>
      <c r="AG71" s="16"/>
      <c r="AH71" s="16"/>
      <c r="AI71" s="16"/>
      <c r="AJ71" s="16"/>
      <c r="AK71" s="16"/>
      <c r="AL71" s="16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269"/>
      <c r="O72" s="1"/>
      <c r="P72" s="1"/>
      <c r="Q72" s="1"/>
      <c r="R72" s="1"/>
      <c r="S72" s="1"/>
      <c r="T72" s="1"/>
      <c r="U72" s="1"/>
      <c r="V72" s="1"/>
      <c r="W72" s="1"/>
      <c r="X72" s="1"/>
      <c r="Y72" s="16"/>
      <c r="Z72" s="16"/>
      <c r="AA72" s="16"/>
      <c r="AB72" s="16"/>
      <c r="AC72" s="155"/>
      <c r="AD72" s="155"/>
      <c r="AE72" s="16"/>
      <c r="AF72" s="16"/>
      <c r="AG72" s="16"/>
      <c r="AH72" s="16"/>
      <c r="AI72" s="16"/>
      <c r="AJ72" s="16"/>
      <c r="AK72" s="16"/>
      <c r="AL72" s="16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269"/>
      <c r="O73" s="1"/>
      <c r="P73" s="1"/>
      <c r="Q73" s="1"/>
      <c r="R73" s="1"/>
      <c r="S73" s="1"/>
      <c r="T73" s="1"/>
      <c r="U73" s="1"/>
      <c r="V73" s="1"/>
      <c r="W73" s="1"/>
      <c r="X73" s="1"/>
      <c r="Y73" s="16"/>
      <c r="Z73" s="16"/>
      <c r="AA73" s="16"/>
      <c r="AB73" s="16"/>
      <c r="AC73" s="155"/>
      <c r="AD73" s="155"/>
      <c r="AE73" s="16"/>
      <c r="AF73" s="16"/>
      <c r="AG73" s="16"/>
      <c r="AH73" s="16"/>
      <c r="AI73" s="16"/>
      <c r="AJ73" s="16"/>
      <c r="AK73" s="16"/>
      <c r="AL73" s="16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269"/>
      <c r="O74" s="1"/>
      <c r="P74" s="1"/>
      <c r="Q74" s="1"/>
      <c r="R74" s="1"/>
      <c r="S74" s="1"/>
      <c r="T74" s="1"/>
      <c r="U74" s="1"/>
      <c r="V74" s="1"/>
      <c r="W74" s="1"/>
      <c r="X74" s="1"/>
      <c r="Y74" s="16"/>
      <c r="Z74" s="16"/>
      <c r="AA74" s="16"/>
      <c r="AB74" s="16"/>
      <c r="AC74" s="155"/>
      <c r="AD74" s="155"/>
      <c r="AE74" s="16"/>
      <c r="AF74" s="16"/>
      <c r="AG74" s="16"/>
      <c r="AH74" s="16"/>
      <c r="AI74" s="16"/>
      <c r="AJ74" s="16"/>
      <c r="AK74" s="16"/>
      <c r="AL74" s="16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269"/>
      <c r="O75" s="1"/>
      <c r="P75" s="1"/>
      <c r="Q75" s="1"/>
      <c r="R75" s="1"/>
      <c r="S75" s="1"/>
      <c r="T75" s="1"/>
      <c r="U75" s="1"/>
      <c r="V75" s="1"/>
      <c r="W75" s="1"/>
      <c r="X75" s="1"/>
      <c r="Y75" s="16"/>
      <c r="Z75" s="16"/>
      <c r="AA75" s="16"/>
      <c r="AB75" s="16"/>
      <c r="AC75" s="155"/>
      <c r="AD75" s="155"/>
      <c r="AE75" s="16"/>
      <c r="AF75" s="16"/>
      <c r="AG75" s="16"/>
      <c r="AH75" s="16"/>
      <c r="AI75" s="16"/>
      <c r="AJ75" s="16"/>
      <c r="AK75" s="16"/>
      <c r="AL75" s="16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6"/>
      <c r="Z76" s="16"/>
      <c r="AA76" s="16"/>
      <c r="AB76" s="16"/>
      <c r="AC76" s="155"/>
      <c r="AD76" s="155"/>
      <c r="AE76" s="16"/>
      <c r="AF76" s="16"/>
      <c r="AG76" s="16"/>
      <c r="AH76" s="16"/>
      <c r="AI76" s="16"/>
      <c r="AJ76" s="16"/>
      <c r="AK76" s="16"/>
      <c r="AL76" s="16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6"/>
      <c r="Z77" s="16"/>
      <c r="AA77" s="16"/>
      <c r="AB77" s="16"/>
      <c r="AC77" s="155"/>
      <c r="AD77" s="155"/>
      <c r="AE77" s="16"/>
      <c r="AF77" s="16"/>
      <c r="AG77" s="16"/>
      <c r="AH77" s="16"/>
      <c r="AI77" s="16"/>
      <c r="AJ77" s="16"/>
      <c r="AK77" s="16"/>
      <c r="AL77" s="16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331"/>
      <c r="O78" s="1"/>
      <c r="P78" s="1"/>
      <c r="Q78" s="1"/>
      <c r="R78" s="1"/>
      <c r="S78" s="1"/>
      <c r="T78" s="1"/>
      <c r="U78" s="1"/>
      <c r="V78" s="1"/>
      <c r="W78" s="1"/>
      <c r="X78" s="1"/>
      <c r="Y78" s="16"/>
      <c r="Z78" s="16"/>
      <c r="AA78" s="16"/>
      <c r="AB78" s="16"/>
      <c r="AC78" s="155"/>
      <c r="AD78" s="155"/>
      <c r="AE78" s="16"/>
      <c r="AF78" s="16"/>
      <c r="AG78" s="16"/>
      <c r="AH78" s="16"/>
      <c r="AI78" s="16"/>
      <c r="AJ78" s="16"/>
      <c r="AK78" s="16"/>
      <c r="AL78" s="16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6"/>
      <c r="Z79" s="16"/>
      <c r="AA79" s="16"/>
      <c r="AB79" s="16"/>
      <c r="AC79" s="155"/>
      <c r="AD79" s="155"/>
      <c r="AE79" s="16"/>
      <c r="AF79" s="16"/>
      <c r="AG79" s="16"/>
      <c r="AH79" s="16"/>
      <c r="AI79" s="16"/>
      <c r="AJ79" s="16"/>
      <c r="AK79" s="16"/>
      <c r="AL79" s="16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6"/>
      <c r="Z80" s="16"/>
      <c r="AA80" s="16"/>
      <c r="AB80" s="16"/>
      <c r="AC80" s="155"/>
      <c r="AD80" s="155"/>
      <c r="AE80" s="16"/>
      <c r="AF80" s="16"/>
      <c r="AG80" s="16"/>
      <c r="AH80" s="16"/>
      <c r="AI80" s="16"/>
      <c r="AJ80" s="16"/>
      <c r="AK80" s="16"/>
      <c r="AL80" s="16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6"/>
      <c r="Z81" s="16"/>
      <c r="AA81" s="16"/>
      <c r="AB81" s="16"/>
      <c r="AC81" s="155"/>
      <c r="AD81" s="155"/>
      <c r="AE81" s="16"/>
      <c r="AF81" s="16"/>
      <c r="AG81" s="16"/>
      <c r="AH81" s="16"/>
      <c r="AI81" s="16"/>
      <c r="AJ81" s="16"/>
      <c r="AK81" s="16"/>
      <c r="AL81" s="16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6"/>
      <c r="Z82" s="16"/>
      <c r="AA82" s="16"/>
      <c r="AB82" s="16"/>
      <c r="AC82" s="155"/>
      <c r="AD82" s="155"/>
      <c r="AE82" s="16"/>
      <c r="AF82" s="16"/>
      <c r="AG82" s="16"/>
      <c r="AH82" s="16"/>
      <c r="AI82" s="16"/>
      <c r="AJ82" s="16"/>
      <c r="AK82" s="16"/>
      <c r="AL82" s="16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6"/>
      <c r="Z83" s="16"/>
      <c r="AA83" s="16"/>
      <c r="AB83" s="16"/>
      <c r="AC83" s="155"/>
      <c r="AD83" s="155"/>
      <c r="AE83" s="16"/>
      <c r="AF83" s="16"/>
      <c r="AG83" s="16"/>
      <c r="AH83" s="16"/>
      <c r="AI83" s="16"/>
      <c r="AJ83" s="16"/>
      <c r="AK83" s="16"/>
      <c r="AL83" s="16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6"/>
      <c r="Z84" s="16"/>
      <c r="AA84" s="16"/>
      <c r="AB84" s="16"/>
      <c r="AC84" s="155"/>
      <c r="AD84" s="155"/>
      <c r="AE84" s="16"/>
      <c r="AF84" s="16"/>
      <c r="AG84" s="16"/>
      <c r="AH84" s="16"/>
      <c r="AI84" s="16"/>
      <c r="AJ84" s="16"/>
      <c r="AK84" s="16"/>
      <c r="AL84" s="16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6"/>
      <c r="Z85" s="16"/>
      <c r="AA85" s="16"/>
      <c r="AB85" s="16"/>
      <c r="AC85" s="155"/>
      <c r="AD85" s="155"/>
      <c r="AE85" s="16"/>
      <c r="AF85" s="16"/>
      <c r="AG85" s="16"/>
      <c r="AH85" s="16"/>
      <c r="AI85" s="16"/>
      <c r="AJ85" s="16"/>
      <c r="AK85" s="16"/>
      <c r="AL85" s="16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6"/>
      <c r="Z86" s="16"/>
      <c r="AA86" s="16"/>
      <c r="AB86" s="16"/>
      <c r="AC86" s="155"/>
      <c r="AD86" s="155"/>
      <c r="AE86" s="16"/>
      <c r="AF86" s="16"/>
      <c r="AG86" s="16"/>
      <c r="AH86" s="16"/>
      <c r="AI86" s="16"/>
      <c r="AJ86" s="16"/>
      <c r="AK86" s="16"/>
      <c r="AL86" s="16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6"/>
      <c r="Z87" s="16"/>
      <c r="AA87" s="16"/>
      <c r="AB87" s="16"/>
      <c r="AC87" s="155"/>
      <c r="AD87" s="155"/>
      <c r="AE87" s="16"/>
      <c r="AF87" s="16"/>
      <c r="AG87" s="16"/>
      <c r="AH87" s="16"/>
      <c r="AI87" s="16"/>
      <c r="AJ87" s="16"/>
      <c r="AK87" s="16"/>
      <c r="AL87" s="16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6"/>
      <c r="Z88" s="16"/>
      <c r="AA88" s="16"/>
      <c r="AB88" s="16"/>
      <c r="AC88" s="155"/>
      <c r="AD88" s="155"/>
      <c r="AE88" s="16"/>
      <c r="AF88" s="16"/>
      <c r="AG88" s="16"/>
      <c r="AH88" s="16"/>
      <c r="AI88" s="16"/>
      <c r="AJ88" s="16"/>
      <c r="AK88" s="16"/>
      <c r="AL88" s="16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6"/>
      <c r="Z89" s="16"/>
      <c r="AA89" s="16"/>
      <c r="AB89" s="16"/>
      <c r="AC89" s="155"/>
      <c r="AD89" s="155"/>
      <c r="AE89" s="16"/>
      <c r="AF89" s="16"/>
      <c r="AG89" s="16"/>
      <c r="AH89" s="16"/>
      <c r="AI89" s="16"/>
      <c r="AJ89" s="16"/>
      <c r="AK89" s="16"/>
      <c r="AL89" s="16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6"/>
      <c r="Z90" s="16"/>
      <c r="AA90" s="16"/>
      <c r="AB90" s="16"/>
      <c r="AC90" s="155"/>
      <c r="AD90" s="155"/>
      <c r="AE90" s="16"/>
      <c r="AF90" s="16"/>
      <c r="AG90" s="16"/>
      <c r="AH90" s="16"/>
      <c r="AI90" s="16"/>
      <c r="AJ90" s="16"/>
      <c r="AK90" s="16"/>
      <c r="AL90" s="16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6"/>
      <c r="Z91" s="16"/>
      <c r="AA91" s="16"/>
      <c r="AB91" s="16"/>
      <c r="AC91" s="155"/>
      <c r="AD91" s="155"/>
      <c r="AE91" s="16"/>
      <c r="AF91" s="16"/>
      <c r="AG91" s="16"/>
      <c r="AH91" s="16"/>
      <c r="AI91" s="16"/>
      <c r="AJ91" s="16"/>
      <c r="AK91" s="16"/>
      <c r="AL91" s="16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6"/>
      <c r="Z92" s="16"/>
      <c r="AA92" s="16"/>
      <c r="AB92" s="16"/>
      <c r="AC92" s="155"/>
      <c r="AD92" s="155"/>
      <c r="AE92" s="16"/>
      <c r="AF92" s="16"/>
      <c r="AG92" s="16"/>
      <c r="AH92" s="16"/>
      <c r="AI92" s="16"/>
      <c r="AJ92" s="16"/>
      <c r="AK92" s="16"/>
      <c r="AL92" s="16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6"/>
      <c r="Z93" s="16"/>
      <c r="AA93" s="16"/>
      <c r="AB93" s="16"/>
      <c r="AC93" s="155"/>
      <c r="AD93" s="155"/>
      <c r="AE93" s="16"/>
      <c r="AF93" s="16"/>
      <c r="AG93" s="16"/>
      <c r="AH93" s="16"/>
      <c r="AI93" s="16"/>
      <c r="AJ93" s="16"/>
      <c r="AK93" s="16"/>
      <c r="AL93" s="16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6"/>
      <c r="Z94" s="16"/>
      <c r="AA94" s="16"/>
      <c r="AB94" s="16"/>
      <c r="AC94" s="155"/>
      <c r="AD94" s="155"/>
      <c r="AE94" s="16"/>
      <c r="AF94" s="16"/>
      <c r="AG94" s="16"/>
      <c r="AH94" s="16"/>
      <c r="AI94" s="16"/>
      <c r="AJ94" s="16"/>
      <c r="AK94" s="16"/>
      <c r="AL94" s="16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6"/>
      <c r="Z95" s="16"/>
      <c r="AA95" s="16"/>
      <c r="AB95" s="16"/>
      <c r="AC95" s="155"/>
      <c r="AD95" s="155"/>
      <c r="AE95" s="16"/>
      <c r="AF95" s="16"/>
      <c r="AG95" s="16"/>
      <c r="AH95" s="16"/>
      <c r="AI95" s="16"/>
      <c r="AJ95" s="16"/>
      <c r="AK95" s="16"/>
      <c r="AL95" s="16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6"/>
      <c r="Z96" s="16"/>
      <c r="AA96" s="16"/>
      <c r="AB96" s="16"/>
      <c r="AC96" s="155"/>
      <c r="AD96" s="155"/>
      <c r="AE96" s="16"/>
      <c r="AF96" s="16"/>
      <c r="AG96" s="16"/>
      <c r="AH96" s="16"/>
      <c r="AI96" s="16"/>
      <c r="AJ96" s="16"/>
      <c r="AK96" s="16"/>
      <c r="AL96" s="16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6"/>
      <c r="Z97" s="16"/>
      <c r="AA97" s="16"/>
      <c r="AB97" s="16"/>
      <c r="AC97" s="155"/>
      <c r="AD97" s="155"/>
      <c r="AE97" s="16"/>
      <c r="AF97" s="16"/>
      <c r="AG97" s="16"/>
      <c r="AH97" s="16"/>
      <c r="AI97" s="16"/>
      <c r="AJ97" s="16"/>
      <c r="AK97" s="16"/>
      <c r="AL97" s="16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6"/>
      <c r="Z98" s="16"/>
      <c r="AA98" s="16"/>
      <c r="AB98" s="16"/>
      <c r="AC98" s="155"/>
      <c r="AD98" s="155"/>
      <c r="AE98" s="16"/>
      <c r="AF98" s="16"/>
      <c r="AG98" s="16"/>
      <c r="AH98" s="16"/>
      <c r="AI98" s="16"/>
      <c r="AJ98" s="16"/>
      <c r="AK98" s="16"/>
      <c r="AL98" s="16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6"/>
      <c r="Z99" s="16"/>
      <c r="AA99" s="16"/>
      <c r="AB99" s="16"/>
      <c r="AC99" s="155"/>
      <c r="AD99" s="155"/>
      <c r="AE99" s="16"/>
      <c r="AF99" s="16"/>
      <c r="AG99" s="16"/>
      <c r="AH99" s="16"/>
      <c r="AI99" s="16"/>
      <c r="AJ99" s="16"/>
      <c r="AK99" s="16"/>
      <c r="AL99" s="16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6"/>
      <c r="Z100" s="16"/>
      <c r="AA100" s="16"/>
      <c r="AB100" s="16"/>
      <c r="AC100" s="155"/>
      <c r="AD100" s="155"/>
      <c r="AE100" s="16"/>
      <c r="AF100" s="16"/>
      <c r="AG100" s="16"/>
      <c r="AH100" s="16"/>
      <c r="AI100" s="16"/>
      <c r="AJ100" s="16"/>
      <c r="AK100" s="16"/>
      <c r="AL100" s="16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6"/>
      <c r="Z101" s="16"/>
      <c r="AA101" s="16"/>
      <c r="AB101" s="16"/>
      <c r="AC101" s="155"/>
      <c r="AD101" s="155"/>
      <c r="AE101" s="16"/>
      <c r="AF101" s="16"/>
      <c r="AG101" s="16"/>
      <c r="AH101" s="16"/>
      <c r="AI101" s="16"/>
      <c r="AJ101" s="16"/>
      <c r="AK101" s="16"/>
      <c r="AL101" s="16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6"/>
      <c r="Z102" s="16"/>
      <c r="AA102" s="16"/>
      <c r="AB102" s="16"/>
      <c r="AC102" s="155"/>
      <c r="AD102" s="155"/>
      <c r="AE102" s="16"/>
      <c r="AF102" s="16"/>
      <c r="AG102" s="16"/>
      <c r="AH102" s="16"/>
      <c r="AI102" s="16"/>
      <c r="AJ102" s="16"/>
      <c r="AK102" s="16"/>
      <c r="AL102" s="16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6"/>
      <c r="Z103" s="16"/>
      <c r="AA103" s="16"/>
      <c r="AB103" s="16"/>
      <c r="AC103" s="155"/>
      <c r="AD103" s="155"/>
      <c r="AE103" s="16"/>
      <c r="AF103" s="16"/>
      <c r="AG103" s="16"/>
      <c r="AH103" s="16"/>
      <c r="AI103" s="16"/>
      <c r="AJ103" s="16"/>
      <c r="AK103" s="16"/>
      <c r="AL103" s="16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6"/>
      <c r="Z104" s="16"/>
      <c r="AA104" s="16"/>
      <c r="AB104" s="16"/>
      <c r="AC104" s="155"/>
      <c r="AD104" s="155"/>
      <c r="AE104" s="16"/>
      <c r="AF104" s="16"/>
      <c r="AG104" s="16"/>
      <c r="AH104" s="16"/>
      <c r="AI104" s="16"/>
      <c r="AJ104" s="16"/>
      <c r="AK104" s="16"/>
      <c r="AL104" s="16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6"/>
      <c r="Z105" s="16"/>
      <c r="AA105" s="16"/>
      <c r="AB105" s="16"/>
      <c r="AC105" s="155"/>
      <c r="AD105" s="155"/>
      <c r="AE105" s="16"/>
      <c r="AF105" s="16"/>
      <c r="AG105" s="16"/>
      <c r="AH105" s="16"/>
      <c r="AI105" s="16"/>
      <c r="AJ105" s="16"/>
      <c r="AK105" s="16"/>
      <c r="AL105" s="16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6"/>
      <c r="Z106" s="16"/>
      <c r="AA106" s="16"/>
      <c r="AB106" s="16"/>
      <c r="AC106" s="155"/>
      <c r="AD106" s="155"/>
      <c r="AE106" s="16"/>
      <c r="AF106" s="16"/>
      <c r="AG106" s="16"/>
      <c r="AH106" s="16"/>
      <c r="AI106" s="16"/>
      <c r="AJ106" s="16"/>
      <c r="AK106" s="16"/>
      <c r="AL106" s="16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6"/>
      <c r="Z107" s="16"/>
      <c r="AA107" s="16"/>
      <c r="AB107" s="16"/>
      <c r="AC107" s="155"/>
      <c r="AD107" s="155"/>
      <c r="AE107" s="16"/>
      <c r="AF107" s="16"/>
      <c r="AG107" s="16"/>
      <c r="AH107" s="16"/>
      <c r="AI107" s="16"/>
      <c r="AJ107" s="16"/>
      <c r="AK107" s="16"/>
      <c r="AL107" s="16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6"/>
      <c r="Z108" s="16"/>
      <c r="AA108" s="16"/>
      <c r="AB108" s="16"/>
      <c r="AC108" s="155"/>
      <c r="AD108" s="155"/>
      <c r="AE108" s="16"/>
      <c r="AF108" s="16"/>
      <c r="AG108" s="16"/>
      <c r="AH108" s="16"/>
      <c r="AI108" s="16"/>
      <c r="AJ108" s="16"/>
      <c r="AK108" s="16"/>
      <c r="AL108" s="16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6"/>
      <c r="Z109" s="16"/>
      <c r="AA109" s="16"/>
      <c r="AB109" s="16"/>
      <c r="AC109" s="155"/>
      <c r="AD109" s="155"/>
      <c r="AE109" s="16"/>
      <c r="AF109" s="16"/>
      <c r="AG109" s="16"/>
      <c r="AH109" s="16"/>
      <c r="AI109" s="16"/>
      <c r="AJ109" s="16"/>
      <c r="AK109" s="16"/>
      <c r="AL109" s="16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6"/>
      <c r="Z110" s="16"/>
      <c r="AA110" s="16"/>
      <c r="AB110" s="16"/>
      <c r="AC110" s="155"/>
      <c r="AD110" s="155"/>
      <c r="AE110" s="16"/>
      <c r="AF110" s="16"/>
      <c r="AG110" s="16"/>
      <c r="AH110" s="16"/>
      <c r="AI110" s="16"/>
      <c r="AJ110" s="16"/>
      <c r="AK110" s="16"/>
      <c r="AL110" s="16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6"/>
      <c r="Z111" s="16"/>
      <c r="AA111" s="16"/>
      <c r="AB111" s="16"/>
      <c r="AC111" s="155"/>
      <c r="AD111" s="155"/>
      <c r="AE111" s="16"/>
      <c r="AF111" s="16"/>
      <c r="AG111" s="16"/>
      <c r="AH111" s="16"/>
      <c r="AI111" s="16"/>
      <c r="AJ111" s="16"/>
      <c r="AK111" s="16"/>
      <c r="AL111" s="16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6"/>
      <c r="Z112" s="16"/>
      <c r="AA112" s="16"/>
      <c r="AB112" s="16"/>
      <c r="AC112" s="155"/>
      <c r="AD112" s="155"/>
      <c r="AE112" s="16"/>
      <c r="AF112" s="16"/>
      <c r="AG112" s="16"/>
      <c r="AH112" s="16"/>
      <c r="AI112" s="16"/>
      <c r="AJ112" s="16"/>
      <c r="AK112" s="16"/>
      <c r="AL112" s="16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6"/>
      <c r="Z113" s="16"/>
      <c r="AA113" s="16"/>
      <c r="AB113" s="16"/>
      <c r="AC113" s="155"/>
      <c r="AD113" s="155"/>
      <c r="AE113" s="16"/>
      <c r="AF113" s="16"/>
      <c r="AG113" s="16"/>
      <c r="AH113" s="16"/>
      <c r="AI113" s="16"/>
      <c r="AJ113" s="16"/>
      <c r="AK113" s="16"/>
      <c r="AL113" s="16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6"/>
      <c r="Z114" s="16"/>
      <c r="AA114" s="16"/>
      <c r="AB114" s="16"/>
      <c r="AC114" s="155"/>
      <c r="AD114" s="155"/>
      <c r="AE114" s="16"/>
      <c r="AF114" s="16"/>
      <c r="AG114" s="16"/>
      <c r="AH114" s="16"/>
      <c r="AI114" s="16"/>
      <c r="AJ114" s="16"/>
      <c r="AK114" s="16"/>
      <c r="AL114" s="16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6"/>
      <c r="Z115" s="16"/>
      <c r="AA115" s="16"/>
      <c r="AB115" s="16"/>
      <c r="AC115" s="155"/>
      <c r="AD115" s="155"/>
      <c r="AE115" s="16"/>
      <c r="AF115" s="16"/>
      <c r="AG115" s="16"/>
      <c r="AH115" s="16"/>
      <c r="AI115" s="16"/>
      <c r="AJ115" s="16"/>
      <c r="AK115" s="16"/>
      <c r="AL115" s="16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6"/>
      <c r="Z116" s="16"/>
      <c r="AA116" s="16"/>
      <c r="AB116" s="16"/>
      <c r="AC116" s="155"/>
      <c r="AD116" s="155"/>
      <c r="AE116" s="16"/>
      <c r="AF116" s="16"/>
      <c r="AG116" s="16"/>
      <c r="AH116" s="16"/>
      <c r="AI116" s="16"/>
      <c r="AJ116" s="16"/>
      <c r="AK116" s="16"/>
      <c r="AL116" s="16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6"/>
      <c r="Z117" s="16"/>
      <c r="AA117" s="16"/>
      <c r="AB117" s="16"/>
      <c r="AC117" s="155"/>
      <c r="AD117" s="155"/>
      <c r="AE117" s="16"/>
      <c r="AF117" s="16"/>
      <c r="AG117" s="16"/>
      <c r="AH117" s="16"/>
      <c r="AI117" s="16"/>
      <c r="AJ117" s="16"/>
      <c r="AK117" s="16"/>
      <c r="AL117" s="16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6"/>
      <c r="Z118" s="16"/>
      <c r="AA118" s="16"/>
      <c r="AB118" s="16"/>
      <c r="AC118" s="155"/>
      <c r="AD118" s="155"/>
      <c r="AE118" s="16"/>
      <c r="AF118" s="16"/>
      <c r="AG118" s="16"/>
      <c r="AH118" s="16"/>
      <c r="AI118" s="16"/>
      <c r="AJ118" s="16"/>
      <c r="AK118" s="16"/>
      <c r="AL118" s="16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6"/>
      <c r="Z119" s="16"/>
      <c r="AA119" s="16"/>
      <c r="AB119" s="16"/>
      <c r="AC119" s="155"/>
      <c r="AD119" s="155"/>
      <c r="AE119" s="16"/>
      <c r="AF119" s="16"/>
      <c r="AG119" s="16"/>
      <c r="AH119" s="16"/>
      <c r="AI119" s="16"/>
      <c r="AJ119" s="16"/>
      <c r="AK119" s="16"/>
      <c r="AL119" s="16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6"/>
      <c r="Z120" s="16"/>
      <c r="AA120" s="16"/>
      <c r="AB120" s="16"/>
      <c r="AC120" s="155"/>
      <c r="AD120" s="155"/>
      <c r="AE120" s="16"/>
      <c r="AF120" s="16"/>
      <c r="AG120" s="16"/>
      <c r="AH120" s="16"/>
      <c r="AI120" s="16"/>
      <c r="AJ120" s="16"/>
      <c r="AK120" s="16"/>
      <c r="AL120" s="16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6"/>
      <c r="Z121" s="16"/>
      <c r="AA121" s="16"/>
      <c r="AB121" s="16"/>
      <c r="AC121" s="155"/>
      <c r="AD121" s="155"/>
      <c r="AE121" s="16"/>
      <c r="AF121" s="16"/>
      <c r="AG121" s="16"/>
      <c r="AH121" s="16"/>
      <c r="AI121" s="16"/>
      <c r="AJ121" s="16"/>
      <c r="AK121" s="16"/>
      <c r="AL121" s="16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6"/>
      <c r="Z122" s="16"/>
      <c r="AA122" s="16"/>
      <c r="AB122" s="16"/>
      <c r="AC122" s="155"/>
      <c r="AD122" s="155"/>
      <c r="AE122" s="16"/>
      <c r="AF122" s="16"/>
      <c r="AG122" s="16"/>
      <c r="AH122" s="16"/>
      <c r="AI122" s="16"/>
      <c r="AJ122" s="16"/>
      <c r="AK122" s="16"/>
      <c r="AL122" s="16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6"/>
      <c r="Z123" s="16"/>
      <c r="AA123" s="16"/>
      <c r="AB123" s="16"/>
      <c r="AC123" s="155"/>
      <c r="AD123" s="155"/>
      <c r="AE123" s="16"/>
      <c r="AF123" s="16"/>
      <c r="AG123" s="16"/>
      <c r="AH123" s="16"/>
      <c r="AI123" s="16"/>
      <c r="AJ123" s="16"/>
      <c r="AK123" s="16"/>
      <c r="AL123" s="16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6"/>
      <c r="Z124" s="16"/>
      <c r="AA124" s="16"/>
      <c r="AB124" s="16"/>
      <c r="AC124" s="155"/>
      <c r="AD124" s="155"/>
      <c r="AE124" s="16"/>
      <c r="AF124" s="16"/>
      <c r="AG124" s="16"/>
      <c r="AH124" s="16"/>
      <c r="AI124" s="16"/>
      <c r="AJ124" s="16"/>
      <c r="AK124" s="16"/>
      <c r="AL124" s="16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6"/>
      <c r="Z125" s="16"/>
      <c r="AA125" s="16"/>
      <c r="AB125" s="16"/>
      <c r="AC125" s="155"/>
      <c r="AD125" s="155"/>
      <c r="AE125" s="16"/>
      <c r="AF125" s="16"/>
      <c r="AG125" s="16"/>
      <c r="AH125" s="16"/>
      <c r="AI125" s="16"/>
      <c r="AJ125" s="16"/>
      <c r="AK125" s="16"/>
      <c r="AL125" s="16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6"/>
      <c r="Z126" s="16"/>
      <c r="AA126" s="16"/>
      <c r="AB126" s="16"/>
      <c r="AC126" s="155"/>
      <c r="AD126" s="155"/>
      <c r="AE126" s="16"/>
      <c r="AF126" s="16"/>
      <c r="AG126" s="16"/>
      <c r="AH126" s="16"/>
      <c r="AI126" s="16"/>
      <c r="AJ126" s="16"/>
      <c r="AK126" s="16"/>
      <c r="AL126" s="16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6"/>
      <c r="Z127" s="16"/>
      <c r="AA127" s="16"/>
      <c r="AB127" s="16"/>
      <c r="AC127" s="155"/>
      <c r="AD127" s="155"/>
      <c r="AE127" s="16"/>
      <c r="AF127" s="16"/>
      <c r="AG127" s="16"/>
      <c r="AH127" s="16"/>
      <c r="AI127" s="16"/>
      <c r="AJ127" s="16"/>
      <c r="AK127" s="16"/>
      <c r="AL127" s="16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6"/>
      <c r="Z128" s="16"/>
      <c r="AA128" s="16"/>
      <c r="AB128" s="16"/>
      <c r="AC128" s="155"/>
      <c r="AD128" s="155"/>
      <c r="AE128" s="16"/>
      <c r="AF128" s="16"/>
      <c r="AG128" s="16"/>
      <c r="AH128" s="16"/>
      <c r="AI128" s="16"/>
      <c r="AJ128" s="16"/>
      <c r="AK128" s="16"/>
      <c r="AL128" s="16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6"/>
      <c r="Z129" s="16"/>
      <c r="AA129" s="16"/>
      <c r="AB129" s="16"/>
      <c r="AC129" s="155"/>
      <c r="AD129" s="155"/>
      <c r="AE129" s="16"/>
      <c r="AF129" s="16"/>
      <c r="AG129" s="16"/>
      <c r="AH129" s="16"/>
      <c r="AI129" s="16"/>
      <c r="AJ129" s="16"/>
      <c r="AK129" s="16"/>
      <c r="AL129" s="16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6"/>
      <c r="Z130" s="16"/>
      <c r="AA130" s="16"/>
      <c r="AB130" s="16"/>
      <c r="AC130" s="155"/>
      <c r="AD130" s="155"/>
      <c r="AE130" s="16"/>
      <c r="AF130" s="16"/>
      <c r="AG130" s="16"/>
      <c r="AH130" s="16"/>
      <c r="AI130" s="16"/>
      <c r="AJ130" s="16"/>
      <c r="AK130" s="16"/>
      <c r="AL130" s="16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6"/>
      <c r="Z131" s="16"/>
      <c r="AA131" s="16"/>
      <c r="AB131" s="16"/>
      <c r="AC131" s="155"/>
      <c r="AD131" s="155"/>
      <c r="AE131" s="16"/>
      <c r="AF131" s="16"/>
      <c r="AG131" s="16"/>
      <c r="AH131" s="16"/>
      <c r="AI131" s="16"/>
      <c r="AJ131" s="16"/>
      <c r="AK131" s="16"/>
      <c r="AL131" s="16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6"/>
      <c r="Z132" s="16"/>
      <c r="AA132" s="16"/>
      <c r="AB132" s="16"/>
      <c r="AC132" s="155"/>
      <c r="AD132" s="155"/>
      <c r="AE132" s="16"/>
      <c r="AF132" s="16"/>
      <c r="AG132" s="16"/>
      <c r="AH132" s="16"/>
      <c r="AI132" s="16"/>
      <c r="AJ132" s="16"/>
      <c r="AK132" s="16"/>
      <c r="AL132" s="16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6"/>
      <c r="Z133" s="16"/>
      <c r="AA133" s="16"/>
      <c r="AB133" s="16"/>
      <c r="AC133" s="155"/>
      <c r="AD133" s="155"/>
      <c r="AE133" s="16"/>
      <c r="AF133" s="16"/>
      <c r="AG133" s="16"/>
      <c r="AH133" s="16"/>
      <c r="AI133" s="16"/>
      <c r="AJ133" s="16"/>
      <c r="AK133" s="16"/>
      <c r="AL133" s="16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6"/>
      <c r="Z134" s="16"/>
      <c r="AA134" s="16"/>
      <c r="AB134" s="16"/>
      <c r="AC134" s="155"/>
      <c r="AD134" s="155"/>
      <c r="AE134" s="16"/>
      <c r="AF134" s="16"/>
      <c r="AG134" s="16"/>
      <c r="AH134" s="16"/>
      <c r="AI134" s="16"/>
      <c r="AJ134" s="16"/>
      <c r="AK134" s="16"/>
      <c r="AL134" s="16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6"/>
      <c r="Z135" s="16"/>
      <c r="AA135" s="16"/>
      <c r="AB135" s="16"/>
      <c r="AC135" s="155"/>
      <c r="AD135" s="155"/>
      <c r="AE135" s="16"/>
      <c r="AF135" s="16"/>
      <c r="AG135" s="16"/>
      <c r="AH135" s="16"/>
      <c r="AI135" s="16"/>
      <c r="AJ135" s="16"/>
      <c r="AK135" s="16"/>
      <c r="AL135" s="16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6"/>
      <c r="Z136" s="16"/>
      <c r="AA136" s="16"/>
      <c r="AB136" s="16"/>
      <c r="AC136" s="155"/>
      <c r="AD136" s="155"/>
      <c r="AE136" s="16"/>
      <c r="AF136" s="16"/>
      <c r="AG136" s="16"/>
      <c r="AH136" s="16"/>
      <c r="AI136" s="16"/>
      <c r="AJ136" s="16"/>
      <c r="AK136" s="16"/>
      <c r="AL136" s="16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6"/>
      <c r="Z137" s="16"/>
      <c r="AA137" s="16"/>
      <c r="AB137" s="16"/>
      <c r="AC137" s="155"/>
      <c r="AD137" s="155"/>
      <c r="AE137" s="16"/>
      <c r="AF137" s="16"/>
      <c r="AG137" s="16"/>
      <c r="AH137" s="16"/>
      <c r="AI137" s="16"/>
      <c r="AJ137" s="16"/>
      <c r="AK137" s="16"/>
      <c r="AL137" s="16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6"/>
      <c r="Z138" s="16"/>
      <c r="AA138" s="16"/>
      <c r="AB138" s="16"/>
      <c r="AC138" s="155"/>
      <c r="AD138" s="155"/>
      <c r="AE138" s="16"/>
      <c r="AF138" s="16"/>
      <c r="AG138" s="16"/>
      <c r="AH138" s="16"/>
      <c r="AI138" s="16"/>
      <c r="AJ138" s="16"/>
      <c r="AK138" s="16"/>
      <c r="AL138" s="16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6"/>
      <c r="Z139" s="16"/>
      <c r="AA139" s="16"/>
      <c r="AB139" s="16"/>
      <c r="AC139" s="155"/>
      <c r="AD139" s="155"/>
      <c r="AE139" s="16"/>
      <c r="AF139" s="16"/>
      <c r="AG139" s="16"/>
      <c r="AH139" s="16"/>
      <c r="AI139" s="16"/>
      <c r="AJ139" s="16"/>
      <c r="AK139" s="16"/>
      <c r="AL139" s="16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6"/>
      <c r="Z140" s="16"/>
      <c r="AA140" s="16"/>
      <c r="AB140" s="16"/>
      <c r="AC140" s="155"/>
      <c r="AD140" s="155"/>
      <c r="AE140" s="16"/>
      <c r="AF140" s="16"/>
      <c r="AG140" s="16"/>
      <c r="AH140" s="16"/>
      <c r="AI140" s="16"/>
      <c r="AJ140" s="16"/>
      <c r="AK140" s="16"/>
      <c r="AL140" s="16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6"/>
      <c r="Z141" s="16"/>
      <c r="AA141" s="16"/>
      <c r="AB141" s="16"/>
      <c r="AC141" s="155"/>
      <c r="AD141" s="155"/>
      <c r="AE141" s="16"/>
      <c r="AF141" s="16"/>
      <c r="AG141" s="16"/>
      <c r="AH141" s="16"/>
      <c r="AI141" s="16"/>
      <c r="AJ141" s="16"/>
      <c r="AK141" s="16"/>
      <c r="AL141" s="16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6"/>
      <c r="Z142" s="16"/>
      <c r="AA142" s="16"/>
      <c r="AB142" s="16"/>
      <c r="AC142" s="155"/>
      <c r="AD142" s="155"/>
      <c r="AE142" s="16"/>
      <c r="AF142" s="16"/>
      <c r="AG142" s="16"/>
      <c r="AH142" s="16"/>
      <c r="AI142" s="16"/>
      <c r="AJ142" s="16"/>
      <c r="AK142" s="16"/>
      <c r="AL142" s="16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6"/>
      <c r="Z143" s="16"/>
      <c r="AA143" s="16"/>
      <c r="AB143" s="16"/>
      <c r="AC143" s="155"/>
      <c r="AD143" s="155"/>
      <c r="AE143" s="16"/>
      <c r="AF143" s="16"/>
      <c r="AG143" s="16"/>
      <c r="AH143" s="16"/>
      <c r="AI143" s="16"/>
      <c r="AJ143" s="16"/>
      <c r="AK143" s="16"/>
      <c r="AL143" s="16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6"/>
      <c r="Z144" s="16"/>
      <c r="AA144" s="16"/>
      <c r="AB144" s="16"/>
      <c r="AC144" s="155"/>
      <c r="AD144" s="155"/>
      <c r="AE144" s="16"/>
      <c r="AF144" s="16"/>
      <c r="AG144" s="16"/>
      <c r="AH144" s="16"/>
      <c r="AI144" s="16"/>
      <c r="AJ144" s="16"/>
      <c r="AK144" s="16"/>
      <c r="AL144" s="16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6"/>
      <c r="Z145" s="16"/>
      <c r="AA145" s="16"/>
      <c r="AB145" s="16"/>
      <c r="AC145" s="155"/>
      <c r="AD145" s="155"/>
      <c r="AE145" s="16"/>
      <c r="AF145" s="16"/>
      <c r="AG145" s="16"/>
      <c r="AH145" s="16"/>
      <c r="AI145" s="16"/>
      <c r="AJ145" s="16"/>
      <c r="AK145" s="16"/>
      <c r="AL145" s="16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6"/>
      <c r="Z146" s="16"/>
      <c r="AA146" s="16"/>
      <c r="AB146" s="16"/>
      <c r="AC146" s="155"/>
      <c r="AD146" s="155"/>
      <c r="AE146" s="16"/>
      <c r="AF146" s="16"/>
      <c r="AG146" s="16"/>
      <c r="AH146" s="16"/>
      <c r="AI146" s="16"/>
      <c r="AJ146" s="16"/>
      <c r="AK146" s="16"/>
      <c r="AL146" s="16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6"/>
      <c r="Z147" s="16"/>
      <c r="AA147" s="16"/>
      <c r="AB147" s="16"/>
      <c r="AC147" s="155"/>
      <c r="AD147" s="155"/>
      <c r="AE147" s="16"/>
      <c r="AF147" s="16"/>
      <c r="AG147" s="16"/>
      <c r="AH147" s="16"/>
      <c r="AI147" s="16"/>
      <c r="AJ147" s="16"/>
      <c r="AK147" s="16"/>
      <c r="AL147" s="16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6"/>
      <c r="Z148" s="16"/>
      <c r="AA148" s="16"/>
      <c r="AB148" s="16"/>
      <c r="AC148" s="155"/>
      <c r="AD148" s="155"/>
      <c r="AE148" s="16"/>
      <c r="AF148" s="16"/>
      <c r="AG148" s="16"/>
      <c r="AH148" s="16"/>
      <c r="AI148" s="16"/>
      <c r="AJ148" s="16"/>
      <c r="AK148" s="16"/>
      <c r="AL148" s="16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6"/>
      <c r="Z149" s="16"/>
      <c r="AA149" s="16"/>
      <c r="AB149" s="16"/>
      <c r="AC149" s="155"/>
      <c r="AD149" s="155"/>
      <c r="AE149" s="16"/>
      <c r="AF149" s="16"/>
      <c r="AG149" s="16"/>
      <c r="AH149" s="16"/>
      <c r="AI149" s="16"/>
      <c r="AJ149" s="16"/>
      <c r="AK149" s="16"/>
      <c r="AL149" s="16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6"/>
      <c r="Z150" s="16"/>
      <c r="AA150" s="16"/>
      <c r="AB150" s="16"/>
      <c r="AC150" s="155"/>
      <c r="AD150" s="155"/>
      <c r="AE150" s="16"/>
      <c r="AF150" s="16"/>
      <c r="AG150" s="16"/>
      <c r="AH150" s="16"/>
      <c r="AI150" s="16"/>
      <c r="AJ150" s="16"/>
      <c r="AK150" s="16"/>
      <c r="AL150" s="16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6"/>
      <c r="Z151" s="16"/>
      <c r="AA151" s="16"/>
      <c r="AB151" s="16"/>
      <c r="AC151" s="155"/>
      <c r="AD151" s="155"/>
      <c r="AE151" s="16"/>
      <c r="AF151" s="16"/>
      <c r="AG151" s="16"/>
      <c r="AH151" s="16"/>
      <c r="AI151" s="16"/>
      <c r="AJ151" s="16"/>
      <c r="AK151" s="16"/>
      <c r="AL151" s="16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6"/>
      <c r="Z152" s="16"/>
      <c r="AA152" s="16"/>
      <c r="AB152" s="16"/>
      <c r="AC152" s="155"/>
      <c r="AD152" s="155"/>
      <c r="AE152" s="16"/>
      <c r="AF152" s="16"/>
      <c r="AG152" s="16"/>
      <c r="AH152" s="16"/>
      <c r="AI152" s="16"/>
      <c r="AJ152" s="16"/>
      <c r="AK152" s="16"/>
      <c r="AL152" s="16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6"/>
      <c r="Z153" s="16"/>
      <c r="AA153" s="16"/>
      <c r="AB153" s="16"/>
      <c r="AC153" s="155"/>
      <c r="AD153" s="155"/>
      <c r="AE153" s="16"/>
      <c r="AF153" s="16"/>
      <c r="AG153" s="16"/>
      <c r="AH153" s="16"/>
      <c r="AI153" s="16"/>
      <c r="AJ153" s="16"/>
      <c r="AK153" s="16"/>
      <c r="AL153" s="16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6"/>
      <c r="Z154" s="16"/>
      <c r="AA154" s="16"/>
      <c r="AB154" s="16"/>
      <c r="AC154" s="155"/>
      <c r="AD154" s="155"/>
      <c r="AE154" s="16"/>
      <c r="AF154" s="16"/>
      <c r="AG154" s="16"/>
      <c r="AH154" s="16"/>
      <c r="AI154" s="16"/>
      <c r="AJ154" s="16"/>
      <c r="AK154" s="16"/>
      <c r="AL154" s="16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6"/>
      <c r="Z155" s="16"/>
      <c r="AA155" s="16"/>
      <c r="AB155" s="16"/>
      <c r="AC155" s="155"/>
      <c r="AD155" s="155"/>
      <c r="AE155" s="16"/>
      <c r="AF155" s="16"/>
      <c r="AG155" s="16"/>
      <c r="AH155" s="16"/>
      <c r="AI155" s="16"/>
      <c r="AJ155" s="16"/>
      <c r="AK155" s="16"/>
      <c r="AL155" s="16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6"/>
      <c r="Z156" s="16"/>
      <c r="AA156" s="16"/>
      <c r="AB156" s="16"/>
      <c r="AC156" s="155"/>
      <c r="AD156" s="155"/>
      <c r="AE156" s="16"/>
      <c r="AF156" s="16"/>
      <c r="AG156" s="16"/>
      <c r="AH156" s="16"/>
      <c r="AI156" s="16"/>
      <c r="AJ156" s="16"/>
      <c r="AK156" s="16"/>
      <c r="AL156" s="16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6"/>
      <c r="Z157" s="16"/>
      <c r="AA157" s="16"/>
      <c r="AB157" s="16"/>
      <c r="AC157" s="155"/>
      <c r="AD157" s="155"/>
      <c r="AE157" s="16"/>
      <c r="AF157" s="16"/>
      <c r="AG157" s="16"/>
      <c r="AH157" s="16"/>
      <c r="AI157" s="16"/>
      <c r="AJ157" s="16"/>
      <c r="AK157" s="16"/>
      <c r="AL157" s="16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6"/>
      <c r="Z158" s="16"/>
      <c r="AA158" s="16"/>
      <c r="AB158" s="16"/>
      <c r="AC158" s="155"/>
      <c r="AD158" s="155"/>
      <c r="AE158" s="16"/>
      <c r="AF158" s="16"/>
      <c r="AG158" s="16"/>
      <c r="AH158" s="16"/>
      <c r="AI158" s="16"/>
      <c r="AJ158" s="16"/>
      <c r="AK158" s="16"/>
      <c r="AL158" s="16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6"/>
      <c r="Z159" s="16"/>
      <c r="AA159" s="16"/>
      <c r="AB159" s="16"/>
      <c r="AC159" s="155"/>
      <c r="AD159" s="155"/>
      <c r="AE159" s="16"/>
      <c r="AF159" s="16"/>
      <c r="AG159" s="16"/>
      <c r="AH159" s="16"/>
      <c r="AI159" s="16"/>
      <c r="AJ159" s="16"/>
      <c r="AK159" s="16"/>
      <c r="AL159" s="16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6"/>
      <c r="Z160" s="16"/>
      <c r="AA160" s="16"/>
      <c r="AB160" s="16"/>
      <c r="AC160" s="155"/>
      <c r="AD160" s="155"/>
      <c r="AE160" s="16"/>
      <c r="AF160" s="16"/>
      <c r="AG160" s="16"/>
      <c r="AH160" s="16"/>
      <c r="AI160" s="16"/>
      <c r="AJ160" s="16"/>
      <c r="AK160" s="16"/>
      <c r="AL160" s="16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6"/>
      <c r="Z161" s="16"/>
      <c r="AA161" s="16"/>
      <c r="AB161" s="16"/>
      <c r="AC161" s="155"/>
      <c r="AD161" s="155"/>
      <c r="AE161" s="16"/>
      <c r="AF161" s="16"/>
      <c r="AG161" s="16"/>
      <c r="AH161" s="16"/>
      <c r="AI161" s="16"/>
      <c r="AJ161" s="16"/>
      <c r="AK161" s="16"/>
      <c r="AL161" s="16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6"/>
      <c r="Z162" s="16"/>
      <c r="AA162" s="16"/>
      <c r="AB162" s="16"/>
      <c r="AC162" s="155"/>
      <c r="AD162" s="155"/>
      <c r="AE162" s="16"/>
      <c r="AF162" s="16"/>
      <c r="AG162" s="16"/>
      <c r="AH162" s="16"/>
      <c r="AI162" s="16"/>
      <c r="AJ162" s="16"/>
      <c r="AK162" s="16"/>
      <c r="AL162" s="16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6"/>
      <c r="Z163" s="16"/>
      <c r="AA163" s="16"/>
      <c r="AB163" s="16"/>
      <c r="AC163" s="155"/>
      <c r="AD163" s="155"/>
      <c r="AE163" s="16"/>
      <c r="AF163" s="16"/>
      <c r="AG163" s="16"/>
      <c r="AH163" s="16"/>
      <c r="AI163" s="16"/>
      <c r="AJ163" s="16"/>
      <c r="AK163" s="16"/>
      <c r="AL163" s="16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6"/>
      <c r="Z164" s="16"/>
      <c r="AA164" s="16"/>
      <c r="AB164" s="16"/>
      <c r="AC164" s="155"/>
      <c r="AD164" s="155"/>
      <c r="AE164" s="16"/>
      <c r="AF164" s="16"/>
      <c r="AG164" s="16"/>
      <c r="AH164" s="16"/>
      <c r="AI164" s="16"/>
      <c r="AJ164" s="16"/>
      <c r="AK164" s="16"/>
      <c r="AL164" s="16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6"/>
      <c r="Z165" s="16"/>
      <c r="AA165" s="16"/>
      <c r="AB165" s="16"/>
      <c r="AC165" s="155"/>
      <c r="AD165" s="155"/>
      <c r="AE165" s="16"/>
      <c r="AF165" s="16"/>
      <c r="AG165" s="16"/>
      <c r="AH165" s="16"/>
      <c r="AI165" s="16"/>
      <c r="AJ165" s="16"/>
      <c r="AK165" s="16"/>
      <c r="AL165" s="16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6"/>
      <c r="Z166" s="16"/>
      <c r="AA166" s="16"/>
      <c r="AB166" s="16"/>
      <c r="AC166" s="155"/>
      <c r="AD166" s="155"/>
      <c r="AE166" s="16"/>
      <c r="AF166" s="16"/>
      <c r="AG166" s="16"/>
      <c r="AH166" s="16"/>
      <c r="AI166" s="16"/>
      <c r="AJ166" s="16"/>
      <c r="AK166" s="16"/>
      <c r="AL166" s="16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6"/>
      <c r="Z167" s="16"/>
      <c r="AA167" s="16"/>
      <c r="AB167" s="16"/>
      <c r="AC167" s="155"/>
      <c r="AD167" s="155"/>
      <c r="AE167" s="16"/>
      <c r="AF167" s="16"/>
      <c r="AG167" s="16"/>
      <c r="AH167" s="16"/>
      <c r="AI167" s="16"/>
      <c r="AJ167" s="16"/>
      <c r="AK167" s="16"/>
      <c r="AL167" s="16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6"/>
      <c r="Z168" s="16"/>
      <c r="AA168" s="16"/>
      <c r="AB168" s="16"/>
      <c r="AC168" s="155"/>
      <c r="AD168" s="155"/>
      <c r="AE168" s="16"/>
      <c r="AF168" s="16"/>
      <c r="AG168" s="16"/>
      <c r="AH168" s="16"/>
      <c r="AI168" s="16"/>
      <c r="AJ168" s="16"/>
      <c r="AK168" s="16"/>
      <c r="AL168" s="16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6"/>
      <c r="Z169" s="16"/>
      <c r="AA169" s="16"/>
      <c r="AB169" s="16"/>
      <c r="AC169" s="155"/>
      <c r="AD169" s="155"/>
      <c r="AE169" s="16"/>
      <c r="AF169" s="16"/>
      <c r="AG169" s="16"/>
      <c r="AH169" s="16"/>
      <c r="AI169" s="16"/>
      <c r="AJ169" s="16"/>
      <c r="AK169" s="16"/>
      <c r="AL169" s="16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6"/>
      <c r="Z170" s="16"/>
      <c r="AA170" s="16"/>
      <c r="AB170" s="16"/>
      <c r="AC170" s="155"/>
      <c r="AD170" s="155"/>
      <c r="AE170" s="16"/>
      <c r="AF170" s="16"/>
      <c r="AG170" s="16"/>
      <c r="AH170" s="16"/>
      <c r="AI170" s="16"/>
      <c r="AJ170" s="16"/>
      <c r="AK170" s="16"/>
      <c r="AL170" s="16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6"/>
      <c r="Z171" s="16"/>
      <c r="AA171" s="16"/>
      <c r="AB171" s="16"/>
      <c r="AC171" s="155"/>
      <c r="AD171" s="155"/>
      <c r="AE171" s="16"/>
      <c r="AF171" s="16"/>
      <c r="AG171" s="16"/>
      <c r="AH171" s="16"/>
      <c r="AI171" s="16"/>
      <c r="AJ171" s="16"/>
      <c r="AK171" s="16"/>
      <c r="AL171" s="16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6"/>
      <c r="Z172" s="16"/>
      <c r="AA172" s="16"/>
      <c r="AB172" s="16"/>
      <c r="AC172" s="155"/>
      <c r="AD172" s="155"/>
      <c r="AE172" s="16"/>
      <c r="AF172" s="16"/>
      <c r="AG172" s="16"/>
      <c r="AH172" s="16"/>
      <c r="AI172" s="16"/>
      <c r="AJ172" s="16"/>
      <c r="AK172" s="16"/>
      <c r="AL172" s="16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6"/>
      <c r="Z173" s="16"/>
      <c r="AA173" s="16"/>
      <c r="AB173" s="16"/>
      <c r="AC173" s="155"/>
      <c r="AD173" s="155"/>
      <c r="AE173" s="16"/>
      <c r="AF173" s="16"/>
      <c r="AG173" s="16"/>
      <c r="AH173" s="16"/>
      <c r="AI173" s="16"/>
      <c r="AJ173" s="16"/>
      <c r="AK173" s="16"/>
      <c r="AL173" s="16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6"/>
      <c r="Z174" s="16"/>
      <c r="AA174" s="16"/>
      <c r="AB174" s="16"/>
      <c r="AC174" s="155"/>
      <c r="AD174" s="155"/>
      <c r="AE174" s="16"/>
      <c r="AF174" s="16"/>
      <c r="AG174" s="16"/>
      <c r="AH174" s="16"/>
      <c r="AI174" s="16"/>
      <c r="AJ174" s="16"/>
      <c r="AK174" s="16"/>
      <c r="AL174" s="16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6"/>
      <c r="Z175" s="16"/>
      <c r="AA175" s="16"/>
      <c r="AB175" s="16"/>
      <c r="AC175" s="155"/>
      <c r="AD175" s="155"/>
      <c r="AE175" s="16"/>
      <c r="AF175" s="16"/>
      <c r="AG175" s="16"/>
      <c r="AH175" s="16"/>
      <c r="AI175" s="16"/>
      <c r="AJ175" s="16"/>
      <c r="AK175" s="16"/>
      <c r="AL175" s="16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6"/>
      <c r="Z176" s="16"/>
      <c r="AA176" s="16"/>
      <c r="AB176" s="16"/>
      <c r="AC176" s="155"/>
      <c r="AD176" s="155"/>
      <c r="AE176" s="16"/>
      <c r="AF176" s="16"/>
      <c r="AG176" s="16"/>
      <c r="AH176" s="16"/>
      <c r="AI176" s="16"/>
      <c r="AJ176" s="16"/>
      <c r="AK176" s="16"/>
      <c r="AL176" s="16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6"/>
      <c r="Z177" s="16"/>
      <c r="AA177" s="16"/>
      <c r="AB177" s="16"/>
      <c r="AC177" s="155"/>
      <c r="AD177" s="155"/>
      <c r="AE177" s="16"/>
      <c r="AF177" s="16"/>
      <c r="AG177" s="16"/>
      <c r="AH177" s="16"/>
      <c r="AI177" s="16"/>
      <c r="AJ177" s="16"/>
      <c r="AK177" s="16"/>
      <c r="AL177" s="16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6"/>
      <c r="Z178" s="16"/>
      <c r="AA178" s="16"/>
      <c r="AB178" s="16"/>
      <c r="AC178" s="155"/>
      <c r="AD178" s="155"/>
      <c r="AE178" s="16"/>
      <c r="AF178" s="16"/>
      <c r="AG178" s="16"/>
      <c r="AH178" s="16"/>
      <c r="AI178" s="16"/>
      <c r="AJ178" s="16"/>
      <c r="AK178" s="16"/>
      <c r="AL178" s="16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6"/>
      <c r="Z179" s="16"/>
      <c r="AA179" s="16"/>
      <c r="AB179" s="16"/>
      <c r="AC179" s="155"/>
      <c r="AD179" s="155"/>
      <c r="AE179" s="16"/>
      <c r="AF179" s="16"/>
      <c r="AG179" s="16"/>
      <c r="AH179" s="16"/>
      <c r="AI179" s="16"/>
      <c r="AJ179" s="16"/>
      <c r="AK179" s="16"/>
      <c r="AL179" s="16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6"/>
      <c r="Z180" s="16"/>
      <c r="AA180" s="16"/>
      <c r="AB180" s="16"/>
      <c r="AC180" s="155"/>
      <c r="AD180" s="155"/>
      <c r="AE180" s="16"/>
      <c r="AF180" s="16"/>
      <c r="AG180" s="16"/>
      <c r="AH180" s="16"/>
      <c r="AI180" s="16"/>
      <c r="AJ180" s="16"/>
      <c r="AK180" s="16"/>
      <c r="AL180" s="16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6"/>
      <c r="Z181" s="16"/>
      <c r="AA181" s="16"/>
      <c r="AB181" s="16"/>
      <c r="AC181" s="155"/>
      <c r="AD181" s="155"/>
      <c r="AE181" s="16"/>
      <c r="AF181" s="16"/>
      <c r="AG181" s="16"/>
      <c r="AH181" s="16"/>
      <c r="AI181" s="16"/>
      <c r="AJ181" s="16"/>
      <c r="AK181" s="16"/>
      <c r="AL181" s="16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6"/>
      <c r="Z182" s="16"/>
      <c r="AA182" s="16"/>
      <c r="AB182" s="16"/>
      <c r="AC182" s="155"/>
      <c r="AD182" s="155"/>
      <c r="AE182" s="16"/>
      <c r="AF182" s="16"/>
      <c r="AG182" s="16"/>
      <c r="AH182" s="16"/>
      <c r="AI182" s="16"/>
      <c r="AJ182" s="16"/>
      <c r="AK182" s="16"/>
      <c r="AL182" s="16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6"/>
      <c r="Z183" s="16"/>
      <c r="AA183" s="16"/>
      <c r="AB183" s="16"/>
      <c r="AC183" s="155"/>
      <c r="AD183" s="155"/>
      <c r="AE183" s="16"/>
      <c r="AF183" s="16"/>
      <c r="AG183" s="16"/>
      <c r="AH183" s="16"/>
      <c r="AI183" s="16"/>
      <c r="AJ183" s="16"/>
      <c r="AK183" s="16"/>
      <c r="AL183" s="16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6"/>
      <c r="Z184" s="16"/>
      <c r="AA184" s="16"/>
      <c r="AB184" s="16"/>
      <c r="AC184" s="155"/>
      <c r="AD184" s="155"/>
      <c r="AE184" s="16"/>
      <c r="AF184" s="16"/>
      <c r="AG184" s="16"/>
      <c r="AH184" s="16"/>
      <c r="AI184" s="16"/>
      <c r="AJ184" s="16"/>
      <c r="AK184" s="16"/>
      <c r="AL184" s="16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6"/>
      <c r="Z185" s="16"/>
      <c r="AA185" s="16"/>
      <c r="AB185" s="16"/>
      <c r="AC185" s="155"/>
      <c r="AD185" s="155"/>
      <c r="AE185" s="16"/>
      <c r="AF185" s="16"/>
      <c r="AG185" s="16"/>
      <c r="AH185" s="16"/>
      <c r="AI185" s="16"/>
      <c r="AJ185" s="16"/>
      <c r="AK185" s="16"/>
      <c r="AL185" s="16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6"/>
      <c r="Z186" s="16"/>
      <c r="AA186" s="16"/>
      <c r="AB186" s="16"/>
      <c r="AC186" s="155"/>
      <c r="AD186" s="155"/>
      <c r="AE186" s="16"/>
      <c r="AF186" s="16"/>
      <c r="AG186" s="16"/>
      <c r="AH186" s="16"/>
      <c r="AI186" s="16"/>
      <c r="AJ186" s="16"/>
      <c r="AK186" s="16"/>
      <c r="AL186" s="16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6"/>
      <c r="Z187" s="16"/>
      <c r="AA187" s="16"/>
      <c r="AB187" s="16"/>
      <c r="AC187" s="155"/>
      <c r="AD187" s="155"/>
      <c r="AE187" s="16"/>
      <c r="AF187" s="16"/>
      <c r="AG187" s="16"/>
      <c r="AH187" s="16"/>
      <c r="AI187" s="16"/>
      <c r="AJ187" s="16"/>
      <c r="AK187" s="16"/>
      <c r="AL187" s="16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6"/>
      <c r="Z188" s="16"/>
      <c r="AA188" s="16"/>
      <c r="AB188" s="16"/>
      <c r="AC188" s="155"/>
      <c r="AD188" s="155"/>
      <c r="AE188" s="16"/>
      <c r="AF188" s="16"/>
      <c r="AG188" s="16"/>
      <c r="AH188" s="16"/>
      <c r="AI188" s="16"/>
      <c r="AJ188" s="16"/>
      <c r="AK188" s="16"/>
      <c r="AL188" s="16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6"/>
      <c r="Z189" s="16"/>
      <c r="AA189" s="16"/>
      <c r="AB189" s="16"/>
      <c r="AC189" s="155"/>
      <c r="AD189" s="155"/>
      <c r="AE189" s="16"/>
      <c r="AF189" s="16"/>
      <c r="AG189" s="16"/>
      <c r="AH189" s="16"/>
      <c r="AI189" s="16"/>
      <c r="AJ189" s="16"/>
      <c r="AK189" s="16"/>
      <c r="AL189" s="16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6"/>
      <c r="Z190" s="16"/>
      <c r="AA190" s="16"/>
      <c r="AB190" s="16"/>
      <c r="AC190" s="155"/>
      <c r="AD190" s="155"/>
      <c r="AE190" s="16"/>
      <c r="AF190" s="16"/>
      <c r="AG190" s="16"/>
      <c r="AH190" s="16"/>
      <c r="AI190" s="16"/>
      <c r="AJ190" s="16"/>
      <c r="AK190" s="16"/>
      <c r="AL190" s="16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6"/>
      <c r="Z191" s="16"/>
      <c r="AA191" s="16"/>
      <c r="AB191" s="16"/>
      <c r="AC191" s="155"/>
      <c r="AD191" s="155"/>
      <c r="AE191" s="16"/>
      <c r="AF191" s="16"/>
      <c r="AG191" s="16"/>
      <c r="AH191" s="16"/>
      <c r="AI191" s="16"/>
      <c r="AJ191" s="16"/>
      <c r="AK191" s="16"/>
      <c r="AL191" s="16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6"/>
      <c r="Z192" s="16"/>
      <c r="AA192" s="16"/>
      <c r="AB192" s="16"/>
      <c r="AC192" s="155"/>
      <c r="AD192" s="155"/>
      <c r="AE192" s="16"/>
      <c r="AF192" s="16"/>
      <c r="AG192" s="16"/>
      <c r="AH192" s="16"/>
      <c r="AI192" s="16"/>
      <c r="AJ192" s="16"/>
      <c r="AK192" s="16"/>
      <c r="AL192" s="16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6"/>
      <c r="Z193" s="16"/>
      <c r="AA193" s="16"/>
      <c r="AB193" s="16"/>
      <c r="AC193" s="155"/>
      <c r="AD193" s="155"/>
      <c r="AE193" s="16"/>
      <c r="AF193" s="16"/>
      <c r="AG193" s="16"/>
      <c r="AH193" s="16"/>
      <c r="AI193" s="16"/>
      <c r="AJ193" s="16"/>
      <c r="AK193" s="16"/>
      <c r="AL193" s="16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6"/>
      <c r="Z194" s="16"/>
      <c r="AA194" s="16"/>
      <c r="AB194" s="16"/>
      <c r="AC194" s="155"/>
      <c r="AD194" s="155"/>
      <c r="AE194" s="16"/>
      <c r="AF194" s="16"/>
      <c r="AG194" s="16"/>
      <c r="AH194" s="16"/>
      <c r="AI194" s="16"/>
      <c r="AJ194" s="16"/>
      <c r="AK194" s="16"/>
      <c r="AL194" s="16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6"/>
      <c r="Z195" s="16"/>
      <c r="AA195" s="16"/>
      <c r="AB195" s="16"/>
      <c r="AC195" s="155"/>
      <c r="AD195" s="155"/>
      <c r="AE195" s="16"/>
      <c r="AF195" s="16"/>
      <c r="AG195" s="16"/>
      <c r="AH195" s="16"/>
      <c r="AI195" s="16"/>
      <c r="AJ195" s="16"/>
      <c r="AK195" s="16"/>
      <c r="AL195" s="16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6"/>
      <c r="Z196" s="16"/>
      <c r="AA196" s="16"/>
      <c r="AB196" s="16"/>
      <c r="AC196" s="155"/>
      <c r="AD196" s="155"/>
      <c r="AE196" s="16"/>
      <c r="AF196" s="16"/>
      <c r="AG196" s="16"/>
      <c r="AH196" s="16"/>
      <c r="AI196" s="16"/>
      <c r="AJ196" s="16"/>
      <c r="AK196" s="16"/>
      <c r="AL196" s="16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6"/>
      <c r="Z197" s="16"/>
      <c r="AA197" s="16"/>
      <c r="AB197" s="16"/>
      <c r="AC197" s="155"/>
      <c r="AD197" s="155"/>
      <c r="AE197" s="16"/>
      <c r="AF197" s="16"/>
      <c r="AG197" s="16"/>
      <c r="AH197" s="16"/>
      <c r="AI197" s="16"/>
      <c r="AJ197" s="16"/>
      <c r="AK197" s="16"/>
      <c r="AL197" s="16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6"/>
      <c r="Z198" s="16"/>
      <c r="AA198" s="16"/>
      <c r="AB198" s="16"/>
      <c r="AC198" s="155"/>
      <c r="AD198" s="155"/>
      <c r="AE198" s="16"/>
      <c r="AF198" s="16"/>
      <c r="AG198" s="16"/>
      <c r="AH198" s="16"/>
      <c r="AI198" s="16"/>
      <c r="AJ198" s="16"/>
      <c r="AK198" s="16"/>
      <c r="AL198" s="16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6"/>
      <c r="Z199" s="16"/>
      <c r="AA199" s="16"/>
      <c r="AB199" s="16"/>
      <c r="AC199" s="155"/>
      <c r="AD199" s="155"/>
      <c r="AE199" s="16"/>
      <c r="AF199" s="16"/>
      <c r="AG199" s="16"/>
      <c r="AH199" s="16"/>
      <c r="AI199" s="16"/>
      <c r="AJ199" s="16"/>
      <c r="AK199" s="16"/>
      <c r="AL199" s="16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6"/>
      <c r="Z200" s="16"/>
      <c r="AA200" s="16"/>
      <c r="AB200" s="16"/>
      <c r="AC200" s="155"/>
      <c r="AD200" s="155"/>
      <c r="AE200" s="16"/>
      <c r="AF200" s="16"/>
      <c r="AG200" s="16"/>
      <c r="AH200" s="16"/>
      <c r="AI200" s="16"/>
      <c r="AJ200" s="16"/>
      <c r="AK200" s="16"/>
      <c r="AL200" s="16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6"/>
      <c r="Z201" s="16"/>
      <c r="AA201" s="16"/>
      <c r="AB201" s="16"/>
      <c r="AC201" s="155"/>
      <c r="AD201" s="155"/>
      <c r="AE201" s="16"/>
      <c r="AF201" s="16"/>
      <c r="AG201" s="16"/>
      <c r="AH201" s="16"/>
      <c r="AI201" s="16"/>
      <c r="AJ201" s="16"/>
      <c r="AK201" s="16"/>
      <c r="AL201" s="16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6"/>
      <c r="Z202" s="16"/>
      <c r="AA202" s="16"/>
      <c r="AB202" s="16"/>
      <c r="AC202" s="155"/>
      <c r="AD202" s="155"/>
      <c r="AE202" s="16"/>
      <c r="AF202" s="16"/>
      <c r="AG202" s="16"/>
      <c r="AH202" s="16"/>
      <c r="AI202" s="16"/>
      <c r="AJ202" s="16"/>
      <c r="AK202" s="16"/>
      <c r="AL202" s="16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6"/>
      <c r="Z203" s="16"/>
      <c r="AA203" s="16"/>
      <c r="AB203" s="16"/>
      <c r="AC203" s="155"/>
      <c r="AD203" s="155"/>
      <c r="AE203" s="16"/>
      <c r="AF203" s="16"/>
      <c r="AG203" s="16"/>
      <c r="AH203" s="16"/>
      <c r="AI203" s="16"/>
      <c r="AJ203" s="16"/>
      <c r="AK203" s="16"/>
      <c r="AL203" s="16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6"/>
      <c r="Z204" s="16"/>
      <c r="AA204" s="16"/>
      <c r="AB204" s="16"/>
      <c r="AC204" s="155"/>
      <c r="AD204" s="155"/>
      <c r="AE204" s="16"/>
      <c r="AF204" s="16"/>
      <c r="AG204" s="16"/>
      <c r="AH204" s="16"/>
      <c r="AI204" s="16"/>
      <c r="AJ204" s="16"/>
      <c r="AK204" s="16"/>
      <c r="AL204" s="16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6"/>
      <c r="Z205" s="16"/>
      <c r="AA205" s="16"/>
      <c r="AB205" s="16"/>
      <c r="AC205" s="155"/>
      <c r="AD205" s="155"/>
      <c r="AE205" s="16"/>
      <c r="AF205" s="16"/>
      <c r="AG205" s="16"/>
      <c r="AH205" s="16"/>
      <c r="AI205" s="16"/>
      <c r="AJ205" s="16"/>
      <c r="AK205" s="16"/>
      <c r="AL205" s="16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6"/>
      <c r="Z206" s="16"/>
      <c r="AA206" s="16"/>
      <c r="AB206" s="16"/>
      <c r="AC206" s="155"/>
      <c r="AD206" s="155"/>
      <c r="AE206" s="16"/>
      <c r="AF206" s="16"/>
      <c r="AG206" s="16"/>
      <c r="AH206" s="16"/>
      <c r="AI206" s="16"/>
      <c r="AJ206" s="16"/>
      <c r="AK206" s="16"/>
      <c r="AL206" s="16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6"/>
      <c r="Z207" s="16"/>
      <c r="AA207" s="16"/>
      <c r="AB207" s="16"/>
      <c r="AC207" s="155"/>
      <c r="AD207" s="155"/>
      <c r="AE207" s="16"/>
      <c r="AF207" s="16"/>
      <c r="AG207" s="16"/>
      <c r="AH207" s="16"/>
      <c r="AI207" s="16"/>
      <c r="AJ207" s="16"/>
      <c r="AK207" s="16"/>
      <c r="AL207" s="16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6"/>
      <c r="Z208" s="16"/>
      <c r="AA208" s="16"/>
      <c r="AB208" s="16"/>
      <c r="AC208" s="155"/>
      <c r="AD208" s="155"/>
      <c r="AE208" s="16"/>
      <c r="AF208" s="16"/>
      <c r="AG208" s="16"/>
      <c r="AH208" s="16"/>
      <c r="AI208" s="16"/>
      <c r="AJ208" s="16"/>
      <c r="AK208" s="16"/>
      <c r="AL208" s="16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6"/>
      <c r="Z209" s="16"/>
      <c r="AA209" s="16"/>
      <c r="AB209" s="16"/>
      <c r="AC209" s="155"/>
      <c r="AD209" s="155"/>
      <c r="AE209" s="16"/>
      <c r="AF209" s="16"/>
      <c r="AG209" s="16"/>
      <c r="AH209" s="16"/>
      <c r="AI209" s="16"/>
      <c r="AJ209" s="16"/>
      <c r="AK209" s="16"/>
      <c r="AL209" s="16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6"/>
      <c r="Z210" s="16"/>
      <c r="AA210" s="16"/>
      <c r="AB210" s="16"/>
      <c r="AC210" s="155"/>
      <c r="AD210" s="155"/>
      <c r="AE210" s="16"/>
      <c r="AF210" s="16"/>
      <c r="AG210" s="16"/>
      <c r="AH210" s="16"/>
      <c r="AI210" s="16"/>
      <c r="AJ210" s="16"/>
      <c r="AK210" s="16"/>
      <c r="AL210" s="16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6"/>
      <c r="Z211" s="16"/>
      <c r="AA211" s="16"/>
      <c r="AB211" s="16"/>
      <c r="AC211" s="155"/>
      <c r="AD211" s="155"/>
      <c r="AE211" s="16"/>
      <c r="AF211" s="16"/>
      <c r="AG211" s="16"/>
      <c r="AH211" s="16"/>
      <c r="AI211" s="16"/>
      <c r="AJ211" s="16"/>
      <c r="AK211" s="16"/>
      <c r="AL211" s="16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6"/>
      <c r="Z212" s="16"/>
      <c r="AA212" s="16"/>
      <c r="AB212" s="16"/>
      <c r="AC212" s="155"/>
      <c r="AD212" s="155"/>
      <c r="AE212" s="16"/>
      <c r="AF212" s="16"/>
      <c r="AG212" s="16"/>
      <c r="AH212" s="16"/>
      <c r="AI212" s="16"/>
      <c r="AJ212" s="16"/>
      <c r="AK212" s="16"/>
      <c r="AL212" s="16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6"/>
      <c r="Z213" s="16"/>
      <c r="AA213" s="16"/>
      <c r="AB213" s="16"/>
      <c r="AC213" s="155"/>
      <c r="AD213" s="155"/>
      <c r="AE213" s="16"/>
      <c r="AF213" s="16"/>
      <c r="AG213" s="16"/>
      <c r="AH213" s="16"/>
      <c r="AI213" s="16"/>
      <c r="AJ213" s="16"/>
      <c r="AK213" s="16"/>
      <c r="AL213" s="16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6"/>
      <c r="Z214" s="16"/>
      <c r="AA214" s="16"/>
      <c r="AB214" s="16"/>
      <c r="AC214" s="155"/>
      <c r="AD214" s="155"/>
      <c r="AE214" s="16"/>
      <c r="AF214" s="16"/>
      <c r="AG214" s="16"/>
      <c r="AH214" s="16"/>
      <c r="AI214" s="16"/>
      <c r="AJ214" s="16"/>
      <c r="AK214" s="16"/>
      <c r="AL214" s="16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6"/>
      <c r="Z215" s="16"/>
      <c r="AA215" s="16"/>
      <c r="AB215" s="16"/>
      <c r="AC215" s="155"/>
      <c r="AD215" s="155"/>
      <c r="AE215" s="16"/>
      <c r="AF215" s="16"/>
      <c r="AG215" s="16"/>
      <c r="AH215" s="16"/>
      <c r="AI215" s="16"/>
      <c r="AJ215" s="16"/>
      <c r="AK215" s="16"/>
      <c r="AL215" s="16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6"/>
      <c r="Z216" s="16"/>
      <c r="AA216" s="16"/>
      <c r="AB216" s="16"/>
      <c r="AC216" s="155"/>
      <c r="AD216" s="155"/>
      <c r="AE216" s="16"/>
      <c r="AF216" s="16"/>
      <c r="AG216" s="16"/>
      <c r="AH216" s="16"/>
      <c r="AI216" s="16"/>
      <c r="AJ216" s="16"/>
      <c r="AK216" s="16"/>
      <c r="AL216" s="16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6"/>
      <c r="Z217" s="16"/>
      <c r="AA217" s="16"/>
      <c r="AB217" s="16"/>
      <c r="AC217" s="155"/>
      <c r="AD217" s="155"/>
      <c r="AE217" s="16"/>
      <c r="AF217" s="16"/>
      <c r="AG217" s="16"/>
      <c r="AH217" s="16"/>
      <c r="AI217" s="16"/>
      <c r="AJ217" s="16"/>
      <c r="AK217" s="16"/>
      <c r="AL217" s="16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6"/>
      <c r="Z218" s="16"/>
      <c r="AA218" s="16"/>
      <c r="AB218" s="16"/>
      <c r="AC218" s="155"/>
      <c r="AD218" s="155"/>
      <c r="AE218" s="16"/>
      <c r="AF218" s="16"/>
      <c r="AG218" s="16"/>
      <c r="AH218" s="16"/>
      <c r="AI218" s="16"/>
      <c r="AJ218" s="16"/>
      <c r="AK218" s="16"/>
      <c r="AL218" s="16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6"/>
      <c r="Z219" s="16"/>
      <c r="AA219" s="16"/>
      <c r="AB219" s="16"/>
      <c r="AC219" s="155"/>
      <c r="AD219" s="155"/>
      <c r="AE219" s="16"/>
      <c r="AF219" s="16"/>
      <c r="AG219" s="16"/>
      <c r="AH219" s="16"/>
      <c r="AI219" s="16"/>
      <c r="AJ219" s="16"/>
      <c r="AK219" s="16"/>
      <c r="AL219" s="16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6"/>
      <c r="Z220" s="16"/>
      <c r="AA220" s="16"/>
      <c r="AB220" s="16"/>
      <c r="AC220" s="155"/>
      <c r="AD220" s="155"/>
      <c r="AE220" s="16"/>
      <c r="AF220" s="16"/>
      <c r="AG220" s="16"/>
      <c r="AH220" s="16"/>
      <c r="AI220" s="16"/>
      <c r="AJ220" s="16"/>
      <c r="AK220" s="16"/>
      <c r="AL220" s="16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6"/>
      <c r="Z221" s="16"/>
      <c r="AA221" s="16"/>
      <c r="AB221" s="16"/>
      <c r="AC221" s="155"/>
      <c r="AD221" s="155"/>
      <c r="AE221" s="16"/>
      <c r="AF221" s="16"/>
      <c r="AG221" s="16"/>
      <c r="AH221" s="16"/>
      <c r="AI221" s="16"/>
      <c r="AJ221" s="16"/>
      <c r="AK221" s="16"/>
      <c r="AL221" s="16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6"/>
      <c r="Z222" s="16"/>
      <c r="AA222" s="16"/>
      <c r="AB222" s="16"/>
      <c r="AC222" s="155"/>
      <c r="AD222" s="155"/>
      <c r="AE222" s="16"/>
      <c r="AF222" s="16"/>
      <c r="AG222" s="16"/>
      <c r="AH222" s="16"/>
      <c r="AI222" s="16"/>
      <c r="AJ222" s="16"/>
      <c r="AK222" s="16"/>
      <c r="AL222" s="16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6"/>
      <c r="Z223" s="16"/>
      <c r="AA223" s="16"/>
      <c r="AB223" s="16"/>
      <c r="AC223" s="155"/>
      <c r="AD223" s="155"/>
      <c r="AE223" s="16"/>
      <c r="AF223" s="16"/>
      <c r="AG223" s="16"/>
      <c r="AH223" s="16"/>
      <c r="AI223" s="16"/>
      <c r="AJ223" s="16"/>
      <c r="AK223" s="16"/>
      <c r="AL223" s="16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6"/>
      <c r="Z224" s="16"/>
      <c r="AA224" s="16"/>
      <c r="AB224" s="16"/>
      <c r="AC224" s="155"/>
      <c r="AD224" s="155"/>
      <c r="AE224" s="16"/>
      <c r="AF224" s="16"/>
      <c r="AG224" s="16"/>
      <c r="AH224" s="16"/>
      <c r="AI224" s="16"/>
      <c r="AJ224" s="16"/>
      <c r="AK224" s="16"/>
      <c r="AL224" s="16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6"/>
      <c r="Z225" s="16"/>
      <c r="AA225" s="16"/>
      <c r="AB225" s="16"/>
      <c r="AC225" s="155"/>
      <c r="AD225" s="155"/>
      <c r="AE225" s="16"/>
      <c r="AF225" s="16"/>
      <c r="AG225" s="16"/>
      <c r="AH225" s="16"/>
      <c r="AI225" s="16"/>
      <c r="AJ225" s="16"/>
      <c r="AK225" s="16"/>
      <c r="AL225" s="16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6"/>
      <c r="Z226" s="16"/>
      <c r="AA226" s="16"/>
      <c r="AB226" s="16"/>
      <c r="AC226" s="155"/>
      <c r="AD226" s="155"/>
      <c r="AE226" s="16"/>
      <c r="AF226" s="16"/>
      <c r="AG226" s="16"/>
      <c r="AH226" s="16"/>
      <c r="AI226" s="16"/>
      <c r="AJ226" s="16"/>
      <c r="AK226" s="16"/>
      <c r="AL226" s="16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6"/>
      <c r="Z227" s="16"/>
      <c r="AA227" s="16"/>
      <c r="AB227" s="16"/>
      <c r="AC227" s="155"/>
      <c r="AD227" s="155"/>
      <c r="AE227" s="16"/>
      <c r="AF227" s="16"/>
      <c r="AG227" s="16"/>
      <c r="AH227" s="16"/>
      <c r="AI227" s="16"/>
      <c r="AJ227" s="16"/>
      <c r="AK227" s="16"/>
      <c r="AL227" s="16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6"/>
      <c r="Z228" s="16"/>
      <c r="AA228" s="16"/>
      <c r="AB228" s="16"/>
      <c r="AC228" s="155"/>
      <c r="AD228" s="155"/>
      <c r="AE228" s="16"/>
      <c r="AF228" s="16"/>
      <c r="AG228" s="16"/>
      <c r="AH228" s="16"/>
      <c r="AI228" s="16"/>
      <c r="AJ228" s="16"/>
      <c r="AK228" s="16"/>
      <c r="AL228" s="16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6"/>
      <c r="Z229" s="16"/>
      <c r="AA229" s="16"/>
      <c r="AB229" s="16"/>
      <c r="AC229" s="155"/>
      <c r="AD229" s="155"/>
      <c r="AE229" s="16"/>
      <c r="AF229" s="16"/>
      <c r="AG229" s="16"/>
      <c r="AH229" s="16"/>
      <c r="AI229" s="16"/>
      <c r="AJ229" s="16"/>
      <c r="AK229" s="16"/>
      <c r="AL229" s="16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6"/>
      <c r="Z230" s="16"/>
      <c r="AA230" s="16"/>
      <c r="AB230" s="16"/>
      <c r="AC230" s="155"/>
      <c r="AD230" s="155"/>
      <c r="AE230" s="16"/>
      <c r="AF230" s="16"/>
      <c r="AG230" s="16"/>
      <c r="AH230" s="16"/>
      <c r="AI230" s="16"/>
      <c r="AJ230" s="16"/>
      <c r="AK230" s="16"/>
      <c r="AL230" s="16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6"/>
      <c r="Z231" s="16"/>
      <c r="AA231" s="16"/>
      <c r="AB231" s="16"/>
      <c r="AC231" s="155"/>
      <c r="AD231" s="155"/>
      <c r="AE231" s="16"/>
      <c r="AF231" s="16"/>
      <c r="AG231" s="16"/>
      <c r="AH231" s="16"/>
      <c r="AI231" s="16"/>
      <c r="AJ231" s="16"/>
      <c r="AK231" s="16"/>
      <c r="AL231" s="16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6"/>
      <c r="Z232" s="16"/>
      <c r="AA232" s="16"/>
      <c r="AB232" s="16"/>
      <c r="AC232" s="155"/>
      <c r="AD232" s="155"/>
      <c r="AE232" s="16"/>
      <c r="AF232" s="16"/>
      <c r="AG232" s="16"/>
      <c r="AH232" s="16"/>
      <c r="AI232" s="16"/>
      <c r="AJ232" s="16"/>
      <c r="AK232" s="16"/>
      <c r="AL232" s="16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6"/>
      <c r="Z233" s="16"/>
      <c r="AA233" s="16"/>
      <c r="AB233" s="16"/>
      <c r="AC233" s="155"/>
      <c r="AD233" s="155"/>
      <c r="AE233" s="16"/>
      <c r="AF233" s="16"/>
      <c r="AG233" s="16"/>
      <c r="AH233" s="16"/>
      <c r="AI233" s="16"/>
      <c r="AJ233" s="16"/>
      <c r="AK233" s="16"/>
      <c r="AL233" s="16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6"/>
      <c r="Z234" s="16"/>
      <c r="AA234" s="16"/>
      <c r="AB234" s="16"/>
      <c r="AC234" s="155"/>
      <c r="AD234" s="155"/>
      <c r="AE234" s="16"/>
      <c r="AF234" s="16"/>
      <c r="AG234" s="16"/>
      <c r="AH234" s="16"/>
      <c r="AI234" s="16"/>
      <c r="AJ234" s="16"/>
      <c r="AK234" s="16"/>
      <c r="AL234" s="16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6"/>
      <c r="Z235" s="16"/>
      <c r="AA235" s="16"/>
      <c r="AB235" s="16"/>
      <c r="AC235" s="155"/>
      <c r="AD235" s="155"/>
      <c r="AE235" s="16"/>
      <c r="AF235" s="16"/>
      <c r="AG235" s="16"/>
      <c r="AH235" s="16"/>
      <c r="AI235" s="16"/>
      <c r="AJ235" s="16"/>
      <c r="AK235" s="16"/>
      <c r="AL235" s="16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6"/>
      <c r="Z236" s="16"/>
      <c r="AA236" s="16"/>
      <c r="AB236" s="16"/>
      <c r="AC236" s="155"/>
      <c r="AD236" s="155"/>
      <c r="AE236" s="16"/>
      <c r="AF236" s="16"/>
      <c r="AG236" s="16"/>
      <c r="AH236" s="16"/>
      <c r="AI236" s="16"/>
      <c r="AJ236" s="16"/>
      <c r="AK236" s="16"/>
      <c r="AL236" s="16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6"/>
      <c r="Z237" s="16"/>
      <c r="AA237" s="16"/>
      <c r="AB237" s="16"/>
      <c r="AC237" s="155"/>
      <c r="AD237" s="155"/>
      <c r="AE237" s="16"/>
      <c r="AF237" s="16"/>
      <c r="AG237" s="16"/>
      <c r="AH237" s="16"/>
      <c r="AI237" s="16"/>
      <c r="AJ237" s="16"/>
      <c r="AK237" s="16"/>
      <c r="AL237" s="16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6"/>
      <c r="Z238" s="16"/>
      <c r="AA238" s="16"/>
      <c r="AB238" s="16"/>
      <c r="AC238" s="155"/>
      <c r="AD238" s="155"/>
      <c r="AE238" s="16"/>
      <c r="AF238" s="16"/>
      <c r="AG238" s="16"/>
      <c r="AH238" s="16"/>
      <c r="AI238" s="16"/>
      <c r="AJ238" s="16"/>
      <c r="AK238" s="16"/>
      <c r="AL238" s="16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6"/>
      <c r="Z239" s="16"/>
      <c r="AA239" s="16"/>
      <c r="AB239" s="16"/>
      <c r="AC239" s="155"/>
      <c r="AD239" s="155"/>
      <c r="AE239" s="16"/>
      <c r="AF239" s="16"/>
      <c r="AG239" s="16"/>
      <c r="AH239" s="16"/>
      <c r="AI239" s="16"/>
      <c r="AJ239" s="16"/>
      <c r="AK239" s="16"/>
      <c r="AL239" s="16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</row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4">
    <mergeCell ref="AF1:AF8"/>
    <mergeCell ref="AG1:AG8"/>
    <mergeCell ref="AH1:AH8"/>
    <mergeCell ref="AI1:AI8"/>
    <mergeCell ref="AJ1:AJ8"/>
    <mergeCell ref="AK1:AK8"/>
    <mergeCell ref="AL1:AL8"/>
    <mergeCell ref="Y1:Y8"/>
    <mergeCell ref="Z1:Z8"/>
    <mergeCell ref="AA1:AA8"/>
    <mergeCell ref="AB1:AB8"/>
    <mergeCell ref="AC1:AC8"/>
    <mergeCell ref="AD1:AD8"/>
    <mergeCell ref="AE1:AE8"/>
    <mergeCell ref="V39:W39"/>
    <mergeCell ref="K7:N7"/>
    <mergeCell ref="O7:R7"/>
    <mergeCell ref="D2:H2"/>
    <mergeCell ref="C4:H4"/>
    <mergeCell ref="C5:H5"/>
    <mergeCell ref="C6:H6"/>
    <mergeCell ref="K6:N6"/>
    <mergeCell ref="O6:R6"/>
    <mergeCell ref="C7:H7"/>
  </mergeCells>
  <printOptions/>
  <pageMargins bottom="0.75" footer="0.0" header="0.0" left="0.7" right="0.7" top="0.75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1.22" defaultRowHeight="15.0"/>
  <cols>
    <col customWidth="1" min="1" max="1" width="3.78"/>
    <col customWidth="1" min="2" max="2" width="14.11"/>
    <col customWidth="1" min="3" max="3" width="15.56"/>
    <col customWidth="1" min="4" max="6" width="11.22"/>
  </cols>
  <sheetData>
    <row r="1">
      <c r="A1" s="164"/>
      <c r="B1" s="332"/>
      <c r="C1" s="332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  <c r="T1" s="164"/>
      <c r="U1" s="164"/>
      <c r="V1" s="164"/>
      <c r="W1" s="164"/>
      <c r="X1" s="164"/>
      <c r="Y1" s="164"/>
      <c r="Z1" s="164"/>
    </row>
    <row r="2">
      <c r="A2" s="333"/>
      <c r="B2" s="334" t="s">
        <v>127</v>
      </c>
      <c r="C2" s="335" t="s">
        <v>128</v>
      </c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4"/>
      <c r="W2" s="164"/>
      <c r="X2" s="164"/>
      <c r="Y2" s="164"/>
      <c r="Z2" s="164"/>
    </row>
    <row r="3">
      <c r="A3" s="164"/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4"/>
      <c r="R3" s="164"/>
      <c r="S3" s="164"/>
      <c r="T3" s="164"/>
      <c r="U3" s="164"/>
      <c r="V3" s="164"/>
      <c r="W3" s="164"/>
      <c r="X3" s="164"/>
      <c r="Y3" s="164"/>
      <c r="Z3" s="164"/>
    </row>
    <row r="4">
      <c r="A4" s="164"/>
      <c r="B4" s="336" t="s">
        <v>129</v>
      </c>
      <c r="C4" s="337" t="s">
        <v>130</v>
      </c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64"/>
      <c r="R4" s="164"/>
      <c r="S4" s="164"/>
      <c r="T4" s="164"/>
      <c r="U4" s="164"/>
      <c r="V4" s="164"/>
      <c r="W4" s="164"/>
      <c r="X4" s="164"/>
      <c r="Y4" s="164"/>
      <c r="Z4" s="164"/>
    </row>
    <row r="5">
      <c r="A5" s="164"/>
      <c r="B5" s="338" t="s">
        <v>131</v>
      </c>
      <c r="C5" s="339">
        <v>45285.0</v>
      </c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64"/>
      <c r="T5" s="164"/>
      <c r="U5" s="164"/>
      <c r="V5" s="164"/>
      <c r="W5" s="164"/>
      <c r="X5" s="164"/>
      <c r="Y5" s="164"/>
      <c r="Z5" s="164"/>
    </row>
    <row r="6">
      <c r="A6" s="164"/>
      <c r="B6" s="338" t="s">
        <v>132</v>
      </c>
      <c r="C6" s="339">
        <v>45292.0</v>
      </c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64"/>
      <c r="P6" s="164"/>
      <c r="Q6" s="164"/>
      <c r="R6" s="164"/>
      <c r="S6" s="164"/>
      <c r="T6" s="164"/>
      <c r="U6" s="164"/>
      <c r="V6" s="164"/>
      <c r="W6" s="164"/>
      <c r="X6" s="164"/>
      <c r="Y6" s="164"/>
      <c r="Z6" s="164"/>
    </row>
    <row r="7">
      <c r="A7" s="164"/>
      <c r="B7" s="338" t="s">
        <v>133</v>
      </c>
      <c r="C7" s="339">
        <v>45383.0</v>
      </c>
      <c r="D7" s="164"/>
      <c r="E7" s="164"/>
      <c r="F7" s="164"/>
      <c r="G7" s="164"/>
      <c r="H7" s="164"/>
      <c r="I7" s="164"/>
      <c r="J7" s="164"/>
      <c r="K7" s="164"/>
      <c r="L7" s="164"/>
      <c r="M7" s="164"/>
      <c r="N7" s="164"/>
      <c r="O7" s="164"/>
      <c r="P7" s="164"/>
      <c r="Q7" s="164"/>
      <c r="R7" s="164"/>
      <c r="S7" s="164"/>
      <c r="T7" s="164"/>
      <c r="U7" s="164"/>
      <c r="V7" s="164"/>
      <c r="W7" s="164"/>
      <c r="X7" s="164"/>
      <c r="Y7" s="164"/>
      <c r="Z7" s="164"/>
    </row>
    <row r="8">
      <c r="A8" s="164"/>
      <c r="B8" s="338" t="s">
        <v>134</v>
      </c>
      <c r="C8" s="339">
        <v>45413.0</v>
      </c>
      <c r="D8" s="164"/>
      <c r="E8" s="164"/>
      <c r="F8" s="164"/>
      <c r="G8" s="164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  <c r="W8" s="164"/>
      <c r="X8" s="164"/>
      <c r="Y8" s="164"/>
      <c r="Z8" s="164"/>
    </row>
    <row r="9">
      <c r="A9" s="164"/>
      <c r="B9" s="338" t="s">
        <v>135</v>
      </c>
      <c r="C9" s="339">
        <v>45420.0</v>
      </c>
      <c r="D9" s="164"/>
      <c r="E9" s="164"/>
      <c r="F9" s="164"/>
      <c r="G9" s="164"/>
      <c r="H9" s="164"/>
      <c r="I9" s="164"/>
      <c r="J9" s="164"/>
      <c r="K9" s="164"/>
      <c r="L9" s="164"/>
      <c r="M9" s="164"/>
      <c r="N9" s="164"/>
      <c r="O9" s="164"/>
      <c r="P9" s="164"/>
      <c r="Q9" s="164"/>
      <c r="R9" s="164"/>
      <c r="S9" s="164"/>
      <c r="T9" s="164"/>
      <c r="U9" s="164"/>
      <c r="V9" s="164"/>
      <c r="W9" s="164"/>
      <c r="X9" s="164"/>
      <c r="Y9" s="164"/>
      <c r="Z9" s="164"/>
    </row>
    <row r="10">
      <c r="A10" s="164"/>
      <c r="B10" s="338" t="s">
        <v>136</v>
      </c>
      <c r="C10" s="339">
        <f>C7+38</f>
        <v>45421</v>
      </c>
      <c r="D10" s="164"/>
      <c r="E10" s="164"/>
      <c r="F10" s="164"/>
      <c r="G10" s="164"/>
      <c r="H10" s="164"/>
      <c r="I10" s="164"/>
      <c r="J10" s="164"/>
      <c r="K10" s="164"/>
      <c r="L10" s="164"/>
      <c r="M10" s="164"/>
      <c r="N10" s="164"/>
      <c r="O10" s="164"/>
      <c r="P10" s="164"/>
      <c r="Q10" s="164"/>
      <c r="R10" s="164"/>
      <c r="S10" s="164"/>
      <c r="T10" s="164"/>
      <c r="U10" s="164"/>
      <c r="V10" s="164"/>
      <c r="W10" s="164"/>
      <c r="X10" s="164"/>
      <c r="Y10" s="164"/>
      <c r="Z10" s="164"/>
    </row>
    <row r="11">
      <c r="A11" s="164"/>
      <c r="B11" s="338" t="s">
        <v>137</v>
      </c>
      <c r="C11" s="339">
        <f>C7+49</f>
        <v>45432</v>
      </c>
      <c r="D11" s="164"/>
      <c r="E11" s="164"/>
      <c r="F11" s="164"/>
      <c r="G11" s="164"/>
      <c r="H11" s="164"/>
      <c r="I11" s="164"/>
      <c r="J11" s="164"/>
      <c r="K11" s="164"/>
      <c r="L11" s="164"/>
      <c r="M11" s="164"/>
      <c r="N11" s="164"/>
      <c r="O11" s="164"/>
      <c r="P11" s="164"/>
      <c r="Q11" s="164"/>
      <c r="R11" s="164"/>
      <c r="S11" s="164"/>
      <c r="T11" s="164"/>
      <c r="U11" s="164"/>
      <c r="V11" s="164"/>
      <c r="W11" s="164"/>
      <c r="X11" s="164"/>
      <c r="Y11" s="164"/>
      <c r="Z11" s="164"/>
    </row>
    <row r="12">
      <c r="A12" s="164"/>
      <c r="B12" s="338" t="s">
        <v>138</v>
      </c>
      <c r="C12" s="339">
        <v>45487.0</v>
      </c>
      <c r="D12" s="164"/>
      <c r="E12" s="164"/>
      <c r="F12" s="164"/>
      <c r="G12" s="164"/>
      <c r="H12" s="164"/>
      <c r="I12" s="164"/>
      <c r="J12" s="164"/>
      <c r="K12" s="164"/>
      <c r="L12" s="164"/>
      <c r="M12" s="164"/>
      <c r="N12" s="164"/>
      <c r="O12" s="164"/>
      <c r="P12" s="164"/>
      <c r="Q12" s="164"/>
      <c r="R12" s="164"/>
      <c r="S12" s="164"/>
      <c r="T12" s="164"/>
      <c r="U12" s="164"/>
      <c r="V12" s="164"/>
      <c r="W12" s="164"/>
      <c r="X12" s="164"/>
      <c r="Y12" s="164"/>
      <c r="Z12" s="164"/>
    </row>
    <row r="13">
      <c r="A13" s="164"/>
      <c r="B13" s="338" t="s">
        <v>139</v>
      </c>
      <c r="C13" s="339">
        <v>45519.0</v>
      </c>
      <c r="D13" s="164"/>
      <c r="E13" s="164"/>
      <c r="F13" s="164"/>
      <c r="G13" s="164"/>
      <c r="H13" s="164"/>
      <c r="I13" s="164"/>
      <c r="J13" s="164"/>
      <c r="K13" s="164"/>
      <c r="L13" s="164"/>
      <c r="M13" s="164"/>
      <c r="N13" s="164"/>
      <c r="O13" s="164"/>
      <c r="P13" s="164"/>
      <c r="Q13" s="164"/>
      <c r="R13" s="164"/>
      <c r="S13" s="164"/>
      <c r="T13" s="164"/>
      <c r="U13" s="164"/>
      <c r="V13" s="164"/>
      <c r="W13" s="164"/>
      <c r="X13" s="164"/>
      <c r="Y13" s="164"/>
      <c r="Z13" s="164"/>
    </row>
    <row r="14">
      <c r="A14" s="164"/>
      <c r="B14" s="338" t="s">
        <v>140</v>
      </c>
      <c r="C14" s="339">
        <v>45597.0</v>
      </c>
      <c r="D14" s="164"/>
      <c r="E14" s="164"/>
      <c r="F14" s="164"/>
      <c r="G14" s="164"/>
      <c r="H14" s="164"/>
      <c r="I14" s="164"/>
      <c r="J14" s="164"/>
      <c r="K14" s="164"/>
      <c r="L14" s="164"/>
      <c r="M14" s="164"/>
      <c r="N14" s="164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</row>
    <row r="15">
      <c r="A15" s="164"/>
      <c r="B15" s="338" t="s">
        <v>141</v>
      </c>
      <c r="C15" s="339">
        <v>45607.0</v>
      </c>
      <c r="D15" s="164"/>
      <c r="E15" s="164"/>
      <c r="F15" s="164"/>
      <c r="G15" s="164"/>
      <c r="H15" s="164"/>
      <c r="I15" s="164"/>
      <c r="J15" s="164"/>
      <c r="K15" s="164"/>
      <c r="L15" s="164"/>
      <c r="M15" s="164"/>
      <c r="N15" s="164"/>
      <c r="O15" s="164"/>
      <c r="P15" s="164"/>
      <c r="Q15" s="164"/>
      <c r="R15" s="164"/>
      <c r="S15" s="164"/>
      <c r="T15" s="164"/>
      <c r="U15" s="164"/>
      <c r="V15" s="164"/>
      <c r="W15" s="164"/>
      <c r="X15" s="164"/>
      <c r="Y15" s="164"/>
      <c r="Z15" s="164"/>
    </row>
    <row r="16">
      <c r="A16" s="164"/>
      <c r="B16" s="340" t="s">
        <v>131</v>
      </c>
      <c r="C16" s="341">
        <v>45651.0</v>
      </c>
      <c r="D16" s="164"/>
      <c r="E16" s="164"/>
      <c r="F16" s="164"/>
      <c r="G16" s="164"/>
      <c r="H16" s="164"/>
      <c r="I16" s="164"/>
      <c r="J16" s="164"/>
      <c r="K16" s="164"/>
      <c r="L16" s="164"/>
      <c r="M16" s="164"/>
      <c r="N16" s="164"/>
      <c r="O16" s="164"/>
      <c r="P16" s="164"/>
      <c r="Q16" s="164"/>
      <c r="R16" s="164"/>
      <c r="S16" s="164"/>
      <c r="T16" s="164"/>
      <c r="U16" s="164"/>
      <c r="V16" s="164"/>
      <c r="W16" s="164"/>
      <c r="X16" s="164"/>
      <c r="Y16" s="164"/>
      <c r="Z16" s="164"/>
    </row>
    <row r="17">
      <c r="A17" s="164"/>
      <c r="B17" s="164"/>
      <c r="C17" s="164"/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164"/>
      <c r="Q17" s="164"/>
      <c r="R17" s="164"/>
      <c r="S17" s="164"/>
      <c r="T17" s="164"/>
      <c r="U17" s="164"/>
      <c r="V17" s="164"/>
      <c r="W17" s="164"/>
      <c r="X17" s="164"/>
      <c r="Y17" s="164"/>
      <c r="Z17" s="164"/>
    </row>
    <row r="18">
      <c r="A18" s="164"/>
      <c r="B18" s="164"/>
      <c r="C18" s="164"/>
      <c r="D18" s="164"/>
      <c r="E18" s="164"/>
      <c r="F18" s="164"/>
      <c r="G18" s="164"/>
      <c r="H18" s="164"/>
      <c r="I18" s="164"/>
      <c r="J18" s="164"/>
      <c r="K18" s="164"/>
      <c r="L18" s="164"/>
      <c r="M18" s="164"/>
      <c r="N18" s="164"/>
      <c r="O18" s="164"/>
      <c r="P18" s="164"/>
      <c r="Q18" s="164"/>
      <c r="R18" s="164"/>
      <c r="S18" s="164"/>
      <c r="T18" s="164"/>
      <c r="U18" s="164"/>
      <c r="V18" s="164"/>
      <c r="W18" s="164"/>
      <c r="X18" s="164"/>
      <c r="Y18" s="164"/>
      <c r="Z18" s="164"/>
    </row>
    <row r="19">
      <c r="A19" s="164"/>
      <c r="B19" s="164"/>
      <c r="C19" s="164"/>
      <c r="D19" s="164"/>
      <c r="E19" s="164"/>
      <c r="F19" s="164"/>
      <c r="G19" s="164"/>
      <c r="H19" s="164"/>
      <c r="I19" s="164"/>
      <c r="J19" s="164"/>
      <c r="K19" s="164"/>
      <c r="L19" s="164"/>
      <c r="M19" s="164"/>
      <c r="N19" s="164"/>
      <c r="O19" s="164"/>
      <c r="P19" s="164"/>
      <c r="Q19" s="164"/>
      <c r="R19" s="164"/>
      <c r="S19" s="164"/>
      <c r="T19" s="164"/>
      <c r="U19" s="164"/>
      <c r="V19" s="164"/>
      <c r="W19" s="164"/>
      <c r="X19" s="164"/>
      <c r="Y19" s="164"/>
      <c r="Z19" s="164"/>
    </row>
    <row r="20">
      <c r="A20" s="164"/>
      <c r="B20" s="164"/>
      <c r="C20" s="164"/>
      <c r="D20" s="164"/>
      <c r="E20" s="164"/>
      <c r="F20" s="164"/>
      <c r="G20" s="164"/>
      <c r="H20" s="164"/>
      <c r="I20" s="164"/>
      <c r="J20" s="164"/>
      <c r="K20" s="164"/>
      <c r="L20" s="164"/>
      <c r="M20" s="164"/>
      <c r="N20" s="164"/>
      <c r="O20" s="164"/>
      <c r="P20" s="164"/>
      <c r="Q20" s="164"/>
      <c r="R20" s="164"/>
      <c r="S20" s="164"/>
      <c r="T20" s="164"/>
      <c r="U20" s="164"/>
      <c r="V20" s="164"/>
      <c r="W20" s="164"/>
      <c r="X20" s="164"/>
      <c r="Y20" s="164"/>
      <c r="Z20" s="164"/>
    </row>
    <row r="21" ht="15.75" customHeight="1">
      <c r="A21" s="164"/>
      <c r="B21" s="164"/>
      <c r="C21" s="164"/>
      <c r="D21" s="164"/>
      <c r="E21" s="164"/>
      <c r="F21" s="164"/>
      <c r="G21" s="164"/>
      <c r="H21" s="164"/>
      <c r="I21" s="164"/>
      <c r="J21" s="164"/>
      <c r="K21" s="164"/>
      <c r="L21" s="164"/>
      <c r="M21" s="164"/>
      <c r="N21" s="164"/>
      <c r="O21" s="164"/>
      <c r="P21" s="164"/>
      <c r="Q21" s="164"/>
      <c r="R21" s="164"/>
      <c r="S21" s="164"/>
      <c r="T21" s="164"/>
      <c r="U21" s="164"/>
      <c r="V21" s="164"/>
      <c r="W21" s="164"/>
      <c r="X21" s="164"/>
      <c r="Y21" s="164"/>
      <c r="Z21" s="164"/>
    </row>
    <row r="22" ht="15.75" customHeight="1">
      <c r="A22" s="164"/>
      <c r="B22" s="164"/>
      <c r="C22" s="164"/>
      <c r="D22" s="164"/>
      <c r="E22" s="164"/>
      <c r="F22" s="164"/>
      <c r="G22" s="164"/>
      <c r="H22" s="164"/>
      <c r="I22" s="164"/>
      <c r="J22" s="164"/>
      <c r="K22" s="164"/>
      <c r="L22" s="164"/>
      <c r="M22" s="164"/>
      <c r="N22" s="164"/>
      <c r="O22" s="164"/>
      <c r="P22" s="164"/>
      <c r="Q22" s="164"/>
      <c r="R22" s="164"/>
      <c r="S22" s="164"/>
      <c r="T22" s="164"/>
      <c r="U22" s="164"/>
      <c r="V22" s="164"/>
      <c r="W22" s="164"/>
      <c r="X22" s="164"/>
      <c r="Y22" s="164"/>
      <c r="Z22" s="164"/>
    </row>
    <row r="23" ht="15.75" customHeight="1">
      <c r="A23" s="164"/>
      <c r="B23" s="164"/>
      <c r="C23" s="164"/>
      <c r="D23" s="164"/>
      <c r="E23" s="164"/>
      <c r="F23" s="164"/>
      <c r="G23" s="164"/>
      <c r="H23" s="164"/>
      <c r="I23" s="164"/>
      <c r="J23" s="164"/>
      <c r="K23" s="164"/>
      <c r="L23" s="164"/>
      <c r="M23" s="164"/>
      <c r="N23" s="164"/>
      <c r="O23" s="164"/>
      <c r="P23" s="164"/>
      <c r="Q23" s="164"/>
      <c r="R23" s="164"/>
      <c r="S23" s="164"/>
      <c r="T23" s="164"/>
      <c r="U23" s="164"/>
      <c r="V23" s="164"/>
      <c r="W23" s="164"/>
      <c r="X23" s="164"/>
      <c r="Y23" s="164"/>
      <c r="Z23" s="164"/>
    </row>
    <row r="24" ht="15.75" customHeight="1">
      <c r="A24" s="164"/>
      <c r="B24" s="164"/>
      <c r="C24" s="164"/>
      <c r="D24" s="164"/>
      <c r="E24" s="164"/>
      <c r="F24" s="164"/>
      <c r="G24" s="164"/>
      <c r="H24" s="164"/>
      <c r="I24" s="164"/>
      <c r="J24" s="164"/>
      <c r="K24" s="164"/>
      <c r="L24" s="164"/>
      <c r="M24" s="164"/>
      <c r="N24" s="164"/>
      <c r="O24" s="164"/>
      <c r="P24" s="164"/>
      <c r="Q24" s="164"/>
      <c r="R24" s="164"/>
      <c r="S24" s="164"/>
      <c r="T24" s="164"/>
      <c r="U24" s="164"/>
      <c r="V24" s="164"/>
      <c r="W24" s="164"/>
      <c r="X24" s="164"/>
      <c r="Y24" s="164"/>
      <c r="Z24" s="164"/>
    </row>
    <row r="25" ht="15.75" customHeight="1">
      <c r="A25" s="164"/>
      <c r="B25" s="164"/>
      <c r="C25" s="164"/>
      <c r="D25" s="164"/>
      <c r="E25" s="164"/>
      <c r="F25" s="164"/>
      <c r="G25" s="164"/>
      <c r="H25" s="164"/>
      <c r="I25" s="164"/>
      <c r="J25" s="164"/>
      <c r="K25" s="164"/>
      <c r="L25" s="164"/>
      <c r="M25" s="164"/>
      <c r="N25" s="164"/>
      <c r="O25" s="164"/>
      <c r="P25" s="164"/>
      <c r="Q25" s="164"/>
      <c r="R25" s="164"/>
      <c r="S25" s="164"/>
      <c r="T25" s="164"/>
      <c r="U25" s="164"/>
      <c r="V25" s="164"/>
      <c r="W25" s="164"/>
      <c r="X25" s="164"/>
      <c r="Y25" s="164"/>
      <c r="Z25" s="164"/>
    </row>
    <row r="26" ht="15.75" customHeight="1">
      <c r="A26" s="164"/>
      <c r="B26" s="164"/>
      <c r="C26" s="164"/>
      <c r="D26" s="164"/>
      <c r="E26" s="164"/>
      <c r="F26" s="164"/>
      <c r="G26" s="164"/>
      <c r="H26" s="164"/>
      <c r="I26" s="164"/>
      <c r="J26" s="164"/>
      <c r="K26" s="164"/>
      <c r="L26" s="164"/>
      <c r="M26" s="164"/>
      <c r="N26" s="164"/>
      <c r="O26" s="164"/>
      <c r="P26" s="164"/>
      <c r="Q26" s="164"/>
      <c r="R26" s="164"/>
      <c r="S26" s="164"/>
      <c r="T26" s="164"/>
      <c r="U26" s="164"/>
      <c r="V26" s="164"/>
      <c r="W26" s="164"/>
      <c r="X26" s="164"/>
      <c r="Y26" s="164"/>
      <c r="Z26" s="164"/>
    </row>
    <row r="27" ht="15.75" customHeight="1">
      <c r="A27" s="164"/>
      <c r="B27" s="164"/>
      <c r="C27" s="164"/>
      <c r="D27" s="164"/>
      <c r="E27" s="164"/>
      <c r="F27" s="164"/>
      <c r="G27" s="164"/>
      <c r="H27" s="164"/>
      <c r="I27" s="164"/>
      <c r="J27" s="164"/>
      <c r="K27" s="164"/>
      <c r="L27" s="164"/>
      <c r="M27" s="164"/>
      <c r="N27" s="164"/>
      <c r="O27" s="164"/>
      <c r="P27" s="164"/>
      <c r="Q27" s="164"/>
      <c r="R27" s="164"/>
      <c r="S27" s="164"/>
      <c r="T27" s="164"/>
      <c r="U27" s="164"/>
      <c r="V27" s="164"/>
      <c r="W27" s="164"/>
      <c r="X27" s="164"/>
      <c r="Y27" s="164"/>
      <c r="Z27" s="164"/>
    </row>
    <row r="28" ht="15.75" customHeight="1">
      <c r="A28" s="164"/>
      <c r="B28" s="164"/>
      <c r="C28" s="164"/>
      <c r="D28" s="164"/>
      <c r="E28" s="164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164"/>
      <c r="T28" s="164"/>
      <c r="U28" s="164"/>
      <c r="V28" s="164"/>
      <c r="W28" s="164"/>
      <c r="X28" s="164"/>
      <c r="Y28" s="164"/>
      <c r="Z28" s="164"/>
    </row>
    <row r="29" ht="15.75" customHeight="1">
      <c r="A29" s="164"/>
      <c r="B29" s="164"/>
      <c r="C29" s="164"/>
      <c r="D29" s="164"/>
      <c r="E29" s="164"/>
      <c r="F29" s="164"/>
      <c r="G29" s="164"/>
      <c r="H29" s="164"/>
      <c r="I29" s="164"/>
      <c r="J29" s="164"/>
      <c r="K29" s="164"/>
      <c r="L29" s="164"/>
      <c r="M29" s="164"/>
      <c r="N29" s="164"/>
      <c r="O29" s="164"/>
      <c r="P29" s="164"/>
      <c r="Q29" s="164"/>
      <c r="R29" s="164"/>
      <c r="S29" s="164"/>
      <c r="T29" s="164"/>
      <c r="U29" s="164"/>
      <c r="V29" s="164"/>
      <c r="W29" s="164"/>
      <c r="X29" s="164"/>
      <c r="Y29" s="164"/>
      <c r="Z29" s="164"/>
    </row>
    <row r="30" ht="15.75" customHeight="1">
      <c r="A30" s="164"/>
      <c r="B30" s="164"/>
      <c r="C30" s="164"/>
      <c r="D30" s="164"/>
      <c r="E30" s="164"/>
      <c r="F30" s="164"/>
      <c r="G30" s="164"/>
      <c r="H30" s="164"/>
      <c r="I30" s="164"/>
      <c r="J30" s="164"/>
      <c r="K30" s="164"/>
      <c r="L30" s="164"/>
      <c r="M30" s="164"/>
      <c r="N30" s="164"/>
      <c r="O30" s="164"/>
      <c r="P30" s="164"/>
      <c r="Q30" s="164"/>
      <c r="R30" s="164"/>
      <c r="S30" s="164"/>
      <c r="T30" s="164"/>
      <c r="U30" s="164"/>
      <c r="V30" s="164"/>
      <c r="W30" s="164"/>
      <c r="X30" s="164"/>
      <c r="Y30" s="164"/>
      <c r="Z30" s="164"/>
    </row>
    <row r="31" ht="15.75" customHeight="1">
      <c r="A31" s="164"/>
      <c r="B31" s="164"/>
      <c r="C31" s="164"/>
      <c r="D31" s="164"/>
      <c r="E31" s="164"/>
      <c r="F31" s="164"/>
      <c r="G31" s="164"/>
      <c r="H31" s="164"/>
      <c r="I31" s="164"/>
      <c r="J31" s="164"/>
      <c r="K31" s="164"/>
      <c r="L31" s="164"/>
      <c r="M31" s="164"/>
      <c r="N31" s="164"/>
      <c r="O31" s="164"/>
      <c r="P31" s="164"/>
      <c r="Q31" s="164"/>
      <c r="R31" s="164"/>
      <c r="S31" s="164"/>
      <c r="T31" s="164"/>
      <c r="U31" s="164"/>
      <c r="V31" s="164"/>
      <c r="W31" s="164"/>
      <c r="X31" s="164"/>
      <c r="Y31" s="164"/>
      <c r="Z31" s="164"/>
    </row>
    <row r="32" ht="15.75" customHeight="1">
      <c r="A32" s="164"/>
      <c r="B32" s="164"/>
      <c r="C32" s="164"/>
      <c r="D32" s="164"/>
      <c r="E32" s="164"/>
      <c r="F32" s="164"/>
      <c r="G32" s="164"/>
      <c r="H32" s="164"/>
      <c r="I32" s="164"/>
      <c r="J32" s="164"/>
      <c r="K32" s="164"/>
      <c r="L32" s="164"/>
      <c r="M32" s="164"/>
      <c r="N32" s="164"/>
      <c r="O32" s="164"/>
      <c r="P32" s="164"/>
      <c r="Q32" s="164"/>
      <c r="R32" s="164"/>
      <c r="S32" s="164"/>
      <c r="T32" s="164"/>
      <c r="U32" s="164"/>
      <c r="V32" s="164"/>
      <c r="W32" s="164"/>
      <c r="X32" s="164"/>
      <c r="Y32" s="164"/>
      <c r="Z32" s="164"/>
    </row>
    <row r="33" ht="15.75" customHeight="1">
      <c r="A33" s="164"/>
      <c r="B33" s="164"/>
      <c r="C33" s="164"/>
      <c r="D33" s="164"/>
      <c r="E33" s="164"/>
      <c r="F33" s="164"/>
      <c r="G33" s="164"/>
      <c r="H33" s="164"/>
      <c r="I33" s="164"/>
      <c r="J33" s="164"/>
      <c r="K33" s="164"/>
      <c r="L33" s="164"/>
      <c r="M33" s="164"/>
      <c r="N33" s="164"/>
      <c r="O33" s="164"/>
      <c r="P33" s="164"/>
      <c r="Q33" s="164"/>
      <c r="R33" s="164"/>
      <c r="S33" s="164"/>
      <c r="T33" s="164"/>
      <c r="U33" s="164"/>
      <c r="V33" s="164"/>
      <c r="W33" s="164"/>
      <c r="X33" s="164"/>
      <c r="Y33" s="164"/>
      <c r="Z33" s="164"/>
    </row>
    <row r="34" ht="15.75" customHeight="1">
      <c r="A34" s="164"/>
      <c r="B34" s="164"/>
      <c r="C34" s="164"/>
      <c r="D34" s="164"/>
      <c r="E34" s="164"/>
      <c r="F34" s="164"/>
      <c r="G34" s="164"/>
      <c r="H34" s="164"/>
      <c r="I34" s="164"/>
      <c r="J34" s="164"/>
      <c r="K34" s="164"/>
      <c r="L34" s="164"/>
      <c r="M34" s="164"/>
      <c r="N34" s="164"/>
      <c r="O34" s="164"/>
      <c r="P34" s="164"/>
      <c r="Q34" s="164"/>
      <c r="R34" s="164"/>
      <c r="S34" s="164"/>
      <c r="T34" s="164"/>
      <c r="U34" s="164"/>
      <c r="V34" s="164"/>
      <c r="W34" s="164"/>
      <c r="X34" s="164"/>
      <c r="Y34" s="164"/>
      <c r="Z34" s="164"/>
    </row>
    <row r="35" ht="15.75" customHeight="1">
      <c r="A35" s="164"/>
      <c r="B35" s="164"/>
      <c r="C35" s="164"/>
      <c r="D35" s="164"/>
      <c r="E35" s="164"/>
      <c r="F35" s="164"/>
      <c r="G35" s="164"/>
      <c r="H35" s="164"/>
      <c r="I35" s="164"/>
      <c r="J35" s="164"/>
      <c r="K35" s="164"/>
      <c r="L35" s="164"/>
      <c r="M35" s="164"/>
      <c r="N35" s="164"/>
      <c r="O35" s="164"/>
      <c r="P35" s="164"/>
      <c r="Q35" s="164"/>
      <c r="R35" s="164"/>
      <c r="S35" s="164"/>
      <c r="T35" s="164"/>
      <c r="U35" s="164"/>
      <c r="V35" s="164"/>
      <c r="W35" s="164"/>
      <c r="X35" s="164"/>
      <c r="Y35" s="164"/>
      <c r="Z35" s="164"/>
    </row>
    <row r="36" ht="15.75" customHeight="1">
      <c r="A36" s="164"/>
      <c r="B36" s="164"/>
      <c r="C36" s="164"/>
      <c r="D36" s="164"/>
      <c r="E36" s="164"/>
      <c r="F36" s="164"/>
      <c r="G36" s="164"/>
      <c r="H36" s="164"/>
      <c r="I36" s="164"/>
      <c r="J36" s="164"/>
      <c r="K36" s="164"/>
      <c r="L36" s="164"/>
      <c r="M36" s="164"/>
      <c r="N36" s="164"/>
      <c r="O36" s="164"/>
      <c r="P36" s="164"/>
      <c r="Q36" s="164"/>
      <c r="R36" s="164"/>
      <c r="S36" s="164"/>
      <c r="T36" s="164"/>
      <c r="U36" s="164"/>
      <c r="V36" s="164"/>
      <c r="W36" s="164"/>
      <c r="X36" s="164"/>
      <c r="Y36" s="164"/>
      <c r="Z36" s="164"/>
    </row>
    <row r="37" ht="15.75" customHeight="1">
      <c r="A37" s="164"/>
      <c r="B37" s="164"/>
      <c r="C37" s="164"/>
      <c r="D37" s="164"/>
      <c r="E37" s="164"/>
      <c r="F37" s="164"/>
      <c r="G37" s="164"/>
      <c r="H37" s="164"/>
      <c r="I37" s="164"/>
      <c r="J37" s="164"/>
      <c r="K37" s="164"/>
      <c r="L37" s="164"/>
      <c r="M37" s="164"/>
      <c r="N37" s="164"/>
      <c r="O37" s="164"/>
      <c r="P37" s="164"/>
      <c r="Q37" s="164"/>
      <c r="R37" s="164"/>
      <c r="S37" s="164"/>
      <c r="T37" s="164"/>
      <c r="U37" s="164"/>
      <c r="V37" s="164"/>
      <c r="W37" s="164"/>
      <c r="X37" s="164"/>
      <c r="Y37" s="164"/>
      <c r="Z37" s="164"/>
    </row>
    <row r="38" ht="15.75" customHeight="1">
      <c r="A38" s="164"/>
      <c r="B38" s="164"/>
      <c r="C38" s="164"/>
      <c r="D38" s="164"/>
      <c r="E38" s="164"/>
      <c r="F38" s="164"/>
      <c r="G38" s="164"/>
      <c r="H38" s="164"/>
      <c r="I38" s="164"/>
      <c r="J38" s="164"/>
      <c r="K38" s="164"/>
      <c r="L38" s="164"/>
      <c r="M38" s="164"/>
      <c r="N38" s="164"/>
      <c r="O38" s="164"/>
      <c r="P38" s="164"/>
      <c r="Q38" s="164"/>
      <c r="R38" s="164"/>
      <c r="S38" s="164"/>
      <c r="T38" s="164"/>
      <c r="U38" s="164"/>
      <c r="V38" s="164"/>
      <c r="W38" s="164"/>
      <c r="X38" s="164"/>
      <c r="Y38" s="164"/>
      <c r="Z38" s="164"/>
    </row>
    <row r="39" ht="15.75" customHeight="1">
      <c r="A39" s="164"/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</row>
    <row r="40" ht="15.75" customHeight="1">
      <c r="A40" s="164"/>
      <c r="B40" s="164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</row>
    <row r="41" ht="15.75" customHeight="1">
      <c r="A41" s="164"/>
      <c r="B41" s="164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</row>
    <row r="42" ht="15.75" customHeight="1">
      <c r="A42" s="164"/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</row>
    <row r="43" ht="15.75" customHeight="1">
      <c r="A43" s="164"/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</row>
    <row r="44" ht="15.75" customHeight="1">
      <c r="A44" s="164"/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</row>
    <row r="45" ht="15.75" customHeight="1">
      <c r="A45" s="164"/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</row>
    <row r="46" ht="15.75" customHeight="1">
      <c r="A46" s="164"/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</row>
    <row r="47" ht="15.75" customHeight="1">
      <c r="A47" s="164"/>
      <c r="B47" s="164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</row>
    <row r="48" ht="15.75" customHeight="1">
      <c r="A48" s="164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</row>
    <row r="49" ht="15.75" customHeight="1">
      <c r="A49" s="164"/>
      <c r="B49" s="164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</row>
    <row r="50" ht="15.75" customHeight="1">
      <c r="A50" s="164"/>
      <c r="B50" s="164"/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</row>
    <row r="51" ht="15.75" customHeight="1">
      <c r="A51" s="164"/>
      <c r="B51" s="164"/>
      <c r="C51" s="164"/>
      <c r="D51" s="164"/>
      <c r="E51" s="164"/>
      <c r="F51" s="164"/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</row>
    <row r="52" ht="15.75" customHeight="1">
      <c r="A52" s="164"/>
      <c r="B52" s="164"/>
      <c r="C52" s="164"/>
      <c r="D52" s="16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</row>
    <row r="53" ht="15.75" customHeight="1">
      <c r="A53" s="164"/>
      <c r="B53" s="164"/>
      <c r="C53" s="164"/>
      <c r="D53" s="164"/>
      <c r="E53" s="164"/>
      <c r="F53" s="164"/>
      <c r="G53" s="164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</row>
    <row r="54" ht="15.75" customHeight="1">
      <c r="A54" s="164"/>
      <c r="B54" s="164"/>
      <c r="C54" s="164"/>
      <c r="D54" s="164"/>
      <c r="E54" s="164"/>
      <c r="F54" s="164"/>
      <c r="G54" s="164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</row>
    <row r="55" ht="15.75" customHeight="1">
      <c r="A55" s="164"/>
      <c r="B55" s="164"/>
      <c r="C55" s="164"/>
      <c r="D55" s="164"/>
      <c r="E55" s="164"/>
      <c r="F55" s="164"/>
      <c r="G55" s="164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</row>
    <row r="56" ht="15.75" customHeight="1">
      <c r="A56" s="164"/>
      <c r="B56" s="164"/>
      <c r="C56" s="164"/>
      <c r="D56" s="164"/>
      <c r="E56" s="164"/>
      <c r="F56" s="164"/>
      <c r="G56" s="164"/>
      <c r="H56" s="164"/>
      <c r="I56" s="164"/>
      <c r="J56" s="164"/>
      <c r="K56" s="164"/>
      <c r="L56" s="164"/>
      <c r="M56" s="164"/>
      <c r="N56" s="164"/>
      <c r="O56" s="164"/>
      <c r="P56" s="164"/>
      <c r="Q56" s="164"/>
      <c r="R56" s="164"/>
      <c r="S56" s="164"/>
      <c r="T56" s="164"/>
      <c r="U56" s="164"/>
      <c r="V56" s="164"/>
      <c r="W56" s="164"/>
      <c r="X56" s="164"/>
      <c r="Y56" s="164"/>
      <c r="Z56" s="164"/>
    </row>
    <row r="57" ht="15.75" customHeight="1">
      <c r="A57" s="164"/>
      <c r="B57" s="164"/>
      <c r="C57" s="164"/>
      <c r="D57" s="164"/>
      <c r="E57" s="164"/>
      <c r="F57" s="164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</row>
    <row r="58" ht="15.75" customHeight="1">
      <c r="A58" s="164"/>
      <c r="B58" s="164"/>
      <c r="C58" s="164"/>
      <c r="D58" s="164"/>
      <c r="E58" s="164"/>
      <c r="F58" s="164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</row>
    <row r="59" ht="15.75" customHeight="1">
      <c r="A59" s="164"/>
      <c r="B59" s="164"/>
      <c r="C59" s="164"/>
      <c r="D59" s="164"/>
      <c r="E59" s="164"/>
      <c r="F59" s="164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</row>
    <row r="60" ht="15.75" customHeight="1">
      <c r="A60" s="164"/>
      <c r="B60" s="164"/>
      <c r="C60" s="164"/>
      <c r="D60" s="164"/>
      <c r="E60" s="164"/>
      <c r="F60" s="164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</row>
    <row r="61" ht="15.75" customHeight="1">
      <c r="A61" s="164"/>
      <c r="B61" s="164"/>
      <c r="C61" s="164"/>
      <c r="D61" s="164"/>
      <c r="E61" s="164"/>
      <c r="F61" s="164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</row>
    <row r="62" ht="15.75" customHeight="1">
      <c r="A62" s="164"/>
      <c r="B62" s="164"/>
      <c r="C62" s="164"/>
      <c r="D62" s="164"/>
      <c r="E62" s="164"/>
      <c r="F62" s="164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</row>
    <row r="63" ht="15.75" customHeight="1">
      <c r="A63" s="164"/>
      <c r="B63" s="164"/>
      <c r="C63" s="164"/>
      <c r="D63" s="164"/>
      <c r="E63" s="164"/>
      <c r="F63" s="164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</row>
    <row r="64" ht="15.75" customHeight="1">
      <c r="A64" s="164"/>
      <c r="B64" s="164"/>
      <c r="C64" s="164"/>
      <c r="D64" s="164"/>
      <c r="E64" s="164"/>
      <c r="F64" s="164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</row>
    <row r="65" ht="15.75" customHeight="1">
      <c r="A65" s="164"/>
      <c r="B65" s="164"/>
      <c r="C65" s="164"/>
      <c r="D65" s="164"/>
      <c r="E65" s="164"/>
      <c r="F65" s="164"/>
      <c r="G65" s="164"/>
      <c r="H65" s="164"/>
      <c r="I65" s="164"/>
      <c r="J65" s="164"/>
      <c r="K65" s="164"/>
      <c r="L65" s="164"/>
      <c r="M65" s="164"/>
      <c r="N65" s="164"/>
      <c r="O65" s="164"/>
      <c r="P65" s="164"/>
      <c r="Q65" s="164"/>
      <c r="R65" s="164"/>
      <c r="S65" s="164"/>
      <c r="T65" s="164"/>
      <c r="U65" s="164"/>
      <c r="V65" s="164"/>
      <c r="W65" s="164"/>
      <c r="X65" s="164"/>
      <c r="Y65" s="164"/>
      <c r="Z65" s="164"/>
    </row>
    <row r="66" ht="15.75" customHeight="1">
      <c r="A66" s="164"/>
      <c r="B66" s="164"/>
      <c r="C66" s="164"/>
      <c r="D66" s="164"/>
      <c r="E66" s="164"/>
      <c r="F66" s="164"/>
      <c r="G66" s="164"/>
      <c r="H66" s="164"/>
      <c r="I66" s="164"/>
      <c r="J66" s="164"/>
      <c r="K66" s="164"/>
      <c r="L66" s="164"/>
      <c r="M66" s="164"/>
      <c r="N66" s="164"/>
      <c r="O66" s="164"/>
      <c r="P66" s="164"/>
      <c r="Q66" s="164"/>
      <c r="R66" s="164"/>
      <c r="S66" s="164"/>
      <c r="T66" s="164"/>
      <c r="U66" s="164"/>
      <c r="V66" s="164"/>
      <c r="W66" s="164"/>
      <c r="X66" s="164"/>
      <c r="Y66" s="164"/>
      <c r="Z66" s="164"/>
    </row>
    <row r="67" ht="15.75" customHeight="1">
      <c r="A67" s="164"/>
      <c r="B67" s="164"/>
      <c r="C67" s="164"/>
      <c r="D67" s="164"/>
      <c r="E67" s="164"/>
      <c r="F67" s="164"/>
      <c r="G67" s="164"/>
      <c r="H67" s="164"/>
      <c r="I67" s="164"/>
      <c r="J67" s="164"/>
      <c r="K67" s="164"/>
      <c r="L67" s="164"/>
      <c r="M67" s="164"/>
      <c r="N67" s="164"/>
      <c r="O67" s="164"/>
      <c r="P67" s="164"/>
      <c r="Q67" s="164"/>
      <c r="R67" s="164"/>
      <c r="S67" s="164"/>
      <c r="T67" s="164"/>
      <c r="U67" s="164"/>
      <c r="V67" s="164"/>
      <c r="W67" s="164"/>
      <c r="X67" s="164"/>
      <c r="Y67" s="164"/>
      <c r="Z67" s="164"/>
    </row>
    <row r="68" ht="15.75" customHeight="1">
      <c r="A68" s="164"/>
      <c r="B68" s="164"/>
      <c r="C68" s="164"/>
      <c r="D68" s="164"/>
      <c r="E68" s="164"/>
      <c r="F68" s="164"/>
      <c r="G68" s="164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4"/>
      <c r="S68" s="164"/>
      <c r="T68" s="164"/>
      <c r="U68" s="164"/>
      <c r="V68" s="164"/>
      <c r="W68" s="164"/>
      <c r="X68" s="164"/>
      <c r="Y68" s="164"/>
      <c r="Z68" s="164"/>
    </row>
    <row r="69" ht="15.75" customHeight="1">
      <c r="A69" s="164"/>
      <c r="B69" s="164"/>
      <c r="C69" s="164"/>
      <c r="D69" s="164"/>
      <c r="E69" s="164"/>
      <c r="F69" s="164"/>
      <c r="G69" s="164"/>
      <c r="H69" s="164"/>
      <c r="I69" s="164"/>
      <c r="J69" s="164"/>
      <c r="K69" s="164"/>
      <c r="L69" s="164"/>
      <c r="M69" s="164"/>
      <c r="N69" s="164"/>
      <c r="O69" s="164"/>
      <c r="P69" s="164"/>
      <c r="Q69" s="164"/>
      <c r="R69" s="164"/>
      <c r="S69" s="164"/>
      <c r="T69" s="164"/>
      <c r="U69" s="164"/>
      <c r="V69" s="164"/>
      <c r="W69" s="164"/>
      <c r="X69" s="164"/>
      <c r="Y69" s="164"/>
      <c r="Z69" s="164"/>
    </row>
    <row r="70" ht="15.75" customHeight="1">
      <c r="A70" s="164"/>
      <c r="B70" s="164"/>
      <c r="C70" s="164"/>
      <c r="D70" s="164"/>
      <c r="E70" s="164"/>
      <c r="F70" s="164"/>
      <c r="G70" s="164"/>
      <c r="H70" s="164"/>
      <c r="I70" s="164"/>
      <c r="J70" s="164"/>
      <c r="K70" s="164"/>
      <c r="L70" s="164"/>
      <c r="M70" s="164"/>
      <c r="N70" s="164"/>
      <c r="O70" s="164"/>
      <c r="P70" s="164"/>
      <c r="Q70" s="164"/>
      <c r="R70" s="164"/>
      <c r="S70" s="164"/>
      <c r="T70" s="164"/>
      <c r="U70" s="164"/>
      <c r="V70" s="164"/>
      <c r="W70" s="164"/>
      <c r="X70" s="164"/>
      <c r="Y70" s="164"/>
      <c r="Z70" s="164"/>
    </row>
    <row r="71" ht="15.75" customHeight="1">
      <c r="A71" s="164"/>
      <c r="B71" s="164"/>
      <c r="C71" s="164"/>
      <c r="D71" s="164"/>
      <c r="E71" s="164"/>
      <c r="F71" s="164"/>
      <c r="G71" s="164"/>
      <c r="H71" s="164"/>
      <c r="I71" s="164"/>
      <c r="J71" s="164"/>
      <c r="K71" s="164"/>
      <c r="L71" s="164"/>
      <c r="M71" s="164"/>
      <c r="N71" s="164"/>
      <c r="O71" s="164"/>
      <c r="P71" s="164"/>
      <c r="Q71" s="164"/>
      <c r="R71" s="164"/>
      <c r="S71" s="164"/>
      <c r="T71" s="164"/>
      <c r="U71" s="164"/>
      <c r="V71" s="164"/>
      <c r="W71" s="164"/>
      <c r="X71" s="164"/>
      <c r="Y71" s="164"/>
      <c r="Z71" s="164"/>
    </row>
    <row r="72" ht="15.75" customHeight="1">
      <c r="A72" s="164"/>
      <c r="B72" s="164"/>
      <c r="C72" s="164"/>
      <c r="D72" s="164"/>
      <c r="E72" s="164"/>
      <c r="F72" s="164"/>
      <c r="G72" s="164"/>
      <c r="H72" s="164"/>
      <c r="I72" s="164"/>
      <c r="J72" s="164"/>
      <c r="K72" s="164"/>
      <c r="L72" s="164"/>
      <c r="M72" s="164"/>
      <c r="N72" s="164"/>
      <c r="O72" s="164"/>
      <c r="P72" s="164"/>
      <c r="Q72" s="164"/>
      <c r="R72" s="164"/>
      <c r="S72" s="164"/>
      <c r="T72" s="164"/>
      <c r="U72" s="164"/>
      <c r="V72" s="164"/>
      <c r="W72" s="164"/>
      <c r="X72" s="164"/>
      <c r="Y72" s="164"/>
      <c r="Z72" s="164"/>
    </row>
    <row r="73" ht="15.75" customHeight="1">
      <c r="A73" s="164"/>
      <c r="B73" s="164"/>
      <c r="C73" s="164"/>
      <c r="D73" s="164"/>
      <c r="E73" s="164"/>
      <c r="F73" s="164"/>
      <c r="G73" s="164"/>
      <c r="H73" s="164"/>
      <c r="I73" s="164"/>
      <c r="J73" s="164"/>
      <c r="K73" s="164"/>
      <c r="L73" s="164"/>
      <c r="M73" s="164"/>
      <c r="N73" s="164"/>
      <c r="O73" s="164"/>
      <c r="P73" s="164"/>
      <c r="Q73" s="164"/>
      <c r="R73" s="164"/>
      <c r="S73" s="164"/>
      <c r="T73" s="164"/>
      <c r="U73" s="164"/>
      <c r="V73" s="164"/>
      <c r="W73" s="164"/>
      <c r="X73" s="164"/>
      <c r="Y73" s="164"/>
      <c r="Z73" s="164"/>
    </row>
    <row r="74" ht="15.75" customHeight="1">
      <c r="A74" s="164"/>
      <c r="B74" s="164"/>
      <c r="C74" s="164"/>
      <c r="D74" s="164"/>
      <c r="E74" s="164"/>
      <c r="F74" s="164"/>
      <c r="G74" s="164"/>
      <c r="H74" s="164"/>
      <c r="I74" s="164"/>
      <c r="J74" s="164"/>
      <c r="K74" s="164"/>
      <c r="L74" s="164"/>
      <c r="M74" s="164"/>
      <c r="N74" s="164"/>
      <c r="O74" s="164"/>
      <c r="P74" s="164"/>
      <c r="Q74" s="164"/>
      <c r="R74" s="164"/>
      <c r="S74" s="164"/>
      <c r="T74" s="164"/>
      <c r="U74" s="164"/>
      <c r="V74" s="164"/>
      <c r="W74" s="164"/>
      <c r="X74" s="164"/>
      <c r="Y74" s="164"/>
      <c r="Z74" s="164"/>
    </row>
    <row r="75" ht="15.75" customHeight="1">
      <c r="A75" s="164"/>
      <c r="B75" s="164"/>
      <c r="C75" s="164"/>
      <c r="D75" s="164"/>
      <c r="E75" s="164"/>
      <c r="F75" s="164"/>
      <c r="G75" s="164"/>
      <c r="H75" s="164"/>
      <c r="I75" s="164"/>
      <c r="J75" s="164"/>
      <c r="K75" s="164"/>
      <c r="L75" s="164"/>
      <c r="M75" s="164"/>
      <c r="N75" s="164"/>
      <c r="O75" s="164"/>
      <c r="P75" s="164"/>
      <c r="Q75" s="164"/>
      <c r="R75" s="164"/>
      <c r="S75" s="164"/>
      <c r="T75" s="164"/>
      <c r="U75" s="164"/>
      <c r="V75" s="164"/>
      <c r="W75" s="164"/>
      <c r="X75" s="164"/>
      <c r="Y75" s="164"/>
      <c r="Z75" s="164"/>
    </row>
    <row r="76" ht="15.75" customHeight="1">
      <c r="A76" s="164"/>
      <c r="B76" s="164"/>
      <c r="C76" s="164"/>
      <c r="D76" s="164"/>
      <c r="E76" s="164"/>
      <c r="F76" s="164"/>
      <c r="G76" s="164"/>
      <c r="H76" s="164"/>
      <c r="I76" s="164"/>
      <c r="J76" s="164"/>
      <c r="K76" s="164"/>
      <c r="L76" s="164"/>
      <c r="M76" s="164"/>
      <c r="N76" s="164"/>
      <c r="O76" s="164"/>
      <c r="P76" s="164"/>
      <c r="Q76" s="164"/>
      <c r="R76" s="164"/>
      <c r="S76" s="164"/>
      <c r="T76" s="164"/>
      <c r="U76" s="164"/>
      <c r="V76" s="164"/>
      <c r="W76" s="164"/>
      <c r="X76" s="164"/>
      <c r="Y76" s="164"/>
      <c r="Z76" s="164"/>
    </row>
    <row r="77" ht="15.75" customHeight="1">
      <c r="A77" s="164"/>
      <c r="B77" s="164"/>
      <c r="C77" s="164"/>
      <c r="D77" s="164"/>
      <c r="E77" s="164"/>
      <c r="F77" s="164"/>
      <c r="G77" s="164"/>
      <c r="H77" s="164"/>
      <c r="I77" s="164"/>
      <c r="J77" s="164"/>
      <c r="K77" s="164"/>
      <c r="L77" s="164"/>
      <c r="M77" s="164"/>
      <c r="N77" s="164"/>
      <c r="O77" s="164"/>
      <c r="P77" s="164"/>
      <c r="Q77" s="164"/>
      <c r="R77" s="164"/>
      <c r="S77" s="164"/>
      <c r="T77" s="164"/>
      <c r="U77" s="164"/>
      <c r="V77" s="164"/>
      <c r="W77" s="164"/>
      <c r="X77" s="164"/>
      <c r="Y77" s="164"/>
      <c r="Z77" s="164"/>
    </row>
    <row r="78" ht="15.75" customHeight="1">
      <c r="A78" s="164"/>
      <c r="B78" s="164"/>
      <c r="C78" s="164"/>
      <c r="D78" s="164"/>
      <c r="E78" s="164"/>
      <c r="F78" s="164"/>
      <c r="G78" s="164"/>
      <c r="H78" s="164"/>
      <c r="I78" s="164"/>
      <c r="J78" s="164"/>
      <c r="K78" s="164"/>
      <c r="L78" s="164"/>
      <c r="M78" s="164"/>
      <c r="N78" s="164"/>
      <c r="O78" s="164"/>
      <c r="P78" s="164"/>
      <c r="Q78" s="164"/>
      <c r="R78" s="164"/>
      <c r="S78" s="164"/>
      <c r="T78" s="164"/>
      <c r="U78" s="164"/>
      <c r="V78" s="164"/>
      <c r="W78" s="164"/>
      <c r="X78" s="164"/>
      <c r="Y78" s="164"/>
      <c r="Z78" s="164"/>
    </row>
    <row r="79" ht="15.75" customHeight="1">
      <c r="A79" s="164"/>
      <c r="B79" s="164"/>
      <c r="C79" s="164"/>
      <c r="D79" s="164"/>
      <c r="E79" s="164"/>
      <c r="F79" s="164"/>
      <c r="G79" s="164"/>
      <c r="H79" s="164"/>
      <c r="I79" s="164"/>
      <c r="J79" s="164"/>
      <c r="K79" s="164"/>
      <c r="L79" s="164"/>
      <c r="M79" s="164"/>
      <c r="N79" s="164"/>
      <c r="O79" s="164"/>
      <c r="P79" s="164"/>
      <c r="Q79" s="164"/>
      <c r="R79" s="164"/>
      <c r="S79" s="164"/>
      <c r="T79" s="164"/>
      <c r="U79" s="164"/>
      <c r="V79" s="164"/>
      <c r="W79" s="164"/>
      <c r="X79" s="164"/>
      <c r="Y79" s="164"/>
      <c r="Z79" s="164"/>
    </row>
    <row r="80" ht="15.75" customHeight="1">
      <c r="A80" s="164"/>
      <c r="B80" s="164"/>
      <c r="C80" s="164"/>
      <c r="D80" s="164"/>
      <c r="E80" s="164"/>
      <c r="F80" s="164"/>
      <c r="G80" s="164"/>
      <c r="H80" s="164"/>
      <c r="I80" s="164"/>
      <c r="J80" s="164"/>
      <c r="K80" s="164"/>
      <c r="L80" s="164"/>
      <c r="M80" s="164"/>
      <c r="N80" s="164"/>
      <c r="O80" s="164"/>
      <c r="P80" s="164"/>
      <c r="Q80" s="164"/>
      <c r="R80" s="164"/>
      <c r="S80" s="164"/>
      <c r="T80" s="164"/>
      <c r="U80" s="164"/>
      <c r="V80" s="164"/>
      <c r="W80" s="164"/>
      <c r="X80" s="164"/>
      <c r="Y80" s="164"/>
      <c r="Z80" s="164"/>
    </row>
    <row r="81" ht="15.75" customHeight="1">
      <c r="A81" s="164"/>
      <c r="B81" s="164"/>
      <c r="C81" s="164"/>
      <c r="D81" s="164"/>
      <c r="E81" s="164"/>
      <c r="F81" s="164"/>
      <c r="G81" s="164"/>
      <c r="H81" s="164"/>
      <c r="I81" s="164"/>
      <c r="J81" s="164"/>
      <c r="K81" s="164"/>
      <c r="L81" s="164"/>
      <c r="M81" s="164"/>
      <c r="N81" s="164"/>
      <c r="O81" s="164"/>
      <c r="P81" s="164"/>
      <c r="Q81" s="164"/>
      <c r="R81" s="164"/>
      <c r="S81" s="164"/>
      <c r="T81" s="164"/>
      <c r="U81" s="164"/>
      <c r="V81" s="164"/>
      <c r="W81" s="164"/>
      <c r="X81" s="164"/>
      <c r="Y81" s="164"/>
      <c r="Z81" s="164"/>
    </row>
    <row r="82" ht="15.75" customHeight="1">
      <c r="A82" s="164"/>
      <c r="B82" s="164"/>
      <c r="C82" s="164"/>
      <c r="D82" s="164"/>
      <c r="E82" s="164"/>
      <c r="F82" s="164"/>
      <c r="G82" s="164"/>
      <c r="H82" s="164"/>
      <c r="I82" s="164"/>
      <c r="J82" s="164"/>
      <c r="K82" s="164"/>
      <c r="L82" s="164"/>
      <c r="M82" s="164"/>
      <c r="N82" s="164"/>
      <c r="O82" s="164"/>
      <c r="P82" s="164"/>
      <c r="Q82" s="164"/>
      <c r="R82" s="164"/>
      <c r="S82" s="164"/>
      <c r="T82" s="164"/>
      <c r="U82" s="164"/>
      <c r="V82" s="164"/>
      <c r="W82" s="164"/>
      <c r="X82" s="164"/>
      <c r="Y82" s="164"/>
      <c r="Z82" s="164"/>
    </row>
    <row r="83" ht="15.75" customHeight="1">
      <c r="A83" s="164"/>
      <c r="B83" s="164"/>
      <c r="C83" s="164"/>
      <c r="D83" s="164"/>
      <c r="E83" s="164"/>
      <c r="F83" s="164"/>
      <c r="G83" s="164"/>
      <c r="H83" s="164"/>
      <c r="I83" s="164"/>
      <c r="J83" s="164"/>
      <c r="K83" s="164"/>
      <c r="L83" s="164"/>
      <c r="M83" s="164"/>
      <c r="N83" s="164"/>
      <c r="O83" s="164"/>
      <c r="P83" s="164"/>
      <c r="Q83" s="164"/>
      <c r="R83" s="164"/>
      <c r="S83" s="164"/>
      <c r="T83" s="164"/>
      <c r="U83" s="164"/>
      <c r="V83" s="164"/>
      <c r="W83" s="164"/>
      <c r="X83" s="164"/>
      <c r="Y83" s="164"/>
      <c r="Z83" s="164"/>
    </row>
    <row r="84" ht="15.75" customHeight="1">
      <c r="A84" s="164"/>
      <c r="B84" s="164"/>
      <c r="C84" s="164"/>
      <c r="D84" s="164"/>
      <c r="E84" s="164"/>
      <c r="F84" s="164"/>
      <c r="G84" s="164"/>
      <c r="H84" s="164"/>
      <c r="I84" s="164"/>
      <c r="J84" s="164"/>
      <c r="K84" s="164"/>
      <c r="L84" s="164"/>
      <c r="M84" s="164"/>
      <c r="N84" s="164"/>
      <c r="O84" s="164"/>
      <c r="P84" s="164"/>
      <c r="Q84" s="164"/>
      <c r="R84" s="164"/>
      <c r="S84" s="164"/>
      <c r="T84" s="164"/>
      <c r="U84" s="164"/>
      <c r="V84" s="164"/>
      <c r="W84" s="164"/>
      <c r="X84" s="164"/>
      <c r="Y84" s="164"/>
      <c r="Z84" s="164"/>
    </row>
    <row r="85" ht="15.75" customHeight="1">
      <c r="A85" s="164"/>
      <c r="B85" s="164"/>
      <c r="C85" s="164"/>
      <c r="D85" s="164"/>
      <c r="E85" s="164"/>
      <c r="F85" s="164"/>
      <c r="G85" s="164"/>
      <c r="H85" s="164"/>
      <c r="I85" s="164"/>
      <c r="J85" s="164"/>
      <c r="K85" s="164"/>
      <c r="L85" s="164"/>
      <c r="M85" s="164"/>
      <c r="N85" s="164"/>
      <c r="O85" s="164"/>
      <c r="P85" s="164"/>
      <c r="Q85" s="164"/>
      <c r="R85" s="164"/>
      <c r="S85" s="164"/>
      <c r="T85" s="164"/>
      <c r="U85" s="164"/>
      <c r="V85" s="164"/>
      <c r="W85" s="164"/>
      <c r="X85" s="164"/>
      <c r="Y85" s="164"/>
      <c r="Z85" s="164"/>
    </row>
    <row r="86" ht="15.75" customHeight="1">
      <c r="A86" s="164"/>
      <c r="B86" s="164"/>
      <c r="C86" s="164"/>
      <c r="D86" s="164"/>
      <c r="E86" s="164"/>
      <c r="F86" s="164"/>
      <c r="G86" s="164"/>
      <c r="H86" s="164"/>
      <c r="I86" s="164"/>
      <c r="J86" s="164"/>
      <c r="K86" s="164"/>
      <c r="L86" s="164"/>
      <c r="M86" s="164"/>
      <c r="N86" s="164"/>
      <c r="O86" s="164"/>
      <c r="P86" s="164"/>
      <c r="Q86" s="164"/>
      <c r="R86" s="164"/>
      <c r="S86" s="164"/>
      <c r="T86" s="164"/>
      <c r="U86" s="164"/>
      <c r="V86" s="164"/>
      <c r="W86" s="164"/>
      <c r="X86" s="164"/>
      <c r="Y86" s="164"/>
      <c r="Z86" s="164"/>
    </row>
    <row r="87" ht="15.75" customHeight="1">
      <c r="A87" s="164"/>
      <c r="B87" s="164"/>
      <c r="C87" s="164"/>
      <c r="D87" s="164"/>
      <c r="E87" s="164"/>
      <c r="F87" s="164"/>
      <c r="G87" s="164"/>
      <c r="H87" s="164"/>
      <c r="I87" s="164"/>
      <c r="J87" s="164"/>
      <c r="K87" s="164"/>
      <c r="L87" s="164"/>
      <c r="M87" s="164"/>
      <c r="N87" s="164"/>
      <c r="O87" s="164"/>
      <c r="P87" s="164"/>
      <c r="Q87" s="164"/>
      <c r="R87" s="164"/>
      <c r="S87" s="164"/>
      <c r="T87" s="164"/>
      <c r="U87" s="164"/>
      <c r="V87" s="164"/>
      <c r="W87" s="164"/>
      <c r="X87" s="164"/>
      <c r="Y87" s="164"/>
      <c r="Z87" s="164"/>
    </row>
    <row r="88" ht="15.75" customHeight="1">
      <c r="A88" s="164"/>
      <c r="B88" s="164"/>
      <c r="C88" s="164"/>
      <c r="D88" s="164"/>
      <c r="E88" s="164"/>
      <c r="F88" s="164"/>
      <c r="G88" s="164"/>
      <c r="H88" s="164"/>
      <c r="I88" s="164"/>
      <c r="J88" s="164"/>
      <c r="K88" s="164"/>
      <c r="L88" s="164"/>
      <c r="M88" s="164"/>
      <c r="N88" s="164"/>
      <c r="O88" s="164"/>
      <c r="P88" s="164"/>
      <c r="Q88" s="164"/>
      <c r="R88" s="164"/>
      <c r="S88" s="164"/>
      <c r="T88" s="164"/>
      <c r="U88" s="164"/>
      <c r="V88" s="164"/>
      <c r="W88" s="164"/>
      <c r="X88" s="164"/>
      <c r="Y88" s="164"/>
      <c r="Z88" s="164"/>
    </row>
    <row r="89" ht="15.75" customHeight="1">
      <c r="A89" s="164"/>
      <c r="B89" s="164"/>
      <c r="C89" s="164"/>
      <c r="D89" s="164"/>
      <c r="E89" s="164"/>
      <c r="F89" s="164"/>
      <c r="G89" s="164"/>
      <c r="H89" s="164"/>
      <c r="I89" s="164"/>
      <c r="J89" s="164"/>
      <c r="K89" s="164"/>
      <c r="L89" s="164"/>
      <c r="M89" s="164"/>
      <c r="N89" s="164"/>
      <c r="O89" s="164"/>
      <c r="P89" s="164"/>
      <c r="Q89" s="164"/>
      <c r="R89" s="164"/>
      <c r="S89" s="164"/>
      <c r="T89" s="164"/>
      <c r="U89" s="164"/>
      <c r="V89" s="164"/>
      <c r="W89" s="164"/>
      <c r="X89" s="164"/>
      <c r="Y89" s="164"/>
      <c r="Z89" s="164"/>
    </row>
    <row r="90" ht="15.75" customHeight="1">
      <c r="A90" s="164"/>
      <c r="B90" s="164"/>
      <c r="C90" s="164"/>
      <c r="D90" s="164"/>
      <c r="E90" s="164"/>
      <c r="F90" s="164"/>
      <c r="G90" s="164"/>
      <c r="H90" s="164"/>
      <c r="I90" s="164"/>
      <c r="J90" s="164"/>
      <c r="K90" s="164"/>
      <c r="L90" s="164"/>
      <c r="M90" s="164"/>
      <c r="N90" s="164"/>
      <c r="O90" s="164"/>
      <c r="P90" s="164"/>
      <c r="Q90" s="164"/>
      <c r="R90" s="164"/>
      <c r="S90" s="164"/>
      <c r="T90" s="164"/>
      <c r="U90" s="164"/>
      <c r="V90" s="164"/>
      <c r="W90" s="164"/>
      <c r="X90" s="164"/>
      <c r="Y90" s="164"/>
      <c r="Z90" s="164"/>
    </row>
    <row r="91" ht="15.75" customHeight="1">
      <c r="A91" s="164"/>
      <c r="B91" s="164"/>
      <c r="C91" s="164"/>
      <c r="D91" s="164"/>
      <c r="E91" s="164"/>
      <c r="F91" s="164"/>
      <c r="G91" s="164"/>
      <c r="H91" s="164"/>
      <c r="I91" s="164"/>
      <c r="J91" s="164"/>
      <c r="K91" s="164"/>
      <c r="L91" s="164"/>
      <c r="M91" s="164"/>
      <c r="N91" s="164"/>
      <c r="O91" s="164"/>
      <c r="P91" s="164"/>
      <c r="Q91" s="164"/>
      <c r="R91" s="164"/>
      <c r="S91" s="164"/>
      <c r="T91" s="164"/>
      <c r="U91" s="164"/>
      <c r="V91" s="164"/>
      <c r="W91" s="164"/>
      <c r="X91" s="164"/>
      <c r="Y91" s="164"/>
      <c r="Z91" s="164"/>
    </row>
    <row r="92" ht="15.75" customHeight="1">
      <c r="A92" s="164"/>
      <c r="B92" s="164"/>
      <c r="C92" s="164"/>
      <c r="D92" s="164"/>
      <c r="E92" s="164"/>
      <c r="F92" s="164"/>
      <c r="G92" s="164"/>
      <c r="H92" s="164"/>
      <c r="I92" s="164"/>
      <c r="J92" s="164"/>
      <c r="K92" s="164"/>
      <c r="L92" s="164"/>
      <c r="M92" s="164"/>
      <c r="N92" s="164"/>
      <c r="O92" s="164"/>
      <c r="P92" s="164"/>
      <c r="Q92" s="164"/>
      <c r="R92" s="164"/>
      <c r="S92" s="164"/>
      <c r="T92" s="164"/>
      <c r="U92" s="164"/>
      <c r="V92" s="164"/>
      <c r="W92" s="164"/>
      <c r="X92" s="164"/>
      <c r="Y92" s="164"/>
      <c r="Z92" s="164"/>
    </row>
    <row r="93" ht="15.75" customHeight="1">
      <c r="A93" s="164"/>
      <c r="B93" s="164"/>
      <c r="C93" s="164"/>
      <c r="D93" s="164"/>
      <c r="E93" s="164"/>
      <c r="F93" s="164"/>
      <c r="G93" s="164"/>
      <c r="H93" s="164"/>
      <c r="I93" s="164"/>
      <c r="J93" s="164"/>
      <c r="K93" s="164"/>
      <c r="L93" s="164"/>
      <c r="M93" s="164"/>
      <c r="N93" s="164"/>
      <c r="O93" s="164"/>
      <c r="P93" s="164"/>
      <c r="Q93" s="164"/>
      <c r="R93" s="164"/>
      <c r="S93" s="164"/>
      <c r="T93" s="164"/>
      <c r="U93" s="164"/>
      <c r="V93" s="164"/>
      <c r="W93" s="164"/>
      <c r="X93" s="164"/>
      <c r="Y93" s="164"/>
      <c r="Z93" s="164"/>
    </row>
    <row r="94" ht="15.75" customHeight="1">
      <c r="A94" s="164"/>
      <c r="B94" s="164"/>
      <c r="C94" s="164"/>
      <c r="D94" s="164"/>
      <c r="E94" s="164"/>
      <c r="F94" s="164"/>
      <c r="G94" s="164"/>
      <c r="H94" s="164"/>
      <c r="I94" s="164"/>
      <c r="J94" s="164"/>
      <c r="K94" s="164"/>
      <c r="L94" s="164"/>
      <c r="M94" s="164"/>
      <c r="N94" s="164"/>
      <c r="O94" s="164"/>
      <c r="P94" s="164"/>
      <c r="Q94" s="164"/>
      <c r="R94" s="164"/>
      <c r="S94" s="164"/>
      <c r="T94" s="164"/>
      <c r="U94" s="164"/>
      <c r="V94" s="164"/>
      <c r="W94" s="164"/>
      <c r="X94" s="164"/>
      <c r="Y94" s="164"/>
      <c r="Z94" s="164"/>
    </row>
    <row r="95" ht="15.75" customHeight="1">
      <c r="A95" s="164"/>
      <c r="B95" s="164"/>
      <c r="C95" s="164"/>
      <c r="D95" s="164"/>
      <c r="E95" s="164"/>
      <c r="F95" s="164"/>
      <c r="G95" s="164"/>
      <c r="H95" s="164"/>
      <c r="I95" s="164"/>
      <c r="J95" s="164"/>
      <c r="K95" s="164"/>
      <c r="L95" s="164"/>
      <c r="M95" s="164"/>
      <c r="N95" s="164"/>
      <c r="O95" s="164"/>
      <c r="P95" s="164"/>
      <c r="Q95" s="164"/>
      <c r="R95" s="164"/>
      <c r="S95" s="164"/>
      <c r="T95" s="164"/>
      <c r="U95" s="164"/>
      <c r="V95" s="164"/>
      <c r="W95" s="164"/>
      <c r="X95" s="164"/>
      <c r="Y95" s="164"/>
      <c r="Z95" s="164"/>
    </row>
    <row r="96" ht="15.75" customHeight="1">
      <c r="A96" s="164"/>
      <c r="B96" s="164"/>
      <c r="C96" s="164"/>
      <c r="D96" s="164"/>
      <c r="E96" s="164"/>
      <c r="F96" s="164"/>
      <c r="G96" s="164"/>
      <c r="H96" s="164"/>
      <c r="I96" s="164"/>
      <c r="J96" s="164"/>
      <c r="K96" s="164"/>
      <c r="L96" s="164"/>
      <c r="M96" s="164"/>
      <c r="N96" s="164"/>
      <c r="O96" s="164"/>
      <c r="P96" s="164"/>
      <c r="Q96" s="164"/>
      <c r="R96" s="164"/>
      <c r="S96" s="164"/>
      <c r="T96" s="164"/>
      <c r="U96" s="164"/>
      <c r="V96" s="164"/>
      <c r="W96" s="164"/>
      <c r="X96" s="164"/>
      <c r="Y96" s="164"/>
      <c r="Z96" s="164"/>
    </row>
    <row r="97" ht="15.75" customHeight="1">
      <c r="A97" s="164"/>
      <c r="B97" s="164"/>
      <c r="C97" s="164"/>
      <c r="D97" s="164"/>
      <c r="E97" s="164"/>
      <c r="F97" s="164"/>
      <c r="G97" s="164"/>
      <c r="H97" s="164"/>
      <c r="I97" s="164"/>
      <c r="J97" s="164"/>
      <c r="K97" s="164"/>
      <c r="L97" s="164"/>
      <c r="M97" s="164"/>
      <c r="N97" s="164"/>
      <c r="O97" s="164"/>
      <c r="P97" s="164"/>
      <c r="Q97" s="164"/>
      <c r="R97" s="164"/>
      <c r="S97" s="164"/>
      <c r="T97" s="164"/>
      <c r="U97" s="164"/>
      <c r="V97" s="164"/>
      <c r="W97" s="164"/>
      <c r="X97" s="164"/>
      <c r="Y97" s="164"/>
      <c r="Z97" s="164"/>
    </row>
    <row r="98" ht="15.75" customHeight="1">
      <c r="A98" s="164"/>
      <c r="B98" s="164"/>
      <c r="C98" s="164"/>
      <c r="D98" s="164"/>
      <c r="E98" s="164"/>
      <c r="F98" s="164"/>
      <c r="G98" s="164"/>
      <c r="H98" s="164"/>
      <c r="I98" s="164"/>
      <c r="J98" s="164"/>
      <c r="K98" s="164"/>
      <c r="L98" s="164"/>
      <c r="M98" s="164"/>
      <c r="N98" s="164"/>
      <c r="O98" s="164"/>
      <c r="P98" s="164"/>
      <c r="Q98" s="164"/>
      <c r="R98" s="164"/>
      <c r="S98" s="164"/>
      <c r="T98" s="164"/>
      <c r="U98" s="164"/>
      <c r="V98" s="164"/>
      <c r="W98" s="164"/>
      <c r="X98" s="164"/>
      <c r="Y98" s="164"/>
      <c r="Z98" s="164"/>
    </row>
    <row r="99" ht="15.75" customHeight="1">
      <c r="A99" s="164"/>
      <c r="B99" s="164"/>
      <c r="C99" s="164"/>
      <c r="D99" s="164"/>
      <c r="E99" s="164"/>
      <c r="F99" s="164"/>
      <c r="G99" s="164"/>
      <c r="H99" s="164"/>
      <c r="I99" s="164"/>
      <c r="J99" s="164"/>
      <c r="K99" s="164"/>
      <c r="L99" s="164"/>
      <c r="M99" s="164"/>
      <c r="N99" s="164"/>
      <c r="O99" s="164"/>
      <c r="P99" s="164"/>
      <c r="Q99" s="164"/>
      <c r="R99" s="164"/>
      <c r="S99" s="164"/>
      <c r="T99" s="164"/>
      <c r="U99" s="164"/>
      <c r="V99" s="164"/>
      <c r="W99" s="164"/>
      <c r="X99" s="164"/>
      <c r="Y99" s="164"/>
      <c r="Z99" s="164"/>
    </row>
    <row r="100" ht="15.75" customHeight="1">
      <c r="A100" s="164"/>
      <c r="B100" s="164"/>
      <c r="C100" s="164"/>
      <c r="D100" s="164"/>
      <c r="E100" s="164"/>
      <c r="F100" s="164"/>
      <c r="G100" s="164"/>
      <c r="H100" s="164"/>
      <c r="I100" s="164"/>
      <c r="J100" s="164"/>
      <c r="K100" s="164"/>
      <c r="L100" s="164"/>
      <c r="M100" s="164"/>
      <c r="N100" s="164"/>
      <c r="O100" s="164"/>
      <c r="P100" s="164"/>
      <c r="Q100" s="164"/>
      <c r="R100" s="164"/>
      <c r="S100" s="164"/>
      <c r="T100" s="164"/>
      <c r="U100" s="164"/>
      <c r="V100" s="164"/>
      <c r="W100" s="164"/>
      <c r="X100" s="164"/>
      <c r="Y100" s="164"/>
      <c r="Z100" s="164"/>
    </row>
    <row r="101" ht="15.75" customHeight="1">
      <c r="A101" s="164"/>
      <c r="B101" s="164"/>
      <c r="C101" s="164"/>
      <c r="D101" s="164"/>
      <c r="E101" s="164"/>
      <c r="F101" s="164"/>
      <c r="G101" s="164"/>
      <c r="H101" s="164"/>
      <c r="I101" s="164"/>
      <c r="J101" s="164"/>
      <c r="K101" s="164"/>
      <c r="L101" s="164"/>
      <c r="M101" s="164"/>
      <c r="N101" s="164"/>
      <c r="O101" s="164"/>
      <c r="P101" s="164"/>
      <c r="Q101" s="164"/>
      <c r="R101" s="164"/>
      <c r="S101" s="164"/>
      <c r="T101" s="164"/>
      <c r="U101" s="164"/>
      <c r="V101" s="164"/>
      <c r="W101" s="164"/>
      <c r="X101" s="164"/>
      <c r="Y101" s="164"/>
      <c r="Z101" s="164"/>
    </row>
    <row r="102" ht="15.75" customHeight="1">
      <c r="A102" s="164"/>
      <c r="B102" s="164"/>
      <c r="C102" s="164"/>
      <c r="D102" s="164"/>
      <c r="E102" s="164"/>
      <c r="F102" s="164"/>
      <c r="G102" s="164"/>
      <c r="H102" s="164"/>
      <c r="I102" s="164"/>
      <c r="J102" s="164"/>
      <c r="K102" s="164"/>
      <c r="L102" s="164"/>
      <c r="M102" s="164"/>
      <c r="N102" s="164"/>
      <c r="O102" s="164"/>
      <c r="P102" s="164"/>
      <c r="Q102" s="164"/>
      <c r="R102" s="164"/>
      <c r="S102" s="164"/>
      <c r="T102" s="164"/>
      <c r="U102" s="164"/>
      <c r="V102" s="164"/>
      <c r="W102" s="164"/>
      <c r="X102" s="164"/>
      <c r="Y102" s="164"/>
      <c r="Z102" s="164"/>
    </row>
    <row r="103" ht="15.75" customHeight="1">
      <c r="A103" s="164"/>
      <c r="B103" s="164"/>
      <c r="C103" s="164"/>
      <c r="D103" s="164"/>
      <c r="E103" s="164"/>
      <c r="F103" s="164"/>
      <c r="G103" s="164"/>
      <c r="H103" s="164"/>
      <c r="I103" s="164"/>
      <c r="J103" s="164"/>
      <c r="K103" s="164"/>
      <c r="L103" s="164"/>
      <c r="M103" s="164"/>
      <c r="N103" s="164"/>
      <c r="O103" s="164"/>
      <c r="P103" s="164"/>
      <c r="Q103" s="164"/>
      <c r="R103" s="164"/>
      <c r="S103" s="164"/>
      <c r="T103" s="164"/>
      <c r="U103" s="164"/>
      <c r="V103" s="164"/>
      <c r="W103" s="164"/>
      <c r="X103" s="164"/>
      <c r="Y103" s="164"/>
      <c r="Z103" s="164"/>
    </row>
    <row r="104" ht="15.75" customHeight="1">
      <c r="A104" s="164"/>
      <c r="B104" s="164"/>
      <c r="C104" s="164"/>
      <c r="D104" s="164"/>
      <c r="E104" s="164"/>
      <c r="F104" s="164"/>
      <c r="G104" s="164"/>
      <c r="H104" s="164"/>
      <c r="I104" s="164"/>
      <c r="J104" s="164"/>
      <c r="K104" s="164"/>
      <c r="L104" s="164"/>
      <c r="M104" s="164"/>
      <c r="N104" s="164"/>
      <c r="O104" s="164"/>
      <c r="P104" s="164"/>
      <c r="Q104" s="164"/>
      <c r="R104" s="164"/>
      <c r="S104" s="164"/>
      <c r="T104" s="164"/>
      <c r="U104" s="164"/>
      <c r="V104" s="164"/>
      <c r="W104" s="164"/>
      <c r="X104" s="164"/>
      <c r="Y104" s="164"/>
      <c r="Z104" s="164"/>
    </row>
    <row r="105" ht="15.75" customHeight="1">
      <c r="A105" s="164"/>
      <c r="B105" s="164"/>
      <c r="C105" s="164"/>
      <c r="D105" s="164"/>
      <c r="E105" s="164"/>
      <c r="F105" s="164"/>
      <c r="G105" s="164"/>
      <c r="H105" s="164"/>
      <c r="I105" s="164"/>
      <c r="J105" s="164"/>
      <c r="K105" s="164"/>
      <c r="L105" s="164"/>
      <c r="M105" s="164"/>
      <c r="N105" s="164"/>
      <c r="O105" s="164"/>
      <c r="P105" s="164"/>
      <c r="Q105" s="164"/>
      <c r="R105" s="164"/>
      <c r="S105" s="164"/>
      <c r="T105" s="164"/>
      <c r="U105" s="164"/>
      <c r="V105" s="164"/>
      <c r="W105" s="164"/>
      <c r="X105" s="164"/>
      <c r="Y105" s="164"/>
      <c r="Z105" s="164"/>
    </row>
    <row r="106" ht="15.75" customHeight="1">
      <c r="A106" s="164"/>
      <c r="B106" s="164"/>
      <c r="C106" s="164"/>
      <c r="D106" s="164"/>
      <c r="E106" s="164"/>
      <c r="F106" s="164"/>
      <c r="G106" s="164"/>
      <c r="H106" s="164"/>
      <c r="I106" s="164"/>
      <c r="J106" s="164"/>
      <c r="K106" s="164"/>
      <c r="L106" s="164"/>
      <c r="M106" s="164"/>
      <c r="N106" s="164"/>
      <c r="O106" s="164"/>
      <c r="P106" s="164"/>
      <c r="Q106" s="164"/>
      <c r="R106" s="164"/>
      <c r="S106" s="164"/>
      <c r="T106" s="164"/>
      <c r="U106" s="164"/>
      <c r="V106" s="164"/>
      <c r="W106" s="164"/>
      <c r="X106" s="164"/>
      <c r="Y106" s="164"/>
      <c r="Z106" s="164"/>
    </row>
    <row r="107" ht="15.75" customHeight="1">
      <c r="A107" s="164"/>
      <c r="B107" s="164"/>
      <c r="C107" s="164"/>
      <c r="D107" s="164"/>
      <c r="E107" s="164"/>
      <c r="F107" s="164"/>
      <c r="G107" s="164"/>
      <c r="H107" s="164"/>
      <c r="I107" s="164"/>
      <c r="J107" s="164"/>
      <c r="K107" s="164"/>
      <c r="L107" s="164"/>
      <c r="M107" s="164"/>
      <c r="N107" s="164"/>
      <c r="O107" s="164"/>
      <c r="P107" s="164"/>
      <c r="Q107" s="164"/>
      <c r="R107" s="164"/>
      <c r="S107" s="164"/>
      <c r="T107" s="164"/>
      <c r="U107" s="164"/>
      <c r="V107" s="164"/>
      <c r="W107" s="164"/>
      <c r="X107" s="164"/>
      <c r="Y107" s="164"/>
      <c r="Z107" s="164"/>
    </row>
    <row r="108" ht="15.75" customHeight="1">
      <c r="A108" s="164"/>
      <c r="B108" s="164"/>
      <c r="C108" s="164"/>
      <c r="D108" s="164"/>
      <c r="E108" s="164"/>
      <c r="F108" s="164"/>
      <c r="G108" s="164"/>
      <c r="H108" s="164"/>
      <c r="I108" s="164"/>
      <c r="J108" s="164"/>
      <c r="K108" s="164"/>
      <c r="L108" s="164"/>
      <c r="M108" s="164"/>
      <c r="N108" s="164"/>
      <c r="O108" s="164"/>
      <c r="P108" s="164"/>
      <c r="Q108" s="164"/>
      <c r="R108" s="164"/>
      <c r="S108" s="164"/>
      <c r="T108" s="164"/>
      <c r="U108" s="164"/>
      <c r="V108" s="164"/>
      <c r="W108" s="164"/>
      <c r="X108" s="164"/>
      <c r="Y108" s="164"/>
      <c r="Z108" s="164"/>
    </row>
    <row r="109" ht="15.75" customHeight="1">
      <c r="A109" s="164"/>
      <c r="B109" s="164"/>
      <c r="C109" s="164"/>
      <c r="D109" s="164"/>
      <c r="E109" s="164"/>
      <c r="F109" s="164"/>
      <c r="G109" s="164"/>
      <c r="H109" s="164"/>
      <c r="I109" s="164"/>
      <c r="J109" s="164"/>
      <c r="K109" s="164"/>
      <c r="L109" s="164"/>
      <c r="M109" s="164"/>
      <c r="N109" s="164"/>
      <c r="O109" s="164"/>
      <c r="P109" s="164"/>
      <c r="Q109" s="164"/>
      <c r="R109" s="164"/>
      <c r="S109" s="164"/>
      <c r="T109" s="164"/>
      <c r="U109" s="164"/>
      <c r="V109" s="164"/>
      <c r="W109" s="164"/>
      <c r="X109" s="164"/>
      <c r="Y109" s="164"/>
      <c r="Z109" s="164"/>
    </row>
    <row r="110" ht="15.75" customHeight="1">
      <c r="A110" s="164"/>
      <c r="B110" s="164"/>
      <c r="C110" s="164"/>
      <c r="D110" s="164"/>
      <c r="E110" s="164"/>
      <c r="F110" s="164"/>
      <c r="G110" s="164"/>
      <c r="H110" s="164"/>
      <c r="I110" s="164"/>
      <c r="J110" s="164"/>
      <c r="K110" s="164"/>
      <c r="L110" s="164"/>
      <c r="M110" s="164"/>
      <c r="N110" s="164"/>
      <c r="O110" s="164"/>
      <c r="P110" s="164"/>
      <c r="Q110" s="164"/>
      <c r="R110" s="164"/>
      <c r="S110" s="164"/>
      <c r="T110" s="164"/>
      <c r="U110" s="164"/>
      <c r="V110" s="164"/>
      <c r="W110" s="164"/>
      <c r="X110" s="164"/>
      <c r="Y110" s="164"/>
      <c r="Z110" s="164"/>
    </row>
    <row r="111" ht="15.75" customHeight="1">
      <c r="A111" s="164"/>
      <c r="B111" s="164"/>
      <c r="C111" s="164"/>
      <c r="D111" s="164"/>
      <c r="E111" s="164"/>
      <c r="F111" s="164"/>
      <c r="G111" s="164"/>
      <c r="H111" s="164"/>
      <c r="I111" s="164"/>
      <c r="J111" s="164"/>
      <c r="K111" s="164"/>
      <c r="L111" s="164"/>
      <c r="M111" s="164"/>
      <c r="N111" s="164"/>
      <c r="O111" s="164"/>
      <c r="P111" s="164"/>
      <c r="Q111" s="164"/>
      <c r="R111" s="164"/>
      <c r="S111" s="164"/>
      <c r="T111" s="164"/>
      <c r="U111" s="164"/>
      <c r="V111" s="164"/>
      <c r="W111" s="164"/>
      <c r="X111" s="164"/>
      <c r="Y111" s="164"/>
      <c r="Z111" s="164"/>
    </row>
    <row r="112" ht="15.75" customHeight="1">
      <c r="A112" s="164"/>
      <c r="B112" s="164"/>
      <c r="C112" s="164"/>
      <c r="D112" s="164"/>
      <c r="E112" s="164"/>
      <c r="F112" s="164"/>
      <c r="G112" s="164"/>
      <c r="H112" s="164"/>
      <c r="I112" s="164"/>
      <c r="J112" s="164"/>
      <c r="K112" s="164"/>
      <c r="L112" s="164"/>
      <c r="M112" s="164"/>
      <c r="N112" s="164"/>
      <c r="O112" s="164"/>
      <c r="P112" s="164"/>
      <c r="Q112" s="164"/>
      <c r="R112" s="164"/>
      <c r="S112" s="164"/>
      <c r="T112" s="164"/>
      <c r="U112" s="164"/>
      <c r="V112" s="164"/>
      <c r="W112" s="164"/>
      <c r="X112" s="164"/>
      <c r="Y112" s="164"/>
      <c r="Z112" s="164"/>
    </row>
    <row r="113" ht="15.75" customHeight="1">
      <c r="A113" s="164"/>
      <c r="B113" s="164"/>
      <c r="C113" s="164"/>
      <c r="D113" s="164"/>
      <c r="E113" s="164"/>
      <c r="F113" s="164"/>
      <c r="G113" s="164"/>
      <c r="H113" s="164"/>
      <c r="I113" s="164"/>
      <c r="J113" s="164"/>
      <c r="K113" s="164"/>
      <c r="L113" s="164"/>
      <c r="M113" s="164"/>
      <c r="N113" s="164"/>
      <c r="O113" s="164"/>
      <c r="P113" s="164"/>
      <c r="Q113" s="164"/>
      <c r="R113" s="164"/>
      <c r="S113" s="164"/>
      <c r="T113" s="164"/>
      <c r="U113" s="164"/>
      <c r="V113" s="164"/>
      <c r="W113" s="164"/>
      <c r="X113" s="164"/>
      <c r="Y113" s="164"/>
      <c r="Z113" s="164"/>
    </row>
    <row r="114" ht="15.75" customHeight="1">
      <c r="A114" s="164"/>
      <c r="B114" s="164"/>
      <c r="C114" s="164"/>
      <c r="D114" s="164"/>
      <c r="E114" s="164"/>
      <c r="F114" s="164"/>
      <c r="G114" s="164"/>
      <c r="H114" s="164"/>
      <c r="I114" s="164"/>
      <c r="J114" s="164"/>
      <c r="K114" s="164"/>
      <c r="L114" s="164"/>
      <c r="M114" s="164"/>
      <c r="N114" s="164"/>
      <c r="O114" s="164"/>
      <c r="P114" s="164"/>
      <c r="Q114" s="164"/>
      <c r="R114" s="164"/>
      <c r="S114" s="164"/>
      <c r="T114" s="164"/>
      <c r="U114" s="164"/>
      <c r="V114" s="164"/>
      <c r="W114" s="164"/>
      <c r="X114" s="164"/>
      <c r="Y114" s="164"/>
      <c r="Z114" s="164"/>
    </row>
    <row r="115" ht="15.75" customHeight="1">
      <c r="A115" s="164"/>
      <c r="B115" s="164"/>
      <c r="C115" s="164"/>
      <c r="D115" s="164"/>
      <c r="E115" s="164"/>
      <c r="F115" s="164"/>
      <c r="G115" s="164"/>
      <c r="H115" s="164"/>
      <c r="I115" s="164"/>
      <c r="J115" s="164"/>
      <c r="K115" s="164"/>
      <c r="L115" s="164"/>
      <c r="M115" s="164"/>
      <c r="N115" s="164"/>
      <c r="O115" s="164"/>
      <c r="P115" s="164"/>
      <c r="Q115" s="164"/>
      <c r="R115" s="164"/>
      <c r="S115" s="164"/>
      <c r="T115" s="164"/>
      <c r="U115" s="164"/>
      <c r="V115" s="164"/>
      <c r="W115" s="164"/>
      <c r="X115" s="164"/>
      <c r="Y115" s="164"/>
      <c r="Z115" s="164"/>
    </row>
    <row r="116" ht="15.75" customHeight="1">
      <c r="A116" s="164"/>
      <c r="B116" s="164"/>
      <c r="C116" s="164"/>
      <c r="D116" s="164"/>
      <c r="E116" s="164"/>
      <c r="F116" s="164"/>
      <c r="G116" s="164"/>
      <c r="H116" s="164"/>
      <c r="I116" s="164"/>
      <c r="J116" s="164"/>
      <c r="K116" s="164"/>
      <c r="L116" s="164"/>
      <c r="M116" s="164"/>
      <c r="N116" s="164"/>
      <c r="O116" s="164"/>
      <c r="P116" s="164"/>
      <c r="Q116" s="164"/>
      <c r="R116" s="164"/>
      <c r="S116" s="164"/>
      <c r="T116" s="164"/>
      <c r="U116" s="164"/>
      <c r="V116" s="164"/>
      <c r="W116" s="164"/>
      <c r="X116" s="164"/>
      <c r="Y116" s="164"/>
      <c r="Z116" s="164"/>
    </row>
    <row r="117" ht="15.75" customHeight="1">
      <c r="A117" s="164"/>
      <c r="B117" s="164"/>
      <c r="C117" s="164"/>
      <c r="D117" s="164"/>
      <c r="E117" s="164"/>
      <c r="F117" s="164"/>
      <c r="G117" s="164"/>
      <c r="H117" s="164"/>
      <c r="I117" s="164"/>
      <c r="J117" s="164"/>
      <c r="K117" s="164"/>
      <c r="L117" s="164"/>
      <c r="M117" s="164"/>
      <c r="N117" s="164"/>
      <c r="O117" s="164"/>
      <c r="P117" s="164"/>
      <c r="Q117" s="164"/>
      <c r="R117" s="164"/>
      <c r="S117" s="164"/>
      <c r="T117" s="164"/>
      <c r="U117" s="164"/>
      <c r="V117" s="164"/>
      <c r="W117" s="164"/>
      <c r="X117" s="164"/>
      <c r="Y117" s="164"/>
      <c r="Z117" s="164"/>
    </row>
    <row r="118" ht="15.75" customHeight="1">
      <c r="A118" s="164"/>
      <c r="B118" s="164"/>
      <c r="C118" s="164"/>
      <c r="D118" s="164"/>
      <c r="E118" s="164"/>
      <c r="F118" s="164"/>
      <c r="G118" s="164"/>
      <c r="H118" s="164"/>
      <c r="I118" s="164"/>
      <c r="J118" s="164"/>
      <c r="K118" s="164"/>
      <c r="L118" s="164"/>
      <c r="M118" s="164"/>
      <c r="N118" s="164"/>
      <c r="O118" s="164"/>
      <c r="P118" s="164"/>
      <c r="Q118" s="164"/>
      <c r="R118" s="164"/>
      <c r="S118" s="164"/>
      <c r="T118" s="164"/>
      <c r="U118" s="164"/>
      <c r="V118" s="164"/>
      <c r="W118" s="164"/>
      <c r="X118" s="164"/>
      <c r="Y118" s="164"/>
      <c r="Z118" s="164"/>
    </row>
    <row r="119" ht="15.75" customHeight="1">
      <c r="A119" s="164"/>
      <c r="B119" s="164"/>
      <c r="C119" s="164"/>
      <c r="D119" s="164"/>
      <c r="E119" s="164"/>
      <c r="F119" s="164"/>
      <c r="G119" s="164"/>
      <c r="H119" s="164"/>
      <c r="I119" s="164"/>
      <c r="J119" s="164"/>
      <c r="K119" s="164"/>
      <c r="L119" s="164"/>
      <c r="M119" s="164"/>
      <c r="N119" s="164"/>
      <c r="O119" s="164"/>
      <c r="P119" s="164"/>
      <c r="Q119" s="164"/>
      <c r="R119" s="164"/>
      <c r="S119" s="164"/>
      <c r="T119" s="164"/>
      <c r="U119" s="164"/>
      <c r="V119" s="164"/>
      <c r="W119" s="164"/>
      <c r="X119" s="164"/>
      <c r="Y119" s="164"/>
      <c r="Z119" s="164"/>
    </row>
    <row r="120" ht="15.75" customHeight="1">
      <c r="A120" s="164"/>
      <c r="B120" s="164"/>
      <c r="C120" s="164"/>
      <c r="D120" s="164"/>
      <c r="E120" s="164"/>
      <c r="F120" s="164"/>
      <c r="G120" s="164"/>
      <c r="H120" s="164"/>
      <c r="I120" s="164"/>
      <c r="J120" s="164"/>
      <c r="K120" s="164"/>
      <c r="L120" s="164"/>
      <c r="M120" s="164"/>
      <c r="N120" s="164"/>
      <c r="O120" s="164"/>
      <c r="P120" s="164"/>
      <c r="Q120" s="164"/>
      <c r="R120" s="164"/>
      <c r="S120" s="164"/>
      <c r="T120" s="164"/>
      <c r="U120" s="164"/>
      <c r="V120" s="164"/>
      <c r="W120" s="164"/>
      <c r="X120" s="164"/>
      <c r="Y120" s="164"/>
      <c r="Z120" s="164"/>
    </row>
    <row r="121" ht="15.75" customHeight="1">
      <c r="A121" s="164"/>
      <c r="B121" s="164"/>
      <c r="C121" s="164"/>
      <c r="D121" s="164"/>
      <c r="E121" s="164"/>
      <c r="F121" s="164"/>
      <c r="G121" s="164"/>
      <c r="H121" s="164"/>
      <c r="I121" s="164"/>
      <c r="J121" s="164"/>
      <c r="K121" s="164"/>
      <c r="L121" s="164"/>
      <c r="M121" s="164"/>
      <c r="N121" s="164"/>
      <c r="O121" s="164"/>
      <c r="P121" s="164"/>
      <c r="Q121" s="164"/>
      <c r="R121" s="164"/>
      <c r="S121" s="164"/>
      <c r="T121" s="164"/>
      <c r="U121" s="164"/>
      <c r="V121" s="164"/>
      <c r="W121" s="164"/>
      <c r="X121" s="164"/>
      <c r="Y121" s="164"/>
      <c r="Z121" s="164"/>
    </row>
    <row r="122" ht="15.75" customHeight="1">
      <c r="A122" s="164"/>
      <c r="B122" s="164"/>
      <c r="C122" s="164"/>
      <c r="D122" s="164"/>
      <c r="E122" s="164"/>
      <c r="F122" s="164"/>
      <c r="G122" s="164"/>
      <c r="H122" s="164"/>
      <c r="I122" s="164"/>
      <c r="J122" s="164"/>
      <c r="K122" s="164"/>
      <c r="L122" s="164"/>
      <c r="M122" s="164"/>
      <c r="N122" s="164"/>
      <c r="O122" s="164"/>
      <c r="P122" s="164"/>
      <c r="Q122" s="164"/>
      <c r="R122" s="164"/>
      <c r="S122" s="164"/>
      <c r="T122" s="164"/>
      <c r="U122" s="164"/>
      <c r="V122" s="164"/>
      <c r="W122" s="164"/>
      <c r="X122" s="164"/>
      <c r="Y122" s="164"/>
      <c r="Z122" s="164"/>
    </row>
    <row r="123" ht="15.75" customHeight="1">
      <c r="A123" s="164"/>
      <c r="B123" s="164"/>
      <c r="C123" s="164"/>
      <c r="D123" s="164"/>
      <c r="E123" s="164"/>
      <c r="F123" s="164"/>
      <c r="G123" s="164"/>
      <c r="H123" s="164"/>
      <c r="I123" s="164"/>
      <c r="J123" s="164"/>
      <c r="K123" s="164"/>
      <c r="L123" s="164"/>
      <c r="M123" s="164"/>
      <c r="N123" s="164"/>
      <c r="O123" s="164"/>
      <c r="P123" s="164"/>
      <c r="Q123" s="164"/>
      <c r="R123" s="164"/>
      <c r="S123" s="164"/>
      <c r="T123" s="164"/>
      <c r="U123" s="164"/>
      <c r="V123" s="164"/>
      <c r="W123" s="164"/>
      <c r="X123" s="164"/>
      <c r="Y123" s="164"/>
      <c r="Z123" s="164"/>
    </row>
    <row r="124" ht="15.75" customHeight="1">
      <c r="A124" s="164"/>
      <c r="B124" s="164"/>
      <c r="C124" s="164"/>
      <c r="D124" s="164"/>
      <c r="E124" s="164"/>
      <c r="F124" s="164"/>
      <c r="G124" s="164"/>
      <c r="H124" s="164"/>
      <c r="I124" s="164"/>
      <c r="J124" s="164"/>
      <c r="K124" s="164"/>
      <c r="L124" s="164"/>
      <c r="M124" s="164"/>
      <c r="N124" s="164"/>
      <c r="O124" s="164"/>
      <c r="P124" s="164"/>
      <c r="Q124" s="164"/>
      <c r="R124" s="164"/>
      <c r="S124" s="164"/>
      <c r="T124" s="164"/>
      <c r="U124" s="164"/>
      <c r="V124" s="164"/>
      <c r="W124" s="164"/>
      <c r="X124" s="164"/>
      <c r="Y124" s="164"/>
      <c r="Z124" s="164"/>
    </row>
    <row r="125" ht="15.75" customHeight="1">
      <c r="A125" s="164"/>
      <c r="B125" s="164"/>
      <c r="C125" s="164"/>
      <c r="D125" s="164"/>
      <c r="E125" s="164"/>
      <c r="F125" s="164"/>
      <c r="G125" s="164"/>
      <c r="H125" s="164"/>
      <c r="I125" s="164"/>
      <c r="J125" s="164"/>
      <c r="K125" s="164"/>
      <c r="L125" s="164"/>
      <c r="M125" s="164"/>
      <c r="N125" s="164"/>
      <c r="O125" s="164"/>
      <c r="P125" s="164"/>
      <c r="Q125" s="164"/>
      <c r="R125" s="164"/>
      <c r="S125" s="164"/>
      <c r="T125" s="164"/>
      <c r="U125" s="164"/>
      <c r="V125" s="164"/>
      <c r="W125" s="164"/>
      <c r="X125" s="164"/>
      <c r="Y125" s="164"/>
      <c r="Z125" s="164"/>
    </row>
    <row r="126" ht="15.75" customHeight="1">
      <c r="A126" s="164"/>
      <c r="B126" s="164"/>
      <c r="C126" s="164"/>
      <c r="D126" s="164"/>
      <c r="E126" s="164"/>
      <c r="F126" s="164"/>
      <c r="G126" s="164"/>
      <c r="H126" s="164"/>
      <c r="I126" s="164"/>
      <c r="J126" s="164"/>
      <c r="K126" s="164"/>
      <c r="L126" s="164"/>
      <c r="M126" s="164"/>
      <c r="N126" s="164"/>
      <c r="O126" s="164"/>
      <c r="P126" s="164"/>
      <c r="Q126" s="164"/>
      <c r="R126" s="164"/>
      <c r="S126" s="164"/>
      <c r="T126" s="164"/>
      <c r="U126" s="164"/>
      <c r="V126" s="164"/>
      <c r="W126" s="164"/>
      <c r="X126" s="164"/>
      <c r="Y126" s="164"/>
      <c r="Z126" s="164"/>
    </row>
    <row r="127" ht="15.75" customHeight="1">
      <c r="A127" s="164"/>
      <c r="B127" s="164"/>
      <c r="C127" s="164"/>
      <c r="D127" s="164"/>
      <c r="E127" s="164"/>
      <c r="F127" s="164"/>
      <c r="G127" s="164"/>
      <c r="H127" s="164"/>
      <c r="I127" s="164"/>
      <c r="J127" s="164"/>
      <c r="K127" s="164"/>
      <c r="L127" s="164"/>
      <c r="M127" s="164"/>
      <c r="N127" s="164"/>
      <c r="O127" s="164"/>
      <c r="P127" s="164"/>
      <c r="Q127" s="164"/>
      <c r="R127" s="164"/>
      <c r="S127" s="164"/>
      <c r="T127" s="164"/>
      <c r="U127" s="164"/>
      <c r="V127" s="164"/>
      <c r="W127" s="164"/>
      <c r="X127" s="164"/>
      <c r="Y127" s="164"/>
      <c r="Z127" s="164"/>
    </row>
    <row r="128" ht="15.75" customHeight="1">
      <c r="A128" s="164"/>
      <c r="B128" s="164"/>
      <c r="C128" s="164"/>
      <c r="D128" s="164"/>
      <c r="E128" s="164"/>
      <c r="F128" s="164"/>
      <c r="G128" s="164"/>
      <c r="H128" s="164"/>
      <c r="I128" s="164"/>
      <c r="J128" s="164"/>
      <c r="K128" s="164"/>
      <c r="L128" s="164"/>
      <c r="M128" s="164"/>
      <c r="N128" s="164"/>
      <c r="O128" s="164"/>
      <c r="P128" s="164"/>
      <c r="Q128" s="164"/>
      <c r="R128" s="164"/>
      <c r="S128" s="164"/>
      <c r="T128" s="164"/>
      <c r="U128" s="164"/>
      <c r="V128" s="164"/>
      <c r="W128" s="164"/>
      <c r="X128" s="164"/>
      <c r="Y128" s="164"/>
      <c r="Z128" s="164"/>
    </row>
    <row r="129" ht="15.75" customHeight="1">
      <c r="A129" s="164"/>
      <c r="B129" s="164"/>
      <c r="C129" s="164"/>
      <c r="D129" s="164"/>
      <c r="E129" s="164"/>
      <c r="F129" s="164"/>
      <c r="G129" s="164"/>
      <c r="H129" s="164"/>
      <c r="I129" s="164"/>
      <c r="J129" s="164"/>
      <c r="K129" s="164"/>
      <c r="L129" s="164"/>
      <c r="M129" s="164"/>
      <c r="N129" s="164"/>
      <c r="O129" s="164"/>
      <c r="P129" s="164"/>
      <c r="Q129" s="164"/>
      <c r="R129" s="164"/>
      <c r="S129" s="164"/>
      <c r="T129" s="164"/>
      <c r="U129" s="164"/>
      <c r="V129" s="164"/>
      <c r="W129" s="164"/>
      <c r="X129" s="164"/>
      <c r="Y129" s="164"/>
      <c r="Z129" s="164"/>
    </row>
    <row r="130" ht="15.75" customHeight="1">
      <c r="A130" s="164"/>
      <c r="B130" s="164"/>
      <c r="C130" s="164"/>
      <c r="D130" s="164"/>
      <c r="E130" s="164"/>
      <c r="F130" s="164"/>
      <c r="G130" s="164"/>
      <c r="H130" s="164"/>
      <c r="I130" s="164"/>
      <c r="J130" s="164"/>
      <c r="K130" s="164"/>
      <c r="L130" s="164"/>
      <c r="M130" s="164"/>
      <c r="N130" s="164"/>
      <c r="O130" s="164"/>
      <c r="P130" s="164"/>
      <c r="Q130" s="164"/>
      <c r="R130" s="164"/>
      <c r="S130" s="164"/>
      <c r="T130" s="164"/>
      <c r="U130" s="164"/>
      <c r="V130" s="164"/>
      <c r="W130" s="164"/>
      <c r="X130" s="164"/>
      <c r="Y130" s="164"/>
      <c r="Z130" s="164"/>
    </row>
    <row r="131" ht="15.75" customHeight="1">
      <c r="A131" s="164"/>
      <c r="B131" s="164"/>
      <c r="C131" s="164"/>
      <c r="D131" s="164"/>
      <c r="E131" s="164"/>
      <c r="F131" s="164"/>
      <c r="G131" s="164"/>
      <c r="H131" s="164"/>
      <c r="I131" s="164"/>
      <c r="J131" s="164"/>
      <c r="K131" s="164"/>
      <c r="L131" s="164"/>
      <c r="M131" s="164"/>
      <c r="N131" s="164"/>
      <c r="O131" s="164"/>
      <c r="P131" s="164"/>
      <c r="Q131" s="164"/>
      <c r="R131" s="164"/>
      <c r="S131" s="164"/>
      <c r="T131" s="164"/>
      <c r="U131" s="164"/>
      <c r="V131" s="164"/>
      <c r="W131" s="164"/>
      <c r="X131" s="164"/>
      <c r="Y131" s="164"/>
      <c r="Z131" s="164"/>
    </row>
    <row r="132" ht="15.75" customHeight="1">
      <c r="A132" s="164"/>
      <c r="B132" s="164"/>
      <c r="C132" s="164"/>
      <c r="D132" s="164"/>
      <c r="E132" s="164"/>
      <c r="F132" s="164"/>
      <c r="G132" s="164"/>
      <c r="H132" s="164"/>
      <c r="I132" s="164"/>
      <c r="J132" s="164"/>
      <c r="K132" s="164"/>
      <c r="L132" s="164"/>
      <c r="M132" s="164"/>
      <c r="N132" s="164"/>
      <c r="O132" s="164"/>
      <c r="P132" s="164"/>
      <c r="Q132" s="164"/>
      <c r="R132" s="164"/>
      <c r="S132" s="164"/>
      <c r="T132" s="164"/>
      <c r="U132" s="164"/>
      <c r="V132" s="164"/>
      <c r="W132" s="164"/>
      <c r="X132" s="164"/>
      <c r="Y132" s="164"/>
      <c r="Z132" s="164"/>
    </row>
    <row r="133" ht="15.75" customHeight="1">
      <c r="A133" s="164"/>
      <c r="B133" s="164"/>
      <c r="C133" s="164"/>
      <c r="D133" s="164"/>
      <c r="E133" s="164"/>
      <c r="F133" s="164"/>
      <c r="G133" s="164"/>
      <c r="H133" s="164"/>
      <c r="I133" s="164"/>
      <c r="J133" s="164"/>
      <c r="K133" s="164"/>
      <c r="L133" s="164"/>
      <c r="M133" s="164"/>
      <c r="N133" s="164"/>
      <c r="O133" s="164"/>
      <c r="P133" s="164"/>
      <c r="Q133" s="164"/>
      <c r="R133" s="164"/>
      <c r="S133" s="164"/>
      <c r="T133" s="164"/>
      <c r="U133" s="164"/>
      <c r="V133" s="164"/>
      <c r="W133" s="164"/>
      <c r="X133" s="164"/>
      <c r="Y133" s="164"/>
      <c r="Z133" s="164"/>
    </row>
    <row r="134" ht="15.75" customHeight="1">
      <c r="A134" s="164"/>
      <c r="B134" s="164"/>
      <c r="C134" s="164"/>
      <c r="D134" s="164"/>
      <c r="E134" s="164"/>
      <c r="F134" s="164"/>
      <c r="G134" s="164"/>
      <c r="H134" s="164"/>
      <c r="I134" s="164"/>
      <c r="J134" s="164"/>
      <c r="K134" s="164"/>
      <c r="L134" s="164"/>
      <c r="M134" s="164"/>
      <c r="N134" s="164"/>
      <c r="O134" s="164"/>
      <c r="P134" s="164"/>
      <c r="Q134" s="164"/>
      <c r="R134" s="164"/>
      <c r="S134" s="164"/>
      <c r="T134" s="164"/>
      <c r="U134" s="164"/>
      <c r="V134" s="164"/>
      <c r="W134" s="164"/>
      <c r="X134" s="164"/>
      <c r="Y134" s="164"/>
      <c r="Z134" s="164"/>
    </row>
    <row r="135" ht="15.75" customHeight="1">
      <c r="A135" s="164"/>
      <c r="B135" s="164"/>
      <c r="C135" s="164"/>
      <c r="D135" s="164"/>
      <c r="E135" s="164"/>
      <c r="F135" s="164"/>
      <c r="G135" s="164"/>
      <c r="H135" s="164"/>
      <c r="I135" s="164"/>
      <c r="J135" s="164"/>
      <c r="K135" s="164"/>
      <c r="L135" s="164"/>
      <c r="M135" s="164"/>
      <c r="N135" s="164"/>
      <c r="O135" s="164"/>
      <c r="P135" s="164"/>
      <c r="Q135" s="164"/>
      <c r="R135" s="164"/>
      <c r="S135" s="164"/>
      <c r="T135" s="164"/>
      <c r="U135" s="164"/>
      <c r="V135" s="164"/>
      <c r="W135" s="164"/>
      <c r="X135" s="164"/>
      <c r="Y135" s="164"/>
      <c r="Z135" s="164"/>
    </row>
    <row r="136" ht="15.75" customHeight="1">
      <c r="A136" s="164"/>
      <c r="B136" s="164"/>
      <c r="C136" s="164"/>
      <c r="D136" s="164"/>
      <c r="E136" s="164"/>
      <c r="F136" s="164"/>
      <c r="G136" s="164"/>
      <c r="H136" s="164"/>
      <c r="I136" s="164"/>
      <c r="J136" s="164"/>
      <c r="K136" s="164"/>
      <c r="L136" s="164"/>
      <c r="M136" s="164"/>
      <c r="N136" s="164"/>
      <c r="O136" s="164"/>
      <c r="P136" s="164"/>
      <c r="Q136" s="164"/>
      <c r="R136" s="164"/>
      <c r="S136" s="164"/>
      <c r="T136" s="164"/>
      <c r="U136" s="164"/>
      <c r="V136" s="164"/>
      <c r="W136" s="164"/>
      <c r="X136" s="164"/>
      <c r="Y136" s="164"/>
      <c r="Z136" s="164"/>
    </row>
    <row r="137" ht="15.75" customHeight="1">
      <c r="A137" s="164"/>
      <c r="B137" s="164"/>
      <c r="C137" s="164"/>
      <c r="D137" s="164"/>
      <c r="E137" s="164"/>
      <c r="F137" s="164"/>
      <c r="G137" s="164"/>
      <c r="H137" s="164"/>
      <c r="I137" s="164"/>
      <c r="J137" s="164"/>
      <c r="K137" s="164"/>
      <c r="L137" s="164"/>
      <c r="M137" s="164"/>
      <c r="N137" s="164"/>
      <c r="O137" s="164"/>
      <c r="P137" s="164"/>
      <c r="Q137" s="164"/>
      <c r="R137" s="164"/>
      <c r="S137" s="164"/>
      <c r="T137" s="164"/>
      <c r="U137" s="164"/>
      <c r="V137" s="164"/>
      <c r="W137" s="164"/>
      <c r="X137" s="164"/>
      <c r="Y137" s="164"/>
      <c r="Z137" s="164"/>
    </row>
    <row r="138" ht="15.75" customHeight="1">
      <c r="A138" s="164"/>
      <c r="B138" s="164"/>
      <c r="C138" s="164"/>
      <c r="D138" s="164"/>
      <c r="E138" s="164"/>
      <c r="F138" s="164"/>
      <c r="G138" s="164"/>
      <c r="H138" s="164"/>
      <c r="I138" s="164"/>
      <c r="J138" s="164"/>
      <c r="K138" s="164"/>
      <c r="L138" s="164"/>
      <c r="M138" s="164"/>
      <c r="N138" s="164"/>
      <c r="O138" s="164"/>
      <c r="P138" s="164"/>
      <c r="Q138" s="164"/>
      <c r="R138" s="164"/>
      <c r="S138" s="164"/>
      <c r="T138" s="164"/>
      <c r="U138" s="164"/>
      <c r="V138" s="164"/>
      <c r="W138" s="164"/>
      <c r="X138" s="164"/>
      <c r="Y138" s="164"/>
      <c r="Z138" s="164"/>
    </row>
    <row r="139" ht="15.75" customHeight="1">
      <c r="A139" s="164"/>
      <c r="B139" s="164"/>
      <c r="C139" s="164"/>
      <c r="D139" s="164"/>
      <c r="E139" s="164"/>
      <c r="F139" s="164"/>
      <c r="G139" s="164"/>
      <c r="H139" s="164"/>
      <c r="I139" s="164"/>
      <c r="J139" s="164"/>
      <c r="K139" s="164"/>
      <c r="L139" s="164"/>
      <c r="M139" s="164"/>
      <c r="N139" s="164"/>
      <c r="O139" s="164"/>
      <c r="P139" s="164"/>
      <c r="Q139" s="164"/>
      <c r="R139" s="164"/>
      <c r="S139" s="164"/>
      <c r="T139" s="164"/>
      <c r="U139" s="164"/>
      <c r="V139" s="164"/>
      <c r="W139" s="164"/>
      <c r="X139" s="164"/>
      <c r="Y139" s="164"/>
      <c r="Z139" s="164"/>
    </row>
    <row r="140" ht="15.75" customHeight="1">
      <c r="A140" s="164"/>
      <c r="B140" s="164"/>
      <c r="C140" s="164"/>
      <c r="D140" s="164"/>
      <c r="E140" s="164"/>
      <c r="F140" s="164"/>
      <c r="G140" s="164"/>
      <c r="H140" s="164"/>
      <c r="I140" s="164"/>
      <c r="J140" s="164"/>
      <c r="K140" s="164"/>
      <c r="L140" s="164"/>
      <c r="M140" s="164"/>
      <c r="N140" s="164"/>
      <c r="O140" s="164"/>
      <c r="P140" s="164"/>
      <c r="Q140" s="164"/>
      <c r="R140" s="164"/>
      <c r="S140" s="164"/>
      <c r="T140" s="164"/>
      <c r="U140" s="164"/>
      <c r="V140" s="164"/>
      <c r="W140" s="164"/>
      <c r="X140" s="164"/>
      <c r="Y140" s="164"/>
      <c r="Z140" s="164"/>
    </row>
    <row r="141" ht="15.75" customHeight="1">
      <c r="A141" s="164"/>
      <c r="B141" s="164"/>
      <c r="C141" s="164"/>
      <c r="D141" s="164"/>
      <c r="E141" s="164"/>
      <c r="F141" s="164"/>
      <c r="G141" s="164"/>
      <c r="H141" s="164"/>
      <c r="I141" s="164"/>
      <c r="J141" s="164"/>
      <c r="K141" s="164"/>
      <c r="L141" s="164"/>
      <c r="M141" s="164"/>
      <c r="N141" s="164"/>
      <c r="O141" s="164"/>
      <c r="P141" s="164"/>
      <c r="Q141" s="164"/>
      <c r="R141" s="164"/>
      <c r="S141" s="164"/>
      <c r="T141" s="164"/>
      <c r="U141" s="164"/>
      <c r="V141" s="164"/>
      <c r="W141" s="164"/>
      <c r="X141" s="164"/>
      <c r="Y141" s="164"/>
      <c r="Z141" s="164"/>
    </row>
    <row r="142" ht="15.75" customHeight="1">
      <c r="A142" s="164"/>
      <c r="B142" s="164"/>
      <c r="C142" s="164"/>
      <c r="D142" s="164"/>
      <c r="E142" s="164"/>
      <c r="F142" s="164"/>
      <c r="G142" s="164"/>
      <c r="H142" s="164"/>
      <c r="I142" s="164"/>
      <c r="J142" s="164"/>
      <c r="K142" s="164"/>
      <c r="L142" s="164"/>
      <c r="M142" s="164"/>
      <c r="N142" s="164"/>
      <c r="O142" s="164"/>
      <c r="P142" s="164"/>
      <c r="Q142" s="164"/>
      <c r="R142" s="164"/>
      <c r="S142" s="164"/>
      <c r="T142" s="164"/>
      <c r="U142" s="164"/>
      <c r="V142" s="164"/>
      <c r="W142" s="164"/>
      <c r="X142" s="164"/>
      <c r="Y142" s="164"/>
      <c r="Z142" s="164"/>
    </row>
    <row r="143" ht="15.75" customHeight="1">
      <c r="A143" s="164"/>
      <c r="B143" s="164"/>
      <c r="C143" s="164"/>
      <c r="D143" s="164"/>
      <c r="E143" s="164"/>
      <c r="F143" s="164"/>
      <c r="G143" s="164"/>
      <c r="H143" s="164"/>
      <c r="I143" s="164"/>
      <c r="J143" s="164"/>
      <c r="K143" s="164"/>
      <c r="L143" s="164"/>
      <c r="M143" s="164"/>
      <c r="N143" s="164"/>
      <c r="O143" s="164"/>
      <c r="P143" s="164"/>
      <c r="Q143" s="164"/>
      <c r="R143" s="164"/>
      <c r="S143" s="164"/>
      <c r="T143" s="164"/>
      <c r="U143" s="164"/>
      <c r="V143" s="164"/>
      <c r="W143" s="164"/>
      <c r="X143" s="164"/>
      <c r="Y143" s="164"/>
      <c r="Z143" s="164"/>
    </row>
    <row r="144" ht="15.75" customHeight="1">
      <c r="A144" s="164"/>
      <c r="B144" s="164"/>
      <c r="C144" s="164"/>
      <c r="D144" s="164"/>
      <c r="E144" s="164"/>
      <c r="F144" s="164"/>
      <c r="G144" s="164"/>
      <c r="H144" s="164"/>
      <c r="I144" s="164"/>
      <c r="J144" s="164"/>
      <c r="K144" s="164"/>
      <c r="L144" s="164"/>
      <c r="M144" s="164"/>
      <c r="N144" s="164"/>
      <c r="O144" s="164"/>
      <c r="P144" s="164"/>
      <c r="Q144" s="164"/>
      <c r="R144" s="164"/>
      <c r="S144" s="164"/>
      <c r="T144" s="164"/>
      <c r="U144" s="164"/>
      <c r="V144" s="164"/>
      <c r="W144" s="164"/>
      <c r="X144" s="164"/>
      <c r="Y144" s="164"/>
      <c r="Z144" s="164"/>
    </row>
    <row r="145" ht="15.75" customHeight="1">
      <c r="A145" s="164"/>
      <c r="B145" s="164"/>
      <c r="C145" s="164"/>
      <c r="D145" s="164"/>
      <c r="E145" s="164"/>
      <c r="F145" s="164"/>
      <c r="G145" s="164"/>
      <c r="H145" s="164"/>
      <c r="I145" s="164"/>
      <c r="J145" s="164"/>
      <c r="K145" s="164"/>
      <c r="L145" s="164"/>
      <c r="M145" s="164"/>
      <c r="N145" s="164"/>
      <c r="O145" s="164"/>
      <c r="P145" s="164"/>
      <c r="Q145" s="164"/>
      <c r="R145" s="164"/>
      <c r="S145" s="164"/>
      <c r="T145" s="164"/>
      <c r="U145" s="164"/>
      <c r="V145" s="164"/>
      <c r="W145" s="164"/>
      <c r="X145" s="164"/>
      <c r="Y145" s="164"/>
      <c r="Z145" s="164"/>
    </row>
    <row r="146" ht="15.75" customHeight="1">
      <c r="A146" s="164"/>
      <c r="B146" s="164"/>
      <c r="C146" s="164"/>
      <c r="D146" s="164"/>
      <c r="E146" s="164"/>
      <c r="F146" s="164"/>
      <c r="G146" s="164"/>
      <c r="H146" s="164"/>
      <c r="I146" s="164"/>
      <c r="J146" s="164"/>
      <c r="K146" s="164"/>
      <c r="L146" s="164"/>
      <c r="M146" s="164"/>
      <c r="N146" s="164"/>
      <c r="O146" s="164"/>
      <c r="P146" s="164"/>
      <c r="Q146" s="164"/>
      <c r="R146" s="164"/>
      <c r="S146" s="164"/>
      <c r="T146" s="164"/>
      <c r="U146" s="164"/>
      <c r="V146" s="164"/>
      <c r="W146" s="164"/>
      <c r="X146" s="164"/>
      <c r="Y146" s="164"/>
      <c r="Z146" s="164"/>
    </row>
    <row r="147" ht="15.75" customHeight="1">
      <c r="A147" s="164"/>
      <c r="B147" s="164"/>
      <c r="C147" s="164"/>
      <c r="D147" s="164"/>
      <c r="E147" s="164"/>
      <c r="F147" s="164"/>
      <c r="G147" s="164"/>
      <c r="H147" s="164"/>
      <c r="I147" s="164"/>
      <c r="J147" s="164"/>
      <c r="K147" s="164"/>
      <c r="L147" s="164"/>
      <c r="M147" s="164"/>
      <c r="N147" s="164"/>
      <c r="O147" s="164"/>
      <c r="P147" s="164"/>
      <c r="Q147" s="164"/>
      <c r="R147" s="164"/>
      <c r="S147" s="164"/>
      <c r="T147" s="164"/>
      <c r="U147" s="164"/>
      <c r="V147" s="164"/>
      <c r="W147" s="164"/>
      <c r="X147" s="164"/>
      <c r="Y147" s="164"/>
      <c r="Z147" s="164"/>
    </row>
    <row r="148" ht="15.75" customHeight="1">
      <c r="A148" s="164"/>
      <c r="B148" s="164"/>
      <c r="C148" s="164"/>
      <c r="D148" s="164"/>
      <c r="E148" s="164"/>
      <c r="F148" s="164"/>
      <c r="G148" s="164"/>
      <c r="H148" s="164"/>
      <c r="I148" s="164"/>
      <c r="J148" s="164"/>
      <c r="K148" s="164"/>
      <c r="L148" s="164"/>
      <c r="M148" s="164"/>
      <c r="N148" s="164"/>
      <c r="O148" s="164"/>
      <c r="P148" s="164"/>
      <c r="Q148" s="164"/>
      <c r="R148" s="164"/>
      <c r="S148" s="164"/>
      <c r="T148" s="164"/>
      <c r="U148" s="164"/>
      <c r="V148" s="164"/>
      <c r="W148" s="164"/>
      <c r="X148" s="164"/>
      <c r="Y148" s="164"/>
      <c r="Z148" s="164"/>
    </row>
    <row r="149" ht="15.75" customHeight="1">
      <c r="A149" s="164"/>
      <c r="B149" s="164"/>
      <c r="C149" s="164"/>
      <c r="D149" s="164"/>
      <c r="E149" s="164"/>
      <c r="F149" s="164"/>
      <c r="G149" s="164"/>
      <c r="H149" s="164"/>
      <c r="I149" s="164"/>
      <c r="J149" s="164"/>
      <c r="K149" s="164"/>
      <c r="L149" s="164"/>
      <c r="M149" s="164"/>
      <c r="N149" s="164"/>
      <c r="O149" s="164"/>
      <c r="P149" s="164"/>
      <c r="Q149" s="164"/>
      <c r="R149" s="164"/>
      <c r="S149" s="164"/>
      <c r="T149" s="164"/>
      <c r="U149" s="164"/>
      <c r="V149" s="164"/>
      <c r="W149" s="164"/>
      <c r="X149" s="164"/>
      <c r="Y149" s="164"/>
      <c r="Z149" s="164"/>
    </row>
    <row r="150" ht="15.75" customHeight="1">
      <c r="A150" s="164"/>
      <c r="B150" s="164"/>
      <c r="C150" s="164"/>
      <c r="D150" s="164"/>
      <c r="E150" s="164"/>
      <c r="F150" s="164"/>
      <c r="G150" s="164"/>
      <c r="H150" s="164"/>
      <c r="I150" s="164"/>
      <c r="J150" s="164"/>
      <c r="K150" s="164"/>
      <c r="L150" s="164"/>
      <c r="M150" s="164"/>
      <c r="N150" s="164"/>
      <c r="O150" s="164"/>
      <c r="P150" s="164"/>
      <c r="Q150" s="164"/>
      <c r="R150" s="164"/>
      <c r="S150" s="164"/>
      <c r="T150" s="164"/>
      <c r="U150" s="164"/>
      <c r="V150" s="164"/>
      <c r="W150" s="164"/>
      <c r="X150" s="164"/>
      <c r="Y150" s="164"/>
      <c r="Z150" s="164"/>
    </row>
    <row r="151" ht="15.75" customHeight="1">
      <c r="A151" s="164"/>
      <c r="B151" s="164"/>
      <c r="C151" s="164"/>
      <c r="D151" s="164"/>
      <c r="E151" s="164"/>
      <c r="F151" s="164"/>
      <c r="G151" s="164"/>
      <c r="H151" s="164"/>
      <c r="I151" s="164"/>
      <c r="J151" s="164"/>
      <c r="K151" s="164"/>
      <c r="L151" s="164"/>
      <c r="M151" s="164"/>
      <c r="N151" s="164"/>
      <c r="O151" s="164"/>
      <c r="P151" s="164"/>
      <c r="Q151" s="164"/>
      <c r="R151" s="164"/>
      <c r="S151" s="164"/>
      <c r="T151" s="164"/>
      <c r="U151" s="164"/>
      <c r="V151" s="164"/>
      <c r="W151" s="164"/>
      <c r="X151" s="164"/>
      <c r="Y151" s="164"/>
      <c r="Z151" s="164"/>
    </row>
    <row r="152" ht="15.75" customHeight="1">
      <c r="A152" s="164"/>
      <c r="B152" s="164"/>
      <c r="C152" s="164"/>
      <c r="D152" s="164"/>
      <c r="E152" s="164"/>
      <c r="F152" s="164"/>
      <c r="G152" s="164"/>
      <c r="H152" s="164"/>
      <c r="I152" s="164"/>
      <c r="J152" s="164"/>
      <c r="K152" s="164"/>
      <c r="L152" s="164"/>
      <c r="M152" s="164"/>
      <c r="N152" s="164"/>
      <c r="O152" s="164"/>
      <c r="P152" s="164"/>
      <c r="Q152" s="164"/>
      <c r="R152" s="164"/>
      <c r="S152" s="164"/>
      <c r="T152" s="164"/>
      <c r="U152" s="164"/>
      <c r="V152" s="164"/>
      <c r="W152" s="164"/>
      <c r="X152" s="164"/>
      <c r="Y152" s="164"/>
      <c r="Z152" s="164"/>
    </row>
    <row r="153" ht="15.75" customHeight="1">
      <c r="A153" s="164"/>
      <c r="B153" s="164"/>
      <c r="C153" s="164"/>
      <c r="D153" s="164"/>
      <c r="E153" s="164"/>
      <c r="F153" s="164"/>
      <c r="G153" s="164"/>
      <c r="H153" s="164"/>
      <c r="I153" s="164"/>
      <c r="J153" s="164"/>
      <c r="K153" s="164"/>
      <c r="L153" s="164"/>
      <c r="M153" s="164"/>
      <c r="N153" s="164"/>
      <c r="O153" s="164"/>
      <c r="P153" s="164"/>
      <c r="Q153" s="164"/>
      <c r="R153" s="164"/>
      <c r="S153" s="164"/>
      <c r="T153" s="164"/>
      <c r="U153" s="164"/>
      <c r="V153" s="164"/>
      <c r="W153" s="164"/>
      <c r="X153" s="164"/>
      <c r="Y153" s="164"/>
      <c r="Z153" s="164"/>
    </row>
    <row r="154" ht="15.75" customHeight="1">
      <c r="A154" s="164"/>
      <c r="B154" s="164"/>
      <c r="C154" s="164"/>
      <c r="D154" s="164"/>
      <c r="E154" s="164"/>
      <c r="F154" s="164"/>
      <c r="G154" s="164"/>
      <c r="H154" s="164"/>
      <c r="I154" s="164"/>
      <c r="J154" s="164"/>
      <c r="K154" s="164"/>
      <c r="L154" s="164"/>
      <c r="M154" s="164"/>
      <c r="N154" s="164"/>
      <c r="O154" s="164"/>
      <c r="P154" s="164"/>
      <c r="Q154" s="164"/>
      <c r="R154" s="164"/>
      <c r="S154" s="164"/>
      <c r="T154" s="164"/>
      <c r="U154" s="164"/>
      <c r="V154" s="164"/>
      <c r="W154" s="164"/>
      <c r="X154" s="164"/>
      <c r="Y154" s="164"/>
      <c r="Z154" s="164"/>
    </row>
    <row r="155" ht="15.75" customHeight="1">
      <c r="A155" s="164"/>
      <c r="B155" s="164"/>
      <c r="C155" s="164"/>
      <c r="D155" s="164"/>
      <c r="E155" s="164"/>
      <c r="F155" s="164"/>
      <c r="G155" s="164"/>
      <c r="H155" s="164"/>
      <c r="I155" s="164"/>
      <c r="J155" s="164"/>
      <c r="K155" s="164"/>
      <c r="L155" s="164"/>
      <c r="M155" s="164"/>
      <c r="N155" s="164"/>
      <c r="O155" s="164"/>
      <c r="P155" s="164"/>
      <c r="Q155" s="164"/>
      <c r="R155" s="164"/>
      <c r="S155" s="164"/>
      <c r="T155" s="164"/>
      <c r="U155" s="164"/>
      <c r="V155" s="164"/>
      <c r="W155" s="164"/>
      <c r="X155" s="164"/>
      <c r="Y155" s="164"/>
      <c r="Z155" s="164"/>
    </row>
    <row r="156" ht="15.75" customHeight="1">
      <c r="A156" s="164"/>
      <c r="B156" s="164"/>
      <c r="C156" s="164"/>
      <c r="D156" s="164"/>
      <c r="E156" s="164"/>
      <c r="F156" s="164"/>
      <c r="G156" s="164"/>
      <c r="H156" s="164"/>
      <c r="I156" s="164"/>
      <c r="J156" s="164"/>
      <c r="K156" s="164"/>
      <c r="L156" s="164"/>
      <c r="M156" s="164"/>
      <c r="N156" s="164"/>
      <c r="O156" s="164"/>
      <c r="P156" s="164"/>
      <c r="Q156" s="164"/>
      <c r="R156" s="164"/>
      <c r="S156" s="164"/>
      <c r="T156" s="164"/>
      <c r="U156" s="164"/>
      <c r="V156" s="164"/>
      <c r="W156" s="164"/>
      <c r="X156" s="164"/>
      <c r="Y156" s="164"/>
      <c r="Z156" s="164"/>
    </row>
    <row r="157" ht="15.75" customHeight="1">
      <c r="A157" s="164"/>
      <c r="B157" s="164"/>
      <c r="C157" s="164"/>
      <c r="D157" s="164"/>
      <c r="E157" s="164"/>
      <c r="F157" s="164"/>
      <c r="G157" s="164"/>
      <c r="H157" s="164"/>
      <c r="I157" s="164"/>
      <c r="J157" s="164"/>
      <c r="K157" s="164"/>
      <c r="L157" s="164"/>
      <c r="M157" s="164"/>
      <c r="N157" s="164"/>
      <c r="O157" s="164"/>
      <c r="P157" s="164"/>
      <c r="Q157" s="164"/>
      <c r="R157" s="164"/>
      <c r="S157" s="164"/>
      <c r="T157" s="164"/>
      <c r="U157" s="164"/>
      <c r="V157" s="164"/>
      <c r="W157" s="164"/>
      <c r="X157" s="164"/>
      <c r="Y157" s="164"/>
      <c r="Z157" s="164"/>
    </row>
    <row r="158" ht="15.75" customHeight="1">
      <c r="A158" s="164"/>
      <c r="B158" s="164"/>
      <c r="C158" s="164"/>
      <c r="D158" s="164"/>
      <c r="E158" s="164"/>
      <c r="F158" s="164"/>
      <c r="G158" s="164"/>
      <c r="H158" s="164"/>
      <c r="I158" s="164"/>
      <c r="J158" s="164"/>
      <c r="K158" s="164"/>
      <c r="L158" s="164"/>
      <c r="M158" s="164"/>
      <c r="N158" s="164"/>
      <c r="O158" s="164"/>
      <c r="P158" s="164"/>
      <c r="Q158" s="164"/>
      <c r="R158" s="164"/>
      <c r="S158" s="164"/>
      <c r="T158" s="164"/>
      <c r="U158" s="164"/>
      <c r="V158" s="164"/>
      <c r="W158" s="164"/>
      <c r="X158" s="164"/>
      <c r="Y158" s="164"/>
      <c r="Z158" s="164"/>
    </row>
    <row r="159" ht="15.75" customHeight="1">
      <c r="A159" s="164"/>
      <c r="B159" s="164"/>
      <c r="C159" s="164"/>
      <c r="D159" s="164"/>
      <c r="E159" s="164"/>
      <c r="F159" s="164"/>
      <c r="G159" s="164"/>
      <c r="H159" s="164"/>
      <c r="I159" s="164"/>
      <c r="J159" s="164"/>
      <c r="K159" s="164"/>
      <c r="L159" s="164"/>
      <c r="M159" s="164"/>
      <c r="N159" s="164"/>
      <c r="O159" s="164"/>
      <c r="P159" s="164"/>
      <c r="Q159" s="164"/>
      <c r="R159" s="164"/>
      <c r="S159" s="164"/>
      <c r="T159" s="164"/>
      <c r="U159" s="164"/>
      <c r="V159" s="164"/>
      <c r="W159" s="164"/>
      <c r="X159" s="164"/>
      <c r="Y159" s="164"/>
      <c r="Z159" s="164"/>
    </row>
    <row r="160" ht="15.75" customHeight="1">
      <c r="A160" s="164"/>
      <c r="B160" s="164"/>
      <c r="C160" s="164"/>
      <c r="D160" s="164"/>
      <c r="E160" s="164"/>
      <c r="F160" s="164"/>
      <c r="G160" s="164"/>
      <c r="H160" s="164"/>
      <c r="I160" s="164"/>
      <c r="J160" s="164"/>
      <c r="K160" s="164"/>
      <c r="L160" s="164"/>
      <c r="M160" s="164"/>
      <c r="N160" s="164"/>
      <c r="O160" s="164"/>
      <c r="P160" s="164"/>
      <c r="Q160" s="164"/>
      <c r="R160" s="164"/>
      <c r="S160" s="164"/>
      <c r="T160" s="164"/>
      <c r="U160" s="164"/>
      <c r="V160" s="164"/>
      <c r="W160" s="164"/>
      <c r="X160" s="164"/>
      <c r="Y160" s="164"/>
      <c r="Z160" s="164"/>
    </row>
    <row r="161" ht="15.75" customHeight="1">
      <c r="A161" s="164"/>
      <c r="B161" s="164"/>
      <c r="C161" s="164"/>
      <c r="D161" s="164"/>
      <c r="E161" s="164"/>
      <c r="F161" s="164"/>
      <c r="G161" s="164"/>
      <c r="H161" s="164"/>
      <c r="I161" s="164"/>
      <c r="J161" s="164"/>
      <c r="K161" s="164"/>
      <c r="L161" s="164"/>
      <c r="M161" s="164"/>
      <c r="N161" s="164"/>
      <c r="O161" s="164"/>
      <c r="P161" s="164"/>
      <c r="Q161" s="164"/>
      <c r="R161" s="164"/>
      <c r="S161" s="164"/>
      <c r="T161" s="164"/>
      <c r="U161" s="164"/>
      <c r="V161" s="164"/>
      <c r="W161" s="164"/>
      <c r="X161" s="164"/>
      <c r="Y161" s="164"/>
      <c r="Z161" s="164"/>
    </row>
    <row r="162" ht="15.75" customHeight="1">
      <c r="A162" s="164"/>
      <c r="B162" s="164"/>
      <c r="C162" s="164"/>
      <c r="D162" s="164"/>
      <c r="E162" s="164"/>
      <c r="F162" s="164"/>
      <c r="G162" s="164"/>
      <c r="H162" s="164"/>
      <c r="I162" s="164"/>
      <c r="J162" s="164"/>
      <c r="K162" s="164"/>
      <c r="L162" s="164"/>
      <c r="M162" s="164"/>
      <c r="N162" s="164"/>
      <c r="O162" s="164"/>
      <c r="P162" s="164"/>
      <c r="Q162" s="164"/>
      <c r="R162" s="164"/>
      <c r="S162" s="164"/>
      <c r="T162" s="164"/>
      <c r="U162" s="164"/>
      <c r="V162" s="164"/>
      <c r="W162" s="164"/>
      <c r="X162" s="164"/>
      <c r="Y162" s="164"/>
      <c r="Z162" s="164"/>
    </row>
    <row r="163" ht="15.75" customHeight="1">
      <c r="A163" s="164"/>
      <c r="B163" s="164"/>
      <c r="C163" s="164"/>
      <c r="D163" s="164"/>
      <c r="E163" s="164"/>
      <c r="F163" s="164"/>
      <c r="G163" s="164"/>
      <c r="H163" s="164"/>
      <c r="I163" s="164"/>
      <c r="J163" s="164"/>
      <c r="K163" s="164"/>
      <c r="L163" s="164"/>
      <c r="M163" s="164"/>
      <c r="N163" s="164"/>
      <c r="O163" s="164"/>
      <c r="P163" s="164"/>
      <c r="Q163" s="164"/>
      <c r="R163" s="164"/>
      <c r="S163" s="164"/>
      <c r="T163" s="164"/>
      <c r="U163" s="164"/>
      <c r="V163" s="164"/>
      <c r="W163" s="164"/>
      <c r="X163" s="164"/>
      <c r="Y163" s="164"/>
      <c r="Z163" s="164"/>
    </row>
    <row r="164" ht="15.75" customHeight="1">
      <c r="A164" s="164"/>
      <c r="B164" s="164"/>
      <c r="C164" s="164"/>
      <c r="D164" s="164"/>
      <c r="E164" s="164"/>
      <c r="F164" s="164"/>
      <c r="G164" s="164"/>
      <c r="H164" s="164"/>
      <c r="I164" s="164"/>
      <c r="J164" s="164"/>
      <c r="K164" s="164"/>
      <c r="L164" s="164"/>
      <c r="M164" s="164"/>
      <c r="N164" s="164"/>
      <c r="O164" s="164"/>
      <c r="P164" s="164"/>
      <c r="Q164" s="164"/>
      <c r="R164" s="164"/>
      <c r="S164" s="164"/>
      <c r="T164" s="164"/>
      <c r="U164" s="164"/>
      <c r="V164" s="164"/>
      <c r="W164" s="164"/>
      <c r="X164" s="164"/>
      <c r="Y164" s="164"/>
      <c r="Z164" s="164"/>
    </row>
    <row r="165" ht="15.75" customHeight="1">
      <c r="A165" s="164"/>
      <c r="B165" s="164"/>
      <c r="C165" s="164"/>
      <c r="D165" s="164"/>
      <c r="E165" s="164"/>
      <c r="F165" s="164"/>
      <c r="G165" s="164"/>
      <c r="H165" s="164"/>
      <c r="I165" s="164"/>
      <c r="J165" s="164"/>
      <c r="K165" s="164"/>
      <c r="L165" s="164"/>
      <c r="M165" s="164"/>
      <c r="N165" s="164"/>
      <c r="O165" s="164"/>
      <c r="P165" s="164"/>
      <c r="Q165" s="164"/>
      <c r="R165" s="164"/>
      <c r="S165" s="164"/>
      <c r="T165" s="164"/>
      <c r="U165" s="164"/>
      <c r="V165" s="164"/>
      <c r="W165" s="164"/>
      <c r="X165" s="164"/>
      <c r="Y165" s="164"/>
      <c r="Z165" s="164"/>
    </row>
    <row r="166" ht="15.75" customHeight="1">
      <c r="A166" s="164"/>
      <c r="B166" s="164"/>
      <c r="C166" s="164"/>
      <c r="D166" s="164"/>
      <c r="E166" s="164"/>
      <c r="F166" s="164"/>
      <c r="G166" s="164"/>
      <c r="H166" s="164"/>
      <c r="I166" s="164"/>
      <c r="J166" s="164"/>
      <c r="K166" s="164"/>
      <c r="L166" s="164"/>
      <c r="M166" s="164"/>
      <c r="N166" s="164"/>
      <c r="O166" s="164"/>
      <c r="P166" s="164"/>
      <c r="Q166" s="164"/>
      <c r="R166" s="164"/>
      <c r="S166" s="164"/>
      <c r="T166" s="164"/>
      <c r="U166" s="164"/>
      <c r="V166" s="164"/>
      <c r="W166" s="164"/>
      <c r="X166" s="164"/>
      <c r="Y166" s="164"/>
      <c r="Z166" s="164"/>
    </row>
    <row r="167" ht="15.75" customHeight="1">
      <c r="A167" s="164"/>
      <c r="B167" s="164"/>
      <c r="C167" s="164"/>
      <c r="D167" s="164"/>
      <c r="E167" s="164"/>
      <c r="F167" s="164"/>
      <c r="G167" s="164"/>
      <c r="H167" s="164"/>
      <c r="I167" s="164"/>
      <c r="J167" s="164"/>
      <c r="K167" s="164"/>
      <c r="L167" s="164"/>
      <c r="M167" s="164"/>
      <c r="N167" s="164"/>
      <c r="O167" s="164"/>
      <c r="P167" s="164"/>
      <c r="Q167" s="164"/>
      <c r="R167" s="164"/>
      <c r="S167" s="164"/>
      <c r="T167" s="164"/>
      <c r="U167" s="164"/>
      <c r="V167" s="164"/>
      <c r="W167" s="164"/>
      <c r="X167" s="164"/>
      <c r="Y167" s="164"/>
      <c r="Z167" s="164"/>
    </row>
    <row r="168" ht="15.75" customHeight="1">
      <c r="A168" s="164"/>
      <c r="B168" s="164"/>
      <c r="C168" s="164"/>
      <c r="D168" s="164"/>
      <c r="E168" s="164"/>
      <c r="F168" s="164"/>
      <c r="G168" s="164"/>
      <c r="H168" s="164"/>
      <c r="I168" s="164"/>
      <c r="J168" s="164"/>
      <c r="K168" s="164"/>
      <c r="L168" s="164"/>
      <c r="M168" s="164"/>
      <c r="N168" s="164"/>
      <c r="O168" s="164"/>
      <c r="P168" s="164"/>
      <c r="Q168" s="164"/>
      <c r="R168" s="164"/>
      <c r="S168" s="164"/>
      <c r="T168" s="164"/>
      <c r="U168" s="164"/>
      <c r="V168" s="164"/>
      <c r="W168" s="164"/>
      <c r="X168" s="164"/>
      <c r="Y168" s="164"/>
      <c r="Z168" s="164"/>
    </row>
    <row r="169" ht="15.75" customHeight="1">
      <c r="A169" s="164"/>
      <c r="B169" s="164"/>
      <c r="C169" s="164"/>
      <c r="D169" s="164"/>
      <c r="E169" s="164"/>
      <c r="F169" s="164"/>
      <c r="G169" s="164"/>
      <c r="H169" s="164"/>
      <c r="I169" s="164"/>
      <c r="J169" s="164"/>
      <c r="K169" s="164"/>
      <c r="L169" s="164"/>
      <c r="M169" s="164"/>
      <c r="N169" s="164"/>
      <c r="O169" s="164"/>
      <c r="P169" s="164"/>
      <c r="Q169" s="164"/>
      <c r="R169" s="164"/>
      <c r="S169" s="164"/>
      <c r="T169" s="164"/>
      <c r="U169" s="164"/>
      <c r="V169" s="164"/>
      <c r="W169" s="164"/>
      <c r="X169" s="164"/>
      <c r="Y169" s="164"/>
      <c r="Z169" s="164"/>
    </row>
    <row r="170" ht="15.75" customHeight="1">
      <c r="A170" s="164"/>
      <c r="B170" s="164"/>
      <c r="C170" s="164"/>
      <c r="D170" s="164"/>
      <c r="E170" s="164"/>
      <c r="F170" s="164"/>
      <c r="G170" s="164"/>
      <c r="H170" s="164"/>
      <c r="I170" s="164"/>
      <c r="J170" s="164"/>
      <c r="K170" s="164"/>
      <c r="L170" s="164"/>
      <c r="M170" s="164"/>
      <c r="N170" s="164"/>
      <c r="O170" s="164"/>
      <c r="P170" s="164"/>
      <c r="Q170" s="164"/>
      <c r="R170" s="164"/>
      <c r="S170" s="164"/>
      <c r="T170" s="164"/>
      <c r="U170" s="164"/>
      <c r="V170" s="164"/>
      <c r="W170" s="164"/>
      <c r="X170" s="164"/>
      <c r="Y170" s="164"/>
      <c r="Z170" s="164"/>
    </row>
    <row r="171" ht="15.75" customHeight="1">
      <c r="A171" s="164"/>
      <c r="B171" s="164"/>
      <c r="C171" s="164"/>
      <c r="D171" s="164"/>
      <c r="E171" s="164"/>
      <c r="F171" s="164"/>
      <c r="G171" s="164"/>
      <c r="H171" s="164"/>
      <c r="I171" s="164"/>
      <c r="J171" s="164"/>
      <c r="K171" s="164"/>
      <c r="L171" s="164"/>
      <c r="M171" s="164"/>
      <c r="N171" s="164"/>
      <c r="O171" s="164"/>
      <c r="P171" s="164"/>
      <c r="Q171" s="164"/>
      <c r="R171" s="164"/>
      <c r="S171" s="164"/>
      <c r="T171" s="164"/>
      <c r="U171" s="164"/>
      <c r="V171" s="164"/>
      <c r="W171" s="164"/>
      <c r="X171" s="164"/>
      <c r="Y171" s="164"/>
      <c r="Z171" s="164"/>
    </row>
    <row r="172" ht="15.75" customHeight="1">
      <c r="A172" s="164"/>
      <c r="B172" s="164"/>
      <c r="C172" s="164"/>
      <c r="D172" s="164"/>
      <c r="E172" s="164"/>
      <c r="F172" s="164"/>
      <c r="G172" s="164"/>
      <c r="H172" s="164"/>
      <c r="I172" s="164"/>
      <c r="J172" s="164"/>
      <c r="K172" s="164"/>
      <c r="L172" s="164"/>
      <c r="M172" s="164"/>
      <c r="N172" s="164"/>
      <c r="O172" s="164"/>
      <c r="P172" s="164"/>
      <c r="Q172" s="164"/>
      <c r="R172" s="164"/>
      <c r="S172" s="164"/>
      <c r="T172" s="164"/>
      <c r="U172" s="164"/>
      <c r="V172" s="164"/>
      <c r="W172" s="164"/>
      <c r="X172" s="164"/>
      <c r="Y172" s="164"/>
      <c r="Z172" s="164"/>
    </row>
    <row r="173" ht="15.75" customHeight="1">
      <c r="A173" s="164"/>
      <c r="B173" s="164"/>
      <c r="C173" s="164"/>
      <c r="D173" s="164"/>
      <c r="E173" s="164"/>
      <c r="F173" s="164"/>
      <c r="G173" s="164"/>
      <c r="H173" s="164"/>
      <c r="I173" s="164"/>
      <c r="J173" s="164"/>
      <c r="K173" s="164"/>
      <c r="L173" s="164"/>
      <c r="M173" s="164"/>
      <c r="N173" s="164"/>
      <c r="O173" s="164"/>
      <c r="P173" s="164"/>
      <c r="Q173" s="164"/>
      <c r="R173" s="164"/>
      <c r="S173" s="164"/>
      <c r="T173" s="164"/>
      <c r="U173" s="164"/>
      <c r="V173" s="164"/>
      <c r="W173" s="164"/>
      <c r="X173" s="164"/>
      <c r="Y173" s="164"/>
      <c r="Z173" s="164"/>
    </row>
    <row r="174" ht="15.75" customHeight="1">
      <c r="A174" s="164"/>
      <c r="B174" s="164"/>
      <c r="C174" s="164"/>
      <c r="D174" s="164"/>
      <c r="E174" s="164"/>
      <c r="F174" s="164"/>
      <c r="G174" s="164"/>
      <c r="H174" s="164"/>
      <c r="I174" s="164"/>
      <c r="J174" s="164"/>
      <c r="K174" s="164"/>
      <c r="L174" s="164"/>
      <c r="M174" s="164"/>
      <c r="N174" s="164"/>
      <c r="O174" s="164"/>
      <c r="P174" s="164"/>
      <c r="Q174" s="164"/>
      <c r="R174" s="164"/>
      <c r="S174" s="164"/>
      <c r="T174" s="164"/>
      <c r="U174" s="164"/>
      <c r="V174" s="164"/>
      <c r="W174" s="164"/>
      <c r="X174" s="164"/>
      <c r="Y174" s="164"/>
      <c r="Z174" s="164"/>
    </row>
    <row r="175" ht="15.75" customHeight="1">
      <c r="A175" s="164"/>
      <c r="B175" s="164"/>
      <c r="C175" s="164"/>
      <c r="D175" s="164"/>
      <c r="E175" s="164"/>
      <c r="F175" s="164"/>
      <c r="G175" s="164"/>
      <c r="H175" s="164"/>
      <c r="I175" s="164"/>
      <c r="J175" s="164"/>
      <c r="K175" s="164"/>
      <c r="L175" s="164"/>
      <c r="M175" s="164"/>
      <c r="N175" s="164"/>
      <c r="O175" s="164"/>
      <c r="P175" s="164"/>
      <c r="Q175" s="164"/>
      <c r="R175" s="164"/>
      <c r="S175" s="164"/>
      <c r="T175" s="164"/>
      <c r="U175" s="164"/>
      <c r="V175" s="164"/>
      <c r="W175" s="164"/>
      <c r="X175" s="164"/>
      <c r="Y175" s="164"/>
      <c r="Z175" s="164"/>
    </row>
    <row r="176" ht="15.75" customHeight="1">
      <c r="A176" s="164"/>
      <c r="B176" s="164"/>
      <c r="C176" s="164"/>
      <c r="D176" s="164"/>
      <c r="E176" s="164"/>
      <c r="F176" s="164"/>
      <c r="G176" s="164"/>
      <c r="H176" s="164"/>
      <c r="I176" s="164"/>
      <c r="J176" s="164"/>
      <c r="K176" s="164"/>
      <c r="L176" s="164"/>
      <c r="M176" s="164"/>
      <c r="N176" s="164"/>
      <c r="O176" s="164"/>
      <c r="P176" s="164"/>
      <c r="Q176" s="164"/>
      <c r="R176" s="164"/>
      <c r="S176" s="164"/>
      <c r="T176" s="164"/>
      <c r="U176" s="164"/>
      <c r="V176" s="164"/>
      <c r="W176" s="164"/>
      <c r="X176" s="164"/>
      <c r="Y176" s="164"/>
      <c r="Z176" s="164"/>
    </row>
    <row r="177" ht="15.75" customHeight="1">
      <c r="A177" s="164"/>
      <c r="B177" s="164"/>
      <c r="C177" s="164"/>
      <c r="D177" s="164"/>
      <c r="E177" s="164"/>
      <c r="F177" s="164"/>
      <c r="G177" s="164"/>
      <c r="H177" s="164"/>
      <c r="I177" s="164"/>
      <c r="J177" s="164"/>
      <c r="K177" s="164"/>
      <c r="L177" s="164"/>
      <c r="M177" s="164"/>
      <c r="N177" s="164"/>
      <c r="O177" s="164"/>
      <c r="P177" s="164"/>
      <c r="Q177" s="164"/>
      <c r="R177" s="164"/>
      <c r="S177" s="164"/>
      <c r="T177" s="164"/>
      <c r="U177" s="164"/>
      <c r="V177" s="164"/>
      <c r="W177" s="164"/>
      <c r="X177" s="164"/>
      <c r="Y177" s="164"/>
      <c r="Z177" s="164"/>
    </row>
    <row r="178" ht="15.75" customHeight="1">
      <c r="A178" s="164"/>
      <c r="B178" s="164"/>
      <c r="C178" s="164"/>
      <c r="D178" s="164"/>
      <c r="E178" s="164"/>
      <c r="F178" s="164"/>
      <c r="G178" s="164"/>
      <c r="H178" s="164"/>
      <c r="I178" s="164"/>
      <c r="J178" s="164"/>
      <c r="K178" s="164"/>
      <c r="L178" s="164"/>
      <c r="M178" s="164"/>
      <c r="N178" s="164"/>
      <c r="O178" s="164"/>
      <c r="P178" s="164"/>
      <c r="Q178" s="164"/>
      <c r="R178" s="164"/>
      <c r="S178" s="164"/>
      <c r="T178" s="164"/>
      <c r="U178" s="164"/>
      <c r="V178" s="164"/>
      <c r="W178" s="164"/>
      <c r="X178" s="164"/>
      <c r="Y178" s="164"/>
      <c r="Z178" s="164"/>
    </row>
    <row r="179" ht="15.75" customHeight="1">
      <c r="A179" s="164"/>
      <c r="B179" s="164"/>
      <c r="C179" s="164"/>
      <c r="D179" s="164"/>
      <c r="E179" s="164"/>
      <c r="F179" s="164"/>
      <c r="G179" s="164"/>
      <c r="H179" s="164"/>
      <c r="I179" s="164"/>
      <c r="J179" s="164"/>
      <c r="K179" s="164"/>
      <c r="L179" s="164"/>
      <c r="M179" s="164"/>
      <c r="N179" s="164"/>
      <c r="O179" s="164"/>
      <c r="P179" s="164"/>
      <c r="Q179" s="164"/>
      <c r="R179" s="164"/>
      <c r="S179" s="164"/>
      <c r="T179" s="164"/>
      <c r="U179" s="164"/>
      <c r="V179" s="164"/>
      <c r="W179" s="164"/>
      <c r="X179" s="164"/>
      <c r="Y179" s="164"/>
      <c r="Z179" s="164"/>
    </row>
    <row r="180" ht="15.75" customHeight="1">
      <c r="A180" s="164"/>
      <c r="B180" s="164"/>
      <c r="C180" s="164"/>
      <c r="D180" s="164"/>
      <c r="E180" s="164"/>
      <c r="F180" s="164"/>
      <c r="G180" s="164"/>
      <c r="H180" s="164"/>
      <c r="I180" s="164"/>
      <c r="J180" s="164"/>
      <c r="K180" s="164"/>
      <c r="L180" s="164"/>
      <c r="M180" s="164"/>
      <c r="N180" s="164"/>
      <c r="O180" s="164"/>
      <c r="P180" s="164"/>
      <c r="Q180" s="164"/>
      <c r="R180" s="164"/>
      <c r="S180" s="164"/>
      <c r="T180" s="164"/>
      <c r="U180" s="164"/>
      <c r="V180" s="164"/>
      <c r="W180" s="164"/>
      <c r="X180" s="164"/>
      <c r="Y180" s="164"/>
      <c r="Z180" s="164"/>
    </row>
    <row r="181" ht="15.75" customHeight="1">
      <c r="A181" s="164"/>
      <c r="B181" s="164"/>
      <c r="C181" s="164"/>
      <c r="D181" s="164"/>
      <c r="E181" s="164"/>
      <c r="F181" s="164"/>
      <c r="G181" s="164"/>
      <c r="H181" s="164"/>
      <c r="I181" s="164"/>
      <c r="J181" s="164"/>
      <c r="K181" s="164"/>
      <c r="L181" s="164"/>
      <c r="M181" s="164"/>
      <c r="N181" s="164"/>
      <c r="O181" s="164"/>
      <c r="P181" s="164"/>
      <c r="Q181" s="164"/>
      <c r="R181" s="164"/>
      <c r="S181" s="164"/>
      <c r="T181" s="164"/>
      <c r="U181" s="164"/>
      <c r="V181" s="164"/>
      <c r="W181" s="164"/>
      <c r="X181" s="164"/>
      <c r="Y181" s="164"/>
      <c r="Z181" s="164"/>
    </row>
    <row r="182" ht="15.75" customHeight="1">
      <c r="A182" s="164"/>
      <c r="B182" s="164"/>
      <c r="C182" s="164"/>
      <c r="D182" s="164"/>
      <c r="E182" s="164"/>
      <c r="F182" s="164"/>
      <c r="G182" s="164"/>
      <c r="H182" s="164"/>
      <c r="I182" s="164"/>
      <c r="J182" s="164"/>
      <c r="K182" s="164"/>
      <c r="L182" s="164"/>
      <c r="M182" s="164"/>
      <c r="N182" s="164"/>
      <c r="O182" s="164"/>
      <c r="P182" s="164"/>
      <c r="Q182" s="164"/>
      <c r="R182" s="164"/>
      <c r="S182" s="164"/>
      <c r="T182" s="164"/>
      <c r="U182" s="164"/>
      <c r="V182" s="164"/>
      <c r="W182" s="164"/>
      <c r="X182" s="164"/>
      <c r="Y182" s="164"/>
      <c r="Z182" s="164"/>
    </row>
    <row r="183" ht="15.75" customHeight="1">
      <c r="A183" s="164"/>
      <c r="B183" s="164"/>
      <c r="C183" s="164"/>
      <c r="D183" s="164"/>
      <c r="E183" s="164"/>
      <c r="F183" s="164"/>
      <c r="G183" s="164"/>
      <c r="H183" s="164"/>
      <c r="I183" s="164"/>
      <c r="J183" s="164"/>
      <c r="K183" s="164"/>
      <c r="L183" s="164"/>
      <c r="M183" s="164"/>
      <c r="N183" s="164"/>
      <c r="O183" s="164"/>
      <c r="P183" s="164"/>
      <c r="Q183" s="164"/>
      <c r="R183" s="164"/>
      <c r="S183" s="164"/>
      <c r="T183" s="164"/>
      <c r="U183" s="164"/>
      <c r="V183" s="164"/>
      <c r="W183" s="164"/>
      <c r="X183" s="164"/>
      <c r="Y183" s="164"/>
      <c r="Z183" s="164"/>
    </row>
    <row r="184" ht="15.75" customHeight="1">
      <c r="A184" s="164"/>
      <c r="B184" s="164"/>
      <c r="C184" s="164"/>
      <c r="D184" s="164"/>
      <c r="E184" s="164"/>
      <c r="F184" s="164"/>
      <c r="G184" s="164"/>
      <c r="H184" s="164"/>
      <c r="I184" s="164"/>
      <c r="J184" s="164"/>
      <c r="K184" s="164"/>
      <c r="L184" s="164"/>
      <c r="M184" s="164"/>
      <c r="N184" s="164"/>
      <c r="O184" s="164"/>
      <c r="P184" s="164"/>
      <c r="Q184" s="164"/>
      <c r="R184" s="164"/>
      <c r="S184" s="164"/>
      <c r="T184" s="164"/>
      <c r="U184" s="164"/>
      <c r="V184" s="164"/>
      <c r="W184" s="164"/>
      <c r="X184" s="164"/>
      <c r="Y184" s="164"/>
      <c r="Z184" s="164"/>
    </row>
    <row r="185" ht="15.75" customHeight="1">
      <c r="A185" s="164"/>
      <c r="B185" s="164"/>
      <c r="C185" s="164"/>
      <c r="D185" s="164"/>
      <c r="E185" s="164"/>
      <c r="F185" s="164"/>
      <c r="G185" s="164"/>
      <c r="H185" s="164"/>
      <c r="I185" s="164"/>
      <c r="J185" s="164"/>
      <c r="K185" s="164"/>
      <c r="L185" s="164"/>
      <c r="M185" s="164"/>
      <c r="N185" s="164"/>
      <c r="O185" s="164"/>
      <c r="P185" s="164"/>
      <c r="Q185" s="164"/>
      <c r="R185" s="164"/>
      <c r="S185" s="164"/>
      <c r="T185" s="164"/>
      <c r="U185" s="164"/>
      <c r="V185" s="164"/>
      <c r="W185" s="164"/>
      <c r="X185" s="164"/>
      <c r="Y185" s="164"/>
      <c r="Z185" s="164"/>
    </row>
    <row r="186" ht="15.75" customHeight="1">
      <c r="A186" s="164"/>
      <c r="B186" s="164"/>
      <c r="C186" s="164"/>
      <c r="D186" s="164"/>
      <c r="E186" s="164"/>
      <c r="F186" s="164"/>
      <c r="G186" s="164"/>
      <c r="H186" s="164"/>
      <c r="I186" s="164"/>
      <c r="J186" s="164"/>
      <c r="K186" s="164"/>
      <c r="L186" s="164"/>
      <c r="M186" s="164"/>
      <c r="N186" s="164"/>
      <c r="O186" s="164"/>
      <c r="P186" s="164"/>
      <c r="Q186" s="164"/>
      <c r="R186" s="164"/>
      <c r="S186" s="164"/>
      <c r="T186" s="164"/>
      <c r="U186" s="164"/>
      <c r="V186" s="164"/>
      <c r="W186" s="164"/>
      <c r="X186" s="164"/>
      <c r="Y186" s="164"/>
      <c r="Z186" s="164"/>
    </row>
    <row r="187" ht="15.75" customHeight="1">
      <c r="A187" s="164"/>
      <c r="B187" s="164"/>
      <c r="C187" s="164"/>
      <c r="D187" s="164"/>
      <c r="E187" s="164"/>
      <c r="F187" s="164"/>
      <c r="G187" s="164"/>
      <c r="H187" s="164"/>
      <c r="I187" s="164"/>
      <c r="J187" s="164"/>
      <c r="K187" s="164"/>
      <c r="L187" s="164"/>
      <c r="M187" s="164"/>
      <c r="N187" s="164"/>
      <c r="O187" s="164"/>
      <c r="P187" s="164"/>
      <c r="Q187" s="164"/>
      <c r="R187" s="164"/>
      <c r="S187" s="164"/>
      <c r="T187" s="164"/>
      <c r="U187" s="164"/>
      <c r="V187" s="164"/>
      <c r="W187" s="164"/>
      <c r="X187" s="164"/>
      <c r="Y187" s="164"/>
      <c r="Z187" s="164"/>
    </row>
    <row r="188" ht="15.75" customHeight="1">
      <c r="A188" s="164"/>
      <c r="B188" s="164"/>
      <c r="C188" s="164"/>
      <c r="D188" s="164"/>
      <c r="E188" s="164"/>
      <c r="F188" s="164"/>
      <c r="G188" s="164"/>
      <c r="H188" s="164"/>
      <c r="I188" s="164"/>
      <c r="J188" s="164"/>
      <c r="K188" s="164"/>
      <c r="L188" s="164"/>
      <c r="M188" s="164"/>
      <c r="N188" s="164"/>
      <c r="O188" s="164"/>
      <c r="P188" s="164"/>
      <c r="Q188" s="164"/>
      <c r="R188" s="164"/>
      <c r="S188" s="164"/>
      <c r="T188" s="164"/>
      <c r="U188" s="164"/>
      <c r="V188" s="164"/>
      <c r="W188" s="164"/>
      <c r="X188" s="164"/>
      <c r="Y188" s="164"/>
      <c r="Z188" s="164"/>
    </row>
    <row r="189" ht="15.75" customHeight="1">
      <c r="A189" s="164"/>
      <c r="B189" s="164"/>
      <c r="C189" s="164"/>
      <c r="D189" s="164"/>
      <c r="E189" s="164"/>
      <c r="F189" s="164"/>
      <c r="G189" s="164"/>
      <c r="H189" s="164"/>
      <c r="I189" s="164"/>
      <c r="J189" s="164"/>
      <c r="K189" s="164"/>
      <c r="L189" s="164"/>
      <c r="M189" s="164"/>
      <c r="N189" s="164"/>
      <c r="O189" s="164"/>
      <c r="P189" s="164"/>
      <c r="Q189" s="164"/>
      <c r="R189" s="164"/>
      <c r="S189" s="164"/>
      <c r="T189" s="164"/>
      <c r="U189" s="164"/>
      <c r="V189" s="164"/>
      <c r="W189" s="164"/>
      <c r="X189" s="164"/>
      <c r="Y189" s="164"/>
      <c r="Z189" s="164"/>
    </row>
    <row r="190" ht="15.75" customHeight="1">
      <c r="A190" s="164"/>
      <c r="B190" s="164"/>
      <c r="C190" s="164"/>
      <c r="D190" s="164"/>
      <c r="E190" s="164"/>
      <c r="F190" s="164"/>
      <c r="G190" s="164"/>
      <c r="H190" s="164"/>
      <c r="I190" s="164"/>
      <c r="J190" s="164"/>
      <c r="K190" s="164"/>
      <c r="L190" s="164"/>
      <c r="M190" s="164"/>
      <c r="N190" s="164"/>
      <c r="O190" s="164"/>
      <c r="P190" s="164"/>
      <c r="Q190" s="164"/>
      <c r="R190" s="164"/>
      <c r="S190" s="164"/>
      <c r="T190" s="164"/>
      <c r="U190" s="164"/>
      <c r="V190" s="164"/>
      <c r="W190" s="164"/>
      <c r="X190" s="164"/>
      <c r="Y190" s="164"/>
      <c r="Z190" s="164"/>
    </row>
    <row r="191" ht="15.75" customHeight="1">
      <c r="A191" s="164"/>
      <c r="B191" s="164"/>
      <c r="C191" s="164"/>
      <c r="D191" s="164"/>
      <c r="E191" s="164"/>
      <c r="F191" s="164"/>
      <c r="G191" s="164"/>
      <c r="H191" s="164"/>
      <c r="I191" s="164"/>
      <c r="J191" s="164"/>
      <c r="K191" s="164"/>
      <c r="L191" s="164"/>
      <c r="M191" s="164"/>
      <c r="N191" s="164"/>
      <c r="O191" s="164"/>
      <c r="P191" s="164"/>
      <c r="Q191" s="164"/>
      <c r="R191" s="164"/>
      <c r="S191" s="164"/>
      <c r="T191" s="164"/>
      <c r="U191" s="164"/>
      <c r="V191" s="164"/>
      <c r="W191" s="164"/>
      <c r="X191" s="164"/>
      <c r="Y191" s="164"/>
      <c r="Z191" s="164"/>
    </row>
    <row r="192" ht="15.75" customHeight="1">
      <c r="A192" s="164"/>
      <c r="B192" s="164"/>
      <c r="C192" s="164"/>
      <c r="D192" s="164"/>
      <c r="E192" s="164"/>
      <c r="F192" s="164"/>
      <c r="G192" s="164"/>
      <c r="H192" s="164"/>
      <c r="I192" s="164"/>
      <c r="J192" s="164"/>
      <c r="K192" s="164"/>
      <c r="L192" s="164"/>
      <c r="M192" s="164"/>
      <c r="N192" s="164"/>
      <c r="O192" s="164"/>
      <c r="P192" s="164"/>
      <c r="Q192" s="164"/>
      <c r="R192" s="164"/>
      <c r="S192" s="164"/>
      <c r="T192" s="164"/>
      <c r="U192" s="164"/>
      <c r="V192" s="164"/>
      <c r="W192" s="164"/>
      <c r="X192" s="164"/>
      <c r="Y192" s="164"/>
      <c r="Z192" s="164"/>
    </row>
    <row r="193" ht="15.75" customHeight="1">
      <c r="A193" s="164"/>
      <c r="B193" s="164"/>
      <c r="C193" s="164"/>
      <c r="D193" s="164"/>
      <c r="E193" s="164"/>
      <c r="F193" s="164"/>
      <c r="G193" s="164"/>
      <c r="H193" s="164"/>
      <c r="I193" s="164"/>
      <c r="J193" s="164"/>
      <c r="K193" s="164"/>
      <c r="L193" s="164"/>
      <c r="M193" s="164"/>
      <c r="N193" s="164"/>
      <c r="O193" s="164"/>
      <c r="P193" s="164"/>
      <c r="Q193" s="164"/>
      <c r="R193" s="164"/>
      <c r="S193" s="164"/>
      <c r="T193" s="164"/>
      <c r="U193" s="164"/>
      <c r="V193" s="164"/>
      <c r="W193" s="164"/>
      <c r="X193" s="164"/>
      <c r="Y193" s="164"/>
      <c r="Z193" s="164"/>
    </row>
    <row r="194" ht="15.75" customHeight="1">
      <c r="A194" s="164"/>
      <c r="B194" s="164"/>
      <c r="C194" s="164"/>
      <c r="D194" s="164"/>
      <c r="E194" s="164"/>
      <c r="F194" s="164"/>
      <c r="G194" s="164"/>
      <c r="H194" s="164"/>
      <c r="I194" s="164"/>
      <c r="J194" s="164"/>
      <c r="K194" s="164"/>
      <c r="L194" s="164"/>
      <c r="M194" s="164"/>
      <c r="N194" s="164"/>
      <c r="O194" s="164"/>
      <c r="P194" s="164"/>
      <c r="Q194" s="164"/>
      <c r="R194" s="164"/>
      <c r="S194" s="164"/>
      <c r="T194" s="164"/>
      <c r="U194" s="164"/>
      <c r="V194" s="164"/>
      <c r="W194" s="164"/>
      <c r="X194" s="164"/>
      <c r="Y194" s="164"/>
      <c r="Z194" s="164"/>
    </row>
    <row r="195" ht="15.75" customHeight="1">
      <c r="A195" s="164"/>
      <c r="B195" s="164"/>
      <c r="C195" s="164"/>
      <c r="D195" s="164"/>
      <c r="E195" s="164"/>
      <c r="F195" s="164"/>
      <c r="G195" s="164"/>
      <c r="H195" s="164"/>
      <c r="I195" s="164"/>
      <c r="J195" s="164"/>
      <c r="K195" s="164"/>
      <c r="L195" s="164"/>
      <c r="M195" s="164"/>
      <c r="N195" s="164"/>
      <c r="O195" s="164"/>
      <c r="P195" s="164"/>
      <c r="Q195" s="164"/>
      <c r="R195" s="164"/>
      <c r="S195" s="164"/>
      <c r="T195" s="164"/>
      <c r="U195" s="164"/>
      <c r="V195" s="164"/>
      <c r="W195" s="164"/>
      <c r="X195" s="164"/>
      <c r="Y195" s="164"/>
      <c r="Z195" s="164"/>
    </row>
    <row r="196" ht="15.75" customHeight="1">
      <c r="A196" s="164"/>
      <c r="B196" s="164"/>
      <c r="C196" s="164"/>
      <c r="D196" s="164"/>
      <c r="E196" s="164"/>
      <c r="F196" s="164"/>
      <c r="G196" s="164"/>
      <c r="H196" s="164"/>
      <c r="I196" s="164"/>
      <c r="J196" s="164"/>
      <c r="K196" s="164"/>
      <c r="L196" s="164"/>
      <c r="M196" s="164"/>
      <c r="N196" s="164"/>
      <c r="O196" s="164"/>
      <c r="P196" s="164"/>
      <c r="Q196" s="164"/>
      <c r="R196" s="164"/>
      <c r="S196" s="164"/>
      <c r="T196" s="164"/>
      <c r="U196" s="164"/>
      <c r="V196" s="164"/>
      <c r="W196" s="164"/>
      <c r="X196" s="164"/>
      <c r="Y196" s="164"/>
      <c r="Z196" s="164"/>
    </row>
    <row r="197" ht="15.75" customHeight="1">
      <c r="A197" s="164"/>
      <c r="B197" s="164"/>
      <c r="C197" s="164"/>
      <c r="D197" s="164"/>
      <c r="E197" s="164"/>
      <c r="F197" s="164"/>
      <c r="G197" s="164"/>
      <c r="H197" s="164"/>
      <c r="I197" s="164"/>
      <c r="J197" s="164"/>
      <c r="K197" s="164"/>
      <c r="L197" s="164"/>
      <c r="M197" s="164"/>
      <c r="N197" s="164"/>
      <c r="O197" s="164"/>
      <c r="P197" s="164"/>
      <c r="Q197" s="164"/>
      <c r="R197" s="164"/>
      <c r="S197" s="164"/>
      <c r="T197" s="164"/>
      <c r="U197" s="164"/>
      <c r="V197" s="164"/>
      <c r="W197" s="164"/>
      <c r="X197" s="164"/>
      <c r="Y197" s="164"/>
      <c r="Z197" s="164"/>
    </row>
    <row r="198" ht="15.75" customHeight="1">
      <c r="A198" s="164"/>
      <c r="B198" s="164"/>
      <c r="C198" s="164"/>
      <c r="D198" s="164"/>
      <c r="E198" s="164"/>
      <c r="F198" s="164"/>
      <c r="G198" s="164"/>
      <c r="H198" s="164"/>
      <c r="I198" s="164"/>
      <c r="J198" s="164"/>
      <c r="K198" s="164"/>
      <c r="L198" s="164"/>
      <c r="M198" s="164"/>
      <c r="N198" s="164"/>
      <c r="O198" s="164"/>
      <c r="P198" s="164"/>
      <c r="Q198" s="164"/>
      <c r="R198" s="164"/>
      <c r="S198" s="164"/>
      <c r="T198" s="164"/>
      <c r="U198" s="164"/>
      <c r="V198" s="164"/>
      <c r="W198" s="164"/>
      <c r="X198" s="164"/>
      <c r="Y198" s="164"/>
      <c r="Z198" s="164"/>
    </row>
    <row r="199" ht="15.75" customHeight="1">
      <c r="A199" s="164"/>
      <c r="B199" s="164"/>
      <c r="C199" s="164"/>
      <c r="D199" s="164"/>
      <c r="E199" s="164"/>
      <c r="F199" s="164"/>
      <c r="G199" s="164"/>
      <c r="H199" s="164"/>
      <c r="I199" s="164"/>
      <c r="J199" s="164"/>
      <c r="K199" s="164"/>
      <c r="L199" s="164"/>
      <c r="M199" s="164"/>
      <c r="N199" s="164"/>
      <c r="O199" s="164"/>
      <c r="P199" s="164"/>
      <c r="Q199" s="164"/>
      <c r="R199" s="164"/>
      <c r="S199" s="164"/>
      <c r="T199" s="164"/>
      <c r="U199" s="164"/>
      <c r="V199" s="164"/>
      <c r="W199" s="164"/>
      <c r="X199" s="164"/>
      <c r="Y199" s="164"/>
      <c r="Z199" s="164"/>
    </row>
    <row r="200" ht="15.75" customHeight="1">
      <c r="A200" s="164"/>
      <c r="B200" s="164"/>
      <c r="C200" s="164"/>
      <c r="D200" s="164"/>
      <c r="E200" s="164"/>
      <c r="F200" s="164"/>
      <c r="G200" s="164"/>
      <c r="H200" s="164"/>
      <c r="I200" s="164"/>
      <c r="J200" s="164"/>
      <c r="K200" s="164"/>
      <c r="L200" s="164"/>
      <c r="M200" s="164"/>
      <c r="N200" s="164"/>
      <c r="O200" s="164"/>
      <c r="P200" s="164"/>
      <c r="Q200" s="164"/>
      <c r="R200" s="164"/>
      <c r="S200" s="164"/>
      <c r="T200" s="164"/>
      <c r="U200" s="164"/>
      <c r="V200" s="164"/>
      <c r="W200" s="164"/>
      <c r="X200" s="164"/>
      <c r="Y200" s="164"/>
      <c r="Z200" s="164"/>
    </row>
    <row r="201" ht="15.75" customHeight="1">
      <c r="A201" s="164"/>
      <c r="B201" s="164"/>
      <c r="C201" s="164"/>
      <c r="D201" s="164"/>
      <c r="E201" s="164"/>
      <c r="F201" s="164"/>
      <c r="G201" s="164"/>
      <c r="H201" s="164"/>
      <c r="I201" s="164"/>
      <c r="J201" s="164"/>
      <c r="K201" s="164"/>
      <c r="L201" s="164"/>
      <c r="M201" s="164"/>
      <c r="N201" s="164"/>
      <c r="O201" s="164"/>
      <c r="P201" s="164"/>
      <c r="Q201" s="164"/>
      <c r="R201" s="164"/>
      <c r="S201" s="164"/>
      <c r="T201" s="164"/>
      <c r="U201" s="164"/>
      <c r="V201" s="164"/>
      <c r="W201" s="164"/>
      <c r="X201" s="164"/>
      <c r="Y201" s="164"/>
      <c r="Z201" s="164"/>
    </row>
    <row r="202" ht="15.75" customHeight="1">
      <c r="A202" s="164"/>
      <c r="B202" s="164"/>
      <c r="C202" s="164"/>
      <c r="D202" s="164"/>
      <c r="E202" s="164"/>
      <c r="F202" s="164"/>
      <c r="G202" s="164"/>
      <c r="H202" s="164"/>
      <c r="I202" s="164"/>
      <c r="J202" s="164"/>
      <c r="K202" s="164"/>
      <c r="L202" s="164"/>
      <c r="M202" s="164"/>
      <c r="N202" s="164"/>
      <c r="O202" s="164"/>
      <c r="P202" s="164"/>
      <c r="Q202" s="164"/>
      <c r="R202" s="164"/>
      <c r="S202" s="164"/>
      <c r="T202" s="164"/>
      <c r="U202" s="164"/>
      <c r="V202" s="164"/>
      <c r="W202" s="164"/>
      <c r="X202" s="164"/>
      <c r="Y202" s="164"/>
      <c r="Z202" s="164"/>
    </row>
    <row r="203" ht="15.75" customHeight="1">
      <c r="A203" s="164"/>
      <c r="B203" s="164"/>
      <c r="C203" s="164"/>
      <c r="D203" s="164"/>
      <c r="E203" s="164"/>
      <c r="F203" s="164"/>
      <c r="G203" s="164"/>
      <c r="H203" s="164"/>
      <c r="I203" s="164"/>
      <c r="J203" s="164"/>
      <c r="K203" s="164"/>
      <c r="L203" s="164"/>
      <c r="M203" s="164"/>
      <c r="N203" s="164"/>
      <c r="O203" s="164"/>
      <c r="P203" s="164"/>
      <c r="Q203" s="164"/>
      <c r="R203" s="164"/>
      <c r="S203" s="164"/>
      <c r="T203" s="164"/>
      <c r="U203" s="164"/>
      <c r="V203" s="164"/>
      <c r="W203" s="164"/>
      <c r="X203" s="164"/>
      <c r="Y203" s="164"/>
      <c r="Z203" s="164"/>
    </row>
    <row r="204" ht="15.75" customHeight="1">
      <c r="A204" s="164"/>
      <c r="B204" s="164"/>
      <c r="C204" s="164"/>
      <c r="D204" s="164"/>
      <c r="E204" s="164"/>
      <c r="F204" s="164"/>
      <c r="G204" s="164"/>
      <c r="H204" s="164"/>
      <c r="I204" s="164"/>
      <c r="J204" s="164"/>
      <c r="K204" s="164"/>
      <c r="L204" s="164"/>
      <c r="M204" s="164"/>
      <c r="N204" s="164"/>
      <c r="O204" s="164"/>
      <c r="P204" s="164"/>
      <c r="Q204" s="164"/>
      <c r="R204" s="164"/>
      <c r="S204" s="164"/>
      <c r="T204" s="164"/>
      <c r="U204" s="164"/>
      <c r="V204" s="164"/>
      <c r="W204" s="164"/>
      <c r="X204" s="164"/>
      <c r="Y204" s="164"/>
      <c r="Z204" s="164"/>
    </row>
    <row r="205" ht="15.75" customHeight="1">
      <c r="A205" s="164"/>
      <c r="B205" s="164"/>
      <c r="C205" s="164"/>
      <c r="D205" s="164"/>
      <c r="E205" s="164"/>
      <c r="F205" s="164"/>
      <c r="G205" s="164"/>
      <c r="H205" s="164"/>
      <c r="I205" s="164"/>
      <c r="J205" s="164"/>
      <c r="K205" s="164"/>
      <c r="L205" s="164"/>
      <c r="M205" s="164"/>
      <c r="N205" s="164"/>
      <c r="O205" s="164"/>
      <c r="P205" s="164"/>
      <c r="Q205" s="164"/>
      <c r="R205" s="164"/>
      <c r="S205" s="164"/>
      <c r="T205" s="164"/>
      <c r="U205" s="164"/>
      <c r="V205" s="164"/>
      <c r="W205" s="164"/>
      <c r="X205" s="164"/>
      <c r="Y205" s="164"/>
      <c r="Z205" s="164"/>
    </row>
    <row r="206" ht="15.75" customHeight="1">
      <c r="A206" s="164"/>
      <c r="B206" s="164"/>
      <c r="C206" s="164"/>
      <c r="D206" s="164"/>
      <c r="E206" s="164"/>
      <c r="F206" s="164"/>
      <c r="G206" s="164"/>
      <c r="H206" s="164"/>
      <c r="I206" s="164"/>
      <c r="J206" s="164"/>
      <c r="K206" s="164"/>
      <c r="L206" s="164"/>
      <c r="M206" s="164"/>
      <c r="N206" s="164"/>
      <c r="O206" s="164"/>
      <c r="P206" s="164"/>
      <c r="Q206" s="164"/>
      <c r="R206" s="164"/>
      <c r="S206" s="164"/>
      <c r="T206" s="164"/>
      <c r="U206" s="164"/>
      <c r="V206" s="164"/>
      <c r="W206" s="164"/>
      <c r="X206" s="164"/>
      <c r="Y206" s="164"/>
      <c r="Z206" s="164"/>
    </row>
    <row r="207" ht="15.75" customHeight="1">
      <c r="A207" s="164"/>
      <c r="B207" s="164"/>
      <c r="C207" s="164"/>
      <c r="D207" s="164"/>
      <c r="E207" s="164"/>
      <c r="F207" s="164"/>
      <c r="G207" s="164"/>
      <c r="H207" s="164"/>
      <c r="I207" s="164"/>
      <c r="J207" s="164"/>
      <c r="K207" s="164"/>
      <c r="L207" s="164"/>
      <c r="M207" s="164"/>
      <c r="N207" s="164"/>
      <c r="O207" s="164"/>
      <c r="P207" s="164"/>
      <c r="Q207" s="164"/>
      <c r="R207" s="164"/>
      <c r="S207" s="164"/>
      <c r="T207" s="164"/>
      <c r="U207" s="164"/>
      <c r="V207" s="164"/>
      <c r="W207" s="164"/>
      <c r="X207" s="164"/>
      <c r="Y207" s="164"/>
      <c r="Z207" s="164"/>
    </row>
    <row r="208" ht="15.75" customHeight="1">
      <c r="A208" s="164"/>
      <c r="B208" s="164"/>
      <c r="C208" s="164"/>
      <c r="D208" s="164"/>
      <c r="E208" s="164"/>
      <c r="F208" s="164"/>
      <c r="G208" s="164"/>
      <c r="H208" s="164"/>
      <c r="I208" s="164"/>
      <c r="J208" s="164"/>
      <c r="K208" s="164"/>
      <c r="L208" s="164"/>
      <c r="M208" s="164"/>
      <c r="N208" s="164"/>
      <c r="O208" s="164"/>
      <c r="P208" s="164"/>
      <c r="Q208" s="164"/>
      <c r="R208" s="164"/>
      <c r="S208" s="164"/>
      <c r="T208" s="164"/>
      <c r="U208" s="164"/>
      <c r="V208" s="164"/>
      <c r="W208" s="164"/>
      <c r="X208" s="164"/>
      <c r="Y208" s="164"/>
      <c r="Z208" s="164"/>
    </row>
    <row r="209" ht="15.75" customHeight="1">
      <c r="A209" s="164"/>
      <c r="B209" s="164"/>
      <c r="C209" s="164"/>
      <c r="D209" s="164"/>
      <c r="E209" s="164"/>
      <c r="F209" s="164"/>
      <c r="G209" s="164"/>
      <c r="H209" s="164"/>
      <c r="I209" s="164"/>
      <c r="J209" s="164"/>
      <c r="K209" s="164"/>
      <c r="L209" s="164"/>
      <c r="M209" s="164"/>
      <c r="N209" s="164"/>
      <c r="O209" s="164"/>
      <c r="P209" s="164"/>
      <c r="Q209" s="164"/>
      <c r="R209" s="164"/>
      <c r="S209" s="164"/>
      <c r="T209" s="164"/>
      <c r="U209" s="164"/>
      <c r="V209" s="164"/>
      <c r="W209" s="164"/>
      <c r="X209" s="164"/>
      <c r="Y209" s="164"/>
      <c r="Z209" s="164"/>
    </row>
    <row r="210" ht="15.75" customHeight="1">
      <c r="A210" s="164"/>
      <c r="B210" s="164"/>
      <c r="C210" s="164"/>
      <c r="D210" s="164"/>
      <c r="E210" s="164"/>
      <c r="F210" s="164"/>
      <c r="G210" s="164"/>
      <c r="H210" s="164"/>
      <c r="I210" s="164"/>
      <c r="J210" s="164"/>
      <c r="K210" s="164"/>
      <c r="L210" s="164"/>
      <c r="M210" s="164"/>
      <c r="N210" s="164"/>
      <c r="O210" s="164"/>
      <c r="P210" s="164"/>
      <c r="Q210" s="164"/>
      <c r="R210" s="164"/>
      <c r="S210" s="164"/>
      <c r="T210" s="164"/>
      <c r="U210" s="164"/>
      <c r="V210" s="164"/>
      <c r="W210" s="164"/>
      <c r="X210" s="164"/>
      <c r="Y210" s="164"/>
      <c r="Z210" s="164"/>
    </row>
    <row r="211" ht="15.75" customHeight="1">
      <c r="A211" s="164"/>
      <c r="B211" s="164"/>
      <c r="C211" s="164"/>
      <c r="D211" s="164"/>
      <c r="E211" s="164"/>
      <c r="F211" s="164"/>
      <c r="G211" s="164"/>
      <c r="H211" s="164"/>
      <c r="I211" s="164"/>
      <c r="J211" s="164"/>
      <c r="K211" s="164"/>
      <c r="L211" s="164"/>
      <c r="M211" s="164"/>
      <c r="N211" s="164"/>
      <c r="O211" s="164"/>
      <c r="P211" s="164"/>
      <c r="Q211" s="164"/>
      <c r="R211" s="164"/>
      <c r="S211" s="164"/>
      <c r="T211" s="164"/>
      <c r="U211" s="164"/>
      <c r="V211" s="164"/>
      <c r="W211" s="164"/>
      <c r="X211" s="164"/>
      <c r="Y211" s="164"/>
      <c r="Z211" s="164"/>
    </row>
    <row r="212" ht="15.75" customHeight="1">
      <c r="A212" s="164"/>
      <c r="B212" s="164"/>
      <c r="C212" s="164"/>
      <c r="D212" s="164"/>
      <c r="E212" s="164"/>
      <c r="F212" s="164"/>
      <c r="G212" s="164"/>
      <c r="H212" s="164"/>
      <c r="I212" s="164"/>
      <c r="J212" s="164"/>
      <c r="K212" s="164"/>
      <c r="L212" s="164"/>
      <c r="M212" s="164"/>
      <c r="N212" s="164"/>
      <c r="O212" s="164"/>
      <c r="P212" s="164"/>
      <c r="Q212" s="164"/>
      <c r="R212" s="164"/>
      <c r="S212" s="164"/>
      <c r="T212" s="164"/>
      <c r="U212" s="164"/>
      <c r="V212" s="164"/>
      <c r="W212" s="164"/>
      <c r="X212" s="164"/>
      <c r="Y212" s="164"/>
      <c r="Z212" s="164"/>
    </row>
    <row r="213" ht="15.75" customHeight="1">
      <c r="A213" s="164"/>
      <c r="B213" s="164"/>
      <c r="C213" s="164"/>
      <c r="D213" s="164"/>
      <c r="E213" s="164"/>
      <c r="F213" s="164"/>
      <c r="G213" s="164"/>
      <c r="H213" s="164"/>
      <c r="I213" s="164"/>
      <c r="J213" s="164"/>
      <c r="K213" s="164"/>
      <c r="L213" s="164"/>
      <c r="M213" s="164"/>
      <c r="N213" s="164"/>
      <c r="O213" s="164"/>
      <c r="P213" s="164"/>
      <c r="Q213" s="164"/>
      <c r="R213" s="164"/>
      <c r="S213" s="164"/>
      <c r="T213" s="164"/>
      <c r="U213" s="164"/>
      <c r="V213" s="164"/>
      <c r="W213" s="164"/>
      <c r="X213" s="164"/>
      <c r="Y213" s="164"/>
      <c r="Z213" s="164"/>
    </row>
    <row r="214" ht="15.75" customHeight="1">
      <c r="A214" s="164"/>
      <c r="B214" s="164"/>
      <c r="C214" s="164"/>
      <c r="D214" s="164"/>
      <c r="E214" s="164"/>
      <c r="F214" s="164"/>
      <c r="G214" s="164"/>
      <c r="H214" s="164"/>
      <c r="I214" s="164"/>
      <c r="J214" s="164"/>
      <c r="K214" s="164"/>
      <c r="L214" s="164"/>
      <c r="M214" s="164"/>
      <c r="N214" s="164"/>
      <c r="O214" s="164"/>
      <c r="P214" s="164"/>
      <c r="Q214" s="164"/>
      <c r="R214" s="164"/>
      <c r="S214" s="164"/>
      <c r="T214" s="164"/>
      <c r="U214" s="164"/>
      <c r="V214" s="164"/>
      <c r="W214" s="164"/>
      <c r="X214" s="164"/>
      <c r="Y214" s="164"/>
      <c r="Z214" s="164"/>
    </row>
    <row r="215" ht="15.75" customHeight="1">
      <c r="A215" s="164"/>
      <c r="B215" s="164"/>
      <c r="C215" s="164"/>
      <c r="D215" s="164"/>
      <c r="E215" s="164"/>
      <c r="F215" s="164"/>
      <c r="G215" s="164"/>
      <c r="H215" s="164"/>
      <c r="I215" s="164"/>
      <c r="J215" s="164"/>
      <c r="K215" s="164"/>
      <c r="L215" s="164"/>
      <c r="M215" s="164"/>
      <c r="N215" s="164"/>
      <c r="O215" s="164"/>
      <c r="P215" s="164"/>
      <c r="Q215" s="164"/>
      <c r="R215" s="164"/>
      <c r="S215" s="164"/>
      <c r="T215" s="164"/>
      <c r="U215" s="164"/>
      <c r="V215" s="164"/>
      <c r="W215" s="164"/>
      <c r="X215" s="164"/>
      <c r="Y215" s="164"/>
      <c r="Z215" s="164"/>
    </row>
    <row r="216" ht="15.75" customHeight="1">
      <c r="A216" s="164"/>
      <c r="B216" s="164"/>
      <c r="C216" s="164"/>
      <c r="D216" s="164"/>
      <c r="E216" s="164"/>
      <c r="F216" s="164"/>
      <c r="G216" s="164"/>
      <c r="H216" s="164"/>
      <c r="I216" s="164"/>
      <c r="J216" s="164"/>
      <c r="K216" s="164"/>
      <c r="L216" s="164"/>
      <c r="M216" s="164"/>
      <c r="N216" s="164"/>
      <c r="O216" s="164"/>
      <c r="P216" s="164"/>
      <c r="Q216" s="164"/>
      <c r="R216" s="164"/>
      <c r="S216" s="164"/>
      <c r="T216" s="164"/>
      <c r="U216" s="164"/>
      <c r="V216" s="164"/>
      <c r="W216" s="164"/>
      <c r="X216" s="164"/>
      <c r="Y216" s="164"/>
      <c r="Z216" s="164"/>
    </row>
    <row r="217" ht="15.75" customHeight="1">
      <c r="A217" s="164"/>
      <c r="B217" s="164"/>
      <c r="C217" s="164"/>
      <c r="D217" s="164"/>
      <c r="E217" s="164"/>
      <c r="F217" s="164"/>
      <c r="G217" s="164"/>
      <c r="H217" s="164"/>
      <c r="I217" s="164"/>
      <c r="J217" s="164"/>
      <c r="K217" s="164"/>
      <c r="L217" s="164"/>
      <c r="M217" s="164"/>
      <c r="N217" s="164"/>
      <c r="O217" s="164"/>
      <c r="P217" s="164"/>
      <c r="Q217" s="164"/>
      <c r="R217" s="164"/>
      <c r="S217" s="164"/>
      <c r="T217" s="164"/>
      <c r="U217" s="164"/>
      <c r="V217" s="164"/>
      <c r="W217" s="164"/>
      <c r="X217" s="164"/>
      <c r="Y217" s="164"/>
      <c r="Z217" s="164"/>
    </row>
    <row r="218" ht="15.75" customHeight="1">
      <c r="A218" s="164"/>
      <c r="B218" s="164"/>
      <c r="C218" s="164"/>
      <c r="D218" s="164"/>
      <c r="E218" s="164"/>
      <c r="F218" s="164"/>
      <c r="G218" s="164"/>
      <c r="H218" s="164"/>
      <c r="I218" s="164"/>
      <c r="J218" s="164"/>
      <c r="K218" s="164"/>
      <c r="L218" s="164"/>
      <c r="M218" s="164"/>
      <c r="N218" s="164"/>
      <c r="O218" s="164"/>
      <c r="P218" s="164"/>
      <c r="Q218" s="164"/>
      <c r="R218" s="164"/>
      <c r="S218" s="164"/>
      <c r="T218" s="164"/>
      <c r="U218" s="164"/>
      <c r="V218" s="164"/>
      <c r="W218" s="164"/>
      <c r="X218" s="164"/>
      <c r="Y218" s="164"/>
      <c r="Z218" s="164"/>
    </row>
    <row r="219" ht="15.75" customHeight="1">
      <c r="A219" s="164"/>
      <c r="B219" s="164"/>
      <c r="C219" s="164"/>
      <c r="D219" s="164"/>
      <c r="E219" s="164"/>
      <c r="F219" s="164"/>
      <c r="G219" s="164"/>
      <c r="H219" s="164"/>
      <c r="I219" s="164"/>
      <c r="J219" s="164"/>
      <c r="K219" s="164"/>
      <c r="L219" s="164"/>
      <c r="M219" s="164"/>
      <c r="N219" s="164"/>
      <c r="O219" s="164"/>
      <c r="P219" s="164"/>
      <c r="Q219" s="164"/>
      <c r="R219" s="164"/>
      <c r="S219" s="164"/>
      <c r="T219" s="164"/>
      <c r="U219" s="164"/>
      <c r="V219" s="164"/>
      <c r="W219" s="164"/>
      <c r="X219" s="164"/>
      <c r="Y219" s="164"/>
      <c r="Z219" s="164"/>
    </row>
    <row r="220" ht="15.75" customHeight="1">
      <c r="A220" s="164"/>
      <c r="B220" s="164"/>
      <c r="C220" s="164"/>
      <c r="D220" s="164"/>
      <c r="E220" s="164"/>
      <c r="F220" s="164"/>
      <c r="G220" s="164"/>
      <c r="H220" s="164"/>
      <c r="I220" s="164"/>
      <c r="J220" s="164"/>
      <c r="K220" s="164"/>
      <c r="L220" s="164"/>
      <c r="M220" s="164"/>
      <c r="N220" s="164"/>
      <c r="O220" s="164"/>
      <c r="P220" s="164"/>
      <c r="Q220" s="164"/>
      <c r="R220" s="164"/>
      <c r="S220" s="164"/>
      <c r="T220" s="164"/>
      <c r="U220" s="164"/>
      <c r="V220" s="164"/>
      <c r="W220" s="164"/>
      <c r="X220" s="164"/>
      <c r="Y220" s="164"/>
      <c r="Z220" s="164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rawing r:id="rId1"/>
</worksheet>
</file>