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7620"/>
  </bookViews>
  <sheets>
    <sheet name="OP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xlnm._FilterDatabase" localSheetId="0" hidden="1">OP!$C$13:$J$67</definedName>
  </definedNames>
  <calcPr calcId="124519"/>
</workbook>
</file>

<file path=xl/calcChain.xml><?xml version="1.0" encoding="utf-8"?>
<calcChain xmlns="http://schemas.openxmlformats.org/spreadsheetml/2006/main">
  <c r="H67" i="4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2"/>
  <c r="H21"/>
  <c r="H20"/>
  <c r="H19"/>
  <c r="H18"/>
  <c r="H17"/>
  <c r="H16"/>
  <c r="H15"/>
  <c r="H14"/>
  <c r="C11"/>
  <c r="I7"/>
  <c r="H7"/>
  <c r="G7"/>
  <c r="F7"/>
  <c r="E7"/>
  <c r="H3"/>
  <c r="F3"/>
</calcChain>
</file>

<file path=xl/sharedStrings.xml><?xml version="1.0" encoding="utf-8"?>
<sst xmlns="http://schemas.openxmlformats.org/spreadsheetml/2006/main" count="66" uniqueCount="32">
  <si>
    <t>KPI/HEURE</t>
  </si>
  <si>
    <t xml:space="preserve">Nbre Jours d'OP prévus </t>
  </si>
  <si>
    <t>Volume Ttal à traiter</t>
  </si>
  <si>
    <t>Capacité Semaine</t>
  </si>
  <si>
    <t>Jour 1</t>
  </si>
  <si>
    <t>Jour 2</t>
  </si>
  <si>
    <t>Jour 3</t>
  </si>
  <si>
    <t>Jour 4</t>
  </si>
  <si>
    <t>Jour 5</t>
  </si>
  <si>
    <t>Courante:</t>
  </si>
  <si>
    <t>OPÉRATIONS STATUT</t>
  </si>
  <si>
    <t>Jour</t>
  </si>
  <si>
    <t>Commande N0</t>
  </si>
  <si>
    <t>Nbre Items</t>
  </si>
  <si>
    <t>Total Unités à traiter</t>
  </si>
  <si>
    <t>Commentaire(s)</t>
  </si>
  <si>
    <t>Capacité/Jour</t>
  </si>
  <si>
    <t>Commande Statut</t>
  </si>
  <si>
    <t>Complétée</t>
  </si>
  <si>
    <t>AB13</t>
  </si>
  <si>
    <t>En Cours</t>
  </si>
  <si>
    <t>FGT5</t>
  </si>
  <si>
    <t>PL</t>
  </si>
  <si>
    <t>GH</t>
  </si>
  <si>
    <t>Attente</t>
  </si>
  <si>
    <t>THAZ</t>
  </si>
  <si>
    <t>HUD</t>
  </si>
  <si>
    <t>VHT</t>
  </si>
  <si>
    <t>NLM</t>
  </si>
  <si>
    <t>AQS</t>
  </si>
  <si>
    <t>FIP</t>
  </si>
  <si>
    <t xml:space="preserve">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</si>
</sst>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3"/>
      <name val="Garamond"/>
      <family val="1"/>
    </font>
    <font>
      <b/>
      <sz val="11"/>
      <color theme="2"/>
      <name val="Garamond"/>
      <family val="1"/>
    </font>
    <font>
      <b/>
      <sz val="12"/>
      <color theme="0"/>
      <name val="Garamond"/>
      <family val="1"/>
    </font>
    <font>
      <b/>
      <sz val="12"/>
      <color theme="2"/>
      <name val="Garamond"/>
      <family val="1"/>
    </font>
    <font>
      <b/>
      <sz val="11"/>
      <color theme="0"/>
      <name val="Garamond"/>
      <family val="1"/>
    </font>
    <font>
      <b/>
      <sz val="14"/>
      <color theme="3"/>
      <name val="Garamond"/>
      <family val="1"/>
    </font>
    <font>
      <sz val="14"/>
      <color theme="1"/>
      <name val="Garamond"/>
      <family val="1"/>
    </font>
    <font>
      <b/>
      <sz val="12"/>
      <color theme="3"/>
      <name val="Garamond"/>
      <family val="1"/>
    </font>
    <font>
      <sz val="12"/>
      <color theme="0"/>
      <name val="Garamond"/>
      <family val="1"/>
    </font>
    <font>
      <sz val="12"/>
      <color theme="1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</fills>
  <borders count="15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0"/>
      </bottom>
      <diagonal/>
    </border>
    <border>
      <left style="double">
        <color theme="3"/>
      </left>
      <right style="double">
        <color theme="3"/>
      </right>
      <top style="double">
        <color theme="0"/>
      </top>
      <bottom style="double">
        <color theme="3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/>
      <top style="double">
        <color theme="3"/>
      </top>
      <bottom style="double">
        <color theme="3"/>
      </bottom>
      <diagonal/>
    </border>
    <border>
      <left/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theme="3"/>
      </left>
      <right style="thin">
        <color theme="3"/>
      </right>
      <top style="double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 style="thin">
        <color theme="3"/>
      </top>
      <bottom style="thin">
        <color theme="0"/>
      </bottom>
      <diagonal/>
    </border>
    <border>
      <left/>
      <right/>
      <top style="thin">
        <color theme="3"/>
      </top>
      <bottom style="thin">
        <color theme="0"/>
      </bottom>
      <diagonal/>
    </border>
    <border>
      <left/>
      <right style="thin">
        <color theme="3"/>
      </right>
      <top style="thin">
        <color theme="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2" fontId="4" fillId="4" borderId="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/>
    </xf>
    <xf numFmtId="0" fontId="6" fillId="4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8" fillId="2" borderId="0" xfId="0" applyFont="1" applyFill="1"/>
    <xf numFmtId="14" fontId="9" fillId="2" borderId="8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1" fillId="2" borderId="0" xfId="0" applyFont="1" applyFill="1"/>
    <xf numFmtId="0" fontId="2" fillId="2" borderId="14" xfId="0" applyFont="1" applyFill="1" applyBorder="1" applyAlignment="1">
      <alignment horizontal="center" vertical="center"/>
    </xf>
    <xf numFmtId="10" fontId="2" fillId="2" borderId="14" xfId="0" applyNumberFormat="1" applyFont="1" applyFill="1" applyBorder="1" applyAlignment="1">
      <alignment horizontal="center" vertical="center"/>
    </xf>
    <xf numFmtId="0" fontId="2" fillId="2" borderId="14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DF\Structuration%20B\Operations\planif%20V1.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P"/>
      <sheetName val="Parametres"/>
      <sheetName val="Prev_week"/>
      <sheetName val="Feuil3"/>
    </sheetNames>
    <sheetDataSet>
      <sheetData sheetId="0"/>
      <sheetData sheetId="1">
        <row r="9">
          <cell r="H9">
            <v>35</v>
          </cell>
        </row>
        <row r="11">
          <cell r="H11">
            <v>20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J68"/>
  <sheetViews>
    <sheetView showGridLines="0" tabSelected="1" topLeftCell="D10" workbookViewId="0">
      <selection activeCell="I19" sqref="I19"/>
    </sheetView>
  </sheetViews>
  <sheetFormatPr baseColWidth="10" defaultColWidth="11.42578125" defaultRowHeight="15"/>
  <cols>
    <col min="1" max="1" width="5.7109375" style="2" customWidth="1"/>
    <col min="2" max="2" width="8" style="2" customWidth="1"/>
    <col min="3" max="3" width="11.42578125" style="1"/>
    <col min="4" max="4" width="18.42578125" style="1" customWidth="1"/>
    <col min="5" max="5" width="14.42578125" style="1" customWidth="1"/>
    <col min="6" max="6" width="22.7109375" style="1" customWidth="1"/>
    <col min="7" max="7" width="20.5703125" style="1" customWidth="1"/>
    <col min="8" max="8" width="22.42578125" style="1" customWidth="1"/>
    <col min="9" max="9" width="20.5703125" style="1" customWidth="1"/>
    <col min="10" max="10" width="15.5703125" style="1" customWidth="1"/>
    <col min="11" max="16384" width="11.42578125" style="2"/>
  </cols>
  <sheetData>
    <row r="1" spans="3:10" ht="15.75" thickBot="1"/>
    <row r="2" spans="3:10" ht="16.5" thickTop="1" thickBot="1">
      <c r="D2" s="3" t="s">
        <v>0</v>
      </c>
      <c r="F2" s="4" t="s">
        <v>1</v>
      </c>
      <c r="H2" s="4" t="s">
        <v>2</v>
      </c>
      <c r="I2" s="5"/>
    </row>
    <row r="3" spans="3:10" ht="17.25" thickTop="1" thickBot="1">
      <c r="D3" s="6">
        <v>220</v>
      </c>
      <c r="F3" s="7">
        <f>H3/(([1]Parametres!H$9*[1]Parametres!H$11*D$3)/5)</f>
        <v>1849.165</v>
      </c>
      <c r="H3" s="6">
        <f>SUM(F14:F67)</f>
        <v>56954282</v>
      </c>
      <c r="I3" s="8"/>
    </row>
    <row r="4" spans="3:10" ht="15.75" thickTop="1"/>
    <row r="5" spans="3:10" ht="15.75" thickBot="1"/>
    <row r="6" spans="3:10" ht="16.5" thickTop="1" thickBot="1">
      <c r="D6" s="9" t="s">
        <v>3</v>
      </c>
      <c r="E6" s="10" t="s">
        <v>4</v>
      </c>
      <c r="F6" s="10" t="s">
        <v>5</v>
      </c>
      <c r="G6" s="10" t="s">
        <v>6</v>
      </c>
      <c r="H6" s="10" t="s">
        <v>7</v>
      </c>
      <c r="I6" s="10" t="s">
        <v>8</v>
      </c>
    </row>
    <row r="7" spans="3:10" ht="16.5" thickTop="1" thickBot="1">
      <c r="D7" s="9" t="s">
        <v>9</v>
      </c>
      <c r="E7" s="10">
        <f>SUMIF(C14:C67, 1, F14:F67)</f>
        <v>12612</v>
      </c>
      <c r="F7" s="10">
        <f>SUMIF(C14:C67, 2, F14:F67)</f>
        <v>11930</v>
      </c>
      <c r="G7" s="10">
        <f>SUMIF(C14:C67, 3, F14:F67)</f>
        <v>52452</v>
      </c>
      <c r="H7" s="10">
        <f>SUMIF(C14:C67, 4, F14:F67)</f>
        <v>15663</v>
      </c>
      <c r="I7" s="10">
        <f>SUMIF(C14:C67, 5, F14:F67)</f>
        <v>46800</v>
      </c>
    </row>
    <row r="8" spans="3:10" ht="15.75" thickTop="1"/>
    <row r="9" spans="3:10" ht="10.5" customHeight="1" thickBot="1"/>
    <row r="10" spans="3:10" s="14" customFormat="1" ht="23.25" customHeight="1" thickTop="1" thickBot="1">
      <c r="C10" s="11" t="s">
        <v>10</v>
      </c>
      <c r="D10" s="12"/>
      <c r="E10" s="12"/>
      <c r="F10" s="12"/>
      <c r="G10" s="12"/>
      <c r="H10" s="12"/>
      <c r="I10" s="12"/>
      <c r="J10" s="13"/>
    </row>
    <row r="11" spans="3:10" ht="24" customHeight="1" thickTop="1">
      <c r="C11" s="15">
        <f ca="1">TODAY()</f>
        <v>42141</v>
      </c>
      <c r="D11" s="16"/>
      <c r="E11" s="16"/>
      <c r="F11" s="16"/>
      <c r="G11" s="16"/>
      <c r="H11" s="16"/>
      <c r="I11" s="16"/>
      <c r="J11" s="17"/>
    </row>
    <row r="12" spans="3:10" ht="9.75" customHeight="1">
      <c r="C12" s="18"/>
      <c r="D12" s="19"/>
      <c r="E12" s="19"/>
      <c r="F12" s="19"/>
      <c r="G12" s="19"/>
      <c r="H12" s="19"/>
      <c r="I12" s="19"/>
      <c r="J12" s="20"/>
    </row>
    <row r="13" spans="3:10" s="22" customFormat="1" ht="24.75" customHeight="1" thickBot="1">
      <c r="C13" s="21" t="s">
        <v>11</v>
      </c>
      <c r="D13" s="21" t="s">
        <v>12</v>
      </c>
      <c r="E13" s="21" t="s">
        <v>13</v>
      </c>
      <c r="F13" s="21" t="s">
        <v>14</v>
      </c>
      <c r="G13" s="21" t="s">
        <v>15</v>
      </c>
      <c r="H13" s="21" t="s">
        <v>16</v>
      </c>
      <c r="I13" s="21" t="s">
        <v>17</v>
      </c>
      <c r="J13" s="21" t="s">
        <v>18</v>
      </c>
    </row>
    <row r="14" spans="3:10" ht="20.100000000000001" customHeight="1" thickTop="1" thickBot="1">
      <c r="C14" s="23">
        <v>1</v>
      </c>
      <c r="D14" s="23" t="s">
        <v>19</v>
      </c>
      <c r="E14" s="23">
        <v>7</v>
      </c>
      <c r="F14" s="23">
        <v>500</v>
      </c>
      <c r="G14" s="23"/>
      <c r="H14" s="24">
        <f>F14/(([1]Parametres!H$9*[1]Parametres!H$11*D$3)/5)</f>
        <v>1.6233766233766232E-2</v>
      </c>
      <c r="I14" s="23" t="s">
        <v>20</v>
      </c>
      <c r="J14" s="23"/>
    </row>
    <row r="15" spans="3:10" ht="20.100000000000001" customHeight="1" thickTop="1" thickBot="1">
      <c r="C15" s="23">
        <v>2</v>
      </c>
      <c r="D15" s="23" t="s">
        <v>21</v>
      </c>
      <c r="E15" s="23">
        <v>8</v>
      </c>
      <c r="F15" s="23">
        <v>4520</v>
      </c>
      <c r="G15" s="23"/>
      <c r="H15" s="24">
        <f>F15/(([1]Parametres!H$9*[1]Parametres!H$11*D$3)/5)</f>
        <v>0.14675324675324675</v>
      </c>
      <c r="I15" s="23" t="s">
        <v>22</v>
      </c>
      <c r="J15" s="23"/>
    </row>
    <row r="16" spans="3:10" ht="20.100000000000001" customHeight="1" thickTop="1" thickBot="1">
      <c r="C16" s="23">
        <v>3</v>
      </c>
      <c r="D16" s="23" t="s">
        <v>23</v>
      </c>
      <c r="E16" s="23">
        <v>11</v>
      </c>
      <c r="F16" s="23">
        <v>35874</v>
      </c>
      <c r="G16" s="23"/>
      <c r="H16" s="24">
        <f>F16/(([1]Parametres!H$9*[1]Parametres!H$11*D$3)/5)</f>
        <v>1.1647402597402596</v>
      </c>
      <c r="I16" s="23" t="s">
        <v>24</v>
      </c>
      <c r="J16" s="23"/>
    </row>
    <row r="17" spans="3:10" ht="20.100000000000001" customHeight="1" thickTop="1" thickBot="1">
      <c r="C17" s="23">
        <v>1</v>
      </c>
      <c r="D17" s="23" t="s">
        <v>25</v>
      </c>
      <c r="E17" s="23">
        <v>27</v>
      </c>
      <c r="F17" s="23">
        <v>12112</v>
      </c>
      <c r="G17" s="23"/>
      <c r="H17" s="24">
        <f>F17/(([1]Parametres!H$9*[1]Parametres!H$11*D$3)/5)</f>
        <v>0.39324675324675323</v>
      </c>
      <c r="I17" s="23" t="s">
        <v>22</v>
      </c>
      <c r="J17" s="23"/>
    </row>
    <row r="18" spans="3:10" ht="20.100000000000001" customHeight="1" thickTop="1" thickBot="1">
      <c r="C18" s="23">
        <v>4</v>
      </c>
      <c r="D18" s="23" t="s">
        <v>26</v>
      </c>
      <c r="E18" s="23">
        <v>1</v>
      </c>
      <c r="F18" s="23">
        <v>5874</v>
      </c>
      <c r="G18" s="23"/>
      <c r="H18" s="24">
        <f>F18/(([1]Parametres!H$9*[1]Parametres!H$11*D$3)/5)</f>
        <v>0.19071428571428573</v>
      </c>
      <c r="I18" s="23" t="s">
        <v>22</v>
      </c>
      <c r="J18" s="23"/>
    </row>
    <row r="19" spans="3:10" ht="20.100000000000001" customHeight="1" thickTop="1" thickBot="1">
      <c r="C19" s="23">
        <v>4</v>
      </c>
      <c r="D19" s="23" t="s">
        <v>27</v>
      </c>
      <c r="E19" s="23">
        <v>35</v>
      </c>
      <c r="F19" s="23">
        <v>9789</v>
      </c>
      <c r="G19" s="23"/>
      <c r="H19" s="24">
        <f>F19/(([1]Parametres!H$9*[1]Parametres!H$11*D$3)/5)</f>
        <v>0.31782467532467534</v>
      </c>
      <c r="I19" s="23" t="s">
        <v>22</v>
      </c>
      <c r="J19" s="23"/>
    </row>
    <row r="20" spans="3:10" ht="20.100000000000001" customHeight="1" thickTop="1" thickBot="1">
      <c r="C20" s="23">
        <v>2</v>
      </c>
      <c r="D20" s="23" t="s">
        <v>28</v>
      </c>
      <c r="E20" s="23">
        <v>2</v>
      </c>
      <c r="F20" s="23">
        <v>7410</v>
      </c>
      <c r="G20" s="23"/>
      <c r="H20" s="24">
        <f>F20/(([1]Parametres!H$9*[1]Parametres!H$11*D$3)/5)</f>
        <v>0.2405844155844156</v>
      </c>
      <c r="I20" s="23" t="s">
        <v>22</v>
      </c>
      <c r="J20" s="23"/>
    </row>
    <row r="21" spans="3:10" ht="20.100000000000001" customHeight="1" thickTop="1" thickBot="1">
      <c r="C21" s="23">
        <v>5</v>
      </c>
      <c r="D21" s="23" t="s">
        <v>29</v>
      </c>
      <c r="E21" s="23">
        <v>16</v>
      </c>
      <c r="F21" s="23">
        <v>46800</v>
      </c>
      <c r="G21" s="23"/>
      <c r="H21" s="24">
        <f>F21/(([1]Parametres!H$9*[1]Parametres!H$11*D$3)/5)</f>
        <v>1.5194805194805194</v>
      </c>
      <c r="I21" s="23" t="s">
        <v>24</v>
      </c>
      <c r="J21" s="23"/>
    </row>
    <row r="22" spans="3:10" ht="20.100000000000001" customHeight="1" thickTop="1" thickBot="1">
      <c r="C22" s="23">
        <v>3</v>
      </c>
      <c r="D22" s="23" t="s">
        <v>30</v>
      </c>
      <c r="E22" s="23">
        <v>3</v>
      </c>
      <c r="F22" s="23">
        <v>12011</v>
      </c>
      <c r="G22" s="23"/>
      <c r="H22" s="24">
        <f>F22/(([1]Parametres!H$9*[1]Parametres!H$11*D$3)/5)</f>
        <v>0.38996753246753246</v>
      </c>
      <c r="I22" s="23" t="s">
        <v>22</v>
      </c>
      <c r="J22" s="23"/>
    </row>
    <row r="23" spans="3:10" ht="20.100000000000001" customHeight="1" thickTop="1" thickBot="1">
      <c r="C23" s="23">
        <v>6</v>
      </c>
      <c r="D23" s="23" t="s">
        <v>19</v>
      </c>
      <c r="E23" s="23">
        <v>7</v>
      </c>
      <c r="F23" s="23">
        <v>54648676</v>
      </c>
      <c r="G23" s="23"/>
      <c r="H23" s="24" t="s">
        <v>31</v>
      </c>
      <c r="I23" s="23" t="s">
        <v>20</v>
      </c>
      <c r="J23" s="23"/>
    </row>
    <row r="24" spans="3:10" ht="20.100000000000001" customHeight="1" thickTop="1" thickBot="1">
      <c r="C24" s="23">
        <v>7</v>
      </c>
      <c r="D24" s="23" t="s">
        <v>23</v>
      </c>
      <c r="E24" s="23">
        <v>11</v>
      </c>
      <c r="F24" s="23">
        <v>35874</v>
      </c>
      <c r="G24" s="23"/>
      <c r="H24" s="24">
        <f>F24/(([1]Parametres!H$9*[1]Parametres!H$11*D$3)/5)</f>
        <v>1.1647402597402596</v>
      </c>
      <c r="I24" s="23" t="s">
        <v>24</v>
      </c>
      <c r="J24" s="23"/>
    </row>
    <row r="25" spans="3:10" ht="20.100000000000001" customHeight="1" thickTop="1" thickBot="1">
      <c r="C25" s="23">
        <v>8</v>
      </c>
      <c r="D25" s="23" t="s">
        <v>25</v>
      </c>
      <c r="E25" s="23">
        <v>27</v>
      </c>
      <c r="F25" s="23">
        <v>12112</v>
      </c>
      <c r="G25" s="23"/>
      <c r="H25" s="24">
        <f>F25/(([1]Parametres!H$9*[1]Parametres!H$11*D$3)/5)</f>
        <v>0.39324675324675323</v>
      </c>
      <c r="I25" s="23" t="s">
        <v>22</v>
      </c>
      <c r="J25" s="23"/>
    </row>
    <row r="26" spans="3:10" ht="20.100000000000001" customHeight="1" thickTop="1" thickBot="1">
      <c r="C26" s="23">
        <v>9</v>
      </c>
      <c r="D26" s="23" t="s">
        <v>26</v>
      </c>
      <c r="E26" s="23">
        <v>1</v>
      </c>
      <c r="F26" s="23">
        <v>5874</v>
      </c>
      <c r="G26" s="23"/>
      <c r="H26" s="24">
        <f>F26/(([1]Parametres!H$9*[1]Parametres!H$11*D$3)/5)</f>
        <v>0.19071428571428573</v>
      </c>
      <c r="I26" s="23" t="s">
        <v>22</v>
      </c>
      <c r="J26" s="23"/>
    </row>
    <row r="27" spans="3:10" ht="20.100000000000001" customHeight="1" thickTop="1" thickBot="1">
      <c r="C27" s="23">
        <v>10</v>
      </c>
      <c r="D27" s="23" t="s">
        <v>27</v>
      </c>
      <c r="E27" s="23">
        <v>35</v>
      </c>
      <c r="F27" s="23">
        <v>97890</v>
      </c>
      <c r="G27" s="23"/>
      <c r="H27" s="24">
        <f>F27/(([1]Parametres!H$9*[1]Parametres!H$11*D$3)/5)</f>
        <v>3.1782467532467531</v>
      </c>
      <c r="I27" s="23" t="s">
        <v>22</v>
      </c>
      <c r="J27" s="23"/>
    </row>
    <row r="28" spans="3:10" ht="20.100000000000001" customHeight="1" thickTop="1" thickBot="1">
      <c r="C28" s="23">
        <v>11</v>
      </c>
      <c r="D28" s="23" t="s">
        <v>23</v>
      </c>
      <c r="E28" s="23">
        <v>11</v>
      </c>
      <c r="F28" s="23">
        <v>35874</v>
      </c>
      <c r="G28" s="23"/>
      <c r="H28" s="24">
        <f>F28/(([1]Parametres!H$9*[1]Parametres!H$11*D$3)/5)</f>
        <v>1.1647402597402596</v>
      </c>
      <c r="I28" s="23" t="s">
        <v>24</v>
      </c>
      <c r="J28" s="23"/>
    </row>
    <row r="29" spans="3:10" ht="20.100000000000001" customHeight="1" thickTop="1" thickBot="1">
      <c r="C29" s="23">
        <v>12</v>
      </c>
      <c r="D29" s="23" t="s">
        <v>25</v>
      </c>
      <c r="E29" s="23">
        <v>27</v>
      </c>
      <c r="F29" s="23">
        <v>32081</v>
      </c>
      <c r="G29" s="23"/>
      <c r="H29" s="24">
        <f>F29/(([1]Parametres!H$9*[1]Parametres!H$11*D$3)/5)</f>
        <v>1.041590909090909</v>
      </c>
      <c r="I29" s="23" t="s">
        <v>22</v>
      </c>
      <c r="J29" s="23"/>
    </row>
    <row r="30" spans="3:10" ht="20.100000000000001" customHeight="1" thickTop="1" thickBot="1">
      <c r="C30" s="23">
        <v>13</v>
      </c>
      <c r="D30" s="23" t="s">
        <v>26</v>
      </c>
      <c r="E30" s="23">
        <v>1</v>
      </c>
      <c r="F30" s="23">
        <v>584533</v>
      </c>
      <c r="G30" s="23"/>
      <c r="H30" s="24">
        <f>F30/(([1]Parametres!H$9*[1]Parametres!H$11*D$3)/5)</f>
        <v>18.978344155844155</v>
      </c>
      <c r="I30" s="23" t="s">
        <v>22</v>
      </c>
      <c r="J30" s="23"/>
    </row>
    <row r="31" spans="3:10" ht="20.100000000000001" customHeight="1" thickTop="1" thickBot="1">
      <c r="C31" s="23">
        <v>14</v>
      </c>
      <c r="D31" s="23" t="s">
        <v>27</v>
      </c>
      <c r="E31" s="23">
        <v>35</v>
      </c>
      <c r="F31" s="23">
        <v>9789</v>
      </c>
      <c r="G31" s="23"/>
      <c r="H31" s="24">
        <f>F31/(([1]Parametres!H$9*[1]Parametres!H$11*D$3)/5)</f>
        <v>0.31782467532467534</v>
      </c>
      <c r="I31" s="23" t="s">
        <v>22</v>
      </c>
      <c r="J31" s="23"/>
    </row>
    <row r="32" spans="3:10" ht="20.100000000000001" customHeight="1" thickTop="1" thickBot="1">
      <c r="C32" s="23">
        <v>15</v>
      </c>
      <c r="D32" s="23" t="s">
        <v>28</v>
      </c>
      <c r="E32" s="23">
        <v>2</v>
      </c>
      <c r="F32" s="23">
        <v>98746</v>
      </c>
      <c r="G32" s="23"/>
      <c r="H32" s="24">
        <f>F32/(([1]Parametres!H$9*[1]Parametres!H$11*D$3)/5)</f>
        <v>3.2060389610389612</v>
      </c>
      <c r="I32" s="23" t="s">
        <v>22</v>
      </c>
      <c r="J32" s="23"/>
    </row>
    <row r="33" spans="3:10" ht="20.100000000000001" customHeight="1" thickTop="1" thickBot="1">
      <c r="C33" s="23">
        <v>16</v>
      </c>
      <c r="D33" s="23" t="s">
        <v>29</v>
      </c>
      <c r="E33" s="23">
        <v>16</v>
      </c>
      <c r="F33" s="23">
        <v>34768</v>
      </c>
      <c r="G33" s="23"/>
      <c r="H33" s="24">
        <f>F33/(([1]Parametres!H$9*[1]Parametres!H$11*D$3)/5)</f>
        <v>1.1288311688311687</v>
      </c>
      <c r="I33" s="23" t="s">
        <v>24</v>
      </c>
      <c r="J33" s="23"/>
    </row>
    <row r="34" spans="3:10" ht="20.100000000000001" customHeight="1" thickTop="1" thickBot="1">
      <c r="C34" s="23">
        <v>3</v>
      </c>
      <c r="D34" s="23" t="s">
        <v>30</v>
      </c>
      <c r="E34" s="23">
        <v>3</v>
      </c>
      <c r="F34" s="25">
        <v>4567</v>
      </c>
      <c r="G34" s="23"/>
      <c r="H34" s="24">
        <f>F34/(([1]Parametres!H$9*[1]Parametres!H$11*D$3)/5)</f>
        <v>0.14827922077922079</v>
      </c>
      <c r="I34" s="23" t="s">
        <v>22</v>
      </c>
      <c r="J34" s="23"/>
    </row>
    <row r="35" spans="3:10" ht="20.100000000000001" customHeight="1" thickTop="1" thickBot="1">
      <c r="C35" s="23">
        <v>6</v>
      </c>
      <c r="D35" s="23" t="s">
        <v>19</v>
      </c>
      <c r="E35" s="23">
        <v>7</v>
      </c>
      <c r="F35" s="23">
        <v>765340</v>
      </c>
      <c r="G35" s="23"/>
      <c r="H35" s="24">
        <f>F35/(([1]Parametres!H$9*[1]Parametres!H$11*D$3)/5)</f>
        <v>24.8487012987013</v>
      </c>
      <c r="I35" s="23" t="s">
        <v>20</v>
      </c>
      <c r="J35" s="23"/>
    </row>
    <row r="36" spans="3:10" ht="20.100000000000001" customHeight="1" thickTop="1" thickBot="1">
      <c r="C36" s="23">
        <v>16</v>
      </c>
      <c r="D36" s="23" t="s">
        <v>29</v>
      </c>
      <c r="E36" s="23">
        <v>16</v>
      </c>
      <c r="F36" s="23">
        <v>453268</v>
      </c>
      <c r="G36" s="23"/>
      <c r="H36" s="24">
        <f>F36/(([1]Parametres!H$9*[1]Parametres!H$11*D$3)/5)</f>
        <v>14.716493506493507</v>
      </c>
      <c r="I36" s="23" t="s">
        <v>24</v>
      </c>
      <c r="J36" s="23"/>
    </row>
    <row r="37" spans="3:10" ht="20.100000000000001" customHeight="1" thickTop="1" thickBot="1">
      <c r="C37" s="23"/>
      <c r="D37" s="23"/>
      <c r="E37" s="23"/>
      <c r="F37" s="23"/>
      <c r="G37" s="23"/>
      <c r="H37" s="24">
        <f>F37/(([1]Parametres!H$9*[1]Parametres!H$11*D$3)/5)</f>
        <v>0</v>
      </c>
      <c r="I37" s="23"/>
      <c r="J37" s="23"/>
    </row>
    <row r="38" spans="3:10" ht="20.100000000000001" customHeight="1" thickTop="1" thickBot="1">
      <c r="C38" s="23"/>
      <c r="D38" s="23"/>
      <c r="E38" s="23"/>
      <c r="F38" s="23"/>
      <c r="G38" s="23"/>
      <c r="H38" s="24">
        <f>F38/(([1]Parametres!H$9*[1]Parametres!H$11*D$3)/5)</f>
        <v>0</v>
      </c>
      <c r="I38" s="23"/>
      <c r="J38" s="23"/>
    </row>
    <row r="39" spans="3:10" ht="20.100000000000001" customHeight="1" thickTop="1" thickBot="1">
      <c r="C39" s="23"/>
      <c r="D39" s="23"/>
      <c r="E39" s="23"/>
      <c r="F39" s="23"/>
      <c r="G39" s="23"/>
      <c r="H39" s="24">
        <f>F39/(([1]Parametres!H$9*[1]Parametres!H$11*D$3)/5)</f>
        <v>0</v>
      </c>
      <c r="I39" s="23"/>
      <c r="J39" s="23"/>
    </row>
    <row r="40" spans="3:10" ht="20.100000000000001" customHeight="1" thickTop="1" thickBot="1">
      <c r="C40" s="23"/>
      <c r="D40" s="23"/>
      <c r="E40" s="23"/>
      <c r="F40" s="23"/>
      <c r="G40" s="23"/>
      <c r="H40" s="24">
        <f>F40/(([1]Parametres!H$9*[1]Parametres!H$11*D$3)/5)</f>
        <v>0</v>
      </c>
      <c r="I40" s="23"/>
      <c r="J40" s="23"/>
    </row>
    <row r="41" spans="3:10" ht="20.100000000000001" customHeight="1" thickTop="1" thickBot="1">
      <c r="C41" s="23"/>
      <c r="D41" s="23"/>
      <c r="E41" s="23"/>
      <c r="F41" s="23"/>
      <c r="G41" s="23"/>
      <c r="H41" s="24">
        <f>F41/(([1]Parametres!H$9*[1]Parametres!H$11*D$3)/5)</f>
        <v>0</v>
      </c>
      <c r="I41" s="23"/>
      <c r="J41" s="23"/>
    </row>
    <row r="42" spans="3:10" ht="20.100000000000001" customHeight="1" thickTop="1" thickBot="1">
      <c r="C42" s="23"/>
      <c r="D42" s="23"/>
      <c r="E42" s="23"/>
      <c r="F42" s="23"/>
      <c r="G42" s="23"/>
      <c r="H42" s="24">
        <f>F42/(([1]Parametres!H$9*[1]Parametres!H$11*D$3)/5)</f>
        <v>0</v>
      </c>
      <c r="I42" s="23"/>
      <c r="J42" s="23"/>
    </row>
    <row r="43" spans="3:10" ht="20.100000000000001" customHeight="1" thickTop="1" thickBot="1">
      <c r="C43" s="23"/>
      <c r="D43" s="23"/>
      <c r="E43" s="23"/>
      <c r="F43" s="23"/>
      <c r="G43" s="23"/>
      <c r="H43" s="24">
        <f>F43/(([1]Parametres!H$9*[1]Parametres!H$11*D$3)/5)</f>
        <v>0</v>
      </c>
      <c r="I43" s="23"/>
      <c r="J43" s="23"/>
    </row>
    <row r="44" spans="3:10" ht="20.100000000000001" customHeight="1" thickTop="1" thickBot="1">
      <c r="C44" s="23"/>
      <c r="D44" s="23"/>
      <c r="E44" s="23"/>
      <c r="F44" s="23"/>
      <c r="G44" s="23"/>
      <c r="H44" s="24">
        <f>F44/(([1]Parametres!H$9*[1]Parametres!H$11*D$3)/5)</f>
        <v>0</v>
      </c>
      <c r="I44" s="23"/>
      <c r="J44" s="23"/>
    </row>
    <row r="45" spans="3:10" ht="20.100000000000001" customHeight="1" thickTop="1" thickBot="1">
      <c r="C45" s="23"/>
      <c r="D45" s="23"/>
      <c r="E45" s="23"/>
      <c r="F45" s="23"/>
      <c r="G45" s="23"/>
      <c r="H45" s="24">
        <f>F45/(([1]Parametres!H$9*[1]Parametres!H$11*D$3)/5)</f>
        <v>0</v>
      </c>
      <c r="I45" s="23"/>
      <c r="J45" s="23"/>
    </row>
    <row r="46" spans="3:10" ht="20.100000000000001" customHeight="1" thickTop="1" thickBot="1">
      <c r="C46" s="23"/>
      <c r="D46" s="23"/>
      <c r="E46" s="23"/>
      <c r="F46" s="23"/>
      <c r="G46" s="23"/>
      <c r="H46" s="24">
        <f>F46/(([1]Parametres!H$9*[1]Parametres!H$11*D$3)/5)</f>
        <v>0</v>
      </c>
      <c r="I46" s="23"/>
      <c r="J46" s="23"/>
    </row>
    <row r="47" spans="3:10" ht="20.100000000000001" customHeight="1" thickTop="1" thickBot="1">
      <c r="C47" s="23"/>
      <c r="D47" s="23"/>
      <c r="E47" s="23"/>
      <c r="F47" s="23"/>
      <c r="G47" s="23"/>
      <c r="H47" s="24">
        <f>F47/(([1]Parametres!H$9*[1]Parametres!H$11*D$3)/5)</f>
        <v>0</v>
      </c>
      <c r="I47" s="23"/>
      <c r="J47" s="23"/>
    </row>
    <row r="48" spans="3:10" ht="20.100000000000001" customHeight="1" thickTop="1" thickBot="1">
      <c r="C48" s="23"/>
      <c r="D48" s="23"/>
      <c r="E48" s="23"/>
      <c r="F48" s="23"/>
      <c r="G48" s="23"/>
      <c r="H48" s="24">
        <f>F48/(([1]Parametres!H$9*[1]Parametres!H$11*D$3)/5)</f>
        <v>0</v>
      </c>
      <c r="I48" s="23"/>
      <c r="J48" s="23"/>
    </row>
    <row r="49" spans="3:10" ht="20.100000000000001" customHeight="1" thickTop="1" thickBot="1">
      <c r="C49" s="23"/>
      <c r="D49" s="23"/>
      <c r="E49" s="23"/>
      <c r="F49" s="23"/>
      <c r="G49" s="23"/>
      <c r="H49" s="24">
        <f>F49/(([1]Parametres!H$9*[1]Parametres!H$11*D$3)/5)</f>
        <v>0</v>
      </c>
      <c r="I49" s="23"/>
      <c r="J49" s="23"/>
    </row>
    <row r="50" spans="3:10" ht="20.100000000000001" customHeight="1" thickTop="1" thickBot="1">
      <c r="C50" s="23"/>
      <c r="D50" s="23"/>
      <c r="E50" s="23"/>
      <c r="F50" s="23"/>
      <c r="G50" s="23"/>
      <c r="H50" s="24">
        <f>F50/(([1]Parametres!H$9*[1]Parametres!H$11*D$3)/5)</f>
        <v>0</v>
      </c>
      <c r="I50" s="23"/>
      <c r="J50" s="23"/>
    </row>
    <row r="51" spans="3:10" ht="20.100000000000001" customHeight="1" thickTop="1" thickBot="1">
      <c r="C51" s="23"/>
      <c r="D51" s="23"/>
      <c r="E51" s="23"/>
      <c r="F51" s="23"/>
      <c r="G51" s="23"/>
      <c r="H51" s="24">
        <f>F51/(([1]Parametres!H$9*[1]Parametres!H$11*D$3)/5)</f>
        <v>0</v>
      </c>
      <c r="I51" s="23"/>
      <c r="J51" s="23"/>
    </row>
    <row r="52" spans="3:10" ht="20.100000000000001" customHeight="1" thickTop="1" thickBot="1">
      <c r="C52" s="23"/>
      <c r="D52" s="23"/>
      <c r="E52" s="23"/>
      <c r="F52" s="23"/>
      <c r="G52" s="23"/>
      <c r="H52" s="24">
        <f>F52/(([1]Parametres!H$9*[1]Parametres!H$11*D$3)/5)</f>
        <v>0</v>
      </c>
      <c r="I52" s="23"/>
      <c r="J52" s="23"/>
    </row>
    <row r="53" spans="3:10" ht="20.100000000000001" customHeight="1" thickTop="1" thickBot="1">
      <c r="C53" s="23"/>
      <c r="D53" s="23"/>
      <c r="E53" s="23"/>
      <c r="F53" s="23"/>
      <c r="G53" s="23"/>
      <c r="H53" s="24">
        <f>F53/(([1]Parametres!H$9*[1]Parametres!H$11*D$3)/5)</f>
        <v>0</v>
      </c>
      <c r="I53" s="23"/>
      <c r="J53" s="23"/>
    </row>
    <row r="54" spans="3:10" ht="20.100000000000001" customHeight="1" thickTop="1" thickBot="1">
      <c r="C54" s="23"/>
      <c r="D54" s="23"/>
      <c r="E54" s="23"/>
      <c r="F54" s="23"/>
      <c r="G54" s="23"/>
      <c r="H54" s="24">
        <f>F54/(([1]Parametres!H$9*[1]Parametres!H$11*D$3)/5)</f>
        <v>0</v>
      </c>
      <c r="I54" s="23"/>
      <c r="J54" s="23"/>
    </row>
    <row r="55" spans="3:10" ht="20.100000000000001" customHeight="1" thickTop="1" thickBot="1">
      <c r="C55" s="23"/>
      <c r="D55" s="23"/>
      <c r="E55" s="23"/>
      <c r="F55" s="23"/>
      <c r="G55" s="23"/>
      <c r="H55" s="24">
        <f>F55/(([1]Parametres!H$9*[1]Parametres!H$11*D$3)/5)</f>
        <v>0</v>
      </c>
      <c r="I55" s="23"/>
      <c r="J55" s="23"/>
    </row>
    <row r="56" spans="3:10" ht="20.100000000000001" customHeight="1" thickTop="1" thickBot="1">
      <c r="C56" s="23"/>
      <c r="D56" s="23"/>
      <c r="E56" s="23"/>
      <c r="F56" s="23"/>
      <c r="G56" s="23"/>
      <c r="H56" s="24">
        <f>F56/(([1]Parametres!H$9*[1]Parametres!H$11*D$3)/5)</f>
        <v>0</v>
      </c>
      <c r="I56" s="23"/>
      <c r="J56" s="23"/>
    </row>
    <row r="57" spans="3:10" ht="20.100000000000001" customHeight="1" thickTop="1" thickBot="1">
      <c r="C57" s="23"/>
      <c r="D57" s="23"/>
      <c r="E57" s="23"/>
      <c r="F57" s="23"/>
      <c r="G57" s="23"/>
      <c r="H57" s="24">
        <f>F57/(([1]Parametres!H$9*[1]Parametres!H$11*D$3)/5)</f>
        <v>0</v>
      </c>
      <c r="I57" s="23"/>
      <c r="J57" s="23"/>
    </row>
    <row r="58" spans="3:10" ht="20.100000000000001" customHeight="1" thickTop="1" thickBot="1">
      <c r="C58" s="23"/>
      <c r="D58" s="23"/>
      <c r="E58" s="23"/>
      <c r="F58" s="23"/>
      <c r="G58" s="23"/>
      <c r="H58" s="24">
        <f>F58/(([1]Parametres!H$9*[1]Parametres!H$11*D$3)/5)</f>
        <v>0</v>
      </c>
      <c r="I58" s="23"/>
      <c r="J58" s="23"/>
    </row>
    <row r="59" spans="3:10" ht="20.100000000000001" customHeight="1" thickTop="1" thickBot="1">
      <c r="C59" s="23"/>
      <c r="D59" s="23"/>
      <c r="E59" s="23"/>
      <c r="F59" s="23"/>
      <c r="G59" s="23"/>
      <c r="H59" s="24">
        <f>F59/(([1]Parametres!H$9*[1]Parametres!H$11*D$3)/5)</f>
        <v>0</v>
      </c>
      <c r="I59" s="23"/>
      <c r="J59" s="23"/>
    </row>
    <row r="60" spans="3:10" ht="20.100000000000001" customHeight="1" thickTop="1" thickBot="1">
      <c r="C60" s="23"/>
      <c r="D60" s="23"/>
      <c r="E60" s="23"/>
      <c r="F60" s="23"/>
      <c r="G60" s="23"/>
      <c r="H60" s="24">
        <f>F60/(([1]Parametres!H$9*[1]Parametres!H$11*D$3)/5)</f>
        <v>0</v>
      </c>
      <c r="I60" s="23"/>
      <c r="J60" s="23"/>
    </row>
    <row r="61" spans="3:10" ht="20.100000000000001" customHeight="1" thickTop="1" thickBot="1">
      <c r="C61" s="23"/>
      <c r="D61" s="23"/>
      <c r="E61" s="23"/>
      <c r="F61" s="23"/>
      <c r="G61" s="23"/>
      <c r="H61" s="24">
        <f>F61/(([1]Parametres!H$9*[1]Parametres!H$11*D$3)/5)</f>
        <v>0</v>
      </c>
      <c r="I61" s="23"/>
      <c r="J61" s="23"/>
    </row>
    <row r="62" spans="3:10" ht="20.100000000000001" customHeight="1" thickTop="1" thickBot="1">
      <c r="C62" s="23"/>
      <c r="D62" s="23"/>
      <c r="E62" s="23"/>
      <c r="F62" s="23"/>
      <c r="G62" s="23"/>
      <c r="H62" s="24">
        <f>F62/(([1]Parametres!H$9*[1]Parametres!H$11*D$3)/5)</f>
        <v>0</v>
      </c>
      <c r="I62" s="23"/>
      <c r="J62" s="23"/>
    </row>
    <row r="63" spans="3:10" ht="20.100000000000001" customHeight="1" thickTop="1" thickBot="1">
      <c r="C63" s="23"/>
      <c r="D63" s="23"/>
      <c r="E63" s="23"/>
      <c r="F63" s="23"/>
      <c r="G63" s="23"/>
      <c r="H63" s="24">
        <f>F63/(([1]Parametres!H$9*[1]Parametres!H$11*D$3)/5)</f>
        <v>0</v>
      </c>
      <c r="I63" s="23"/>
      <c r="J63" s="23"/>
    </row>
    <row r="64" spans="3:10" ht="20.100000000000001" customHeight="1" thickTop="1" thickBot="1">
      <c r="C64" s="23"/>
      <c r="D64" s="23"/>
      <c r="E64" s="23"/>
      <c r="F64" s="23"/>
      <c r="G64" s="23"/>
      <c r="H64" s="24">
        <f>F64/(([1]Parametres!H$9*[1]Parametres!H$11*D$3)/5)</f>
        <v>0</v>
      </c>
      <c r="I64" s="23"/>
      <c r="J64" s="23"/>
    </row>
    <row r="65" spans="3:10" ht="20.100000000000001" customHeight="1" thickTop="1" thickBot="1">
      <c r="C65" s="23"/>
      <c r="D65" s="23"/>
      <c r="E65" s="23"/>
      <c r="F65" s="23"/>
      <c r="G65" s="23"/>
      <c r="H65" s="24">
        <f>F65/(([1]Parametres!H$9*[1]Parametres!H$11*D$3)/5)</f>
        <v>0</v>
      </c>
      <c r="I65" s="23"/>
      <c r="J65" s="23"/>
    </row>
    <row r="66" spans="3:10" ht="20.100000000000001" customHeight="1" thickTop="1" thickBot="1">
      <c r="C66" s="23"/>
      <c r="D66" s="23"/>
      <c r="E66" s="23"/>
      <c r="F66" s="23"/>
      <c r="G66" s="23"/>
      <c r="H66" s="24">
        <f>F66/(([1]Parametres!H$9*[1]Parametres!H$11*D$3)/5)</f>
        <v>0</v>
      </c>
      <c r="I66" s="23"/>
      <c r="J66" s="23"/>
    </row>
    <row r="67" spans="3:10" ht="20.100000000000001" customHeight="1" thickTop="1" thickBot="1">
      <c r="C67" s="23"/>
      <c r="D67" s="23"/>
      <c r="E67" s="23"/>
      <c r="F67" s="23"/>
      <c r="G67" s="23"/>
      <c r="H67" s="24">
        <f>F67/(([1]Parametres!H$9*[1]Parametres!H$11*D$3)/5)</f>
        <v>0</v>
      </c>
      <c r="I67" s="23"/>
      <c r="J67" s="23"/>
    </row>
    <row r="68" spans="3:10" ht="15.75" thickTop="1"/>
  </sheetData>
  <autoFilter ref="C13:J67"/>
  <mergeCells count="1">
    <mergeCell ref="C10:J10"/>
  </mergeCells>
  <dataValidations count="2">
    <dataValidation type="list" allowBlank="1" showInputMessage="1" showErrorMessage="1" sqref="I14:I67">
      <formula1>"PL,Attente,En Cours,Complet"</formula1>
    </dataValidation>
    <dataValidation type="list" allowBlank="1" showInputMessage="1" showErrorMessage="1" sqref="C14:C67">
      <formula1>"1,2,3,4,5,6,7,8,9,10,11,12,13,14,15,16"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OP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Q1212</dc:creator>
  <cp:lastModifiedBy>Q1212</cp:lastModifiedBy>
  <dcterms:created xsi:type="dcterms:W3CDTF">2015-05-17T22:50:03Z</dcterms:created>
  <dcterms:modified xsi:type="dcterms:W3CDTF">2015-05-17T22:50:48Z</dcterms:modified>
</cp:coreProperties>
</file>