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1760"/>
  </bookViews>
  <sheets>
    <sheet name="demande" sheetId="1" r:id="rId1"/>
    <sheet name=" Planning" sheetId="8" r:id="rId2"/>
    <sheet name="liste" sheetId="2" r:id="rId3"/>
    <sheet name="IDE (2)" sheetId="6" state="hidden" r:id="rId4"/>
  </sheets>
  <externalReferences>
    <externalReference r:id="rId5"/>
    <externalReference r:id="rId6"/>
  </externalReferences>
  <definedNames>
    <definedName name="_xlnm._FilterDatabase" localSheetId="1" hidden="1">' Planning'!$A$1:$G$35</definedName>
    <definedName name="_xlnm._FilterDatabase" localSheetId="3" hidden="1">'IDE (2)'!$A$9:$J$40</definedName>
    <definedName name="affectations">'[1]liste calcul'!$B$69:$B$70</definedName>
    <definedName name="DCO">'IDE (2)'!$G$34</definedName>
    <definedName name="états">'[1]liste calcul'!$B$4:$B$15</definedName>
    <definedName name="IDE_Dispo">#REF!</definedName>
    <definedName name="J_43619">#REF!</definedName>
    <definedName name="J_43620">#REF!</definedName>
    <definedName name="J_43621">#REF!</definedName>
    <definedName name="liste_uf_suppléance">'[1]liste calcul'!$B$79:$B$102</definedName>
    <definedName name="ListeCadreNuit">liste!$D$2:$D$6</definedName>
    <definedName name="ListeFonction">liste!$A$2:$A$3</definedName>
    <definedName name="ListePole">liste!$C$2:$C$7</definedName>
    <definedName name="ListeSuppleance">liste!$B$2:$B$10</definedName>
    <definedName name="motif_suppléance">'[1]liste calcul'!$B$104:$B$109</definedName>
    <definedName name="motifs_absences">'[1]liste calcul'!$B$39:$B$57</definedName>
    <definedName name="quotités">'[1]liste calcul'!$B$16:$B$31</definedName>
    <definedName name="situations">'[1]liste calcul'!$B$34:$B$38</definedName>
    <definedName name="UCAA" localSheetId="1">'IDE (2)'!#REF!</definedName>
    <definedName name="UCAA">'IDE (2)'!#REF!</definedName>
    <definedName name="Z_306D1574_7BF0_408E_BA55_59E25A17AAC3_.wvu.Cols" localSheetId="3" hidden="1">'IDE (2)'!$B:$D,'IDE (2)'!$I:$I</definedName>
    <definedName name="Z_306D1574_7BF0_408E_BA55_59E25A17AAC3_.wvu.FilterData" localSheetId="3" hidden="1">'IDE (2)'!$A$9:$J$40</definedName>
  </definedNames>
  <calcPr calcId="145621"/>
</workbook>
</file>

<file path=xl/calcChain.xml><?xml version="1.0" encoding="utf-8"?>
<calcChain xmlns="http://schemas.openxmlformats.org/spreadsheetml/2006/main">
  <c r="E12" i="1" l="1"/>
  <c r="K12" i="1"/>
  <c r="E11" i="1"/>
  <c r="K11" i="1"/>
  <c r="H18" i="8"/>
  <c r="E10" i="1"/>
  <c r="K10" i="1"/>
  <c r="E9" i="1" l="1"/>
  <c r="E8" i="1" l="1"/>
  <c r="E2" i="1" l="1"/>
  <c r="E3" i="1"/>
  <c r="E4" i="1"/>
  <c r="E5" i="1"/>
  <c r="E6" i="1"/>
  <c r="E7" i="1"/>
  <c r="E2" i="8" l="1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F33" i="8" l="1"/>
  <c r="G33" i="8" s="1"/>
  <c r="A33" i="8" s="1"/>
  <c r="F34" i="8"/>
  <c r="G34" i="8" s="1"/>
  <c r="A34" i="8" s="1"/>
  <c r="F32" i="8"/>
  <c r="G32" i="8" s="1"/>
  <c r="A32" i="8" s="1"/>
  <c r="F30" i="8"/>
  <c r="G30" i="8" s="1"/>
  <c r="A30" i="8" s="1"/>
  <c r="F28" i="8"/>
  <c r="G28" i="8" s="1"/>
  <c r="A28" i="8" s="1"/>
  <c r="F26" i="8"/>
  <c r="G26" i="8" s="1"/>
  <c r="A26" i="8" s="1"/>
  <c r="F24" i="8"/>
  <c r="G24" i="8" s="1"/>
  <c r="A24" i="8" s="1"/>
  <c r="F22" i="8"/>
  <c r="G22" i="8" s="1"/>
  <c r="A22" i="8" s="1"/>
  <c r="F20" i="8"/>
  <c r="G20" i="8" s="1"/>
  <c r="A20" i="8" s="1"/>
  <c r="F18" i="8"/>
  <c r="G18" i="8" s="1"/>
  <c r="A18" i="8" s="1"/>
  <c r="F16" i="8"/>
  <c r="G16" i="8" s="1"/>
  <c r="A16" i="8" s="1"/>
  <c r="F14" i="8"/>
  <c r="G14" i="8" s="1"/>
  <c r="A14" i="8" s="1"/>
  <c r="F12" i="8"/>
  <c r="G12" i="8" s="1"/>
  <c r="A12" i="8" s="1"/>
  <c r="F10" i="8"/>
  <c r="G10" i="8" s="1"/>
  <c r="A10" i="8" s="1"/>
  <c r="F8" i="8"/>
  <c r="G8" i="8" s="1"/>
  <c r="A8" i="8" s="1"/>
  <c r="F6" i="8"/>
  <c r="G6" i="8" s="1"/>
  <c r="A6" i="8" s="1"/>
  <c r="F4" i="8"/>
  <c r="G4" i="8" s="1"/>
  <c r="A4" i="8" s="1"/>
  <c r="F2" i="8"/>
  <c r="G2" i="8" s="1"/>
  <c r="A2" i="8" s="1"/>
  <c r="F35" i="8"/>
  <c r="G35" i="8" s="1"/>
  <c r="A35" i="8" s="1"/>
  <c r="F31" i="8"/>
  <c r="G31" i="8" s="1"/>
  <c r="A31" i="8" s="1"/>
  <c r="F29" i="8"/>
  <c r="G29" i="8" s="1"/>
  <c r="A29" i="8" s="1"/>
  <c r="F27" i="8"/>
  <c r="G27" i="8" s="1"/>
  <c r="A27" i="8" s="1"/>
  <c r="F25" i="8"/>
  <c r="G25" i="8" s="1"/>
  <c r="A25" i="8" s="1"/>
  <c r="F23" i="8"/>
  <c r="G23" i="8" s="1"/>
  <c r="A23" i="8" s="1"/>
  <c r="F21" i="8"/>
  <c r="G21" i="8" s="1"/>
  <c r="A21" i="8" s="1"/>
  <c r="F19" i="8"/>
  <c r="G19" i="8" s="1"/>
  <c r="A19" i="8" s="1"/>
  <c r="F17" i="8"/>
  <c r="G17" i="8" s="1"/>
  <c r="A17" i="8" s="1"/>
  <c r="F15" i="8"/>
  <c r="G15" i="8" s="1"/>
  <c r="A15" i="8" s="1"/>
  <c r="F13" i="8"/>
  <c r="G13" i="8" s="1"/>
  <c r="A13" i="8" s="1"/>
  <c r="F11" i="8"/>
  <c r="G11" i="8" s="1"/>
  <c r="A11" i="8" s="1"/>
  <c r="F9" i="8"/>
  <c r="G9" i="8" s="1"/>
  <c r="A9" i="8" s="1"/>
  <c r="F7" i="8"/>
  <c r="G7" i="8" s="1"/>
  <c r="A7" i="8" s="1"/>
  <c r="F5" i="8"/>
  <c r="G5" i="8" s="1"/>
  <c r="A5" i="8" s="1"/>
  <c r="F3" i="8"/>
  <c r="G3" i="8" s="1"/>
  <c r="A3" i="8" s="1"/>
  <c r="E1" i="6" l="1"/>
  <c r="B38" i="6" s="1"/>
  <c r="I40" i="6"/>
  <c r="H40" i="6"/>
  <c r="G38" i="6"/>
  <c r="G40" i="6" s="1"/>
  <c r="E39" i="6"/>
  <c r="E40" i="6" s="1"/>
  <c r="D38" i="6"/>
  <c r="D40" i="6"/>
  <c r="C40" i="6"/>
  <c r="I39" i="6"/>
  <c r="H39" i="6"/>
  <c r="D39" i="6"/>
  <c r="C39" i="6"/>
  <c r="I37" i="6"/>
  <c r="H37" i="6"/>
  <c r="G35" i="6"/>
  <c r="G37" i="6" s="1"/>
  <c r="E36" i="6"/>
  <c r="E37" i="6" s="1"/>
  <c r="D35" i="6"/>
  <c r="D37" i="6" s="1"/>
  <c r="C37" i="6"/>
  <c r="I36" i="6"/>
  <c r="H36" i="6"/>
  <c r="C36" i="6"/>
  <c r="G32" i="6"/>
  <c r="F32" i="6"/>
  <c r="E31" i="6"/>
  <c r="E32" i="6" s="1"/>
  <c r="D32" i="6"/>
  <c r="C32" i="6"/>
  <c r="B32" i="6"/>
  <c r="D30" i="6"/>
  <c r="G29" i="6"/>
  <c r="F29" i="6"/>
  <c r="E28" i="6"/>
  <c r="E29" i="6" s="1"/>
  <c r="D29" i="6"/>
  <c r="C29" i="6"/>
  <c r="B29" i="6"/>
  <c r="D27" i="6"/>
  <c r="F26" i="6"/>
  <c r="E26" i="6"/>
  <c r="D26" i="6"/>
  <c r="C26" i="6"/>
  <c r="B26" i="6"/>
  <c r="G25" i="6"/>
  <c r="D24" i="6"/>
  <c r="G23" i="6"/>
  <c r="F23" i="6"/>
  <c r="E22" i="6"/>
  <c r="E23" i="6" s="1"/>
  <c r="D23" i="6"/>
  <c r="C23" i="6"/>
  <c r="B23" i="6"/>
  <c r="D21" i="6"/>
  <c r="G19" i="6"/>
  <c r="G20" i="6" s="1"/>
  <c r="F20" i="6"/>
  <c r="E19" i="6"/>
  <c r="E20" i="6" s="1"/>
  <c r="D20" i="6"/>
  <c r="C20" i="6"/>
  <c r="B20" i="6"/>
  <c r="D18" i="6"/>
  <c r="IQ17" i="6"/>
  <c r="IP17" i="6"/>
  <c r="IO17" i="6"/>
  <c r="IN17" i="6"/>
  <c r="IM17" i="6"/>
  <c r="IL17" i="6"/>
  <c r="IK17" i="6"/>
  <c r="IJ17" i="6"/>
  <c r="II17" i="6"/>
  <c r="IH17" i="6"/>
  <c r="IG17" i="6"/>
  <c r="IF17" i="6"/>
  <c r="IE17" i="6"/>
  <c r="ID17" i="6"/>
  <c r="IC17" i="6"/>
  <c r="IB17" i="6"/>
  <c r="IA17" i="6"/>
  <c r="HZ17" i="6"/>
  <c r="HY17" i="6"/>
  <c r="HX17" i="6"/>
  <c r="HW17" i="6"/>
  <c r="HV17" i="6"/>
  <c r="HU17" i="6"/>
  <c r="HT17" i="6"/>
  <c r="HS17" i="6"/>
  <c r="HR17" i="6"/>
  <c r="HQ17" i="6"/>
  <c r="HP17" i="6"/>
  <c r="HO17" i="6"/>
  <c r="HN17" i="6"/>
  <c r="HM17" i="6"/>
  <c r="HL17" i="6"/>
  <c r="HK17" i="6"/>
  <c r="HJ17" i="6"/>
  <c r="HI17" i="6"/>
  <c r="HH17" i="6"/>
  <c r="HG17" i="6"/>
  <c r="HF17" i="6"/>
  <c r="HE17" i="6"/>
  <c r="HD17" i="6"/>
  <c r="HC17" i="6"/>
  <c r="HB17" i="6"/>
  <c r="HA17" i="6"/>
  <c r="GZ17" i="6"/>
  <c r="GY17" i="6"/>
  <c r="GX17" i="6"/>
  <c r="GW17" i="6"/>
  <c r="GV17" i="6"/>
  <c r="GU17" i="6"/>
  <c r="GT17" i="6"/>
  <c r="GS17" i="6"/>
  <c r="GR17" i="6"/>
  <c r="GQ17" i="6"/>
  <c r="GP17" i="6"/>
  <c r="GO17" i="6"/>
  <c r="GN17" i="6"/>
  <c r="GM17" i="6"/>
  <c r="GL17" i="6"/>
  <c r="GK17" i="6"/>
  <c r="GJ17" i="6"/>
  <c r="GI17" i="6"/>
  <c r="GH17" i="6"/>
  <c r="GG17" i="6"/>
  <c r="GF17" i="6"/>
  <c r="GE17" i="6"/>
  <c r="GD17" i="6"/>
  <c r="GC17" i="6"/>
  <c r="GB17" i="6"/>
  <c r="GA17" i="6"/>
  <c r="FZ17" i="6"/>
  <c r="FY17" i="6"/>
  <c r="FX17" i="6"/>
  <c r="FW17" i="6"/>
  <c r="FV17" i="6"/>
  <c r="FU17" i="6"/>
  <c r="FT17" i="6"/>
  <c r="FS17" i="6"/>
  <c r="FR17" i="6"/>
  <c r="FQ17" i="6"/>
  <c r="FP17" i="6"/>
  <c r="FO17" i="6"/>
  <c r="FN17" i="6"/>
  <c r="FM17" i="6"/>
  <c r="FL17" i="6"/>
  <c r="FK17" i="6"/>
  <c r="FJ17" i="6"/>
  <c r="FI17" i="6"/>
  <c r="FH17" i="6"/>
  <c r="FG17" i="6"/>
  <c r="FF17" i="6"/>
  <c r="FE17" i="6"/>
  <c r="FD17" i="6"/>
  <c r="FC17" i="6"/>
  <c r="FB17" i="6"/>
  <c r="FA17" i="6"/>
  <c r="EZ17" i="6"/>
  <c r="EY17" i="6"/>
  <c r="EX17" i="6"/>
  <c r="EW17" i="6"/>
  <c r="EV17" i="6"/>
  <c r="EU17" i="6"/>
  <c r="ET17" i="6"/>
  <c r="ES17" i="6"/>
  <c r="ER17" i="6"/>
  <c r="EQ17" i="6"/>
  <c r="EP17" i="6"/>
  <c r="EO17" i="6"/>
  <c r="EN17" i="6"/>
  <c r="EM17" i="6"/>
  <c r="EL17" i="6"/>
  <c r="EK17" i="6"/>
  <c r="EJ17" i="6"/>
  <c r="EI17" i="6"/>
  <c r="EH17" i="6"/>
  <c r="EG17" i="6"/>
  <c r="EF17" i="6"/>
  <c r="EE17" i="6"/>
  <c r="ED17" i="6"/>
  <c r="EC17" i="6"/>
  <c r="EB17" i="6"/>
  <c r="EA17" i="6"/>
  <c r="DZ17" i="6"/>
  <c r="DY17" i="6"/>
  <c r="DX17" i="6"/>
  <c r="DW17" i="6"/>
  <c r="DV17" i="6"/>
  <c r="DU17" i="6"/>
  <c r="DT17" i="6"/>
  <c r="DS17" i="6"/>
  <c r="DR17" i="6"/>
  <c r="DQ17" i="6"/>
  <c r="DP17" i="6"/>
  <c r="DO17" i="6"/>
  <c r="DN17" i="6"/>
  <c r="DM17" i="6"/>
  <c r="DL17" i="6"/>
  <c r="DK17" i="6"/>
  <c r="DJ17" i="6"/>
  <c r="DI17" i="6"/>
  <c r="DH17" i="6"/>
  <c r="DG17" i="6"/>
  <c r="DF17" i="6"/>
  <c r="DE17" i="6"/>
  <c r="DD17" i="6"/>
  <c r="DC17" i="6"/>
  <c r="DB17" i="6"/>
  <c r="DA17" i="6"/>
  <c r="CZ17" i="6"/>
  <c r="CY17" i="6"/>
  <c r="CX17" i="6"/>
  <c r="CW17" i="6"/>
  <c r="CV17" i="6"/>
  <c r="CU17" i="6"/>
  <c r="CT17" i="6"/>
  <c r="CS17" i="6"/>
  <c r="CR17" i="6"/>
  <c r="CQ17" i="6"/>
  <c r="CP17" i="6"/>
  <c r="CO17" i="6"/>
  <c r="CN17" i="6"/>
  <c r="CM17" i="6"/>
  <c r="CL17" i="6"/>
  <c r="CK17" i="6"/>
  <c r="CJ17" i="6"/>
  <c r="CI17" i="6"/>
  <c r="CH17" i="6"/>
  <c r="CG17" i="6"/>
  <c r="CF17" i="6"/>
  <c r="CE17" i="6"/>
  <c r="CD17" i="6"/>
  <c r="CC17" i="6"/>
  <c r="CB17" i="6"/>
  <c r="CA17" i="6"/>
  <c r="BZ17" i="6"/>
  <c r="BY17" i="6"/>
  <c r="BX17" i="6"/>
  <c r="BW17" i="6"/>
  <c r="BV17" i="6"/>
  <c r="BU17" i="6"/>
  <c r="BT17" i="6"/>
  <c r="BS17" i="6"/>
  <c r="BR17" i="6"/>
  <c r="BQ17" i="6"/>
  <c r="BP17" i="6"/>
  <c r="BO17" i="6"/>
  <c r="BN17" i="6"/>
  <c r="BM17" i="6"/>
  <c r="BL17" i="6"/>
  <c r="BK17" i="6"/>
  <c r="BJ17" i="6"/>
  <c r="BI17" i="6"/>
  <c r="BH17" i="6"/>
  <c r="BG17" i="6"/>
  <c r="BF17" i="6"/>
  <c r="BE17" i="6"/>
  <c r="BD17" i="6"/>
  <c r="BC17" i="6"/>
  <c r="BB17" i="6"/>
  <c r="BA17" i="6"/>
  <c r="AZ17" i="6"/>
  <c r="AY17" i="6"/>
  <c r="AX17" i="6"/>
  <c r="AW17" i="6"/>
  <c r="AV17" i="6"/>
  <c r="AU17" i="6"/>
  <c r="AT17" i="6"/>
  <c r="AS17" i="6"/>
  <c r="AR17" i="6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I17" i="6"/>
  <c r="IQ16" i="6"/>
  <c r="IP16" i="6"/>
  <c r="IO16" i="6"/>
  <c r="IN16" i="6"/>
  <c r="IM16" i="6"/>
  <c r="IL16" i="6"/>
  <c r="IK16" i="6"/>
  <c r="IJ16" i="6"/>
  <c r="II16" i="6"/>
  <c r="IH16" i="6"/>
  <c r="IG16" i="6"/>
  <c r="IF16" i="6"/>
  <c r="IE16" i="6"/>
  <c r="ID16" i="6"/>
  <c r="IC16" i="6"/>
  <c r="IB16" i="6"/>
  <c r="IA16" i="6"/>
  <c r="HZ16" i="6"/>
  <c r="HY16" i="6"/>
  <c r="HX16" i="6"/>
  <c r="HW16" i="6"/>
  <c r="HV16" i="6"/>
  <c r="HU16" i="6"/>
  <c r="HT16" i="6"/>
  <c r="HS16" i="6"/>
  <c r="HR16" i="6"/>
  <c r="HQ16" i="6"/>
  <c r="HP16" i="6"/>
  <c r="HO16" i="6"/>
  <c r="HN16" i="6"/>
  <c r="HM16" i="6"/>
  <c r="HL16" i="6"/>
  <c r="HK16" i="6"/>
  <c r="HJ16" i="6"/>
  <c r="HI16" i="6"/>
  <c r="HH16" i="6"/>
  <c r="HG16" i="6"/>
  <c r="HF16" i="6"/>
  <c r="HE16" i="6"/>
  <c r="HD16" i="6"/>
  <c r="HC16" i="6"/>
  <c r="HB16" i="6"/>
  <c r="HA16" i="6"/>
  <c r="GZ16" i="6"/>
  <c r="GY16" i="6"/>
  <c r="GX16" i="6"/>
  <c r="GW16" i="6"/>
  <c r="GV16" i="6"/>
  <c r="GU16" i="6"/>
  <c r="GT16" i="6"/>
  <c r="GS16" i="6"/>
  <c r="GR16" i="6"/>
  <c r="GQ16" i="6"/>
  <c r="GP16" i="6"/>
  <c r="GO16" i="6"/>
  <c r="GN16" i="6"/>
  <c r="GM16" i="6"/>
  <c r="GL16" i="6"/>
  <c r="GK16" i="6"/>
  <c r="GJ16" i="6"/>
  <c r="GI16" i="6"/>
  <c r="GH16" i="6"/>
  <c r="GG16" i="6"/>
  <c r="GF16" i="6"/>
  <c r="GE16" i="6"/>
  <c r="GD16" i="6"/>
  <c r="GC16" i="6"/>
  <c r="GB16" i="6"/>
  <c r="GA16" i="6"/>
  <c r="FZ16" i="6"/>
  <c r="FY16" i="6"/>
  <c r="FX16" i="6"/>
  <c r="FW16" i="6"/>
  <c r="FV16" i="6"/>
  <c r="FU16" i="6"/>
  <c r="FT16" i="6"/>
  <c r="FS16" i="6"/>
  <c r="FR16" i="6"/>
  <c r="FQ16" i="6"/>
  <c r="FP16" i="6"/>
  <c r="FO16" i="6"/>
  <c r="FN16" i="6"/>
  <c r="FM16" i="6"/>
  <c r="FL16" i="6"/>
  <c r="FK16" i="6"/>
  <c r="FJ16" i="6"/>
  <c r="FI16" i="6"/>
  <c r="FH16" i="6"/>
  <c r="FG16" i="6"/>
  <c r="FF16" i="6"/>
  <c r="FE16" i="6"/>
  <c r="FD16" i="6"/>
  <c r="FC16" i="6"/>
  <c r="FB16" i="6"/>
  <c r="FA16" i="6"/>
  <c r="EZ16" i="6"/>
  <c r="EY16" i="6"/>
  <c r="EX16" i="6"/>
  <c r="EW16" i="6"/>
  <c r="EV16" i="6"/>
  <c r="EU16" i="6"/>
  <c r="ET16" i="6"/>
  <c r="ES16" i="6"/>
  <c r="ER16" i="6"/>
  <c r="EQ16" i="6"/>
  <c r="EP16" i="6"/>
  <c r="EO16" i="6"/>
  <c r="EN16" i="6"/>
  <c r="EM16" i="6"/>
  <c r="EL16" i="6"/>
  <c r="EK16" i="6"/>
  <c r="EJ16" i="6"/>
  <c r="EI16" i="6"/>
  <c r="EH16" i="6"/>
  <c r="EG16" i="6"/>
  <c r="EF16" i="6"/>
  <c r="EE16" i="6"/>
  <c r="ED16" i="6"/>
  <c r="EC16" i="6"/>
  <c r="EB16" i="6"/>
  <c r="EA16" i="6"/>
  <c r="DZ16" i="6"/>
  <c r="DY16" i="6"/>
  <c r="DX16" i="6"/>
  <c r="DW16" i="6"/>
  <c r="DV16" i="6"/>
  <c r="DU16" i="6"/>
  <c r="DT16" i="6"/>
  <c r="DS16" i="6"/>
  <c r="DR16" i="6"/>
  <c r="DQ16" i="6"/>
  <c r="DP16" i="6"/>
  <c r="DO16" i="6"/>
  <c r="DN16" i="6"/>
  <c r="DM16" i="6"/>
  <c r="DL16" i="6"/>
  <c r="DK16" i="6"/>
  <c r="DJ16" i="6"/>
  <c r="DI16" i="6"/>
  <c r="DH16" i="6"/>
  <c r="DG16" i="6"/>
  <c r="DF16" i="6"/>
  <c r="DE16" i="6"/>
  <c r="DD16" i="6"/>
  <c r="DC16" i="6"/>
  <c r="DB16" i="6"/>
  <c r="DA16" i="6"/>
  <c r="CZ16" i="6"/>
  <c r="CY16" i="6"/>
  <c r="CX16" i="6"/>
  <c r="CW16" i="6"/>
  <c r="CV16" i="6"/>
  <c r="CU16" i="6"/>
  <c r="CT16" i="6"/>
  <c r="CS16" i="6"/>
  <c r="CR16" i="6"/>
  <c r="CQ16" i="6"/>
  <c r="CP16" i="6"/>
  <c r="CO16" i="6"/>
  <c r="CN16" i="6"/>
  <c r="CM16" i="6"/>
  <c r="CL16" i="6"/>
  <c r="CK16" i="6"/>
  <c r="CJ16" i="6"/>
  <c r="CI16" i="6"/>
  <c r="CH16" i="6"/>
  <c r="CG16" i="6"/>
  <c r="CF16" i="6"/>
  <c r="CE16" i="6"/>
  <c r="CD16" i="6"/>
  <c r="CC16" i="6"/>
  <c r="CB16" i="6"/>
  <c r="CA16" i="6"/>
  <c r="BZ16" i="6"/>
  <c r="BY16" i="6"/>
  <c r="BX16" i="6"/>
  <c r="BW16" i="6"/>
  <c r="BV16" i="6"/>
  <c r="BU16" i="6"/>
  <c r="BT16" i="6"/>
  <c r="BS16" i="6"/>
  <c r="BR16" i="6"/>
  <c r="BQ16" i="6"/>
  <c r="BP16" i="6"/>
  <c r="BO16" i="6"/>
  <c r="BN16" i="6"/>
  <c r="BM16" i="6"/>
  <c r="BL16" i="6"/>
  <c r="BK16" i="6"/>
  <c r="BJ16" i="6"/>
  <c r="BI16" i="6"/>
  <c r="BH16" i="6"/>
  <c r="BG16" i="6"/>
  <c r="BF16" i="6"/>
  <c r="BE16" i="6"/>
  <c r="BD16" i="6"/>
  <c r="BC16" i="6"/>
  <c r="BB16" i="6"/>
  <c r="BA16" i="6"/>
  <c r="AZ16" i="6"/>
  <c r="AY16" i="6"/>
  <c r="AX16" i="6"/>
  <c r="AW16" i="6"/>
  <c r="AV16" i="6"/>
  <c r="AU16" i="6"/>
  <c r="AT16" i="6"/>
  <c r="AS16" i="6"/>
  <c r="AR16" i="6"/>
  <c r="AQ16" i="6"/>
  <c r="AP16" i="6"/>
  <c r="AO16" i="6"/>
  <c r="AN16" i="6"/>
  <c r="AM16" i="6"/>
  <c r="AL16" i="6"/>
  <c r="AK16" i="6"/>
  <c r="AJ16" i="6"/>
  <c r="AI16" i="6"/>
  <c r="AH16" i="6"/>
  <c r="AG16" i="6"/>
  <c r="AF16" i="6"/>
  <c r="AE16" i="6"/>
  <c r="AD16" i="6"/>
  <c r="AC16" i="6"/>
  <c r="AB16" i="6"/>
  <c r="AA16" i="6"/>
  <c r="Z16" i="6"/>
  <c r="Y16" i="6"/>
  <c r="X16" i="6"/>
  <c r="W16" i="6"/>
  <c r="V16" i="6"/>
  <c r="U16" i="6"/>
  <c r="T16" i="6"/>
  <c r="S16" i="6"/>
  <c r="R16" i="6"/>
  <c r="Q16" i="6"/>
  <c r="P16" i="6"/>
  <c r="O16" i="6"/>
  <c r="N16" i="6"/>
  <c r="I16" i="6"/>
  <c r="IQ15" i="6"/>
  <c r="IP15" i="6"/>
  <c r="IO15" i="6"/>
  <c r="IN15" i="6"/>
  <c r="IM15" i="6"/>
  <c r="IL15" i="6"/>
  <c r="IK15" i="6"/>
  <c r="IJ15" i="6"/>
  <c r="II15" i="6"/>
  <c r="IH15" i="6"/>
  <c r="IG15" i="6"/>
  <c r="IF15" i="6"/>
  <c r="IE15" i="6"/>
  <c r="ID15" i="6"/>
  <c r="IC15" i="6"/>
  <c r="IB15" i="6"/>
  <c r="IA15" i="6"/>
  <c r="HZ15" i="6"/>
  <c r="HY15" i="6"/>
  <c r="HX15" i="6"/>
  <c r="HW15" i="6"/>
  <c r="HV15" i="6"/>
  <c r="HU15" i="6"/>
  <c r="HT15" i="6"/>
  <c r="HS15" i="6"/>
  <c r="HR15" i="6"/>
  <c r="HQ15" i="6"/>
  <c r="HP15" i="6"/>
  <c r="HO15" i="6"/>
  <c r="HN15" i="6"/>
  <c r="HM15" i="6"/>
  <c r="HL15" i="6"/>
  <c r="HK15" i="6"/>
  <c r="HJ15" i="6"/>
  <c r="HI15" i="6"/>
  <c r="HH15" i="6"/>
  <c r="HG15" i="6"/>
  <c r="HF15" i="6"/>
  <c r="HE15" i="6"/>
  <c r="HD15" i="6"/>
  <c r="HC15" i="6"/>
  <c r="HB15" i="6"/>
  <c r="HA15" i="6"/>
  <c r="GZ15" i="6"/>
  <c r="GY15" i="6"/>
  <c r="GX15" i="6"/>
  <c r="GW15" i="6"/>
  <c r="GV15" i="6"/>
  <c r="GU15" i="6"/>
  <c r="GT15" i="6"/>
  <c r="GS15" i="6"/>
  <c r="GR15" i="6"/>
  <c r="GQ15" i="6"/>
  <c r="GP15" i="6"/>
  <c r="GO15" i="6"/>
  <c r="GN15" i="6"/>
  <c r="GM15" i="6"/>
  <c r="GL15" i="6"/>
  <c r="GK15" i="6"/>
  <c r="GJ15" i="6"/>
  <c r="GI15" i="6"/>
  <c r="GH15" i="6"/>
  <c r="GG15" i="6"/>
  <c r="GF15" i="6"/>
  <c r="GE15" i="6"/>
  <c r="GD15" i="6"/>
  <c r="GC15" i="6"/>
  <c r="GB15" i="6"/>
  <c r="GA15" i="6"/>
  <c r="FZ15" i="6"/>
  <c r="FY15" i="6"/>
  <c r="FX15" i="6"/>
  <c r="FW15" i="6"/>
  <c r="FV15" i="6"/>
  <c r="FU15" i="6"/>
  <c r="FT15" i="6"/>
  <c r="FS15" i="6"/>
  <c r="FR15" i="6"/>
  <c r="FQ15" i="6"/>
  <c r="FP15" i="6"/>
  <c r="FO15" i="6"/>
  <c r="FN15" i="6"/>
  <c r="FM15" i="6"/>
  <c r="FL15" i="6"/>
  <c r="FK15" i="6"/>
  <c r="FJ15" i="6"/>
  <c r="FI15" i="6"/>
  <c r="FH15" i="6"/>
  <c r="FG15" i="6"/>
  <c r="FF15" i="6"/>
  <c r="FE15" i="6"/>
  <c r="FD15" i="6"/>
  <c r="FC15" i="6"/>
  <c r="FB15" i="6"/>
  <c r="FA15" i="6"/>
  <c r="EZ15" i="6"/>
  <c r="EY15" i="6"/>
  <c r="EX15" i="6"/>
  <c r="EW15" i="6"/>
  <c r="EV15" i="6"/>
  <c r="EU15" i="6"/>
  <c r="ET15" i="6"/>
  <c r="ES15" i="6"/>
  <c r="ER15" i="6"/>
  <c r="EQ15" i="6"/>
  <c r="EP15" i="6"/>
  <c r="EO15" i="6"/>
  <c r="EN15" i="6"/>
  <c r="EM15" i="6"/>
  <c r="EL15" i="6"/>
  <c r="EK15" i="6"/>
  <c r="EJ15" i="6"/>
  <c r="EI15" i="6"/>
  <c r="EH15" i="6"/>
  <c r="EG15" i="6"/>
  <c r="EF15" i="6"/>
  <c r="EE15" i="6"/>
  <c r="ED15" i="6"/>
  <c r="EC15" i="6"/>
  <c r="EB15" i="6"/>
  <c r="EA15" i="6"/>
  <c r="DZ15" i="6"/>
  <c r="DY15" i="6"/>
  <c r="DX15" i="6"/>
  <c r="DW15" i="6"/>
  <c r="DV15" i="6"/>
  <c r="DU15" i="6"/>
  <c r="DT15" i="6"/>
  <c r="DS15" i="6"/>
  <c r="DR15" i="6"/>
  <c r="DQ15" i="6"/>
  <c r="DP15" i="6"/>
  <c r="DO15" i="6"/>
  <c r="DN15" i="6"/>
  <c r="DM15" i="6"/>
  <c r="DL15" i="6"/>
  <c r="DK15" i="6"/>
  <c r="DJ15" i="6"/>
  <c r="DI15" i="6"/>
  <c r="DH15" i="6"/>
  <c r="DG15" i="6"/>
  <c r="DF15" i="6"/>
  <c r="DE15" i="6"/>
  <c r="DD15" i="6"/>
  <c r="DC15" i="6"/>
  <c r="DB15" i="6"/>
  <c r="DA15" i="6"/>
  <c r="CZ15" i="6"/>
  <c r="CY15" i="6"/>
  <c r="CX15" i="6"/>
  <c r="CW15" i="6"/>
  <c r="CV15" i="6"/>
  <c r="CU15" i="6"/>
  <c r="CT15" i="6"/>
  <c r="CS15" i="6"/>
  <c r="CR15" i="6"/>
  <c r="CQ15" i="6"/>
  <c r="CP15" i="6"/>
  <c r="CO15" i="6"/>
  <c r="CN15" i="6"/>
  <c r="CM15" i="6"/>
  <c r="CL15" i="6"/>
  <c r="CK15" i="6"/>
  <c r="CJ15" i="6"/>
  <c r="CI15" i="6"/>
  <c r="CH15" i="6"/>
  <c r="CG15" i="6"/>
  <c r="CF15" i="6"/>
  <c r="CE15" i="6"/>
  <c r="CD15" i="6"/>
  <c r="CC15" i="6"/>
  <c r="CB15" i="6"/>
  <c r="CA15" i="6"/>
  <c r="BZ15" i="6"/>
  <c r="BY15" i="6"/>
  <c r="BX15" i="6"/>
  <c r="BW15" i="6"/>
  <c r="BV15" i="6"/>
  <c r="BU15" i="6"/>
  <c r="BT15" i="6"/>
  <c r="BS15" i="6"/>
  <c r="BR15" i="6"/>
  <c r="BQ15" i="6"/>
  <c r="BP15" i="6"/>
  <c r="BO15" i="6"/>
  <c r="BN15" i="6"/>
  <c r="BM15" i="6"/>
  <c r="BL15" i="6"/>
  <c r="BK15" i="6"/>
  <c r="BJ15" i="6"/>
  <c r="BI15" i="6"/>
  <c r="BH15" i="6"/>
  <c r="BG15" i="6"/>
  <c r="BF15" i="6"/>
  <c r="BE15" i="6"/>
  <c r="BD15" i="6"/>
  <c r="BC15" i="6"/>
  <c r="BB15" i="6"/>
  <c r="BA15" i="6"/>
  <c r="AZ15" i="6"/>
  <c r="AY15" i="6"/>
  <c r="AX15" i="6"/>
  <c r="AW15" i="6"/>
  <c r="AV15" i="6"/>
  <c r="AU15" i="6"/>
  <c r="AT15" i="6"/>
  <c r="AS15" i="6"/>
  <c r="AR15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I15" i="6"/>
  <c r="IQ14" i="6"/>
  <c r="IP14" i="6"/>
  <c r="IO14" i="6"/>
  <c r="IN14" i="6"/>
  <c r="IM14" i="6"/>
  <c r="IL14" i="6"/>
  <c r="IK14" i="6"/>
  <c r="IJ14" i="6"/>
  <c r="II14" i="6"/>
  <c r="IH14" i="6"/>
  <c r="IG14" i="6"/>
  <c r="IF14" i="6"/>
  <c r="IE14" i="6"/>
  <c r="ID14" i="6"/>
  <c r="IC14" i="6"/>
  <c r="IB14" i="6"/>
  <c r="IA14" i="6"/>
  <c r="HZ14" i="6"/>
  <c r="HY14" i="6"/>
  <c r="HX14" i="6"/>
  <c r="HW14" i="6"/>
  <c r="HV14" i="6"/>
  <c r="HU14" i="6"/>
  <c r="HT14" i="6"/>
  <c r="HS14" i="6"/>
  <c r="HR14" i="6"/>
  <c r="HQ14" i="6"/>
  <c r="HP14" i="6"/>
  <c r="HO14" i="6"/>
  <c r="HN14" i="6"/>
  <c r="HM14" i="6"/>
  <c r="HL14" i="6"/>
  <c r="HK14" i="6"/>
  <c r="HJ14" i="6"/>
  <c r="HI14" i="6"/>
  <c r="HH14" i="6"/>
  <c r="HG14" i="6"/>
  <c r="HF14" i="6"/>
  <c r="HE14" i="6"/>
  <c r="HD14" i="6"/>
  <c r="HC14" i="6"/>
  <c r="HB14" i="6"/>
  <c r="HA14" i="6"/>
  <c r="GZ14" i="6"/>
  <c r="GY14" i="6"/>
  <c r="GX14" i="6"/>
  <c r="GW14" i="6"/>
  <c r="GV14" i="6"/>
  <c r="GU14" i="6"/>
  <c r="GT14" i="6"/>
  <c r="GS14" i="6"/>
  <c r="GR14" i="6"/>
  <c r="GQ14" i="6"/>
  <c r="GP14" i="6"/>
  <c r="GO14" i="6"/>
  <c r="GN14" i="6"/>
  <c r="GM14" i="6"/>
  <c r="GL14" i="6"/>
  <c r="GK14" i="6"/>
  <c r="GJ14" i="6"/>
  <c r="GI14" i="6"/>
  <c r="GH14" i="6"/>
  <c r="GG14" i="6"/>
  <c r="GF14" i="6"/>
  <c r="GE14" i="6"/>
  <c r="GD14" i="6"/>
  <c r="GC14" i="6"/>
  <c r="GB14" i="6"/>
  <c r="GA14" i="6"/>
  <c r="FZ14" i="6"/>
  <c r="FY14" i="6"/>
  <c r="FX14" i="6"/>
  <c r="FW14" i="6"/>
  <c r="FV14" i="6"/>
  <c r="FU14" i="6"/>
  <c r="FT14" i="6"/>
  <c r="FS14" i="6"/>
  <c r="FR14" i="6"/>
  <c r="FQ14" i="6"/>
  <c r="FP14" i="6"/>
  <c r="FO14" i="6"/>
  <c r="FN14" i="6"/>
  <c r="FM14" i="6"/>
  <c r="FL14" i="6"/>
  <c r="FK14" i="6"/>
  <c r="FJ14" i="6"/>
  <c r="FI14" i="6"/>
  <c r="FH14" i="6"/>
  <c r="FG14" i="6"/>
  <c r="FF14" i="6"/>
  <c r="FE14" i="6"/>
  <c r="FD14" i="6"/>
  <c r="FC14" i="6"/>
  <c r="FB14" i="6"/>
  <c r="FA14" i="6"/>
  <c r="EZ14" i="6"/>
  <c r="EY14" i="6"/>
  <c r="EX14" i="6"/>
  <c r="EW14" i="6"/>
  <c r="EV14" i="6"/>
  <c r="EU14" i="6"/>
  <c r="ET14" i="6"/>
  <c r="ES14" i="6"/>
  <c r="ER14" i="6"/>
  <c r="EQ14" i="6"/>
  <c r="EP14" i="6"/>
  <c r="EO14" i="6"/>
  <c r="EN14" i="6"/>
  <c r="EM14" i="6"/>
  <c r="EL14" i="6"/>
  <c r="EK14" i="6"/>
  <c r="EJ14" i="6"/>
  <c r="EI14" i="6"/>
  <c r="EH14" i="6"/>
  <c r="EG14" i="6"/>
  <c r="EF14" i="6"/>
  <c r="EE14" i="6"/>
  <c r="ED14" i="6"/>
  <c r="EC14" i="6"/>
  <c r="EB14" i="6"/>
  <c r="EA14" i="6"/>
  <c r="DZ14" i="6"/>
  <c r="DY14" i="6"/>
  <c r="DX14" i="6"/>
  <c r="DW14" i="6"/>
  <c r="DV14" i="6"/>
  <c r="DU14" i="6"/>
  <c r="DT14" i="6"/>
  <c r="DS14" i="6"/>
  <c r="DR14" i="6"/>
  <c r="DQ14" i="6"/>
  <c r="DP14" i="6"/>
  <c r="DO14" i="6"/>
  <c r="DN14" i="6"/>
  <c r="DM14" i="6"/>
  <c r="DL14" i="6"/>
  <c r="DK14" i="6"/>
  <c r="DJ14" i="6"/>
  <c r="DI14" i="6"/>
  <c r="DH14" i="6"/>
  <c r="DG14" i="6"/>
  <c r="DF14" i="6"/>
  <c r="DE14" i="6"/>
  <c r="DD14" i="6"/>
  <c r="DC14" i="6"/>
  <c r="DB14" i="6"/>
  <c r="DA14" i="6"/>
  <c r="CZ14" i="6"/>
  <c r="CY14" i="6"/>
  <c r="CX14" i="6"/>
  <c r="CW14" i="6"/>
  <c r="CV14" i="6"/>
  <c r="CU14" i="6"/>
  <c r="CT14" i="6"/>
  <c r="CS14" i="6"/>
  <c r="CR14" i="6"/>
  <c r="CQ14" i="6"/>
  <c r="CP14" i="6"/>
  <c r="CO14" i="6"/>
  <c r="CN14" i="6"/>
  <c r="CM14" i="6"/>
  <c r="CL14" i="6"/>
  <c r="CK14" i="6"/>
  <c r="CJ14" i="6"/>
  <c r="CI14" i="6"/>
  <c r="CH14" i="6"/>
  <c r="CG14" i="6"/>
  <c r="CF14" i="6"/>
  <c r="CE14" i="6"/>
  <c r="CD14" i="6"/>
  <c r="CC14" i="6"/>
  <c r="CB14" i="6"/>
  <c r="CA14" i="6"/>
  <c r="BZ14" i="6"/>
  <c r="BY14" i="6"/>
  <c r="BX14" i="6"/>
  <c r="BW14" i="6"/>
  <c r="BV14" i="6"/>
  <c r="BU14" i="6"/>
  <c r="BT14" i="6"/>
  <c r="BS14" i="6"/>
  <c r="BR14" i="6"/>
  <c r="BQ14" i="6"/>
  <c r="BP14" i="6"/>
  <c r="BO14" i="6"/>
  <c r="BN14" i="6"/>
  <c r="BM14" i="6"/>
  <c r="BL14" i="6"/>
  <c r="BK14" i="6"/>
  <c r="BJ14" i="6"/>
  <c r="BI14" i="6"/>
  <c r="BH14" i="6"/>
  <c r="BG14" i="6"/>
  <c r="BF14" i="6"/>
  <c r="BE14" i="6"/>
  <c r="BD14" i="6"/>
  <c r="BC14" i="6"/>
  <c r="BB14" i="6"/>
  <c r="BA14" i="6"/>
  <c r="AZ14" i="6"/>
  <c r="AY14" i="6"/>
  <c r="AX14" i="6"/>
  <c r="AW14" i="6"/>
  <c r="AV14" i="6"/>
  <c r="AU14" i="6"/>
  <c r="AT14" i="6"/>
  <c r="AS14" i="6"/>
  <c r="AR14" i="6"/>
  <c r="AQ14" i="6"/>
  <c r="AP14" i="6"/>
  <c r="AO14" i="6"/>
  <c r="AN14" i="6"/>
  <c r="AM14" i="6"/>
  <c r="AL14" i="6"/>
  <c r="AK14" i="6"/>
  <c r="AJ14" i="6"/>
  <c r="AI14" i="6"/>
  <c r="AH14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I14" i="6"/>
  <c r="IQ13" i="6"/>
  <c r="IP13" i="6"/>
  <c r="IO13" i="6"/>
  <c r="IN13" i="6"/>
  <c r="IM13" i="6"/>
  <c r="IL13" i="6"/>
  <c r="IK13" i="6"/>
  <c r="IJ13" i="6"/>
  <c r="II13" i="6"/>
  <c r="IH13" i="6"/>
  <c r="IG13" i="6"/>
  <c r="IF13" i="6"/>
  <c r="IE13" i="6"/>
  <c r="ID13" i="6"/>
  <c r="IC13" i="6"/>
  <c r="IB13" i="6"/>
  <c r="IA13" i="6"/>
  <c r="HZ13" i="6"/>
  <c r="HY13" i="6"/>
  <c r="HX13" i="6"/>
  <c r="HW13" i="6"/>
  <c r="HV13" i="6"/>
  <c r="HU13" i="6"/>
  <c r="HT13" i="6"/>
  <c r="HS13" i="6"/>
  <c r="HR13" i="6"/>
  <c r="HQ13" i="6"/>
  <c r="HP13" i="6"/>
  <c r="HO13" i="6"/>
  <c r="HN13" i="6"/>
  <c r="HM13" i="6"/>
  <c r="HL13" i="6"/>
  <c r="HK13" i="6"/>
  <c r="HJ13" i="6"/>
  <c r="HI13" i="6"/>
  <c r="HH13" i="6"/>
  <c r="HG13" i="6"/>
  <c r="HF13" i="6"/>
  <c r="HE13" i="6"/>
  <c r="HD13" i="6"/>
  <c r="HC13" i="6"/>
  <c r="HB13" i="6"/>
  <c r="HA13" i="6"/>
  <c r="GZ13" i="6"/>
  <c r="GY13" i="6"/>
  <c r="GX13" i="6"/>
  <c r="GW13" i="6"/>
  <c r="GV13" i="6"/>
  <c r="GU13" i="6"/>
  <c r="GT13" i="6"/>
  <c r="GS13" i="6"/>
  <c r="GR13" i="6"/>
  <c r="GQ13" i="6"/>
  <c r="GP13" i="6"/>
  <c r="GO13" i="6"/>
  <c r="GN13" i="6"/>
  <c r="GM13" i="6"/>
  <c r="GL13" i="6"/>
  <c r="GK13" i="6"/>
  <c r="GJ13" i="6"/>
  <c r="GI13" i="6"/>
  <c r="GH13" i="6"/>
  <c r="GG13" i="6"/>
  <c r="GF13" i="6"/>
  <c r="GE13" i="6"/>
  <c r="GD13" i="6"/>
  <c r="GC13" i="6"/>
  <c r="GB13" i="6"/>
  <c r="GA13" i="6"/>
  <c r="FZ13" i="6"/>
  <c r="FY13" i="6"/>
  <c r="FX13" i="6"/>
  <c r="FW13" i="6"/>
  <c r="FV13" i="6"/>
  <c r="FU13" i="6"/>
  <c r="FT13" i="6"/>
  <c r="FS13" i="6"/>
  <c r="FR13" i="6"/>
  <c r="FQ13" i="6"/>
  <c r="FP13" i="6"/>
  <c r="FO13" i="6"/>
  <c r="FN13" i="6"/>
  <c r="FM13" i="6"/>
  <c r="FL13" i="6"/>
  <c r="FK13" i="6"/>
  <c r="FJ13" i="6"/>
  <c r="FI13" i="6"/>
  <c r="FH13" i="6"/>
  <c r="FG13" i="6"/>
  <c r="FF13" i="6"/>
  <c r="FE13" i="6"/>
  <c r="FD13" i="6"/>
  <c r="FC13" i="6"/>
  <c r="FB13" i="6"/>
  <c r="FA13" i="6"/>
  <c r="EZ13" i="6"/>
  <c r="EY13" i="6"/>
  <c r="EX13" i="6"/>
  <c r="EW13" i="6"/>
  <c r="EV13" i="6"/>
  <c r="EU13" i="6"/>
  <c r="ET13" i="6"/>
  <c r="ES13" i="6"/>
  <c r="ER13" i="6"/>
  <c r="EQ13" i="6"/>
  <c r="EP13" i="6"/>
  <c r="EO13" i="6"/>
  <c r="EN13" i="6"/>
  <c r="EM13" i="6"/>
  <c r="EL13" i="6"/>
  <c r="EK13" i="6"/>
  <c r="EJ13" i="6"/>
  <c r="EI13" i="6"/>
  <c r="EH13" i="6"/>
  <c r="EG13" i="6"/>
  <c r="EF13" i="6"/>
  <c r="EE13" i="6"/>
  <c r="ED13" i="6"/>
  <c r="EC13" i="6"/>
  <c r="EB13" i="6"/>
  <c r="EA13" i="6"/>
  <c r="DZ13" i="6"/>
  <c r="DY13" i="6"/>
  <c r="DX13" i="6"/>
  <c r="DW13" i="6"/>
  <c r="DV13" i="6"/>
  <c r="DU13" i="6"/>
  <c r="DT13" i="6"/>
  <c r="DS13" i="6"/>
  <c r="DR13" i="6"/>
  <c r="DQ13" i="6"/>
  <c r="DP13" i="6"/>
  <c r="DO13" i="6"/>
  <c r="DN13" i="6"/>
  <c r="DM13" i="6"/>
  <c r="DL13" i="6"/>
  <c r="DK13" i="6"/>
  <c r="DJ13" i="6"/>
  <c r="DI13" i="6"/>
  <c r="DH13" i="6"/>
  <c r="DG13" i="6"/>
  <c r="DF13" i="6"/>
  <c r="DE13" i="6"/>
  <c r="DD13" i="6"/>
  <c r="DC13" i="6"/>
  <c r="DB13" i="6"/>
  <c r="DA13" i="6"/>
  <c r="CZ13" i="6"/>
  <c r="CY13" i="6"/>
  <c r="CX13" i="6"/>
  <c r="CW13" i="6"/>
  <c r="CV13" i="6"/>
  <c r="CU13" i="6"/>
  <c r="CT13" i="6"/>
  <c r="CS13" i="6"/>
  <c r="CR13" i="6"/>
  <c r="CQ13" i="6"/>
  <c r="CP13" i="6"/>
  <c r="CO13" i="6"/>
  <c r="CN13" i="6"/>
  <c r="CM13" i="6"/>
  <c r="CL13" i="6"/>
  <c r="CK13" i="6"/>
  <c r="CJ13" i="6"/>
  <c r="CI13" i="6"/>
  <c r="CH13" i="6"/>
  <c r="CG13" i="6"/>
  <c r="CF13" i="6"/>
  <c r="CE13" i="6"/>
  <c r="CD13" i="6"/>
  <c r="CC13" i="6"/>
  <c r="CB13" i="6"/>
  <c r="CA13" i="6"/>
  <c r="BZ13" i="6"/>
  <c r="BY13" i="6"/>
  <c r="BX13" i="6"/>
  <c r="BW13" i="6"/>
  <c r="BV13" i="6"/>
  <c r="BU13" i="6"/>
  <c r="BT13" i="6"/>
  <c r="BS13" i="6"/>
  <c r="BR13" i="6"/>
  <c r="BQ13" i="6"/>
  <c r="BP13" i="6"/>
  <c r="BO13" i="6"/>
  <c r="BN13" i="6"/>
  <c r="BM13" i="6"/>
  <c r="BL13" i="6"/>
  <c r="BK13" i="6"/>
  <c r="BJ13" i="6"/>
  <c r="BI13" i="6"/>
  <c r="BH13" i="6"/>
  <c r="BG13" i="6"/>
  <c r="BF13" i="6"/>
  <c r="BE13" i="6"/>
  <c r="BD13" i="6"/>
  <c r="BC13" i="6"/>
  <c r="BB13" i="6"/>
  <c r="BA13" i="6"/>
  <c r="AZ13" i="6"/>
  <c r="AY13" i="6"/>
  <c r="AX13" i="6"/>
  <c r="AW13" i="6"/>
  <c r="AV13" i="6"/>
  <c r="AU13" i="6"/>
  <c r="AT13" i="6"/>
  <c r="AS13" i="6"/>
  <c r="AR13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I13" i="6"/>
  <c r="I12" i="6" s="1"/>
  <c r="IQ12" i="6"/>
  <c r="IP12" i="6"/>
  <c r="IO12" i="6"/>
  <c r="IN12" i="6"/>
  <c r="IN11" i="6" s="1"/>
  <c r="IM12" i="6"/>
  <c r="IM11" i="6" s="1"/>
  <c r="IL12" i="6"/>
  <c r="IK12" i="6"/>
  <c r="IJ12" i="6"/>
  <c r="IJ11" i="6" s="1"/>
  <c r="II12" i="6"/>
  <c r="II11" i="6" s="1"/>
  <c r="IH12" i="6"/>
  <c r="IG12" i="6"/>
  <c r="IF12" i="6"/>
  <c r="IF11" i="6" s="1"/>
  <c r="IE12" i="6"/>
  <c r="IE11" i="6" s="1"/>
  <c r="ID12" i="6"/>
  <c r="IC12" i="6"/>
  <c r="IB12" i="6"/>
  <c r="IB11" i="6" s="1"/>
  <c r="IA12" i="6"/>
  <c r="HZ12" i="6"/>
  <c r="HY12" i="6"/>
  <c r="HX12" i="6"/>
  <c r="HX11" i="6" s="1"/>
  <c r="HW12" i="6"/>
  <c r="HW11" i="6" s="1"/>
  <c r="HV12" i="6"/>
  <c r="HU12" i="6"/>
  <c r="HT12" i="6"/>
  <c r="HT11" i="6" s="1"/>
  <c r="HS12" i="6"/>
  <c r="HS11" i="6" s="1"/>
  <c r="HR12" i="6"/>
  <c r="HQ12" i="6"/>
  <c r="HP12" i="6"/>
  <c r="HP11" i="6" s="1"/>
  <c r="HO12" i="6"/>
  <c r="HO11" i="6" s="1"/>
  <c r="HN12" i="6"/>
  <c r="HM12" i="6"/>
  <c r="HL12" i="6"/>
  <c r="HL11" i="6" s="1"/>
  <c r="HK12" i="6"/>
  <c r="HJ12" i="6"/>
  <c r="HI12" i="6"/>
  <c r="HH12" i="6"/>
  <c r="HH11" i="6" s="1"/>
  <c r="HG12" i="6"/>
  <c r="HG11" i="6" s="1"/>
  <c r="HF12" i="6"/>
  <c r="HE12" i="6"/>
  <c r="HD12" i="6"/>
  <c r="HD11" i="6" s="1"/>
  <c r="HC12" i="6"/>
  <c r="HC11" i="6" s="1"/>
  <c r="HB12" i="6"/>
  <c r="HA12" i="6"/>
  <c r="GZ12" i="6"/>
  <c r="GZ11" i="6" s="1"/>
  <c r="GY12" i="6"/>
  <c r="GY11" i="6" s="1"/>
  <c r="GX12" i="6"/>
  <c r="GW12" i="6"/>
  <c r="GV12" i="6"/>
  <c r="GV11" i="6" s="1"/>
  <c r="GU12" i="6"/>
  <c r="GT12" i="6"/>
  <c r="GS12" i="6"/>
  <c r="GR12" i="6"/>
  <c r="GR11" i="6" s="1"/>
  <c r="GQ12" i="6"/>
  <c r="GQ11" i="6" s="1"/>
  <c r="GP12" i="6"/>
  <c r="GO12" i="6"/>
  <c r="GN12" i="6"/>
  <c r="GN11" i="6" s="1"/>
  <c r="GM12" i="6"/>
  <c r="GM11" i="6" s="1"/>
  <c r="GL12" i="6"/>
  <c r="GK12" i="6"/>
  <c r="GJ12" i="6"/>
  <c r="GJ11" i="6" s="1"/>
  <c r="GI12" i="6"/>
  <c r="GI11" i="6" s="1"/>
  <c r="GH12" i="6"/>
  <c r="GG12" i="6"/>
  <c r="GF12" i="6"/>
  <c r="GF11" i="6" s="1"/>
  <c r="GE12" i="6"/>
  <c r="GD12" i="6"/>
  <c r="GC12" i="6"/>
  <c r="GB12" i="6"/>
  <c r="GB11" i="6" s="1"/>
  <c r="GA12" i="6"/>
  <c r="GA11" i="6" s="1"/>
  <c r="FZ12" i="6"/>
  <c r="FY12" i="6"/>
  <c r="FX12" i="6"/>
  <c r="FX11" i="6" s="1"/>
  <c r="FW12" i="6"/>
  <c r="FW11" i="6" s="1"/>
  <c r="FV12" i="6"/>
  <c r="FU12" i="6"/>
  <c r="FT12" i="6"/>
  <c r="FT11" i="6" s="1"/>
  <c r="FS12" i="6"/>
  <c r="FS11" i="6" s="1"/>
  <c r="FR12" i="6"/>
  <c r="FQ12" i="6"/>
  <c r="FP12" i="6"/>
  <c r="FP11" i="6" s="1"/>
  <c r="FO12" i="6"/>
  <c r="FN12" i="6"/>
  <c r="FM12" i="6"/>
  <c r="FL12" i="6"/>
  <c r="FL11" i="6" s="1"/>
  <c r="FK12" i="6"/>
  <c r="FK11" i="6" s="1"/>
  <c r="FJ12" i="6"/>
  <c r="FI12" i="6"/>
  <c r="FH12" i="6"/>
  <c r="FH11" i="6" s="1"/>
  <c r="FG12" i="6"/>
  <c r="FG11" i="6" s="1"/>
  <c r="FF12" i="6"/>
  <c r="FE12" i="6"/>
  <c r="FD12" i="6"/>
  <c r="FD11" i="6" s="1"/>
  <c r="FC12" i="6"/>
  <c r="FC11" i="6" s="1"/>
  <c r="FB12" i="6"/>
  <c r="FA12" i="6"/>
  <c r="EZ12" i="6"/>
  <c r="EZ11" i="6" s="1"/>
  <c r="EY12" i="6"/>
  <c r="EX12" i="6"/>
  <c r="EW12" i="6"/>
  <c r="EV12" i="6"/>
  <c r="EV11" i="6" s="1"/>
  <c r="EU12" i="6"/>
  <c r="EU11" i="6" s="1"/>
  <c r="ET12" i="6"/>
  <c r="ES12" i="6"/>
  <c r="ER12" i="6"/>
  <c r="EQ12" i="6"/>
  <c r="EQ11" i="6" s="1"/>
  <c r="EP12" i="6"/>
  <c r="EO12" i="6"/>
  <c r="EN12" i="6"/>
  <c r="EM12" i="6"/>
  <c r="EM11" i="6" s="1"/>
  <c r="EL12" i="6"/>
  <c r="EK12" i="6"/>
  <c r="EJ12" i="6"/>
  <c r="EI12" i="6"/>
  <c r="EH12" i="6"/>
  <c r="EG12" i="6"/>
  <c r="EF12" i="6"/>
  <c r="EE12" i="6"/>
  <c r="EE11" i="6" s="1"/>
  <c r="ED12" i="6"/>
  <c r="EC12" i="6"/>
  <c r="EB12" i="6"/>
  <c r="EA12" i="6"/>
  <c r="EA11" i="6" s="1"/>
  <c r="DZ12" i="6"/>
  <c r="DY12" i="6"/>
  <c r="DX12" i="6"/>
  <c r="DW12" i="6"/>
  <c r="DV12" i="6"/>
  <c r="DU12" i="6"/>
  <c r="DT12" i="6"/>
  <c r="DS12" i="6"/>
  <c r="DS11" i="6" s="1"/>
  <c r="DR12" i="6"/>
  <c r="DQ12" i="6"/>
  <c r="DP12" i="6"/>
  <c r="DO12" i="6"/>
  <c r="DN12" i="6"/>
  <c r="DM12" i="6"/>
  <c r="DL12" i="6"/>
  <c r="DK12" i="6"/>
  <c r="DK11" i="6" s="1"/>
  <c r="DJ12" i="6"/>
  <c r="DI12" i="6"/>
  <c r="DH12" i="6"/>
  <c r="DG12" i="6"/>
  <c r="DF12" i="6"/>
  <c r="DE12" i="6"/>
  <c r="DD12" i="6"/>
  <c r="DC12" i="6"/>
  <c r="DC11" i="6" s="1"/>
  <c r="DB12" i="6"/>
  <c r="DA12" i="6"/>
  <c r="CZ12" i="6"/>
  <c r="CY12" i="6"/>
  <c r="CX12" i="6"/>
  <c r="CW12" i="6"/>
  <c r="CV12" i="6"/>
  <c r="CU12" i="6"/>
  <c r="CU11" i="6" s="1"/>
  <c r="CT12" i="6"/>
  <c r="CS12" i="6"/>
  <c r="CR12" i="6"/>
  <c r="CQ12" i="6"/>
  <c r="CP12" i="6"/>
  <c r="CO12" i="6"/>
  <c r="CN12" i="6"/>
  <c r="CM12" i="6"/>
  <c r="CM11" i="6" s="1"/>
  <c r="CL12" i="6"/>
  <c r="CK12" i="6"/>
  <c r="CJ12" i="6"/>
  <c r="CI12" i="6"/>
  <c r="CH12" i="6"/>
  <c r="CG12" i="6"/>
  <c r="CF12" i="6"/>
  <c r="CE12" i="6"/>
  <c r="CE11" i="6" s="1"/>
  <c r="CD12" i="6"/>
  <c r="CC12" i="6"/>
  <c r="CB12" i="6"/>
  <c r="CA12" i="6"/>
  <c r="BZ12" i="6"/>
  <c r="BY12" i="6"/>
  <c r="BX12" i="6"/>
  <c r="BW12" i="6"/>
  <c r="BW11" i="6" s="1"/>
  <c r="BV12" i="6"/>
  <c r="BU12" i="6"/>
  <c r="BT12" i="6"/>
  <c r="BS12" i="6"/>
  <c r="BR12" i="6"/>
  <c r="BQ12" i="6"/>
  <c r="BP12" i="6"/>
  <c r="BO12" i="6"/>
  <c r="BO11" i="6" s="1"/>
  <c r="BN12" i="6"/>
  <c r="BM12" i="6"/>
  <c r="BL12" i="6"/>
  <c r="BK12" i="6"/>
  <c r="BJ12" i="6"/>
  <c r="BI12" i="6"/>
  <c r="BH12" i="6"/>
  <c r="BG12" i="6"/>
  <c r="BG11" i="6" s="1"/>
  <c r="BF12" i="6"/>
  <c r="BE12" i="6"/>
  <c r="BD12" i="6"/>
  <c r="BC12" i="6"/>
  <c r="BB12" i="6"/>
  <c r="BA12" i="6"/>
  <c r="AZ12" i="6"/>
  <c r="AY12" i="6"/>
  <c r="AY11" i="6" s="1"/>
  <c r="AX12" i="6"/>
  <c r="AW12" i="6"/>
  <c r="AV12" i="6"/>
  <c r="AU12" i="6"/>
  <c r="AT12" i="6"/>
  <c r="AS12" i="6"/>
  <c r="AR12" i="6"/>
  <c r="AQ12" i="6"/>
  <c r="AQ11" i="6" s="1"/>
  <c r="AP12" i="6"/>
  <c r="AO12" i="6"/>
  <c r="AN12" i="6"/>
  <c r="AM12" i="6"/>
  <c r="AL12" i="6"/>
  <c r="AK12" i="6"/>
  <c r="AJ12" i="6"/>
  <c r="AI12" i="6"/>
  <c r="AI11" i="6" s="1"/>
  <c r="AH12" i="6"/>
  <c r="AG12" i="6"/>
  <c r="AF12" i="6"/>
  <c r="AE12" i="6"/>
  <c r="AD12" i="6"/>
  <c r="AC12" i="6"/>
  <c r="AB12" i="6"/>
  <c r="AA12" i="6"/>
  <c r="AA11" i="6" s="1"/>
  <c r="Z12" i="6"/>
  <c r="Y12" i="6"/>
  <c r="X12" i="6"/>
  <c r="W12" i="6"/>
  <c r="V12" i="6"/>
  <c r="U12" i="6"/>
  <c r="T12" i="6"/>
  <c r="S12" i="6"/>
  <c r="S11" i="6" s="1"/>
  <c r="R12" i="6"/>
  <c r="Q12" i="6"/>
  <c r="Q11" i="6" s="1"/>
  <c r="P12" i="6"/>
  <c r="O12" i="6"/>
  <c r="N12" i="6"/>
  <c r="IQ11" i="6"/>
  <c r="IA11" i="6"/>
  <c r="HK11" i="6"/>
  <c r="GU11" i="6"/>
  <c r="GE11" i="6"/>
  <c r="FO11" i="6"/>
  <c r="EY11" i="6"/>
  <c r="EI11" i="6"/>
  <c r="DW11" i="6"/>
  <c r="DO11" i="6"/>
  <c r="DG11" i="6"/>
  <c r="CY11" i="6"/>
  <c r="CQ11" i="6"/>
  <c r="CI11" i="6"/>
  <c r="CA11" i="6"/>
  <c r="BS11" i="6"/>
  <c r="BK11" i="6"/>
  <c r="BC11" i="6"/>
  <c r="AU11" i="6"/>
  <c r="AM11" i="6"/>
  <c r="AE11" i="6"/>
  <c r="W11" i="6"/>
  <c r="O11" i="6"/>
  <c r="IK8" i="6"/>
  <c r="ID8" i="6"/>
  <c r="HW8" i="6"/>
  <c r="HP8" i="6"/>
  <c r="HI8" i="6"/>
  <c r="HB8" i="6"/>
  <c r="GU8" i="6"/>
  <c r="GN8" i="6"/>
  <c r="GG8" i="6"/>
  <c r="FZ8" i="6"/>
  <c r="FS8" i="6"/>
  <c r="FL8" i="6"/>
  <c r="FE8" i="6"/>
  <c r="EX8" i="6"/>
  <c r="EQ8" i="6"/>
  <c r="EJ8" i="6"/>
  <c r="EC8" i="6"/>
  <c r="DV8" i="6"/>
  <c r="DO8" i="6"/>
  <c r="DH8" i="6"/>
  <c r="DA8" i="6"/>
  <c r="CT8" i="6"/>
  <c r="CM8" i="6"/>
  <c r="CF8" i="6"/>
  <c r="BY8" i="6"/>
  <c r="BR8" i="6"/>
  <c r="BK8" i="6"/>
  <c r="BD8" i="6"/>
  <c r="AW8" i="6"/>
  <c r="AP8" i="6"/>
  <c r="AI8" i="6"/>
  <c r="AB8" i="6"/>
  <c r="U8" i="6"/>
  <c r="N8" i="6"/>
  <c r="IK7" i="6"/>
  <c r="ID7" i="6"/>
  <c r="HW7" i="6"/>
  <c r="HP7" i="6"/>
  <c r="HI7" i="6"/>
  <c r="HB7" i="6"/>
  <c r="GU7" i="6"/>
  <c r="GN7" i="6"/>
  <c r="GG7" i="6"/>
  <c r="FZ7" i="6"/>
  <c r="FS7" i="6"/>
  <c r="FL7" i="6"/>
  <c r="FE7" i="6"/>
  <c r="EX7" i="6"/>
  <c r="EQ7" i="6"/>
  <c r="EJ7" i="6"/>
  <c r="EC7" i="6"/>
  <c r="DV7" i="6"/>
  <c r="DO7" i="6"/>
  <c r="DH7" i="6"/>
  <c r="DA7" i="6"/>
  <c r="CT7" i="6"/>
  <c r="CM7" i="6"/>
  <c r="CF7" i="6"/>
  <c r="BY7" i="6"/>
  <c r="BR7" i="6"/>
  <c r="BK7" i="6"/>
  <c r="BD7" i="6"/>
  <c r="AW7" i="6"/>
  <c r="AP7" i="6"/>
  <c r="AI7" i="6"/>
  <c r="AB7" i="6"/>
  <c r="U7" i="6"/>
  <c r="N7" i="6"/>
  <c r="F7" i="6"/>
  <c r="IK6" i="6"/>
  <c r="ID6" i="6"/>
  <c r="HW6" i="6"/>
  <c r="HP6" i="6"/>
  <c r="HI6" i="6"/>
  <c r="HB6" i="6"/>
  <c r="GU6" i="6"/>
  <c r="GN6" i="6"/>
  <c r="GG6" i="6"/>
  <c r="FZ6" i="6"/>
  <c r="FS6" i="6"/>
  <c r="FL6" i="6"/>
  <c r="FE6" i="6"/>
  <c r="EX6" i="6"/>
  <c r="EQ6" i="6"/>
  <c r="EJ6" i="6"/>
  <c r="EC6" i="6"/>
  <c r="DV6" i="6"/>
  <c r="DO6" i="6"/>
  <c r="DH6" i="6"/>
  <c r="DA6" i="6"/>
  <c r="CT6" i="6"/>
  <c r="CM6" i="6"/>
  <c r="CF6" i="6"/>
  <c r="BY6" i="6"/>
  <c r="BR6" i="6"/>
  <c r="BK6" i="6"/>
  <c r="BD6" i="6"/>
  <c r="AW6" i="6"/>
  <c r="AP6" i="6"/>
  <c r="AI6" i="6"/>
  <c r="AB6" i="6"/>
  <c r="U6" i="6"/>
  <c r="N6" i="6"/>
  <c r="IK5" i="6"/>
  <c r="ID5" i="6"/>
  <c r="HW5" i="6"/>
  <c r="HP5" i="6"/>
  <c r="HI5" i="6"/>
  <c r="HB5" i="6"/>
  <c r="GU5" i="6"/>
  <c r="GN5" i="6"/>
  <c r="GG5" i="6"/>
  <c r="FZ5" i="6"/>
  <c r="FS5" i="6"/>
  <c r="FL5" i="6"/>
  <c r="FE5" i="6"/>
  <c r="EX5" i="6"/>
  <c r="EQ5" i="6"/>
  <c r="EJ5" i="6"/>
  <c r="EC5" i="6"/>
  <c r="DV5" i="6"/>
  <c r="DO5" i="6"/>
  <c r="DH5" i="6"/>
  <c r="DA5" i="6"/>
  <c r="CT5" i="6"/>
  <c r="CM5" i="6"/>
  <c r="CF5" i="6"/>
  <c r="BY5" i="6"/>
  <c r="BR5" i="6"/>
  <c r="BK5" i="6"/>
  <c r="BD5" i="6"/>
  <c r="AW5" i="6"/>
  <c r="AP5" i="6"/>
  <c r="AI5" i="6"/>
  <c r="AB5" i="6"/>
  <c r="U5" i="6"/>
  <c r="N5" i="6"/>
  <c r="IK4" i="6"/>
  <c r="ID4" i="6"/>
  <c r="HW4" i="6"/>
  <c r="HP4" i="6"/>
  <c r="HI4" i="6"/>
  <c r="HB4" i="6"/>
  <c r="GU4" i="6"/>
  <c r="GN4" i="6"/>
  <c r="GG4" i="6"/>
  <c r="FZ4" i="6"/>
  <c r="FS4" i="6"/>
  <c r="FL4" i="6"/>
  <c r="FE4" i="6"/>
  <c r="EX4" i="6"/>
  <c r="EQ4" i="6"/>
  <c r="EJ4" i="6"/>
  <c r="EC4" i="6"/>
  <c r="DV4" i="6"/>
  <c r="DO4" i="6"/>
  <c r="DH4" i="6"/>
  <c r="DA4" i="6"/>
  <c r="CT4" i="6"/>
  <c r="CM4" i="6"/>
  <c r="CF4" i="6"/>
  <c r="BY4" i="6"/>
  <c r="BR4" i="6"/>
  <c r="BK4" i="6"/>
  <c r="BD4" i="6"/>
  <c r="AW4" i="6"/>
  <c r="AP4" i="6"/>
  <c r="AI4" i="6"/>
  <c r="AB4" i="6"/>
  <c r="U4" i="6"/>
  <c r="N4" i="6"/>
  <c r="IK3" i="6"/>
  <c r="IK2" i="6" s="1"/>
  <c r="ID3" i="6"/>
  <c r="HW3" i="6"/>
  <c r="HP3" i="6"/>
  <c r="HP2" i="6" s="1"/>
  <c r="HI3" i="6"/>
  <c r="HI2" i="6" s="1"/>
  <c r="HB3" i="6"/>
  <c r="GU3" i="6"/>
  <c r="GU2" i="6" s="1"/>
  <c r="GN3" i="6"/>
  <c r="GN2" i="6" s="1"/>
  <c r="GG3" i="6"/>
  <c r="GG2" i="6" s="1"/>
  <c r="FZ3" i="6"/>
  <c r="FS3" i="6"/>
  <c r="FL3" i="6"/>
  <c r="FL2" i="6" s="1"/>
  <c r="FE3" i="6"/>
  <c r="FE2" i="6" s="1"/>
  <c r="EX3" i="6"/>
  <c r="EQ3" i="6"/>
  <c r="EJ3" i="6"/>
  <c r="EJ2" i="6" s="1"/>
  <c r="EC3" i="6"/>
  <c r="EC2" i="6" s="1"/>
  <c r="DV3" i="6"/>
  <c r="DO3" i="6"/>
  <c r="DH3" i="6"/>
  <c r="DH2" i="6" s="1"/>
  <c r="DA3" i="6"/>
  <c r="DA2" i="6" s="1"/>
  <c r="CT3" i="6"/>
  <c r="CM3" i="6"/>
  <c r="CM2" i="6" s="1"/>
  <c r="CF3" i="6"/>
  <c r="CF2" i="6" s="1"/>
  <c r="BY3" i="6"/>
  <c r="BY2" i="6" s="1"/>
  <c r="BR3" i="6"/>
  <c r="BK3" i="6"/>
  <c r="BD3" i="6"/>
  <c r="AW3" i="6"/>
  <c r="AP3" i="6"/>
  <c r="AP2" i="6" s="1"/>
  <c r="AI3" i="6"/>
  <c r="AB3" i="6"/>
  <c r="U3" i="6"/>
  <c r="U2" i="6" s="1"/>
  <c r="N3" i="6"/>
  <c r="N2" i="6" s="1"/>
  <c r="EQ2" i="6"/>
  <c r="BD2" i="6"/>
  <c r="AI2" i="6"/>
  <c r="AB2" i="6"/>
  <c r="K5" i="1"/>
  <c r="K6" i="1"/>
  <c r="K2" i="1"/>
  <c r="K7" i="1"/>
  <c r="K3" i="1"/>
  <c r="AW2" i="6" l="1"/>
  <c r="BK2" i="6"/>
  <c r="DO2" i="6"/>
  <c r="FS2" i="6"/>
  <c r="HW2" i="6"/>
  <c r="P11" i="6"/>
  <c r="T11" i="6"/>
  <c r="X11" i="6"/>
  <c r="AB11" i="6"/>
  <c r="AF11" i="6"/>
  <c r="AJ11" i="6"/>
  <c r="AN11" i="6"/>
  <c r="AR11" i="6"/>
  <c r="AV11" i="6"/>
  <c r="AZ11" i="6"/>
  <c r="BD11" i="6"/>
  <c r="BH11" i="6"/>
  <c r="BL11" i="6"/>
  <c r="BP11" i="6"/>
  <c r="BT11" i="6"/>
  <c r="BX11" i="6"/>
  <c r="CB11" i="6"/>
  <c r="CF11" i="6"/>
  <c r="CJ11" i="6"/>
  <c r="CN11" i="6"/>
  <c r="CR11" i="6"/>
  <c r="CV11" i="6"/>
  <c r="CZ11" i="6"/>
  <c r="DD11" i="6"/>
  <c r="DH11" i="6"/>
  <c r="DL11" i="6"/>
  <c r="DP11" i="6"/>
  <c r="DT11" i="6"/>
  <c r="DX11" i="6"/>
  <c r="EB11" i="6"/>
  <c r="EF11" i="6"/>
  <c r="EJ11" i="6"/>
  <c r="EN11" i="6"/>
  <c r="ER11" i="6"/>
  <c r="U11" i="6"/>
  <c r="Y11" i="6"/>
  <c r="AC11" i="6"/>
  <c r="AG11" i="6"/>
  <c r="AK11" i="6"/>
  <c r="AO11" i="6"/>
  <c r="AS11" i="6"/>
  <c r="AW11" i="6"/>
  <c r="BA11" i="6"/>
  <c r="BE11" i="6"/>
  <c r="BI11" i="6"/>
  <c r="BM11" i="6"/>
  <c r="BQ11" i="6"/>
  <c r="BU11" i="6"/>
  <c r="BY11" i="6"/>
  <c r="CC11" i="6"/>
  <c r="CG11" i="6"/>
  <c r="CK11" i="6"/>
  <c r="CO11" i="6"/>
  <c r="CS11" i="6"/>
  <c r="CW11" i="6"/>
  <c r="DA11" i="6"/>
  <c r="DE11" i="6"/>
  <c r="DI11" i="6"/>
  <c r="DM11" i="6"/>
  <c r="DQ11" i="6"/>
  <c r="DU11" i="6"/>
  <c r="DY11" i="6"/>
  <c r="EC11" i="6"/>
  <c r="EG11" i="6"/>
  <c r="EK11" i="6"/>
  <c r="EO11" i="6"/>
  <c r="ES11" i="6"/>
  <c r="EW11" i="6"/>
  <c r="FA11" i="6"/>
  <c r="FE11" i="6"/>
  <c r="FI11" i="6"/>
  <c r="FM11" i="6"/>
  <c r="FQ11" i="6"/>
  <c r="FU11" i="6"/>
  <c r="FY11" i="6"/>
  <c r="GC11" i="6"/>
  <c r="GG11" i="6"/>
  <c r="GK11" i="6"/>
  <c r="GO11" i="6"/>
  <c r="GS11" i="6"/>
  <c r="GW11" i="6"/>
  <c r="HA11" i="6"/>
  <c r="HE11" i="6"/>
  <c r="HI11" i="6"/>
  <c r="HM11" i="6"/>
  <c r="HQ11" i="6"/>
  <c r="HU11" i="6"/>
  <c r="HY11" i="6"/>
  <c r="IC11" i="6"/>
  <c r="IG11" i="6"/>
  <c r="IK11" i="6"/>
  <c r="IO11" i="6"/>
  <c r="N11" i="6"/>
  <c r="R11" i="6"/>
  <c r="V11" i="6"/>
  <c r="Z11" i="6"/>
  <c r="AD11" i="6"/>
  <c r="AH11" i="6"/>
  <c r="AL11" i="6"/>
  <c r="AP11" i="6"/>
  <c r="AT11" i="6"/>
  <c r="AX11" i="6"/>
  <c r="BB11" i="6"/>
  <c r="BF11" i="6"/>
  <c r="BJ11" i="6"/>
  <c r="BN11" i="6"/>
  <c r="BR11" i="6"/>
  <c r="BV11" i="6"/>
  <c r="BZ11" i="6"/>
  <c r="CD11" i="6"/>
  <c r="CH11" i="6"/>
  <c r="CL11" i="6"/>
  <c r="CP11" i="6"/>
  <c r="CT11" i="6"/>
  <c r="CX11" i="6"/>
  <c r="DB11" i="6"/>
  <c r="DF11" i="6"/>
  <c r="DJ11" i="6"/>
  <c r="DN11" i="6"/>
  <c r="DR11" i="6"/>
  <c r="DV11" i="6"/>
  <c r="DZ11" i="6"/>
  <c r="ED11" i="6"/>
  <c r="EH11" i="6"/>
  <c r="EL11" i="6"/>
  <c r="EP11" i="6"/>
  <c r="ET11" i="6"/>
  <c r="EX11" i="6"/>
  <c r="FB11" i="6"/>
  <c r="FF11" i="6"/>
  <c r="FJ11" i="6"/>
  <c r="FN11" i="6"/>
  <c r="FR11" i="6"/>
  <c r="FV11" i="6"/>
  <c r="FZ11" i="6"/>
  <c r="GD11" i="6"/>
  <c r="GH11" i="6"/>
  <c r="GL11" i="6"/>
  <c r="GP11" i="6"/>
  <c r="GT11" i="6"/>
  <c r="GX11" i="6"/>
  <c r="HB11" i="6"/>
  <c r="HF11" i="6"/>
  <c r="HJ11" i="6"/>
  <c r="HN11" i="6"/>
  <c r="HR11" i="6"/>
  <c r="HV11" i="6"/>
  <c r="HZ11" i="6"/>
  <c r="ID11" i="6"/>
  <c r="IH11" i="6"/>
  <c r="IL11" i="6"/>
  <c r="IP11" i="6"/>
  <c r="D36" i="6"/>
  <c r="BR2" i="6"/>
  <c r="CT2" i="6"/>
  <c r="DV2" i="6"/>
  <c r="EX2" i="6"/>
  <c r="FZ2" i="6"/>
  <c r="HB2" i="6"/>
  <c r="ID2" i="6"/>
  <c r="E11" i="6"/>
  <c r="E34" i="6"/>
  <c r="E7" i="6" s="1"/>
  <c r="B24" i="6"/>
  <c r="B35" i="6"/>
  <c r="B37" i="6" s="1"/>
  <c r="G36" i="6"/>
  <c r="B27" i="6"/>
  <c r="B40" i="6"/>
  <c r="B39" i="6"/>
  <c r="B18" i="6"/>
  <c r="B21" i="6"/>
  <c r="B30" i="6"/>
  <c r="G39" i="6"/>
  <c r="B36" i="6" l="1"/>
</calcChain>
</file>

<file path=xl/comments1.xml><?xml version="1.0" encoding="utf-8"?>
<comments xmlns="http://schemas.openxmlformats.org/spreadsheetml/2006/main">
  <authors>
    <author>HUAULME OLIVIER</author>
  </authors>
  <commentList>
    <comment ref="K10" authorId="0">
      <text>
        <r>
          <rPr>
            <b/>
            <sz val="14"/>
            <color indexed="81"/>
            <rFont val="Tahoma"/>
            <family val="2"/>
          </rPr>
          <t>insérer   code planning gestor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B11" authorId="0">
      <text>
        <r>
          <rPr>
            <b/>
            <sz val="14"/>
            <color indexed="81"/>
            <rFont val="Tahoma"/>
            <family val="2"/>
          </rPr>
          <t>insérer fonction</t>
        </r>
      </text>
    </comment>
    <comment ref="D11" authorId="0">
      <text>
        <r>
          <rPr>
            <b/>
            <sz val="14"/>
            <color indexed="81"/>
            <rFont val="Tahoma"/>
            <family val="2"/>
          </rPr>
          <t>insérer N°UF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F11" authorId="0">
      <text>
        <r>
          <rPr>
            <sz val="18"/>
            <color indexed="81"/>
            <rFont val="Tahoma"/>
            <family val="2"/>
          </rPr>
          <t xml:space="preserve">
</t>
        </r>
      </text>
    </comment>
    <comment ref="J11" authorId="0">
      <text>
        <r>
          <rPr>
            <sz val="14"/>
            <color indexed="81"/>
            <rFont val="Tahoma"/>
            <family val="2"/>
          </rPr>
          <t xml:space="preserve">cellule 1
motif (menu déroulant)
maladie , congé parental ,affectation , mutation…. 
------------------------------
cellule 02
commentaire succint  si nécessaire
</t>
        </r>
      </text>
    </comment>
    <comment ref="D34" authorId="0">
      <text>
        <r>
          <rPr>
            <b/>
            <sz val="14"/>
            <color indexed="81"/>
            <rFont val="Tahoma"/>
            <family val="2"/>
          </rPr>
          <t>insérer N°UF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G34" authorId="0">
      <text>
        <r>
          <rPr>
            <b/>
            <sz val="16"/>
            <color indexed="81"/>
            <rFont val="Tahoma"/>
            <family val="2"/>
          </rPr>
          <t>CODE GESTOR:
43
3511
3511
IDE</t>
        </r>
        <r>
          <rPr>
            <sz val="16"/>
            <color indexed="81"/>
            <rFont val="Tahoma"/>
            <family val="2"/>
          </rPr>
          <t xml:space="preserve">
</t>
        </r>
      </text>
    </comment>
    <comment ref="J34" authorId="0">
      <text>
        <r>
          <rPr>
            <sz val="14"/>
            <color indexed="81"/>
            <rFont val="Tahoma"/>
            <family val="2"/>
          </rPr>
          <t xml:space="preserve">cellule 1
motif (menu déroulant)
maladie , congé parental ,affectation , mutation…. 
------------------------------
cellule 02
commentaire succint  si nécessaire
</t>
        </r>
      </text>
    </comment>
  </commentList>
</comments>
</file>

<file path=xl/sharedStrings.xml><?xml version="1.0" encoding="utf-8"?>
<sst xmlns="http://schemas.openxmlformats.org/spreadsheetml/2006/main" count="1937" uniqueCount="171">
  <si>
    <t xml:space="preserve">service </t>
  </si>
  <si>
    <t>date demande</t>
  </si>
  <si>
    <t>fonction</t>
  </si>
  <si>
    <t>IDE</t>
  </si>
  <si>
    <t>AS</t>
  </si>
  <si>
    <t>validation cadre de nuit</t>
  </si>
  <si>
    <t xml:space="preserve">fonction </t>
  </si>
  <si>
    <t>demande</t>
  </si>
  <si>
    <t>suppléance</t>
  </si>
  <si>
    <t>renfort</t>
  </si>
  <si>
    <t>SPECHIR</t>
  </si>
  <si>
    <t>renfort assurée</t>
  </si>
  <si>
    <t>doublure</t>
  </si>
  <si>
    <t>doublure assurée</t>
  </si>
  <si>
    <t>formation</t>
  </si>
  <si>
    <t>suppléance assurée</t>
  </si>
  <si>
    <t>olivier Huaulmé</t>
  </si>
  <si>
    <t>mme Test</t>
  </si>
  <si>
    <t>suppléance refusée</t>
  </si>
  <si>
    <t>renfort refusée</t>
  </si>
  <si>
    <t>mme news</t>
  </si>
  <si>
    <t>mme test</t>
  </si>
  <si>
    <t>mme testing</t>
  </si>
  <si>
    <t>code uf</t>
  </si>
  <si>
    <t>date</t>
  </si>
  <si>
    <t>nom 03</t>
  </si>
  <si>
    <t>nom 04</t>
  </si>
  <si>
    <t>nom 05</t>
  </si>
  <si>
    <t>nom 06</t>
  </si>
  <si>
    <t>nom 07</t>
  </si>
  <si>
    <t>nom 08</t>
  </si>
  <si>
    <t>nom 09</t>
  </si>
  <si>
    <t>nom 10</t>
  </si>
  <si>
    <t>nom 11</t>
  </si>
  <si>
    <t>nom 12</t>
  </si>
  <si>
    <t>N</t>
  </si>
  <si>
    <t>.</t>
  </si>
  <si>
    <t xml:space="preserve">Absence </t>
  </si>
  <si>
    <t>Arrêt maladie-demande suppléance</t>
  </si>
  <si>
    <t>total mensualité</t>
  </si>
  <si>
    <t>Formation-demande suppléance</t>
  </si>
  <si>
    <t>mensualités ASH</t>
  </si>
  <si>
    <t/>
  </si>
  <si>
    <t xml:space="preserve">Solde compteur-demande suppléance </t>
  </si>
  <si>
    <t>mensualités AS</t>
  </si>
  <si>
    <t>mensualité</t>
  </si>
  <si>
    <t>pas de remplacement</t>
  </si>
  <si>
    <t>mensualités IDE</t>
  </si>
  <si>
    <t>total effectif</t>
  </si>
  <si>
    <t>effectif alloué</t>
  </si>
  <si>
    <t>réponse</t>
  </si>
  <si>
    <t>remplacement à confirmer</t>
  </si>
  <si>
    <t>semaine</t>
  </si>
  <si>
    <t>remplacement confirmé</t>
  </si>
  <si>
    <t xml:space="preserve">du </t>
  </si>
  <si>
    <t>suppléance confirmée</t>
  </si>
  <si>
    <t>au</t>
  </si>
  <si>
    <t>FILTRE</t>
  </si>
  <si>
    <t>GRADES</t>
  </si>
  <si>
    <t>sur UF</t>
  </si>
  <si>
    <t>quotité 
Temps</t>
  </si>
  <si>
    <t>état du suivi</t>
  </si>
  <si>
    <t>NOMS DE LA SEMAINE EN COURS</t>
  </si>
  <si>
    <t>statut</t>
  </si>
  <si>
    <t>motif absence</t>
  </si>
  <si>
    <t>Date Début</t>
  </si>
  <si>
    <t>Date Fin</t>
  </si>
  <si>
    <t>Durée</t>
  </si>
  <si>
    <t>commentaires</t>
  </si>
  <si>
    <t>modèle</t>
  </si>
  <si>
    <t>rang</t>
  </si>
  <si>
    <t>X</t>
  </si>
  <si>
    <t>POOL  DE POLE</t>
  </si>
  <si>
    <t>demande suppléance</t>
  </si>
  <si>
    <t>calcul nb soir et matin</t>
  </si>
  <si>
    <t>MALADIE</t>
  </si>
  <si>
    <t>Renfort/ doublure</t>
  </si>
  <si>
    <t>Renfort-demande suppléance</t>
  </si>
  <si>
    <t>Tutorat</t>
  </si>
  <si>
    <t>Tutorat-demande suppléance</t>
  </si>
  <si>
    <t>solde compteur</t>
  </si>
  <si>
    <t>Solde compteur-demande suppléance</t>
  </si>
  <si>
    <t>UF</t>
  </si>
  <si>
    <t>UF D AFFECTATION</t>
  </si>
  <si>
    <t>100IDE12</t>
  </si>
  <si>
    <t>UROLOGIE</t>
  </si>
  <si>
    <t>CCD</t>
  </si>
  <si>
    <t>DCO</t>
  </si>
  <si>
    <t>DCO B</t>
  </si>
  <si>
    <t>NEUROCHIR 200</t>
  </si>
  <si>
    <t>CHIR. VISCERALE</t>
  </si>
  <si>
    <t>DCO b</t>
  </si>
  <si>
    <t>DCO/c</t>
  </si>
  <si>
    <t>motif</t>
  </si>
  <si>
    <t>MOTIF</t>
  </si>
  <si>
    <t>planning</t>
  </si>
  <si>
    <t>PLANNING</t>
  </si>
  <si>
    <t>RH</t>
  </si>
  <si>
    <t>S</t>
  </si>
  <si>
    <t>M</t>
  </si>
  <si>
    <t>RT</t>
  </si>
  <si>
    <t>RC</t>
  </si>
  <si>
    <t>RF</t>
  </si>
  <si>
    <t>CA</t>
  </si>
  <si>
    <t>DCO C</t>
  </si>
  <si>
    <t>DCO/b</t>
  </si>
  <si>
    <t>MAILLET SOLENNE</t>
  </si>
  <si>
    <t>RC ?</t>
  </si>
  <si>
    <t>RI</t>
  </si>
  <si>
    <t>/b</t>
  </si>
  <si>
    <t>1</t>
  </si>
  <si>
    <t>DE LAMBERTYE STYLITE</t>
  </si>
  <si>
    <t>ROUZIOU ELISE</t>
  </si>
  <si>
    <t xml:space="preserve">M </t>
  </si>
  <si>
    <t>DebutPlanning</t>
  </si>
  <si>
    <t>titulaire</t>
  </si>
  <si>
    <t>POLE E</t>
  </si>
  <si>
    <t xml:space="preserve">BERTIN LUCILE - qté 0,8 -titulaire </t>
  </si>
  <si>
    <t>rang 1</t>
  </si>
  <si>
    <t xml:space="preserve">GAUTIER CHRISTELLE - qté 0,8 -titulaire </t>
  </si>
  <si>
    <t>rang 08</t>
  </si>
  <si>
    <t>ide nuit 01</t>
  </si>
  <si>
    <t>ide nuit 02</t>
  </si>
  <si>
    <t>ide nuit 03</t>
  </si>
  <si>
    <t>ide nuit 04</t>
  </si>
  <si>
    <t>ide nuit 05</t>
  </si>
  <si>
    <t>BERTIN LUCILE</t>
  </si>
  <si>
    <t>mr testo</t>
  </si>
  <si>
    <t>rapport besoin ressources</t>
  </si>
  <si>
    <t>date besoin</t>
  </si>
  <si>
    <t>nom</t>
  </si>
  <si>
    <t>identifiant</t>
  </si>
  <si>
    <t>affectation</t>
  </si>
  <si>
    <t>dispo</t>
  </si>
  <si>
    <t>Colonne4</t>
  </si>
  <si>
    <t>demandeur</t>
  </si>
  <si>
    <t>xx</t>
  </si>
  <si>
    <t>yy</t>
  </si>
  <si>
    <t>AAA</t>
  </si>
  <si>
    <t>BBBB</t>
  </si>
  <si>
    <t>CCC</t>
  </si>
  <si>
    <t>Responsabilité</t>
  </si>
  <si>
    <t>personne  Disponible</t>
  </si>
  <si>
    <t xml:space="preserve">code </t>
  </si>
  <si>
    <t>nom du professionnel  absent concerné</t>
  </si>
  <si>
    <t>nom 01</t>
  </si>
  <si>
    <t>nom 02</t>
  </si>
  <si>
    <t>responsabilité</t>
  </si>
  <si>
    <t>congé  annuel</t>
  </si>
  <si>
    <t>&lt;</t>
  </si>
  <si>
    <t>RA</t>
  </si>
  <si>
    <t>ABSENT</t>
  </si>
  <si>
    <t>nb professionnel dispo</t>
  </si>
  <si>
    <t xml:space="preserve">spe chir </t>
  </si>
  <si>
    <t>nb si</t>
  </si>
  <si>
    <t>uf</t>
  </si>
  <si>
    <t>mme wsz</t>
  </si>
  <si>
    <t>ide</t>
  </si>
  <si>
    <t>demande cadre jour recours à une ressource</t>
  </si>
  <si>
    <t>recours ressource</t>
  </si>
  <si>
    <t>pool usn</t>
  </si>
  <si>
    <t xml:space="preserve">mobilisé en interne </t>
  </si>
  <si>
    <t xml:space="preserve">compensation  jour recours  usn possible </t>
  </si>
  <si>
    <t>compensé en interne recours  usn envisageable</t>
  </si>
  <si>
    <t xml:space="preserve">commentaire </t>
  </si>
  <si>
    <t>compensation compteur</t>
  </si>
  <si>
    <t>compensation CA</t>
  </si>
  <si>
    <t xml:space="preserve"> IDE  nom 01</t>
  </si>
  <si>
    <t>AS nom 06</t>
  </si>
  <si>
    <t>DDD</t>
  </si>
  <si>
    <t>mme berting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</si>
</sst>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\d\u\ d\ mmm\."/>
    <numFmt numFmtId="166" formatCode="dd\ mmm\."/>
    <numFmt numFmtId="167" formatCode="dd/mm"/>
    <numFmt numFmtId="168" formatCode="ddd"/>
    <numFmt numFmtId="169" formatCode="&quot;rang&quot;\ General\ "/>
    <numFmt numFmtId="170" formatCode="_(&quot;€&quot;* #,##0.00_);_(&quot;€&quot;* \(#,##0.00\);_(&quot;€&quot;* &quot;-&quot;??_);_(@_)"/>
  </numFmts>
  <fonts count="80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u/>
      <sz val="28"/>
      <name val="Times New Roman"/>
      <family val="1"/>
    </font>
    <font>
      <b/>
      <u/>
      <sz val="9"/>
      <name val="Times New Roman"/>
      <family val="1"/>
    </font>
    <font>
      <sz val="14"/>
      <color theme="1"/>
      <name val="Arial"/>
      <family val="2"/>
    </font>
    <font>
      <b/>
      <u/>
      <sz val="12"/>
      <name val="Times New Roman"/>
      <family val="1"/>
    </font>
    <font>
      <sz val="14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8"/>
      <name val="Arial"/>
      <family val="2"/>
    </font>
    <font>
      <b/>
      <u/>
      <sz val="10"/>
      <name val="Arial"/>
      <family val="2"/>
    </font>
    <font>
      <b/>
      <u/>
      <sz val="9"/>
      <name val="Arial"/>
      <family val="2"/>
    </font>
    <font>
      <sz val="11"/>
      <color indexed="8"/>
      <name val="Calibri"/>
      <family val="2"/>
    </font>
    <font>
      <b/>
      <sz val="10"/>
      <color indexed="8"/>
      <name val="Calibri"/>
      <family val="2"/>
    </font>
    <font>
      <b/>
      <sz val="8"/>
      <name val="Times New Roman"/>
      <family val="1"/>
    </font>
    <font>
      <b/>
      <sz val="10"/>
      <name val="Times New Roman"/>
      <family val="1"/>
    </font>
    <font>
      <b/>
      <sz val="9"/>
      <name val="Times New Roman"/>
      <family val="1"/>
    </font>
    <font>
      <b/>
      <sz val="12"/>
      <name val="Calibri"/>
      <family val="2"/>
    </font>
    <font>
      <sz val="10"/>
      <color indexed="8"/>
      <name val="Arial"/>
      <family val="2"/>
    </font>
    <font>
      <sz val="10"/>
      <name val="Times New Roman"/>
      <family val="1"/>
    </font>
    <font>
      <sz val="8"/>
      <color indexed="8"/>
      <name val="Calibri"/>
      <family val="2"/>
    </font>
    <font>
      <sz val="18"/>
      <name val="Times New Roman"/>
      <family val="1"/>
    </font>
    <font>
      <sz val="16"/>
      <name val="Trebuchet MS"/>
      <family val="2"/>
    </font>
    <font>
      <sz val="9"/>
      <name val="Times New Roman"/>
      <family val="1"/>
    </font>
    <font>
      <b/>
      <sz val="16"/>
      <color rgb="FF002060"/>
      <name val="Broadway"/>
      <family val="5"/>
    </font>
    <font>
      <sz val="9"/>
      <color theme="0"/>
      <name val="Times New Roman"/>
      <family val="1"/>
    </font>
    <font>
      <sz val="11"/>
      <color theme="0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sz val="12"/>
      <name val="Times New Roman"/>
      <family val="1"/>
    </font>
    <font>
      <sz val="10"/>
      <color rgb="FF0070C0"/>
      <name val="Times New Roman"/>
      <family val="1"/>
    </font>
    <font>
      <sz val="11"/>
      <color rgb="FF0070C0"/>
      <name val="Calibri"/>
      <family val="2"/>
    </font>
    <font>
      <sz val="10"/>
      <color rgb="FFFFFFFF"/>
      <name val="Times New Roman"/>
      <family val="1"/>
    </font>
    <font>
      <sz val="10"/>
      <color rgb="FFFFFFFF"/>
      <name val="Geneva"/>
    </font>
    <font>
      <sz val="10"/>
      <color rgb="FFFFFFFF"/>
      <name val="Arial"/>
      <family val="2"/>
    </font>
    <font>
      <sz val="10"/>
      <color indexed="9"/>
      <name val="Arial"/>
      <family val="2"/>
    </font>
    <font>
      <b/>
      <sz val="10"/>
      <color indexed="9"/>
      <name val="Times New Roman"/>
      <family val="1"/>
    </font>
    <font>
      <sz val="12"/>
      <name val="Arial"/>
      <family val="2"/>
    </font>
    <font>
      <i/>
      <sz val="12"/>
      <name val="Arial"/>
      <family val="2"/>
    </font>
    <font>
      <sz val="12"/>
      <color theme="1"/>
      <name val="Calibri"/>
      <family val="2"/>
      <scheme val="minor"/>
    </font>
    <font>
      <sz val="14"/>
      <name val="Times New Roman"/>
      <family val="1"/>
    </font>
    <font>
      <b/>
      <sz val="16"/>
      <name val="Times New Roman"/>
      <family val="1"/>
    </font>
    <font>
      <sz val="10"/>
      <name val="Geneva"/>
    </font>
    <font>
      <sz val="11"/>
      <name val="Calibri"/>
      <family val="2"/>
    </font>
    <font>
      <b/>
      <sz val="10"/>
      <color theme="0"/>
      <name val="Times New Roman"/>
      <family val="1"/>
    </font>
    <font>
      <sz val="10"/>
      <color theme="0"/>
      <name val="Times New Roman"/>
      <family val="1"/>
    </font>
    <font>
      <u/>
      <sz val="10"/>
      <color theme="0"/>
      <name val="Arial"/>
      <family val="2"/>
    </font>
    <font>
      <sz val="10"/>
      <color theme="0"/>
      <name val="Geneva"/>
    </font>
    <font>
      <b/>
      <sz val="11"/>
      <color indexed="8"/>
      <name val="Calibri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sz val="1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1"/>
      <color indexed="31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60"/>
      <name val="Calibri"/>
      <family val="2"/>
    </font>
    <font>
      <sz val="9"/>
      <name val="Geneva"/>
    </font>
    <font>
      <sz val="8"/>
      <name val="Arial"/>
      <family val="2"/>
    </font>
    <font>
      <sz val="8"/>
      <name val="Verdana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62"/>
      <name val="Calibri"/>
      <family val="2"/>
    </font>
    <font>
      <b/>
      <sz val="18"/>
      <color indexed="62"/>
      <name val="Cambria"/>
      <family val="2"/>
    </font>
    <font>
      <b/>
      <sz val="11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31"/>
      <name val="Calibri"/>
      <family val="2"/>
    </font>
    <font>
      <b/>
      <sz val="11"/>
      <color indexed="9"/>
      <name val="Calibri"/>
      <family val="2"/>
    </font>
    <font>
      <b/>
      <sz val="11"/>
      <color theme="0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gradientFill degree="90"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patternFill patternType="solid">
        <fgColor rgb="FFFFFF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gradientFill degree="90">
        <stop position="0">
          <color theme="0"/>
        </stop>
        <stop position="0.5">
          <color rgb="FF9933FF"/>
        </stop>
        <stop position="1">
          <color theme="0"/>
        </stop>
      </gradientFill>
    </fill>
    <fill>
      <patternFill patternType="solid">
        <fgColor rgb="FFFFFFFF"/>
      </patternFill>
    </fill>
    <fill>
      <patternFill patternType="solid">
        <fgColor indexed="9"/>
        <bgColor indexed="31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2"/>
      </patternFill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10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auto="1"/>
      </right>
      <top style="hair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ck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auto="1"/>
      </bottom>
      <diagonal/>
    </border>
  </borders>
  <cellStyleXfs count="278">
    <xf numFmtId="0" fontId="0" fillId="0" borderId="0"/>
    <xf numFmtId="0" fontId="6" fillId="0" borderId="0"/>
    <xf numFmtId="0" fontId="17" fillId="0" borderId="0"/>
    <xf numFmtId="0" fontId="17" fillId="0" borderId="0"/>
    <xf numFmtId="164" fontId="3" fillId="0" borderId="0" applyFont="0" applyFill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  <xf numFmtId="0" fontId="6" fillId="0" borderId="0"/>
    <xf numFmtId="0" fontId="17" fillId="25" borderId="0" applyNumberFormat="0" applyBorder="0" applyAlignment="0" applyProtection="0"/>
    <xf numFmtId="0" fontId="17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7" borderId="0" applyNumberFormat="0" applyBorder="0" applyAlignment="0" applyProtection="0"/>
    <xf numFmtId="0" fontId="17" fillId="25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6" borderId="0" applyNumberFormat="0" applyBorder="0" applyAlignment="0" applyProtection="0"/>
    <xf numFmtId="0" fontId="17" fillId="26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17" fillId="32" borderId="0" applyNumberFormat="0" applyBorder="0" applyAlignment="0" applyProtection="0"/>
    <xf numFmtId="0" fontId="17" fillId="26" borderId="0" applyNumberFormat="0" applyBorder="0" applyAlignment="0" applyProtection="0"/>
    <xf numFmtId="0" fontId="17" fillId="26" borderId="0" applyNumberFormat="0" applyBorder="0" applyAlignment="0" applyProtection="0"/>
    <xf numFmtId="0" fontId="59" fillId="33" borderId="0" applyNumberFormat="0" applyBorder="0" applyAlignment="0" applyProtection="0"/>
    <xf numFmtId="0" fontId="59" fillId="30" borderId="0" applyNumberFormat="0" applyBorder="0" applyAlignment="0" applyProtection="0"/>
    <xf numFmtId="0" fontId="59" fillId="31" borderId="0" applyNumberFormat="0" applyBorder="0" applyAlignment="0" applyProtection="0"/>
    <xf numFmtId="0" fontId="59" fillId="29" borderId="0" applyNumberFormat="0" applyBorder="0" applyAlignment="0" applyProtection="0"/>
    <xf numFmtId="0" fontId="59" fillId="33" borderId="0" applyNumberFormat="0" applyBorder="0" applyAlignment="0" applyProtection="0"/>
    <xf numFmtId="0" fontId="59" fillId="26" borderId="0" applyNumberFormat="0" applyBorder="0" applyAlignment="0" applyProtection="0"/>
    <xf numFmtId="0" fontId="59" fillId="33" borderId="0" applyNumberFormat="0" applyBorder="0" applyAlignment="0" applyProtection="0"/>
    <xf numFmtId="0" fontId="59" fillId="34" borderId="0" applyNumberFormat="0" applyBorder="0" applyAlignment="0" applyProtection="0"/>
    <xf numFmtId="0" fontId="59" fillId="35" borderId="0" applyNumberFormat="0" applyBorder="0" applyAlignment="0" applyProtection="0"/>
    <xf numFmtId="0" fontId="59" fillId="36" borderId="0" applyNumberFormat="0" applyBorder="0" applyAlignment="0" applyProtection="0"/>
    <xf numFmtId="0" fontId="59" fillId="33" borderId="0" applyNumberFormat="0" applyBorder="0" applyAlignment="0" applyProtection="0"/>
    <xf numFmtId="0" fontId="59" fillId="37" borderId="0" applyNumberFormat="0" applyBorder="0" applyAlignment="0" applyProtection="0"/>
    <xf numFmtId="0" fontId="60" fillId="0" borderId="0" applyNumberFormat="0" applyFill="0" applyBorder="0" applyAlignment="0" applyProtection="0"/>
    <xf numFmtId="0" fontId="61" fillId="38" borderId="0" applyNumberFormat="0" applyBorder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0" fontId="65" fillId="39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66" fillId="0" borderId="0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67" fillId="31" borderId="0" applyNumberFormat="0" applyBorder="0" applyAlignment="0" applyProtection="0"/>
    <xf numFmtId="0" fontId="6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6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0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1" fillId="38" borderId="0" applyNumberFormat="0" applyBorder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2" fillId="0" borderId="0" applyNumberFormat="0" applyFill="0" applyBorder="0" applyAlignment="0" applyProtection="0"/>
    <xf numFmtId="0" fontId="73" fillId="0" borderId="79" applyNumberFormat="0" applyFill="0" applyAlignment="0" applyProtection="0"/>
    <xf numFmtId="0" fontId="74" fillId="0" borderId="0" applyNumberFormat="0" applyFill="0" applyBorder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3" fillId="0" borderId="79" applyNumberFormat="0" applyFill="0" applyAlignment="0" applyProtection="0"/>
    <xf numFmtId="0" fontId="76" fillId="0" borderId="81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0" applyNumberFormat="0" applyFill="0" applyBorder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77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</cellStyleXfs>
  <cellXfs count="314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0" borderId="0" xfId="0" applyFont="1"/>
    <xf numFmtId="0" fontId="2" fillId="0" borderId="0" xfId="0" applyFont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4" borderId="1" xfId="0" applyFill="1" applyBorder="1"/>
    <xf numFmtId="0" fontId="7" fillId="6" borderId="2" xfId="1" applyFont="1" applyFill="1" applyBorder="1" applyAlignment="1" applyProtection="1"/>
    <xf numFmtId="0" fontId="8" fillId="7" borderId="2" xfId="1" applyFont="1" applyFill="1" applyBorder="1" applyAlignment="1" applyProtection="1"/>
    <xf numFmtId="0" fontId="9" fillId="8" borderId="2" xfId="0" applyFont="1" applyFill="1" applyBorder="1" applyProtection="1"/>
    <xf numFmtId="0" fontId="6" fillId="7" borderId="3" xfId="1" applyFill="1" applyBorder="1" applyProtection="1"/>
    <xf numFmtId="0" fontId="6" fillId="6" borderId="0" xfId="1" applyFill="1" applyProtection="1"/>
    <xf numFmtId="0" fontId="10" fillId="6" borderId="4" xfId="1" applyFont="1" applyFill="1" applyBorder="1" applyAlignment="1" applyProtection="1"/>
    <xf numFmtId="0" fontId="8" fillId="7" borderId="4" xfId="1" applyFont="1" applyFill="1" applyBorder="1" applyAlignment="1" applyProtection="1"/>
    <xf numFmtId="0" fontId="11" fillId="11" borderId="4" xfId="1" applyFont="1" applyFill="1" applyBorder="1" applyProtection="1"/>
    <xf numFmtId="0" fontId="12" fillId="6" borderId="0" xfId="1" applyFont="1" applyFill="1" applyProtection="1"/>
    <xf numFmtId="0" fontId="7" fillId="7" borderId="0" xfId="1" applyFont="1" applyFill="1" applyAlignment="1" applyProtection="1">
      <alignment horizontal="left"/>
    </xf>
    <xf numFmtId="0" fontId="7" fillId="7" borderId="4" xfId="1" applyFont="1" applyFill="1" applyBorder="1" applyAlignment="1" applyProtection="1">
      <alignment horizontal="left"/>
    </xf>
    <xf numFmtId="0" fontId="8" fillId="7" borderId="4" xfId="1" applyFont="1" applyFill="1" applyBorder="1" applyAlignment="1" applyProtection="1">
      <alignment horizontal="left"/>
    </xf>
    <xf numFmtId="0" fontId="11" fillId="12" borderId="4" xfId="1" applyFont="1" applyFill="1" applyBorder="1" applyProtection="1"/>
    <xf numFmtId="0" fontId="6" fillId="13" borderId="1" xfId="1" applyFill="1" applyBorder="1" applyProtection="1"/>
    <xf numFmtId="0" fontId="6" fillId="6" borderId="0" xfId="1" applyFont="1" applyFill="1" applyProtection="1"/>
    <xf numFmtId="0" fontId="6" fillId="7" borderId="5" xfId="1" applyFill="1" applyBorder="1" applyProtection="1"/>
    <xf numFmtId="0" fontId="13" fillId="7" borderId="4" xfId="1" applyFont="1" applyFill="1" applyBorder="1" applyProtection="1"/>
    <xf numFmtId="0" fontId="11" fillId="14" borderId="6" xfId="1" applyFont="1" applyFill="1" applyBorder="1" applyProtection="1"/>
    <xf numFmtId="0" fontId="6" fillId="2" borderId="1" xfId="1" applyFill="1" applyBorder="1" applyProtection="1"/>
    <xf numFmtId="0" fontId="14" fillId="7" borderId="0" xfId="1" applyFont="1" applyFill="1" applyProtection="1"/>
    <xf numFmtId="0" fontId="6" fillId="7" borderId="4" xfId="1" applyFill="1" applyBorder="1" applyProtection="1"/>
    <xf numFmtId="0" fontId="11" fillId="8" borderId="4" xfId="1" applyFont="1" applyFill="1" applyBorder="1" applyAlignment="1" applyProtection="1"/>
    <xf numFmtId="2" fontId="6" fillId="3" borderId="1" xfId="1" applyNumberFormat="1" applyFill="1" applyBorder="1" applyProtection="1"/>
    <xf numFmtId="0" fontId="6" fillId="6" borderId="7" xfId="1" applyFill="1" applyBorder="1" applyAlignment="1" applyProtection="1"/>
    <xf numFmtId="0" fontId="6" fillId="7" borderId="0" xfId="1" applyFont="1" applyFill="1" applyAlignment="1" applyProtection="1">
      <alignment vertical="center"/>
    </xf>
    <xf numFmtId="0" fontId="6" fillId="7" borderId="0" xfId="1" applyFill="1" applyAlignment="1" applyProtection="1">
      <alignment vertical="center"/>
    </xf>
    <xf numFmtId="0" fontId="15" fillId="7" borderId="4" xfId="1" applyFont="1" applyFill="1" applyBorder="1" applyAlignment="1" applyProtection="1">
      <alignment vertical="center"/>
    </xf>
    <xf numFmtId="0" fontId="16" fillId="7" borderId="4" xfId="1" applyFont="1" applyFill="1" applyBorder="1" applyAlignment="1" applyProtection="1">
      <alignment vertical="center"/>
    </xf>
    <xf numFmtId="0" fontId="11" fillId="9" borderId="4" xfId="1" applyFont="1" applyFill="1" applyBorder="1" applyProtection="1"/>
    <xf numFmtId="0" fontId="18" fillId="7" borderId="8" xfId="2" applyFont="1" applyFill="1" applyBorder="1" applyAlignment="1" applyProtection="1">
      <alignment horizontal="center" vertical="center"/>
    </xf>
    <xf numFmtId="164" fontId="11" fillId="6" borderId="12" xfId="1" applyNumberFormat="1" applyFont="1" applyFill="1" applyBorder="1" applyAlignment="1" applyProtection="1"/>
    <xf numFmtId="0" fontId="6" fillId="7" borderId="4" xfId="1" applyFill="1" applyBorder="1" applyAlignment="1" applyProtection="1">
      <alignment vertical="center"/>
    </xf>
    <xf numFmtId="0" fontId="13" fillId="7" borderId="4" xfId="1" applyFont="1" applyFill="1" applyBorder="1" applyAlignment="1" applyProtection="1">
      <alignment vertical="center"/>
    </xf>
    <xf numFmtId="0" fontId="11" fillId="10" borderId="4" xfId="1" applyFont="1" applyFill="1" applyBorder="1" applyProtection="1"/>
    <xf numFmtId="0" fontId="6" fillId="6" borderId="0" xfId="1" applyFill="1" applyAlignment="1" applyProtection="1"/>
    <xf numFmtId="22" fontId="6" fillId="7" borderId="6" xfId="1" applyNumberFormat="1" applyFill="1" applyBorder="1" applyAlignment="1" applyProtection="1">
      <alignment horizontal="center" vertical="center"/>
    </xf>
    <xf numFmtId="22" fontId="13" fillId="7" borderId="6" xfId="1" applyNumberFormat="1" applyFont="1" applyFill="1" applyBorder="1" applyAlignment="1" applyProtection="1">
      <alignment horizontal="center" vertical="center"/>
    </xf>
    <xf numFmtId="0" fontId="11" fillId="10" borderId="6" xfId="1" applyFont="1" applyFill="1" applyBorder="1" applyProtection="1"/>
    <xf numFmtId="0" fontId="20" fillId="7" borderId="13" xfId="1" applyFont="1" applyFill="1" applyBorder="1" applyAlignment="1" applyProtection="1">
      <alignment horizontal="center" vertical="top" wrapText="1"/>
    </xf>
    <xf numFmtId="0" fontId="20" fillId="7" borderId="14" xfId="1" applyFont="1" applyFill="1" applyBorder="1" applyAlignment="1" applyProtection="1">
      <alignment vertical="top" wrapText="1"/>
    </xf>
    <xf numFmtId="0" fontId="21" fillId="7" borderId="17" xfId="0" applyFont="1" applyFill="1" applyBorder="1" applyAlignment="1" applyProtection="1">
      <alignment horizontal="center" vertical="center"/>
    </xf>
    <xf numFmtId="0" fontId="20" fillId="8" borderId="18" xfId="0" applyFont="1" applyFill="1" applyBorder="1" applyAlignment="1" applyProtection="1">
      <alignment horizontal="center" vertical="center"/>
    </xf>
    <xf numFmtId="0" fontId="22" fillId="8" borderId="11" xfId="3" applyFont="1" applyFill="1" applyBorder="1" applyAlignment="1" applyProtection="1">
      <alignment vertical="center"/>
    </xf>
    <xf numFmtId="0" fontId="22" fillId="8" borderId="7" xfId="3" applyFont="1" applyFill="1" applyBorder="1" applyAlignment="1" applyProtection="1">
      <alignment vertical="center"/>
    </xf>
    <xf numFmtId="0" fontId="22" fillId="8" borderId="19" xfId="3" applyFont="1" applyFill="1" applyBorder="1" applyAlignment="1" applyProtection="1">
      <alignment vertical="center"/>
    </xf>
    <xf numFmtId="167" fontId="23" fillId="7" borderId="20" xfId="2" applyNumberFormat="1" applyFont="1" applyFill="1" applyBorder="1" applyAlignment="1" applyProtection="1">
      <alignment horizontal="left"/>
    </xf>
    <xf numFmtId="167" fontId="23" fillId="7" borderId="21" xfId="2" applyNumberFormat="1" applyFont="1" applyFill="1" applyBorder="1" applyAlignment="1" applyProtection="1">
      <alignment horizontal="left"/>
    </xf>
    <xf numFmtId="167" fontId="23" fillId="15" borderId="21" xfId="2" applyNumberFormat="1" applyFont="1" applyFill="1" applyBorder="1" applyAlignment="1" applyProtection="1">
      <alignment horizontal="left"/>
    </xf>
    <xf numFmtId="167" fontId="23" fillId="15" borderId="22" xfId="2" applyNumberFormat="1" applyFont="1" applyFill="1" applyBorder="1" applyAlignment="1" applyProtection="1">
      <alignment horizontal="left"/>
    </xf>
    <xf numFmtId="0" fontId="20" fillId="7" borderId="23" xfId="1" applyFont="1" applyFill="1" applyBorder="1" applyAlignment="1" applyProtection="1">
      <alignment horizontal="center" vertical="top" wrapText="1"/>
    </xf>
    <xf numFmtId="0" fontId="20" fillId="7" borderId="24" xfId="1" applyFont="1" applyFill="1" applyBorder="1" applyAlignment="1" applyProtection="1">
      <alignment vertical="top" wrapText="1"/>
    </xf>
    <xf numFmtId="0" fontId="21" fillId="7" borderId="25" xfId="0" applyFont="1" applyFill="1" applyBorder="1" applyAlignment="1" applyProtection="1">
      <alignment horizontal="center" vertical="center"/>
    </xf>
    <xf numFmtId="0" fontId="20" fillId="8" borderId="26" xfId="0" applyFont="1" applyFill="1" applyBorder="1" applyAlignment="1" applyProtection="1">
      <alignment horizontal="center" vertical="center"/>
    </xf>
    <xf numFmtId="0" fontId="22" fillId="16" borderId="27" xfId="3" applyFont="1" applyFill="1" applyBorder="1" applyAlignment="1" applyProtection="1">
      <alignment vertical="center"/>
    </xf>
    <xf numFmtId="0" fontId="22" fillId="16" borderId="28" xfId="3" applyFont="1" applyFill="1" applyBorder="1" applyAlignment="1" applyProtection="1">
      <alignment vertical="center"/>
    </xf>
    <xf numFmtId="0" fontId="22" fillId="16" borderId="29" xfId="3" applyFont="1" applyFill="1" applyBorder="1" applyAlignment="1" applyProtection="1">
      <alignment vertical="center"/>
    </xf>
    <xf numFmtId="168" fontId="25" fillId="7" borderId="30" xfId="2" applyNumberFormat="1" applyFont="1" applyFill="1" applyBorder="1" applyAlignment="1" applyProtection="1">
      <alignment horizontal="center" vertical="center"/>
    </xf>
    <xf numFmtId="168" fontId="25" fillId="7" borderId="31" xfId="2" applyNumberFormat="1" applyFont="1" applyFill="1" applyBorder="1" applyAlignment="1" applyProtection="1">
      <alignment horizontal="center" vertical="center"/>
    </xf>
    <xf numFmtId="168" fontId="25" fillId="15" borderId="31" xfId="2" applyNumberFormat="1" applyFont="1" applyFill="1" applyBorder="1" applyAlignment="1" applyProtection="1">
      <alignment horizontal="center" vertical="center"/>
    </xf>
    <xf numFmtId="168" fontId="25" fillId="15" borderId="32" xfId="2" applyNumberFormat="1" applyFont="1" applyFill="1" applyBorder="1" applyAlignment="1" applyProtection="1">
      <alignment horizontal="center" vertical="center"/>
    </xf>
    <xf numFmtId="0" fontId="0" fillId="17" borderId="10" xfId="0" applyFill="1" applyBorder="1" applyAlignment="1" applyProtection="1">
      <alignment vertical="top" wrapText="1"/>
    </xf>
    <xf numFmtId="0" fontId="0" fillId="17" borderId="11" xfId="0" applyFill="1" applyBorder="1" applyAlignment="1" applyProtection="1">
      <alignment vertical="top" wrapText="1"/>
    </xf>
    <xf numFmtId="164" fontId="26" fillId="17" borderId="1" xfId="4" applyNumberFormat="1" applyFont="1" applyFill="1" applyBorder="1" applyAlignment="1" applyProtection="1">
      <alignment horizontal="left" vertical="top" wrapText="1"/>
    </xf>
    <xf numFmtId="0" fontId="20" fillId="17" borderId="1" xfId="0" applyFont="1" applyFill="1" applyBorder="1" applyAlignment="1" applyProtection="1">
      <alignment horizontal="center" vertical="top" wrapText="1"/>
    </xf>
    <xf numFmtId="0" fontId="27" fillId="17" borderId="1" xfId="0" applyFont="1" applyFill="1" applyBorder="1" applyAlignment="1" applyProtection="1">
      <alignment horizontal="left" vertical="top"/>
    </xf>
    <xf numFmtId="164" fontId="24" fillId="17" borderId="1" xfId="4" applyNumberFormat="1" applyFont="1" applyFill="1" applyBorder="1" applyAlignment="1" applyProtection="1">
      <alignment vertical="top" wrapText="1"/>
    </xf>
    <xf numFmtId="164" fontId="28" fillId="17" borderId="11" xfId="4" applyNumberFormat="1" applyFont="1" applyFill="1" applyBorder="1" applyAlignment="1" applyProtection="1">
      <alignment vertical="top" wrapText="1"/>
    </xf>
    <xf numFmtId="0" fontId="24" fillId="17" borderId="33" xfId="0" applyFont="1" applyFill="1" applyBorder="1" applyAlignment="1" applyProtection="1">
      <alignment horizontal="center" vertical="top" wrapText="1"/>
    </xf>
    <xf numFmtId="0" fontId="0" fillId="17" borderId="11" xfId="0" applyFill="1" applyBorder="1" applyAlignment="1" applyProtection="1">
      <alignment horizontal="center" vertical="top" wrapText="1"/>
    </xf>
    <xf numFmtId="0" fontId="0" fillId="17" borderId="1" xfId="0" applyFill="1" applyBorder="1" applyAlignment="1" applyProtection="1">
      <alignment horizontal="center" vertical="top" wrapText="1"/>
    </xf>
    <xf numFmtId="0" fontId="17" fillId="17" borderId="8" xfId="3" applyFill="1" applyBorder="1" applyAlignment="1" applyProtection="1">
      <alignment horizontal="center" vertical="top" wrapText="1"/>
    </xf>
    <xf numFmtId="0" fontId="17" fillId="17" borderId="10" xfId="3" applyFill="1" applyBorder="1" applyAlignment="1">
      <alignment horizontal="left" vertical="top"/>
    </xf>
    <xf numFmtId="0" fontId="0" fillId="18" borderId="10" xfId="0" applyFill="1" applyBorder="1" applyAlignment="1">
      <alignment vertical="top" wrapText="1"/>
    </xf>
    <xf numFmtId="0" fontId="0" fillId="17" borderId="34" xfId="0" applyFill="1" applyBorder="1" applyAlignment="1" applyProtection="1">
      <alignment wrapText="1"/>
    </xf>
    <xf numFmtId="0" fontId="0" fillId="17" borderId="35" xfId="0" applyFill="1" applyBorder="1" applyAlignment="1" applyProtection="1">
      <alignment wrapText="1"/>
    </xf>
    <xf numFmtId="0" fontId="0" fillId="17" borderId="0" xfId="0" applyFill="1" applyBorder="1" applyAlignment="1" applyProtection="1">
      <alignment wrapText="1"/>
    </xf>
    <xf numFmtId="164" fontId="26" fillId="17" borderId="15" xfId="4" applyNumberFormat="1" applyFont="1" applyFill="1" applyBorder="1" applyAlignment="1" applyProtection="1">
      <alignment horizontal="left" vertical="center" wrapText="1"/>
    </xf>
    <xf numFmtId="0" fontId="20" fillId="17" borderId="15" xfId="0" applyFont="1" applyFill="1" applyBorder="1" applyAlignment="1" applyProtection="1">
      <alignment horizontal="center" vertical="top" wrapText="1"/>
    </xf>
    <xf numFmtId="0" fontId="27" fillId="17" borderId="15" xfId="0" applyFont="1" applyFill="1" applyBorder="1" applyAlignment="1" applyProtection="1">
      <alignment horizontal="left" vertical="top"/>
    </xf>
    <xf numFmtId="164" fontId="24" fillId="17" borderId="36" xfId="4" applyNumberFormat="1" applyFont="1" applyFill="1" applyBorder="1" applyAlignment="1" applyProtection="1">
      <alignment vertical="top" wrapText="1"/>
    </xf>
    <xf numFmtId="164" fontId="28" fillId="17" borderId="0" xfId="4" applyNumberFormat="1" applyFont="1" applyFill="1" applyBorder="1" applyAlignment="1" applyProtection="1">
      <alignment vertical="top" wrapText="1"/>
    </xf>
    <xf numFmtId="0" fontId="24" fillId="17" borderId="34" xfId="0" applyFont="1" applyFill="1" applyBorder="1" applyAlignment="1" applyProtection="1">
      <alignment horizontal="center" vertical="top" wrapText="1"/>
    </xf>
    <xf numFmtId="0" fontId="0" fillId="17" borderId="11" xfId="0" applyFill="1" applyBorder="1" applyAlignment="1" applyProtection="1">
      <alignment horizontal="center" vertical="center" wrapText="1"/>
    </xf>
    <xf numFmtId="0" fontId="0" fillId="17" borderId="1" xfId="0" applyFill="1" applyBorder="1" applyAlignment="1" applyProtection="1">
      <alignment horizontal="center" vertical="center" wrapText="1"/>
    </xf>
    <xf numFmtId="0" fontId="17" fillId="17" borderId="8" xfId="3" applyFill="1" applyBorder="1" applyAlignment="1" applyProtection="1">
      <alignment horizontal="center" vertical="center" wrapText="1"/>
    </xf>
    <xf numFmtId="0" fontId="17" fillId="17" borderId="10" xfId="3" applyFill="1" applyBorder="1" applyAlignment="1">
      <alignment horizontal="left" vertical="center"/>
    </xf>
    <xf numFmtId="0" fontId="0" fillId="18" borderId="0" xfId="0" applyFill="1" applyBorder="1" applyAlignment="1">
      <alignment wrapText="1"/>
    </xf>
    <xf numFmtId="0" fontId="0" fillId="18" borderId="12" xfId="0" applyFill="1" applyBorder="1" applyAlignment="1" applyProtection="1">
      <alignment wrapText="1"/>
    </xf>
    <xf numFmtId="0" fontId="0" fillId="7" borderId="15" xfId="0" applyFill="1" applyBorder="1" applyAlignment="1" applyProtection="1">
      <alignment wrapText="1"/>
    </xf>
    <xf numFmtId="164" fontId="26" fillId="7" borderId="15" xfId="4" applyNumberFormat="1" applyFont="1" applyFill="1" applyBorder="1" applyAlignment="1" applyProtection="1">
      <alignment horizontal="left" vertical="center" wrapText="1"/>
    </xf>
    <xf numFmtId="0" fontId="20" fillId="7" borderId="15" xfId="0" applyFont="1" applyFill="1" applyBorder="1" applyAlignment="1" applyProtection="1">
      <alignment horizontal="center" vertical="top" wrapText="1"/>
    </xf>
    <xf numFmtId="0" fontId="29" fillId="7" borderId="15" xfId="0" applyFont="1" applyFill="1" applyBorder="1" applyAlignment="1" applyProtection="1">
      <alignment horizontal="left" vertical="top"/>
    </xf>
    <xf numFmtId="164" fontId="30" fillId="11" borderId="37" xfId="4" applyNumberFormat="1" applyFont="1" applyFill="1" applyBorder="1" applyAlignment="1" applyProtection="1">
      <alignment horizontal="center" vertical="center" wrapText="1"/>
    </xf>
    <xf numFmtId="164" fontId="28" fillId="7" borderId="0" xfId="4" applyNumberFormat="1" applyFont="1" applyFill="1" applyBorder="1" applyAlignment="1" applyProtection="1">
      <alignment vertical="top" wrapText="1"/>
    </xf>
    <xf numFmtId="0" fontId="31" fillId="11" borderId="38" xfId="1" applyFont="1" applyFill="1" applyBorder="1" applyProtection="1"/>
    <xf numFmtId="0" fontId="0" fillId="11" borderId="11" xfId="0" applyFill="1" applyBorder="1" applyAlignment="1" applyProtection="1">
      <alignment horizontal="center" vertical="center" wrapText="1"/>
    </xf>
    <xf numFmtId="0" fontId="17" fillId="11" borderId="1" xfId="3" applyFill="1" applyBorder="1" applyAlignment="1" applyProtection="1">
      <alignment horizontal="center" vertical="center" wrapText="1"/>
    </xf>
    <xf numFmtId="0" fontId="17" fillId="11" borderId="8" xfId="3" applyFill="1" applyBorder="1" applyAlignment="1" applyProtection="1">
      <alignment horizontal="center" vertical="center" wrapText="1"/>
    </xf>
    <xf numFmtId="0" fontId="17" fillId="7" borderId="11" xfId="3" applyFill="1" applyBorder="1" applyAlignment="1" applyProtection="1">
      <alignment horizontal="left" vertical="center"/>
      <protection hidden="1"/>
    </xf>
    <xf numFmtId="0" fontId="0" fillId="0" borderId="0" xfId="0" applyFill="1" applyBorder="1" applyAlignment="1">
      <alignment wrapText="1"/>
    </xf>
    <xf numFmtId="0" fontId="0" fillId="18" borderId="0" xfId="0" applyFill="1" applyBorder="1" applyAlignment="1" applyProtection="1">
      <alignment wrapText="1"/>
    </xf>
    <xf numFmtId="0" fontId="0" fillId="19" borderId="7" xfId="0" applyFill="1" applyBorder="1" applyAlignment="1" applyProtection="1">
      <alignment wrapText="1"/>
    </xf>
    <xf numFmtId="0" fontId="0" fillId="7" borderId="7" xfId="0" applyFill="1" applyBorder="1" applyAlignment="1" applyProtection="1">
      <alignment wrapText="1"/>
    </xf>
    <xf numFmtId="164" fontId="26" fillId="7" borderId="7" xfId="4" applyNumberFormat="1" applyFont="1" applyFill="1" applyBorder="1" applyAlignment="1" applyProtection="1">
      <alignment horizontal="left" vertical="center" wrapText="1"/>
    </xf>
    <xf numFmtId="0" fontId="20" fillId="7" borderId="7" xfId="0" applyFont="1" applyFill="1" applyBorder="1" applyAlignment="1" applyProtection="1">
      <alignment horizontal="center" vertical="top" wrapText="1"/>
    </xf>
    <xf numFmtId="164" fontId="24" fillId="20" borderId="39" xfId="4" applyNumberFormat="1" applyFont="1" applyFill="1" applyBorder="1" applyAlignment="1" applyProtection="1">
      <alignment vertical="top" wrapText="1"/>
    </xf>
    <xf numFmtId="0" fontId="32" fillId="20" borderId="38" xfId="1" applyFont="1" applyFill="1" applyBorder="1" applyProtection="1"/>
    <xf numFmtId="0" fontId="0" fillId="20" borderId="11" xfId="0" applyFill="1" applyBorder="1" applyAlignment="1" applyProtection="1">
      <alignment horizontal="center" vertical="center" wrapText="1"/>
    </xf>
    <xf numFmtId="0" fontId="17" fillId="20" borderId="1" xfId="3" applyFill="1" applyBorder="1" applyAlignment="1" applyProtection="1">
      <alignment horizontal="center" vertical="center" wrapText="1"/>
    </xf>
    <xf numFmtId="0" fontId="17" fillId="20" borderId="8" xfId="3" applyFill="1" applyBorder="1" applyAlignment="1" applyProtection="1">
      <alignment horizontal="center" vertical="center" wrapText="1"/>
    </xf>
    <xf numFmtId="0" fontId="32" fillId="9" borderId="38" xfId="1" applyFont="1" applyFill="1" applyBorder="1" applyProtection="1"/>
    <xf numFmtId="0" fontId="0" fillId="9" borderId="11" xfId="0" applyFill="1" applyBorder="1" applyAlignment="1" applyProtection="1">
      <alignment horizontal="center" vertical="center" wrapText="1"/>
    </xf>
    <xf numFmtId="0" fontId="17" fillId="9" borderId="1" xfId="3" applyFill="1" applyBorder="1" applyAlignment="1" applyProtection="1">
      <alignment horizontal="center" vertical="center" wrapText="1"/>
    </xf>
    <xf numFmtId="0" fontId="17" fillId="9" borderId="8" xfId="3" applyFill="1" applyBorder="1" applyAlignment="1" applyProtection="1">
      <alignment horizontal="center" vertical="center" wrapText="1"/>
    </xf>
    <xf numFmtId="0" fontId="32" fillId="21" borderId="40" xfId="1" applyFont="1" applyFill="1" applyBorder="1" applyProtection="1"/>
    <xf numFmtId="0" fontId="32" fillId="21" borderId="41" xfId="1" applyFont="1" applyFill="1" applyBorder="1" applyProtection="1"/>
    <xf numFmtId="0" fontId="0" fillId="21" borderId="27" xfId="0" applyFill="1" applyBorder="1" applyAlignment="1" applyProtection="1">
      <alignment horizontal="center" vertical="center" wrapText="1"/>
    </xf>
    <xf numFmtId="0" fontId="17" fillId="21" borderId="7" xfId="3" applyFill="1" applyBorder="1" applyAlignment="1" applyProtection="1">
      <alignment horizontal="center" vertical="center" wrapText="1"/>
    </xf>
    <xf numFmtId="0" fontId="17" fillId="21" borderId="19" xfId="3" applyFill="1" applyBorder="1" applyAlignment="1" applyProtection="1">
      <alignment horizontal="center" vertical="center" wrapText="1"/>
    </xf>
    <xf numFmtId="164" fontId="24" fillId="10" borderId="42" xfId="4" applyNumberFormat="1" applyFont="1" applyFill="1" applyBorder="1" applyAlignment="1" applyProtection="1">
      <alignment vertical="top" wrapText="1"/>
    </xf>
    <xf numFmtId="0" fontId="32" fillId="10" borderId="41" xfId="1" applyFont="1" applyFill="1" applyBorder="1" applyProtection="1"/>
    <xf numFmtId="0" fontId="0" fillId="10" borderId="27" xfId="0" applyFill="1" applyBorder="1" applyAlignment="1" applyProtection="1">
      <alignment horizontal="center" vertical="center" wrapText="1"/>
    </xf>
    <xf numFmtId="0" fontId="17" fillId="10" borderId="7" xfId="3" applyFill="1" applyBorder="1" applyAlignment="1" applyProtection="1">
      <alignment horizontal="center" vertical="center" wrapText="1"/>
    </xf>
    <xf numFmtId="0" fontId="17" fillId="10" borderId="19" xfId="3" applyFill="1" applyBorder="1" applyAlignment="1" applyProtection="1">
      <alignment horizontal="center" vertical="center" wrapText="1"/>
    </xf>
    <xf numFmtId="0" fontId="17" fillId="7" borderId="27" xfId="3" applyFill="1" applyBorder="1" applyAlignment="1" applyProtection="1">
      <alignment horizontal="left" vertical="center"/>
      <protection hidden="1"/>
    </xf>
    <xf numFmtId="0" fontId="6" fillId="6" borderId="16" xfId="1" applyFill="1" applyBorder="1" applyAlignment="1" applyProtection="1">
      <alignment wrapText="1"/>
    </xf>
    <xf numFmtId="0" fontId="6" fillId="7" borderId="16" xfId="1" applyFill="1" applyBorder="1" applyAlignment="1" applyProtection="1">
      <alignment wrapText="1"/>
    </xf>
    <xf numFmtId="0" fontId="33" fillId="7" borderId="43" xfId="5" applyFill="1" applyBorder="1" applyAlignment="1" applyProtection="1">
      <alignment vertical="top" wrapText="1"/>
    </xf>
    <xf numFmtId="164" fontId="24" fillId="7" borderId="16" xfId="6" applyNumberFormat="1" applyFont="1" applyFill="1" applyBorder="1" applyAlignment="1" applyProtection="1">
      <alignment vertical="center" wrapText="1"/>
    </xf>
    <xf numFmtId="0" fontId="20" fillId="7" borderId="44" xfId="1" applyFont="1" applyFill="1" applyBorder="1" applyAlignment="1" applyProtection="1">
      <alignment horizontal="center" vertical="top" wrapText="1"/>
    </xf>
    <xf numFmtId="0" fontId="6" fillId="6" borderId="16" xfId="1" applyFont="1" applyFill="1" applyBorder="1" applyAlignment="1" applyProtection="1">
      <alignment vertical="center"/>
    </xf>
    <xf numFmtId="0" fontId="24" fillId="7" borderId="45" xfId="1" applyFont="1" applyFill="1" applyBorder="1" applyAlignment="1" applyProtection="1">
      <alignment vertical="center" wrapText="1"/>
    </xf>
    <xf numFmtId="0" fontId="28" fillId="7" borderId="44" xfId="1" applyFont="1" applyFill="1" applyBorder="1" applyAlignment="1" applyProtection="1">
      <alignment vertical="center" wrapText="1"/>
    </xf>
    <xf numFmtId="0" fontId="34" fillId="7" borderId="46" xfId="1" applyFont="1" applyFill="1" applyBorder="1" applyAlignment="1" applyProtection="1">
      <alignment horizontal="center" vertical="top" wrapText="1"/>
    </xf>
    <xf numFmtId="14" fontId="35" fillId="7" borderId="44" xfId="0" applyNumberFormat="1" applyFont="1" applyFill="1" applyBorder="1" applyAlignment="1" applyProtection="1">
      <alignment horizontal="center" vertical="center" wrapText="1"/>
    </xf>
    <xf numFmtId="14" fontId="35" fillId="7" borderId="16" xfId="0" applyNumberFormat="1" applyFont="1" applyFill="1" applyBorder="1" applyAlignment="1" applyProtection="1">
      <alignment horizontal="center" vertical="center" wrapText="1"/>
    </xf>
    <xf numFmtId="169" fontId="36" fillId="7" borderId="47" xfId="3" applyNumberFormat="1" applyFont="1" applyFill="1" applyBorder="1" applyAlignment="1" applyProtection="1">
      <alignment horizontal="center" vertical="center" wrapText="1"/>
    </xf>
    <xf numFmtId="0" fontId="17" fillId="0" borderId="48" xfId="2" applyFont="1" applyFill="1" applyBorder="1" applyAlignment="1" applyProtection="1">
      <alignment horizontal="left" vertical="center"/>
    </xf>
    <xf numFmtId="0" fontId="6" fillId="6" borderId="49" xfId="1" applyFill="1" applyBorder="1" applyAlignment="1" applyProtection="1">
      <alignment wrapText="1"/>
    </xf>
    <xf numFmtId="0" fontId="6" fillId="6" borderId="15" xfId="1" applyFill="1" applyBorder="1" applyAlignment="1" applyProtection="1">
      <alignment wrapText="1"/>
    </xf>
    <xf numFmtId="0" fontId="6" fillId="7" borderId="15" xfId="1" applyFill="1" applyBorder="1" applyAlignment="1" applyProtection="1">
      <alignment wrapText="1"/>
    </xf>
    <xf numFmtId="0" fontId="33" fillId="7" borderId="17" xfId="5" applyFill="1" applyBorder="1" applyAlignment="1" applyProtection="1">
      <alignment vertical="top" wrapText="1"/>
    </xf>
    <xf numFmtId="164" fontId="37" fillId="7" borderId="15" xfId="6" applyNumberFormat="1" applyFont="1" applyFill="1" applyBorder="1" applyAlignment="1" applyProtection="1">
      <alignment vertical="center" wrapText="1"/>
    </xf>
    <xf numFmtId="0" fontId="20" fillId="7" borderId="35" xfId="1" applyFont="1" applyFill="1" applyBorder="1" applyAlignment="1" applyProtection="1">
      <alignment horizontal="center" vertical="top" wrapText="1"/>
    </xf>
    <xf numFmtId="0" fontId="38" fillId="7" borderId="15" xfId="1" applyFont="1" applyFill="1" applyBorder="1" applyAlignment="1" applyProtection="1">
      <alignment vertical="center"/>
    </xf>
    <xf numFmtId="0" fontId="24" fillId="7" borderId="39" xfId="1" applyFont="1" applyFill="1" applyBorder="1" applyAlignment="1" applyProtection="1">
      <alignment vertical="center" wrapText="1"/>
    </xf>
    <xf numFmtId="0" fontId="28" fillId="7" borderId="35" xfId="1" applyFont="1" applyFill="1" applyBorder="1" applyAlignment="1" applyProtection="1">
      <alignment vertical="center" wrapText="1"/>
    </xf>
    <xf numFmtId="0" fontId="34" fillId="7" borderId="50" xfId="1" applyFont="1" applyFill="1" applyBorder="1" applyAlignment="1" applyProtection="1">
      <alignment horizontal="center" vertical="top" wrapText="1"/>
    </xf>
    <xf numFmtId="14" fontId="35" fillId="7" borderId="51" xfId="0" applyNumberFormat="1" applyFont="1" applyFill="1" applyBorder="1" applyAlignment="1" applyProtection="1">
      <alignment horizontal="center" vertical="center" wrapText="1"/>
    </xf>
    <xf numFmtId="14" fontId="35" fillId="7" borderId="41" xfId="0" applyNumberFormat="1" applyFont="1" applyFill="1" applyBorder="1" applyAlignment="1" applyProtection="1">
      <alignment horizontal="center" vertical="center" wrapText="1"/>
    </xf>
    <xf numFmtId="169" fontId="36" fillId="7" borderId="52" xfId="3" applyNumberFormat="1" applyFont="1" applyFill="1" applyBorder="1" applyAlignment="1" applyProtection="1">
      <alignment horizontal="center" vertical="center" wrapText="1"/>
    </xf>
    <xf numFmtId="0" fontId="17" fillId="0" borderId="38" xfId="2" applyFill="1" applyBorder="1" applyAlignment="1" applyProtection="1">
      <alignment horizontal="left" vertical="center"/>
    </xf>
    <xf numFmtId="0" fontId="6" fillId="6" borderId="0" xfId="1" applyFill="1" applyAlignment="1" applyProtection="1">
      <alignment wrapText="1"/>
    </xf>
    <xf numFmtId="0" fontId="6" fillId="6" borderId="53" xfId="1" applyFill="1" applyBorder="1" applyAlignment="1" applyProtection="1">
      <alignment wrapText="1"/>
    </xf>
    <xf numFmtId="0" fontId="39" fillId="7" borderId="53" xfId="1" applyFont="1" applyFill="1" applyBorder="1" applyAlignment="1" applyProtection="1">
      <alignment wrapText="1"/>
    </xf>
    <xf numFmtId="0" fontId="40" fillId="7" borderId="53" xfId="1" applyFont="1" applyFill="1" applyBorder="1" applyAlignment="1" applyProtection="1">
      <alignment wrapText="1"/>
    </xf>
    <xf numFmtId="0" fontId="41" fillId="7" borderId="54" xfId="1" applyFont="1" applyFill="1" applyBorder="1" applyAlignment="1" applyProtection="1">
      <alignment vertical="top" wrapText="1"/>
    </xf>
    <xf numFmtId="164" fontId="37" fillId="7" borderId="53" xfId="6" applyNumberFormat="1" applyFont="1" applyFill="1" applyBorder="1" applyAlignment="1" applyProtection="1">
      <alignment vertical="center" wrapText="1"/>
    </xf>
    <xf numFmtId="0" fontId="20" fillId="7" borderId="55" xfId="1" applyFont="1" applyFill="1" applyBorder="1" applyAlignment="1" applyProtection="1">
      <alignment horizontal="center" vertical="top" wrapText="1"/>
    </xf>
    <xf numFmtId="0" fontId="38" fillId="7" borderId="53" xfId="1" applyFont="1" applyFill="1" applyBorder="1" applyAlignment="1" applyProtection="1">
      <alignment vertical="center"/>
    </xf>
    <xf numFmtId="0" fontId="24" fillId="7" borderId="56" xfId="1" applyFont="1" applyFill="1" applyBorder="1" applyAlignment="1" applyProtection="1">
      <alignment vertical="center" wrapText="1"/>
    </xf>
    <xf numFmtId="0" fontId="28" fillId="7" borderId="55" xfId="1" applyFont="1" applyFill="1" applyBorder="1" applyAlignment="1" applyProtection="1">
      <alignment vertical="center" wrapText="1"/>
    </xf>
    <xf numFmtId="0" fontId="34" fillId="7" borderId="57" xfId="1" applyFont="1" applyFill="1" applyBorder="1" applyAlignment="1" applyProtection="1">
      <alignment horizontal="center" vertical="top" wrapText="1"/>
    </xf>
    <xf numFmtId="14" fontId="24" fillId="7" borderId="58" xfId="0" applyNumberFormat="1" applyFont="1" applyFill="1" applyBorder="1" applyAlignment="1" applyProtection="1">
      <alignment horizontal="center" vertical="center" wrapText="1"/>
    </xf>
    <xf numFmtId="14" fontId="24" fillId="7" borderId="59" xfId="0" applyNumberFormat="1" applyFont="1" applyFill="1" applyBorder="1" applyAlignment="1" applyProtection="1">
      <alignment horizontal="center" vertical="center" wrapText="1"/>
    </xf>
    <xf numFmtId="14" fontId="24" fillId="7" borderId="60" xfId="0" applyNumberFormat="1" applyFont="1" applyFill="1" applyBorder="1" applyAlignment="1" applyProtection="1">
      <alignment horizontal="center" vertical="center" wrapText="1"/>
    </xf>
    <xf numFmtId="0" fontId="42" fillId="0" borderId="61" xfId="7" applyFont="1" applyFill="1" applyBorder="1" applyAlignment="1">
      <alignment horizontal="center"/>
    </xf>
    <xf numFmtId="0" fontId="42" fillId="0" borderId="62" xfId="7" applyFont="1" applyFill="1" applyBorder="1" applyAlignment="1">
      <alignment horizontal="center"/>
    </xf>
    <xf numFmtId="0" fontId="43" fillId="0" borderId="62" xfId="7" applyFont="1" applyFill="1" applyBorder="1" applyAlignment="1">
      <alignment horizontal="center"/>
    </xf>
    <xf numFmtId="0" fontId="6" fillId="6" borderId="63" xfId="1" applyFill="1" applyBorder="1" applyAlignment="1" applyProtection="1">
      <alignment wrapText="1"/>
    </xf>
    <xf numFmtId="0" fontId="33" fillId="7" borderId="15" xfId="5" applyFill="1" applyBorder="1" applyAlignment="1" applyProtection="1">
      <alignment vertical="top" wrapText="1"/>
    </xf>
    <xf numFmtId="164" fontId="24" fillId="7" borderId="15" xfId="6" applyNumberFormat="1" applyFont="1" applyFill="1" applyBorder="1" applyAlignment="1" applyProtection="1">
      <alignment vertical="center" wrapText="1"/>
    </xf>
    <xf numFmtId="0" fontId="20" fillId="7" borderId="15" xfId="1" applyFont="1" applyFill="1" applyBorder="1" applyAlignment="1" applyProtection="1">
      <alignment horizontal="center" vertical="top" wrapText="1"/>
    </xf>
    <xf numFmtId="0" fontId="6" fillId="6" borderId="15" xfId="1" applyFont="1" applyFill="1" applyBorder="1" applyAlignment="1" applyProtection="1">
      <alignment vertical="center"/>
    </xf>
    <xf numFmtId="0" fontId="24" fillId="7" borderId="64" xfId="1" applyFont="1" applyFill="1" applyBorder="1" applyAlignment="1" applyProtection="1">
      <alignment vertical="center" wrapText="1"/>
    </xf>
    <xf numFmtId="0" fontId="34" fillId="7" borderId="65" xfId="1" applyFont="1" applyFill="1" applyBorder="1" applyAlignment="1" applyProtection="1">
      <alignment horizontal="center" vertical="top" wrapText="1"/>
    </xf>
    <xf numFmtId="14" fontId="35" fillId="7" borderId="35" xfId="0" applyNumberFormat="1" applyFont="1" applyFill="1" applyBorder="1" applyAlignment="1" applyProtection="1">
      <alignment horizontal="center" vertical="center" wrapText="1"/>
    </xf>
    <xf numFmtId="14" fontId="35" fillId="7" borderId="15" xfId="0" applyNumberFormat="1" applyFont="1" applyFill="1" applyBorder="1" applyAlignment="1" applyProtection="1">
      <alignment horizontal="center" vertical="center" wrapText="1"/>
    </xf>
    <xf numFmtId="169" fontId="36" fillId="7" borderId="66" xfId="3" applyNumberFormat="1" applyFont="1" applyFill="1" applyBorder="1" applyAlignment="1" applyProtection="1">
      <alignment horizontal="center" vertical="center" wrapText="1"/>
    </xf>
    <xf numFmtId="0" fontId="17" fillId="0" borderId="67" xfId="2" applyFont="1" applyFill="1" applyBorder="1" applyAlignment="1" applyProtection="1">
      <alignment horizontal="left" vertical="center"/>
    </xf>
    <xf numFmtId="0" fontId="39" fillId="7" borderId="15" xfId="1" applyFont="1" applyFill="1" applyBorder="1" applyAlignment="1" applyProtection="1">
      <alignment wrapText="1"/>
    </xf>
    <xf numFmtId="0" fontId="40" fillId="7" borderId="15" xfId="1" applyFont="1" applyFill="1" applyBorder="1" applyAlignment="1" applyProtection="1">
      <alignment wrapText="1"/>
    </xf>
    <xf numFmtId="0" fontId="41" fillId="7" borderId="15" xfId="1" applyFont="1" applyFill="1" applyBorder="1" applyAlignment="1" applyProtection="1">
      <alignment vertical="top" wrapText="1"/>
    </xf>
    <xf numFmtId="0" fontId="24" fillId="7" borderId="42" xfId="1" applyFont="1" applyFill="1" applyBorder="1" applyAlignment="1" applyProtection="1">
      <alignment vertical="center" wrapText="1"/>
    </xf>
    <xf numFmtId="14" fontId="24" fillId="7" borderId="51" xfId="0" applyNumberFormat="1" applyFont="1" applyFill="1" applyBorder="1" applyAlignment="1" applyProtection="1">
      <alignment horizontal="center" vertical="center" wrapText="1"/>
    </xf>
    <xf numFmtId="14" fontId="24" fillId="7" borderId="41" xfId="0" applyNumberFormat="1" applyFont="1" applyFill="1" applyBorder="1" applyAlignment="1" applyProtection="1">
      <alignment horizontal="center" vertical="center" wrapText="1"/>
    </xf>
    <xf numFmtId="14" fontId="24" fillId="7" borderId="26" xfId="0" applyNumberFormat="1" applyFont="1" applyFill="1" applyBorder="1" applyAlignment="1" applyProtection="1">
      <alignment horizontal="center" vertical="center" wrapText="1"/>
    </xf>
    <xf numFmtId="0" fontId="33" fillId="7" borderId="16" xfId="5" applyFill="1" applyBorder="1" applyAlignment="1" applyProtection="1">
      <alignment vertical="top" wrapText="1"/>
    </xf>
    <xf numFmtId="0" fontId="20" fillId="7" borderId="16" xfId="1" applyFont="1" applyFill="1" applyBorder="1" applyAlignment="1" applyProtection="1">
      <alignment horizontal="center" vertical="top" wrapText="1"/>
    </xf>
    <xf numFmtId="0" fontId="41" fillId="7" borderId="53" xfId="1" applyFont="1" applyFill="1" applyBorder="1" applyAlignment="1" applyProtection="1">
      <alignment vertical="top" wrapText="1"/>
    </xf>
    <xf numFmtId="0" fontId="20" fillId="7" borderId="53" xfId="1" applyFont="1" applyFill="1" applyBorder="1" applyAlignment="1" applyProtection="1">
      <alignment horizontal="center" vertical="top" wrapText="1"/>
    </xf>
    <xf numFmtId="0" fontId="6" fillId="6" borderId="12" xfId="1" applyFill="1" applyBorder="1" applyAlignment="1" applyProtection="1">
      <alignment wrapText="1"/>
    </xf>
    <xf numFmtId="0" fontId="39" fillId="7" borderId="12" xfId="1" applyFont="1" applyFill="1" applyBorder="1" applyAlignment="1" applyProtection="1">
      <alignment wrapText="1"/>
    </xf>
    <xf numFmtId="164" fontId="37" fillId="7" borderId="12" xfId="6" applyNumberFormat="1" applyFont="1" applyFill="1" applyBorder="1" applyAlignment="1" applyProtection="1">
      <alignment vertical="center" wrapText="1"/>
    </xf>
    <xf numFmtId="0" fontId="20" fillId="7" borderId="67" xfId="1" applyFont="1" applyFill="1" applyBorder="1" applyAlignment="1" applyProtection="1">
      <alignment horizontal="center" vertical="top" wrapText="1"/>
    </xf>
    <xf numFmtId="0" fontId="24" fillId="7" borderId="68" xfId="1" applyFont="1" applyFill="1" applyBorder="1" applyAlignment="1" applyProtection="1">
      <alignment vertical="center" wrapText="1"/>
    </xf>
    <xf numFmtId="0" fontId="44" fillId="0" borderId="69" xfId="0" applyFont="1" applyBorder="1" applyAlignment="1">
      <alignment horizontal="center" vertical="center" wrapText="1"/>
    </xf>
    <xf numFmtId="0" fontId="44" fillId="0" borderId="6" xfId="0" applyFont="1" applyBorder="1" applyAlignment="1">
      <alignment horizontal="center" vertical="center" wrapText="1"/>
    </xf>
    <xf numFmtId="0" fontId="6" fillId="22" borderId="0" xfId="1" applyFill="1" applyAlignment="1" applyProtection="1">
      <alignment wrapText="1"/>
    </xf>
    <xf numFmtId="0" fontId="39" fillId="22" borderId="70" xfId="1" applyFont="1" applyFill="1" applyBorder="1" applyAlignment="1" applyProtection="1">
      <alignment wrapText="1"/>
    </xf>
    <xf numFmtId="0" fontId="40" fillId="22" borderId="0" xfId="1" applyFont="1" applyFill="1" applyBorder="1" applyAlignment="1" applyProtection="1">
      <alignment wrapText="1"/>
    </xf>
    <xf numFmtId="0" fontId="41" fillId="22" borderId="0" xfId="1" applyFont="1" applyFill="1" applyBorder="1" applyAlignment="1" applyProtection="1">
      <alignment vertical="top" wrapText="1"/>
    </xf>
    <xf numFmtId="164" fontId="37" fillId="22" borderId="15" xfId="6" applyNumberFormat="1" applyFont="1" applyFill="1" applyBorder="1" applyAlignment="1" applyProtection="1">
      <alignment vertical="center" wrapText="1"/>
    </xf>
    <xf numFmtId="0" fontId="20" fillId="22" borderId="15" xfId="1" applyFont="1" applyFill="1" applyBorder="1" applyAlignment="1" applyProtection="1">
      <alignment horizontal="center" vertical="top" wrapText="1"/>
    </xf>
    <xf numFmtId="0" fontId="38" fillId="22" borderId="15" xfId="1" applyFont="1" applyFill="1" applyBorder="1" applyAlignment="1" applyProtection="1">
      <alignment vertical="center"/>
    </xf>
    <xf numFmtId="0" fontId="37" fillId="22" borderId="15" xfId="1" applyFont="1" applyFill="1" applyBorder="1" applyAlignment="1" applyProtection="1">
      <alignment vertical="center" wrapText="1"/>
    </xf>
    <xf numFmtId="0" fontId="21" fillId="22" borderId="35" xfId="1" applyFont="1" applyFill="1" applyBorder="1" applyAlignment="1" applyProtection="1">
      <alignment vertical="center" wrapText="1"/>
    </xf>
    <xf numFmtId="0" fontId="34" fillId="22" borderId="71" xfId="1" applyFont="1" applyFill="1" applyBorder="1" applyAlignment="1" applyProtection="1">
      <alignment horizontal="center" vertical="top" wrapText="1"/>
    </xf>
    <xf numFmtId="14" fontId="24" fillId="22" borderId="35" xfId="0" applyNumberFormat="1" applyFont="1" applyFill="1" applyBorder="1" applyAlignment="1" applyProtection="1">
      <alignment horizontal="center" vertical="center" wrapText="1"/>
    </xf>
    <xf numFmtId="14" fontId="24" fillId="22" borderId="15" xfId="0" applyNumberFormat="1" applyFont="1" applyFill="1" applyBorder="1" applyAlignment="1" applyProtection="1">
      <alignment horizontal="center" vertical="center" wrapText="1"/>
    </xf>
    <xf numFmtId="14" fontId="24" fillId="22" borderId="29" xfId="0" applyNumberFormat="1" applyFont="1" applyFill="1" applyBorder="1" applyAlignment="1" applyProtection="1">
      <alignment horizontal="center" vertical="center" wrapText="1"/>
    </xf>
    <xf numFmtId="0" fontId="17" fillId="22" borderId="72" xfId="2" applyFill="1" applyBorder="1" applyAlignment="1" applyProtection="1">
      <alignment horizontal="left" vertical="center"/>
      <protection locked="0"/>
    </xf>
    <xf numFmtId="0" fontId="17" fillId="22" borderId="70" xfId="2" applyFill="1" applyBorder="1" applyAlignment="1" applyProtection="1">
      <alignment horizontal="left" vertical="center"/>
      <protection locked="0"/>
    </xf>
    <xf numFmtId="0" fontId="0" fillId="5" borderId="10" xfId="0" applyFill="1" applyBorder="1" applyAlignment="1" applyProtection="1">
      <alignment wrapText="1"/>
    </xf>
    <xf numFmtId="0" fontId="0" fillId="5" borderId="11" xfId="0" applyFill="1" applyBorder="1" applyAlignment="1" applyProtection="1">
      <alignment wrapText="1"/>
    </xf>
    <xf numFmtId="164" fontId="45" fillId="5" borderId="1" xfId="4" applyNumberFormat="1" applyFont="1" applyFill="1" applyBorder="1" applyAlignment="1" applyProtection="1">
      <alignment horizontal="left" vertical="center" wrapText="1"/>
    </xf>
    <xf numFmtId="0" fontId="46" fillId="5" borderId="1" xfId="0" applyFont="1" applyFill="1" applyBorder="1" applyAlignment="1" applyProtection="1">
      <alignment horizontal="center" vertical="center" wrapText="1"/>
    </xf>
    <xf numFmtId="0" fontId="27" fillId="5" borderId="1" xfId="0" applyFont="1" applyFill="1" applyBorder="1" applyAlignment="1" applyProtection="1">
      <alignment horizontal="left" vertical="top"/>
      <protection locked="0"/>
    </xf>
    <xf numFmtId="164" fontId="24" fillId="5" borderId="1" xfId="4" applyNumberFormat="1" applyFont="1" applyFill="1" applyBorder="1" applyAlignment="1" applyProtection="1">
      <alignment vertical="top" wrapText="1"/>
    </xf>
    <xf numFmtId="164" fontId="28" fillId="5" borderId="11" xfId="4" applyNumberFormat="1" applyFont="1" applyFill="1" applyBorder="1" applyAlignment="1" applyProtection="1">
      <alignment vertical="top" wrapText="1"/>
    </xf>
    <xf numFmtId="0" fontId="24" fillId="5" borderId="33" xfId="0" applyFont="1" applyFill="1" applyBorder="1" applyAlignment="1" applyProtection="1">
      <alignment horizontal="center" vertical="top" wrapText="1"/>
    </xf>
    <xf numFmtId="0" fontId="0" fillId="5" borderId="11" xfId="0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</xf>
    <xf numFmtId="0" fontId="17" fillId="5" borderId="8" xfId="3" applyFill="1" applyBorder="1" applyAlignment="1" applyProtection="1">
      <alignment horizontal="center" vertical="center" wrapText="1"/>
    </xf>
    <xf numFmtId="0" fontId="17" fillId="5" borderId="10" xfId="3" applyFill="1" applyBorder="1" applyAlignment="1">
      <alignment horizontal="left" vertical="center"/>
    </xf>
    <xf numFmtId="0" fontId="17" fillId="5" borderId="11" xfId="3" applyFill="1" applyBorder="1" applyAlignment="1">
      <alignment horizontal="left" vertical="center"/>
    </xf>
    <xf numFmtId="0" fontId="0" fillId="18" borderId="10" xfId="0" applyFill="1" applyBorder="1" applyAlignment="1">
      <alignment wrapText="1"/>
    </xf>
    <xf numFmtId="0" fontId="6" fillId="6" borderId="0" xfId="1" applyFill="1" applyAlignment="1" applyProtection="1">
      <alignment wrapText="1"/>
      <protection locked="0"/>
    </xf>
    <xf numFmtId="0" fontId="6" fillId="7" borderId="7" xfId="1" applyFill="1" applyBorder="1" applyAlignment="1" applyProtection="1">
      <alignment wrapText="1"/>
      <protection locked="0"/>
    </xf>
    <xf numFmtId="0" fontId="33" fillId="7" borderId="7" xfId="5" applyFill="1" applyBorder="1" applyAlignment="1" applyProtection="1">
      <alignment vertical="top" wrapText="1"/>
      <protection locked="0"/>
    </xf>
    <xf numFmtId="164" fontId="24" fillId="23" borderId="7" xfId="6" applyNumberFormat="1" applyFont="1" applyFill="1" applyBorder="1" applyAlignment="1" applyProtection="1">
      <alignment vertical="center" wrapText="1"/>
    </xf>
    <xf numFmtId="0" fontId="20" fillId="7" borderId="7" xfId="1" applyFont="1" applyFill="1" applyBorder="1" applyAlignment="1" applyProtection="1">
      <alignment horizontal="center" vertical="top" wrapText="1"/>
    </xf>
    <xf numFmtId="0" fontId="47" fillId="0" borderId="41" xfId="0" applyFont="1" applyFill="1" applyBorder="1" applyAlignment="1" applyProtection="1">
      <alignment horizontal="left" vertical="center"/>
    </xf>
    <xf numFmtId="0" fontId="24" fillId="7" borderId="7" xfId="1" applyFont="1" applyFill="1" applyBorder="1" applyAlignment="1" applyProtection="1">
      <alignment vertical="center" wrapText="1"/>
    </xf>
    <xf numFmtId="0" fontId="34" fillId="7" borderId="73" xfId="1" applyFont="1" applyFill="1" applyBorder="1" applyAlignment="1" applyProtection="1">
      <alignment horizontal="center" vertical="top" wrapText="1"/>
    </xf>
    <xf numFmtId="14" fontId="24" fillId="7" borderId="22" xfId="1" applyNumberFormat="1" applyFont="1" applyFill="1" applyBorder="1" applyAlignment="1" applyProtection="1">
      <alignment horizontal="center" vertical="center" wrapText="1"/>
    </xf>
    <xf numFmtId="0" fontId="48" fillId="7" borderId="74" xfId="2" applyFont="1" applyFill="1" applyBorder="1" applyAlignment="1" applyProtection="1">
      <alignment horizontal="center" vertical="center" wrapText="1"/>
    </xf>
    <xf numFmtId="0" fontId="17" fillId="24" borderId="38" xfId="3" applyFont="1" applyFill="1" applyBorder="1" applyAlignment="1" applyProtection="1">
      <alignment horizontal="left" vertical="center"/>
      <protection locked="0"/>
    </xf>
    <xf numFmtId="0" fontId="17" fillId="24" borderId="38" xfId="3" applyFill="1" applyBorder="1" applyAlignment="1" applyProtection="1">
      <alignment horizontal="left" vertical="center"/>
      <protection locked="0"/>
    </xf>
    <xf numFmtId="0" fontId="6" fillId="6" borderId="0" xfId="1" applyFill="1" applyAlignment="1" applyProtection="1">
      <alignment horizontal="center"/>
      <protection locked="0"/>
    </xf>
    <xf numFmtId="0" fontId="49" fillId="7" borderId="15" xfId="1" applyFont="1" applyFill="1" applyBorder="1" applyAlignment="1" applyProtection="1">
      <alignment vertical="top" wrapText="1"/>
    </xf>
    <xf numFmtId="164" fontId="50" fillId="7" borderId="15" xfId="6" applyNumberFormat="1" applyFont="1" applyFill="1" applyBorder="1" applyAlignment="1" applyProtection="1">
      <alignment vertical="center" wrapText="1"/>
    </xf>
    <xf numFmtId="0" fontId="4" fillId="23" borderId="0" xfId="0" applyFont="1" applyFill="1"/>
    <xf numFmtId="0" fontId="50" fillId="7" borderId="15" xfId="1" applyFont="1" applyFill="1" applyBorder="1" applyAlignment="1" applyProtection="1">
      <alignment vertical="center" wrapText="1"/>
    </xf>
    <xf numFmtId="0" fontId="30" fillId="7" borderId="35" xfId="1" applyFont="1" applyFill="1" applyBorder="1" applyAlignment="1" applyProtection="1">
      <alignment vertical="center" wrapText="1"/>
    </xf>
    <xf numFmtId="0" fontId="0" fillId="0" borderId="38" xfId="0" applyBorder="1"/>
    <xf numFmtId="0" fontId="0" fillId="0" borderId="52" xfId="0" applyBorder="1"/>
    <xf numFmtId="0" fontId="17" fillId="0" borderId="67" xfId="3" applyFill="1" applyBorder="1" applyAlignment="1" applyProtection="1">
      <alignment horizontal="left" vertical="center"/>
      <protection locked="0" hidden="1"/>
    </xf>
    <xf numFmtId="0" fontId="6" fillId="6" borderId="0" xfId="1" applyFill="1" applyAlignment="1" applyProtection="1">
      <alignment horizontal="center"/>
    </xf>
    <xf numFmtId="0" fontId="51" fillId="7" borderId="12" xfId="5" applyFont="1" applyFill="1" applyBorder="1" applyAlignment="1" applyProtection="1">
      <alignment vertical="top" wrapText="1"/>
      <protection locked="0"/>
    </xf>
    <xf numFmtId="164" fontId="50" fillId="7" borderId="12" xfId="6" applyNumberFormat="1" applyFont="1" applyFill="1" applyBorder="1" applyAlignment="1" applyProtection="1">
      <alignment vertical="center" wrapText="1"/>
    </xf>
    <xf numFmtId="0" fontId="20" fillId="7" borderId="12" xfId="1" applyFont="1" applyFill="1" applyBorder="1" applyAlignment="1" applyProtection="1">
      <alignment horizontal="center" vertical="top" wrapText="1"/>
    </xf>
    <xf numFmtId="0" fontId="52" fillId="23" borderId="12" xfId="1" applyFont="1" applyFill="1" applyBorder="1" applyAlignment="1" applyProtection="1">
      <alignment vertical="center"/>
    </xf>
    <xf numFmtId="0" fontId="50" fillId="7" borderId="12" xfId="1" applyFont="1" applyFill="1" applyBorder="1" applyAlignment="1" applyProtection="1">
      <alignment vertical="center" wrapText="1"/>
    </xf>
    <xf numFmtId="0" fontId="30" fillId="7" borderId="70" xfId="1" applyFont="1" applyFill="1" applyBorder="1" applyAlignment="1" applyProtection="1">
      <alignment vertical="center" wrapText="1"/>
    </xf>
    <xf numFmtId="0" fontId="20" fillId="7" borderId="28" xfId="1" applyFont="1" applyFill="1" applyBorder="1" applyAlignment="1" applyProtection="1">
      <alignment horizontal="center" vertical="top" wrapText="1"/>
    </xf>
    <xf numFmtId="14" fontId="35" fillId="7" borderId="28" xfId="0" applyNumberFormat="1" applyFont="1" applyFill="1" applyBorder="1" applyAlignment="1" applyProtection="1">
      <alignment horizontal="center" vertical="center" wrapText="1"/>
    </xf>
    <xf numFmtId="169" fontId="36" fillId="7" borderId="26" xfId="3" applyNumberFormat="1" applyFont="1" applyFill="1" applyBorder="1" applyAlignment="1" applyProtection="1">
      <alignment horizontal="center" vertical="center" wrapText="1"/>
    </xf>
    <xf numFmtId="0" fontId="17" fillId="0" borderId="41" xfId="3" applyFill="1" applyBorder="1" applyAlignment="1" applyProtection="1">
      <alignment horizontal="left" vertical="center"/>
      <protection locked="0"/>
    </xf>
    <xf numFmtId="0" fontId="6" fillId="6" borderId="0" xfId="1" applyFont="1" applyFill="1" applyAlignment="1" applyProtection="1">
      <alignment horizontal="center"/>
    </xf>
    <xf numFmtId="0" fontId="13" fillId="6" borderId="0" xfId="1" applyFont="1" applyFill="1" applyProtection="1"/>
    <xf numFmtId="0" fontId="79" fillId="41" borderId="84" xfId="0" applyFont="1" applyFill="1" applyBorder="1"/>
    <xf numFmtId="0" fontId="79" fillId="41" borderId="85" xfId="0" applyFont="1" applyFill="1" applyBorder="1"/>
    <xf numFmtId="14" fontId="0" fillId="42" borderId="86" xfId="0" applyNumberFormat="1" applyFont="1" applyFill="1" applyBorder="1"/>
    <xf numFmtId="0" fontId="0" fillId="42" borderId="87" xfId="0" applyFont="1" applyFill="1" applyBorder="1"/>
    <xf numFmtId="0" fontId="0" fillId="42" borderId="88" xfId="0" applyFont="1" applyFill="1" applyBorder="1"/>
    <xf numFmtId="0" fontId="0" fillId="43" borderId="87" xfId="0" applyFont="1" applyFill="1" applyBorder="1"/>
    <xf numFmtId="0" fontId="2" fillId="44" borderId="0" xfId="0" applyFont="1" applyFill="1" applyAlignment="1">
      <alignment vertical="center" wrapText="1"/>
    </xf>
    <xf numFmtId="14" fontId="0" fillId="42" borderId="89" xfId="0" applyNumberFormat="1" applyFont="1" applyFill="1" applyBorder="1"/>
    <xf numFmtId="0" fontId="79" fillId="41" borderId="90" xfId="0" applyFont="1" applyFill="1" applyBorder="1"/>
    <xf numFmtId="0" fontId="0" fillId="42" borderId="91" xfId="0" applyFont="1" applyFill="1" applyBorder="1"/>
    <xf numFmtId="14" fontId="0" fillId="42" borderId="92" xfId="0" applyNumberFormat="1" applyFont="1" applyFill="1" applyBorder="1"/>
    <xf numFmtId="0" fontId="0" fillId="42" borderId="93" xfId="0" applyFont="1" applyFill="1" applyBorder="1"/>
    <xf numFmtId="14" fontId="0" fillId="42" borderId="94" xfId="0" applyNumberFormat="1" applyFont="1" applyFill="1" applyBorder="1"/>
    <xf numFmtId="0" fontId="79" fillId="41" borderId="95" xfId="0" applyFont="1" applyFill="1" applyBorder="1"/>
    <xf numFmtId="0" fontId="0" fillId="0" borderId="34" xfId="0" applyBorder="1"/>
    <xf numFmtId="0" fontId="0" fillId="0" borderId="27" xfId="0" applyBorder="1"/>
    <xf numFmtId="14" fontId="0" fillId="42" borderId="96" xfId="0" applyNumberFormat="1" applyFont="1" applyFill="1" applyBorder="1"/>
    <xf numFmtId="0" fontId="0" fillId="0" borderId="0" xfId="0" applyBorder="1"/>
    <xf numFmtId="0" fontId="0" fillId="0" borderId="35" xfId="0" applyBorder="1"/>
    <xf numFmtId="14" fontId="0" fillId="42" borderId="97" xfId="0" applyNumberFormat="1" applyFont="1" applyFill="1" applyBorder="1"/>
    <xf numFmtId="0" fontId="79" fillId="41" borderId="98" xfId="0" applyFont="1" applyFill="1" applyBorder="1"/>
    <xf numFmtId="0" fontId="0" fillId="43" borderId="99" xfId="0" applyFont="1" applyFill="1" applyBorder="1"/>
    <xf numFmtId="0" fontId="0" fillId="0" borderId="72" xfId="0" applyBorder="1"/>
    <xf numFmtId="0" fontId="0" fillId="0" borderId="70" xfId="0" applyBorder="1"/>
    <xf numFmtId="0" fontId="0" fillId="0" borderId="15" xfId="0" applyFill="1" applyBorder="1"/>
    <xf numFmtId="0" fontId="6" fillId="5" borderId="0" xfId="1" applyFill="1" applyAlignment="1" applyProtection="1">
      <alignment horizontal="center"/>
    </xf>
    <xf numFmtId="0" fontId="7" fillId="5" borderId="0" xfId="1" applyFont="1" applyFill="1" applyAlignment="1" applyProtection="1">
      <alignment horizontal="center"/>
    </xf>
    <xf numFmtId="0" fontId="6" fillId="7" borderId="9" xfId="1" applyNumberFormat="1" applyFill="1" applyBorder="1" applyAlignment="1" applyProtection="1">
      <alignment horizontal="center"/>
    </xf>
    <xf numFmtId="0" fontId="6" fillId="7" borderId="10" xfId="1" applyNumberFormat="1" applyFill="1" applyBorder="1" applyAlignment="1" applyProtection="1">
      <alignment horizontal="center"/>
    </xf>
    <xf numFmtId="0" fontId="6" fillId="7" borderId="11" xfId="1" applyNumberFormat="1" applyFill="1" applyBorder="1" applyAlignment="1" applyProtection="1">
      <alignment horizontal="center"/>
    </xf>
    <xf numFmtId="165" fontId="6" fillId="7" borderId="9" xfId="1" applyNumberFormat="1" applyFill="1" applyBorder="1" applyAlignment="1" applyProtection="1">
      <alignment horizontal="center"/>
    </xf>
    <xf numFmtId="165" fontId="6" fillId="7" borderId="10" xfId="1" applyNumberFormat="1" applyFill="1" applyBorder="1" applyAlignment="1" applyProtection="1">
      <alignment horizontal="center"/>
    </xf>
    <xf numFmtId="165" fontId="6" fillId="7" borderId="11" xfId="1" applyNumberFormat="1" applyFill="1" applyBorder="1" applyAlignment="1" applyProtection="1">
      <alignment horizontal="center"/>
    </xf>
    <xf numFmtId="166" fontId="6" fillId="7" borderId="9" xfId="1" applyNumberFormat="1" applyFill="1" applyBorder="1" applyAlignment="1" applyProtection="1">
      <alignment horizontal="center"/>
    </xf>
    <xf numFmtId="166" fontId="6" fillId="7" borderId="10" xfId="1" applyNumberFormat="1" applyFill="1" applyBorder="1" applyAlignment="1" applyProtection="1">
      <alignment horizontal="center"/>
    </xf>
    <xf numFmtId="166" fontId="6" fillId="7" borderId="11" xfId="1" applyNumberFormat="1" applyFill="1" applyBorder="1" applyAlignment="1" applyProtection="1">
      <alignment horizontal="center"/>
    </xf>
    <xf numFmtId="0" fontId="19" fillId="7" borderId="7" xfId="1" applyFont="1" applyFill="1" applyBorder="1" applyAlignment="1" applyProtection="1">
      <alignment horizontal="center" vertical="center" wrapText="1"/>
    </xf>
    <xf numFmtId="0" fontId="19" fillId="7" borderId="12" xfId="1" applyFont="1" applyFill="1" applyBorder="1" applyAlignment="1" applyProtection="1">
      <alignment horizontal="center" vertical="center" wrapText="1"/>
    </xf>
    <xf numFmtId="0" fontId="20" fillId="7" borderId="7" xfId="1" applyFont="1" applyFill="1" applyBorder="1" applyAlignment="1" applyProtection="1">
      <alignment horizontal="center" vertical="center" wrapText="1"/>
    </xf>
    <xf numFmtId="0" fontId="24" fillId="7" borderId="12" xfId="1" applyFont="1" applyFill="1" applyBorder="1" applyAlignment="1" applyProtection="1">
      <alignment horizontal="center" vertical="center" wrapText="1"/>
    </xf>
    <xf numFmtId="0" fontId="20" fillId="7" borderId="15" xfId="1" applyFont="1" applyFill="1" applyBorder="1" applyAlignment="1" applyProtection="1">
      <alignment horizontal="center" vertical="top" wrapText="1"/>
    </xf>
    <xf numFmtId="0" fontId="20" fillId="7" borderId="12" xfId="1" applyFont="1" applyFill="1" applyBorder="1" applyAlignment="1" applyProtection="1">
      <alignment horizontal="center" vertical="top" wrapText="1"/>
    </xf>
    <xf numFmtId="0" fontId="20" fillId="7" borderId="16" xfId="0" applyFont="1" applyFill="1" applyBorder="1" applyAlignment="1" applyProtection="1">
      <alignment horizontal="center" vertical="center"/>
    </xf>
    <xf numFmtId="0" fontId="20" fillId="7" borderId="12" xfId="0" applyFont="1" applyFill="1" applyBorder="1" applyAlignment="1" applyProtection="1">
      <alignment horizontal="center" vertical="center"/>
    </xf>
  </cellXfs>
  <cellStyles count="278">
    <cellStyle name="20 % - Accent1 2" xfId="8"/>
    <cellStyle name="20 % - Accent1 2 2" xfId="9"/>
    <cellStyle name="20 % - Accent2 2" xfId="10"/>
    <cellStyle name="20 % - Accent2 2 2" xfId="11"/>
    <cellStyle name="20 % - Accent3 2" xfId="12"/>
    <cellStyle name="20 % - Accent3 2 2" xfId="13"/>
    <cellStyle name="20 % - Accent4 2" xfId="14"/>
    <cellStyle name="20 % - Accent4 2 2" xfId="15"/>
    <cellStyle name="20 % - Accent5 2" xfId="16"/>
    <cellStyle name="20 % - Accent5 2 2" xfId="17"/>
    <cellStyle name="20 % - Accent6 2" xfId="18"/>
    <cellStyle name="20 % - Accent6 2 2" xfId="19"/>
    <cellStyle name="40 % - Accent1 2" xfId="20"/>
    <cellStyle name="40 % - Accent1 2 2" xfId="21"/>
    <cellStyle name="40 % - Accent2 2" xfId="22"/>
    <cellStyle name="40 % - Accent2 2 2" xfId="23"/>
    <cellStyle name="40 % - Accent3 2" xfId="24"/>
    <cellStyle name="40 % - Accent3 2 2" xfId="25"/>
    <cellStyle name="40 % - Accent4 2" xfId="26"/>
    <cellStyle name="40 % - Accent4 2 2" xfId="27"/>
    <cellStyle name="40 % - Accent5 2" xfId="28"/>
    <cellStyle name="40 % - Accent5 2 2" xfId="29"/>
    <cellStyle name="40 % - Accent6 2" xfId="30"/>
    <cellStyle name="40 % - Accent6 2 2" xfId="31"/>
    <cellStyle name="60 % - Accent1 2" xfId="32"/>
    <cellStyle name="60 % - Accent2 2" xfId="33"/>
    <cellStyle name="60 % - Accent3 2" xfId="34"/>
    <cellStyle name="60 % - Accent4 2" xfId="35"/>
    <cellStyle name="60 % - Accent5 2" xfId="36"/>
    <cellStyle name="60 % - Accent6 2" xfId="37"/>
    <cellStyle name="Accent1 2" xfId="38"/>
    <cellStyle name="Accent2 2" xfId="39"/>
    <cellStyle name="Accent3 2" xfId="40"/>
    <cellStyle name="Accent4 2" xfId="41"/>
    <cellStyle name="Accent5 2" xfId="42"/>
    <cellStyle name="Accent6 2" xfId="43"/>
    <cellStyle name="Avertissement 2" xfId="44"/>
    <cellStyle name="Bon" xfId="45"/>
    <cellStyle name="Calcul 2" xfId="46"/>
    <cellStyle name="Calcul 2 2" xfId="47"/>
    <cellStyle name="Calcul 2 2 2" xfId="48"/>
    <cellStyle name="Calcul 2 2 2 2" xfId="49"/>
    <cellStyle name="Calcul 2 2 3" xfId="50"/>
    <cellStyle name="Calcul 2 3" xfId="51"/>
    <cellStyle name="Calcul 2 3 2" xfId="52"/>
    <cellStyle name="Calcul 2 4" xfId="53"/>
    <cellStyle name="Calcul 2 4 2" xfId="54"/>
    <cellStyle name="Calcul 2 5" xfId="55"/>
    <cellStyle name="Cellule liée 2" xfId="56"/>
    <cellStyle name="Cellule liée 2 2" xfId="57"/>
    <cellStyle name="Cellule liée 2 2 2" xfId="58"/>
    <cellStyle name="Cellule liée 2 3" xfId="59"/>
    <cellStyle name="Cellule liée 2 3 2" xfId="60"/>
    <cellStyle name="Cellule liée 2 4" xfId="61"/>
    <cellStyle name="Cellule liée 2 4 2" xfId="62"/>
    <cellStyle name="Cellule liée 2 5" xfId="63"/>
    <cellStyle name="Commentaire 2" xfId="64"/>
    <cellStyle name="Commentaire 2 2" xfId="65"/>
    <cellStyle name="Commentaire 2 2 2" xfId="66"/>
    <cellStyle name="Commentaire 2 2 2 2" xfId="67"/>
    <cellStyle name="Commentaire 2 2 2 2 2" xfId="68"/>
    <cellStyle name="Commentaire 2 2 2 3" xfId="69"/>
    <cellStyle name="Commentaire 2 2 3" xfId="70"/>
    <cellStyle name="Commentaire 2 2 3 2" xfId="71"/>
    <cellStyle name="Commentaire 2 2 4" xfId="72"/>
    <cellStyle name="Commentaire 2 3" xfId="73"/>
    <cellStyle name="Commentaire 2 3 2" xfId="74"/>
    <cellStyle name="Commentaire 2 3 2 2" xfId="75"/>
    <cellStyle name="Commentaire 2 3 3" xfId="76"/>
    <cellStyle name="Commentaire 2 4" xfId="77"/>
    <cellStyle name="Commentaire 2 4 2" xfId="78"/>
    <cellStyle name="Commentaire 2 5" xfId="79"/>
    <cellStyle name="Commentaire 2 5 2" xfId="80"/>
    <cellStyle name="Commentaire 2 6" xfId="81"/>
    <cellStyle name="Entrée 2" xfId="82"/>
    <cellStyle name="Entrée 2 2" xfId="83"/>
    <cellStyle name="Entrée 2 2 2" xfId="84"/>
    <cellStyle name="Entrée 2 2 2 2" xfId="85"/>
    <cellStyle name="Entrée 2 2 3" xfId="86"/>
    <cellStyle name="Entrée 2 3" xfId="87"/>
    <cellStyle name="Entrée 2 3 2" xfId="88"/>
    <cellStyle name="Entrée 2 4" xfId="89"/>
    <cellStyle name="Entrée 2 4 2" xfId="90"/>
    <cellStyle name="Entrée 2 5" xfId="91"/>
    <cellStyle name="Euro" xfId="92"/>
    <cellStyle name="Euro 2" xfId="93"/>
    <cellStyle name="Euro 2 2" xfId="94"/>
    <cellStyle name="Insatisfaisant 2" xfId="95"/>
    <cellStyle name="Lien hypertexte" xfId="5" builtinId="8"/>
    <cellStyle name="Lien hypertexte 2" xfId="96"/>
    <cellStyle name="Lien hypertexte 3" xfId="97"/>
    <cellStyle name="Milliers 2" xfId="4"/>
    <cellStyle name="Milliers 2 2" xfId="6"/>
    <cellStyle name="Milliers 2 2 2" xfId="98"/>
    <cellStyle name="Milliers 3" xfId="99"/>
    <cellStyle name="Milliers 3 2" xfId="100"/>
    <cellStyle name="Milliers 3 2 2" xfId="101"/>
    <cellStyle name="Milliers 3 2 2 2" xfId="102"/>
    <cellStyle name="Milliers 3 2 3" xfId="103"/>
    <cellStyle name="Milliers 3 3" xfId="104"/>
    <cellStyle name="Milliers 3 3 2" xfId="105"/>
    <cellStyle name="Milliers 4" xfId="106"/>
    <cellStyle name="Milliers 4 2" xfId="107"/>
    <cellStyle name="Milliers 4 2 2" xfId="108"/>
    <cellStyle name="Milliers 4 3" xfId="109"/>
    <cellStyle name="Milliers 5" xfId="110"/>
    <cellStyle name="Milliers 5 2" xfId="111"/>
    <cellStyle name="Neutre 2" xfId="112"/>
    <cellStyle name="Normal" xfId="0" builtinId="0"/>
    <cellStyle name="Normal 10" xfId="113"/>
    <cellStyle name="Normal 11" xfId="114"/>
    <cellStyle name="Normal 11 2" xfId="115"/>
    <cellStyle name="Normal 12" xfId="116"/>
    <cellStyle name="Normal 13" xfId="117"/>
    <cellStyle name="Normal 13 2" xfId="118"/>
    <cellStyle name="Normal 14" xfId="119"/>
    <cellStyle name="Normal 15" xfId="120"/>
    <cellStyle name="Normal 16" xfId="121"/>
    <cellStyle name="Normal 2" xfId="122"/>
    <cellStyle name="Normal 2 2" xfId="123"/>
    <cellStyle name="Normal 2 2 2" xfId="124"/>
    <cellStyle name="Normal 2 2 3" xfId="125"/>
    <cellStyle name="Normal 2 2_sommaire" xfId="126"/>
    <cellStyle name="Normal 2 3" xfId="1"/>
    <cellStyle name="Normal 2 3 2" xfId="127"/>
    <cellStyle name="Normal 2 4" xfId="128"/>
    <cellStyle name="Normal 2_Copie de argumentaire 25112013 " xfId="129"/>
    <cellStyle name="Normal 3" xfId="7"/>
    <cellStyle name="Normal 3 2" xfId="130"/>
    <cellStyle name="Normal 3 3" xfId="131"/>
    <cellStyle name="Normal 3_sommaire" xfId="132"/>
    <cellStyle name="Normal 4" xfId="133"/>
    <cellStyle name="Normal 4 2" xfId="134"/>
    <cellStyle name="Normal 4 3" xfId="135"/>
    <cellStyle name="Normal 4 4" xfId="136"/>
    <cellStyle name="Normal 4_sommaire" xfId="137"/>
    <cellStyle name="Normal 5" xfId="138"/>
    <cellStyle name="Normal 5 2" xfId="139"/>
    <cellStyle name="Normal 5 2 2" xfId="140"/>
    <cellStyle name="Normal 5 3" xfId="141"/>
    <cellStyle name="Normal 5 3 2" xfId="142"/>
    <cellStyle name="Normal 5 4" xfId="143"/>
    <cellStyle name="Normal 5_sommaire" xfId="144"/>
    <cellStyle name="Normal 6" xfId="145"/>
    <cellStyle name="Normal 6 2" xfId="146"/>
    <cellStyle name="Normal 6 3" xfId="147"/>
    <cellStyle name="Normal 6 4" xfId="148"/>
    <cellStyle name="Normal 6_sommaire" xfId="149"/>
    <cellStyle name="Normal 7" xfId="150"/>
    <cellStyle name="Normal 7 2" xfId="151"/>
    <cellStyle name="Normal 7 2 2" xfId="152"/>
    <cellStyle name="Normal 7 3" xfId="153"/>
    <cellStyle name="Normal 7 3 2" xfId="154"/>
    <cellStyle name="Normal 7 4" xfId="155"/>
    <cellStyle name="Normal 7_sommaire" xfId="156"/>
    <cellStyle name="Normal 8" xfId="157"/>
    <cellStyle name="Normal 9" xfId="158"/>
    <cellStyle name="Normal_DCO A" xfId="2"/>
    <cellStyle name="Normal_DCO A 2" xfId="3"/>
    <cellStyle name="Pourcentage 2" xfId="159"/>
    <cellStyle name="Pourcentage 3" xfId="160"/>
    <cellStyle name="Remarque" xfId="161"/>
    <cellStyle name="Remarque 2" xfId="162"/>
    <cellStyle name="Remarque 2 2" xfId="163"/>
    <cellStyle name="Remarque 2 2 2" xfId="164"/>
    <cellStyle name="Remarque 2 2 2 2" xfId="165"/>
    <cellStyle name="Remarque 2 2 2 2 2" xfId="166"/>
    <cellStyle name="Remarque 2 2 2 3" xfId="167"/>
    <cellStyle name="Remarque 2 2 2 3 2" xfId="168"/>
    <cellStyle name="Remarque 2 2 2 4" xfId="169"/>
    <cellStyle name="Remarque 2 2 2 4 2" xfId="170"/>
    <cellStyle name="Remarque 2 2 2 5" xfId="171"/>
    <cellStyle name="Remarque 2 2 2 5 2" xfId="172"/>
    <cellStyle name="Remarque 2 2 2 6" xfId="173"/>
    <cellStyle name="Remarque 2 2 3" xfId="174"/>
    <cellStyle name="Remarque 2 2 3 2" xfId="175"/>
    <cellStyle name="Remarque 2 2 4" xfId="176"/>
    <cellStyle name="Remarque 2 2 4 2" xfId="177"/>
    <cellStyle name="Remarque 2 2 5" xfId="178"/>
    <cellStyle name="Remarque 2 2 5 2" xfId="179"/>
    <cellStyle name="Remarque 2 2 6" xfId="180"/>
    <cellStyle name="Remarque 2 2 6 2" xfId="181"/>
    <cellStyle name="Remarque 2 2 7" xfId="182"/>
    <cellStyle name="Remarque 2 3" xfId="183"/>
    <cellStyle name="Remarque 2 3 2" xfId="184"/>
    <cellStyle name="Remarque 2 3 2 2" xfId="185"/>
    <cellStyle name="Remarque 2 3 3" xfId="186"/>
    <cellStyle name="Remarque 2 3 3 2" xfId="187"/>
    <cellStyle name="Remarque 2 3 4" xfId="188"/>
    <cellStyle name="Remarque 2 3 4 2" xfId="189"/>
    <cellStyle name="Remarque 2 3 5" xfId="190"/>
    <cellStyle name="Remarque 2 3 5 2" xfId="191"/>
    <cellStyle name="Remarque 2 3 6" xfId="192"/>
    <cellStyle name="Remarque 2 4" xfId="193"/>
    <cellStyle name="Remarque 2 4 2" xfId="194"/>
    <cellStyle name="Remarque 2 5" xfId="195"/>
    <cellStyle name="Remarque 2 5 2" xfId="196"/>
    <cellStyle name="Remarque 2 6" xfId="197"/>
    <cellStyle name="Remarque 2 6 2" xfId="198"/>
    <cellStyle name="Remarque 2 7" xfId="199"/>
    <cellStyle name="Remarque 2 7 2" xfId="200"/>
    <cellStyle name="Remarque 2 8" xfId="201"/>
    <cellStyle name="Remarque 3" xfId="202"/>
    <cellStyle name="Remarque 3 2" xfId="203"/>
    <cellStyle name="Remarque 3 2 2" xfId="204"/>
    <cellStyle name="Remarque 3 2 2 2" xfId="205"/>
    <cellStyle name="Remarque 3 2 3" xfId="206"/>
    <cellStyle name="Remarque 3 2 3 2" xfId="207"/>
    <cellStyle name="Remarque 3 2 4" xfId="208"/>
    <cellStyle name="Remarque 3 2 4 2" xfId="209"/>
    <cellStyle name="Remarque 3 2 5" xfId="210"/>
    <cellStyle name="Remarque 3 2 5 2" xfId="211"/>
    <cellStyle name="Remarque 3 2 6" xfId="212"/>
    <cellStyle name="Remarque 3 3" xfId="213"/>
    <cellStyle name="Remarque 3 3 2" xfId="214"/>
    <cellStyle name="Remarque 3 4" xfId="215"/>
    <cellStyle name="Remarque 3 4 2" xfId="216"/>
    <cellStyle name="Remarque 3 5" xfId="217"/>
    <cellStyle name="Remarque 3 5 2" xfId="218"/>
    <cellStyle name="Remarque 3 6" xfId="219"/>
    <cellStyle name="Remarque 3 6 2" xfId="220"/>
    <cellStyle name="Remarque 3 7" xfId="221"/>
    <cellStyle name="Remarque 4" xfId="222"/>
    <cellStyle name="Remarque 4 2" xfId="223"/>
    <cellStyle name="Remarque 5" xfId="224"/>
    <cellStyle name="Remarque 5 2" xfId="225"/>
    <cellStyle name="Remarque 6" xfId="226"/>
    <cellStyle name="Remarque 6 2" xfId="227"/>
    <cellStyle name="Remarque 7" xfId="228"/>
    <cellStyle name="Remarque 7 2" xfId="229"/>
    <cellStyle name="Remarque 8" xfId="230"/>
    <cellStyle name="Satisfaisant 2" xfId="231"/>
    <cellStyle name="Sortie 2" xfId="232"/>
    <cellStyle name="Sortie 2 2" xfId="233"/>
    <cellStyle name="Sortie 2 2 2" xfId="234"/>
    <cellStyle name="Sortie 2 2 2 2" xfId="235"/>
    <cellStyle name="Sortie 2 2 3" xfId="236"/>
    <cellStyle name="Sortie 2 3" xfId="237"/>
    <cellStyle name="Sortie 2 3 2" xfId="238"/>
    <cellStyle name="Sortie 2 4" xfId="239"/>
    <cellStyle name="Sortie 2 4 2" xfId="240"/>
    <cellStyle name="Sortie 2 5" xfId="241"/>
    <cellStyle name="Texte explicatif 2" xfId="242"/>
    <cellStyle name="Titre 1" xfId="243"/>
    <cellStyle name="Titre 2" xfId="244"/>
    <cellStyle name="Titre 3" xfId="245"/>
    <cellStyle name="Titre 3 2" xfId="246"/>
    <cellStyle name="Titre 4" xfId="247"/>
    <cellStyle name="Titre " xfId="248"/>
    <cellStyle name="Titre 1 2" xfId="249"/>
    <cellStyle name="Titre 2 2" xfId="250"/>
    <cellStyle name="Titre 3 2" xfId="251"/>
    <cellStyle name="Titre 3 2 2" xfId="252"/>
    <cellStyle name="Titre 3 2 2 2" xfId="253"/>
    <cellStyle name="Titre 3 2 3" xfId="254"/>
    <cellStyle name="Titre 3 2 3 2" xfId="255"/>
    <cellStyle name="Titre 3 2 4" xfId="256"/>
    <cellStyle name="Titre 3 2 4 2" xfId="257"/>
    <cellStyle name="Titre 3 2 5" xfId="258"/>
    <cellStyle name="Titre 3 2 5 2" xfId="259"/>
    <cellStyle name="Titre 3 2 6" xfId="260"/>
    <cellStyle name="Titre 4 2" xfId="261"/>
    <cellStyle name="Total 2" xfId="262"/>
    <cellStyle name="Total 2 2" xfId="263"/>
    <cellStyle name="Total 2 2 2" xfId="264"/>
    <cellStyle name="Total 2 2 2 2" xfId="265"/>
    <cellStyle name="Total 2 2 3" xfId="266"/>
    <cellStyle name="Total 2 3" xfId="267"/>
    <cellStyle name="Total 2 3 2" xfId="268"/>
    <cellStyle name="Total 2 4" xfId="269"/>
    <cellStyle name="Total 2 4 2" xfId="270"/>
    <cellStyle name="Total 2 5" xfId="271"/>
    <cellStyle name="Vérification 2" xfId="272"/>
    <cellStyle name="Vérification de cellule" xfId="273"/>
    <cellStyle name="Vérification de cellule 2" xfId="274"/>
    <cellStyle name="Vérification de cellule 3" xfId="275"/>
    <cellStyle name="Vérification de cellule 4" xfId="276"/>
    <cellStyle name="Vérification de cellule 5" xfId="277"/>
  </cellStyles>
  <dxfs count="215"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C00000"/>
        </pattern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condense val="0"/>
        <extend val="0"/>
        <color auto="1"/>
      </font>
      <fill>
        <patternFill>
          <bgColor indexed="50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19" formatCode="dd/mm/yyyy"/>
    </dxf>
    <dxf>
      <numFmt numFmtId="19" formatCode="dd/mm/yyyy"/>
    </dxf>
    <dxf>
      <numFmt numFmtId="19" formatCode="dd/mm/yyyy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cl&#233;s gestor'!A1"/><Relationship Id="rId3" Type="http://schemas.openxmlformats.org/officeDocument/2006/relationships/hyperlink" Target="#Sommaire!A1"/><Relationship Id="rId7" Type="http://schemas.openxmlformats.org/officeDocument/2006/relationships/image" Target="../media/image7.png"/><Relationship Id="rId2" Type="http://schemas.openxmlformats.org/officeDocument/2006/relationships/image" Target="../media/image4.jpeg"/><Relationship Id="rId1" Type="http://schemas.openxmlformats.org/officeDocument/2006/relationships/hyperlink" Target="#remplacement!A1"/><Relationship Id="rId6" Type="http://schemas.openxmlformats.org/officeDocument/2006/relationships/image" Target="../media/image6.jpeg"/><Relationship Id="rId5" Type="http://schemas.openxmlformats.org/officeDocument/2006/relationships/hyperlink" Target="#'SUIVI CONTRACTUEL ou REMPLACANT'!A1"/><Relationship Id="rId4" Type="http://schemas.openxmlformats.org/officeDocument/2006/relationships/image" Target="../media/image5.jpeg"/><Relationship Id="rId9" Type="http://schemas.openxmlformats.org/officeDocument/2006/relationships/image" Target="../media/image8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</xdr:colOff>
      <xdr:row>16</xdr:row>
      <xdr:rowOff>107156</xdr:rowOff>
    </xdr:from>
    <xdr:to>
      <xdr:col>5</xdr:col>
      <xdr:colOff>381000</xdr:colOff>
      <xdr:row>25</xdr:row>
      <xdr:rowOff>47624</xdr:rowOff>
    </xdr:to>
    <xdr:sp macro="" textlink="">
      <xdr:nvSpPr>
        <xdr:cNvPr id="2" name="ZoneTexte 1"/>
        <xdr:cNvSpPr txBox="1"/>
      </xdr:nvSpPr>
      <xdr:spPr>
        <a:xfrm>
          <a:off x="3286125" y="4143375"/>
          <a:ext cx="4310063" cy="165496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besoin </a:t>
          </a:r>
        </a:p>
        <a:p>
          <a:endParaRPr lang="fr-FR" sz="1100"/>
        </a:p>
        <a:p>
          <a:r>
            <a:rPr lang="fr-FR" sz="1100"/>
            <a:t>voici mon besoin</a:t>
          </a:r>
          <a:r>
            <a:rPr lang="fr-FR" sz="1100" baseline="0"/>
            <a:t>  il est double </a:t>
          </a:r>
        </a:p>
        <a:p>
          <a:r>
            <a:rPr lang="fr-FR" sz="1100" baseline="0"/>
            <a:t>1er temps </a:t>
          </a:r>
        </a:p>
        <a:p>
          <a:r>
            <a:rPr lang="fr-FR" sz="1100" baseline="0"/>
            <a:t>sous l'onglet demande  un tableau de donnée recsence les  demandes . J'aimerais  générer en colonne N   un menu déroulant proposant  les  personnes  disponibles   pour la  "date  besoin" indiquée en colonne D</a:t>
          </a:r>
          <a:endParaRPr lang="fr-FR" sz="1100"/>
        </a:p>
        <a:p>
          <a:r>
            <a:rPr lang="fr-FR" sz="1100"/>
            <a:t>La disponibilité</a:t>
          </a:r>
          <a:r>
            <a:rPr lang="fr-FR" sz="1100" baseline="0"/>
            <a:t>  des personnes  est incrémentée  dans l'onglet "Planning " par la lettre N.</a:t>
          </a:r>
        </a:p>
        <a:p>
          <a:endParaRPr lang="fr-FR" sz="1100" baseline="0"/>
        </a:p>
      </xdr:txBody>
    </xdr:sp>
    <xdr:clientData/>
  </xdr:twoCellAnchor>
  <xdr:twoCellAnchor>
    <xdr:from>
      <xdr:col>2</xdr:col>
      <xdr:colOff>23812</xdr:colOff>
      <xdr:row>28</xdr:row>
      <xdr:rowOff>35719</xdr:rowOff>
    </xdr:from>
    <xdr:to>
      <xdr:col>5</xdr:col>
      <xdr:colOff>381000</xdr:colOff>
      <xdr:row>49</xdr:row>
      <xdr:rowOff>95250</xdr:rowOff>
    </xdr:to>
    <xdr:sp macro="" textlink="">
      <xdr:nvSpPr>
        <xdr:cNvPr id="3" name="ZoneTexte 2"/>
        <xdr:cNvSpPr txBox="1"/>
      </xdr:nvSpPr>
      <xdr:spPr>
        <a:xfrm>
          <a:off x="3286125" y="6357938"/>
          <a:ext cx="4310063" cy="406003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aseline="0"/>
        </a:p>
        <a:p>
          <a:r>
            <a:rPr lang="fr-FR" sz="1100" baseline="0"/>
            <a:t>2 ieme temps </a:t>
          </a:r>
        </a:p>
        <a:p>
          <a:r>
            <a:rPr lang="fr-FR" sz="1100" baseline="0"/>
            <a:t> </a:t>
          </a:r>
        </a:p>
        <a:p>
          <a:r>
            <a:rPr lang="fr-FR" sz="1100" baseline="0"/>
            <a:t>une fois que le  choix a été fait dans le menu déroulant  exemple en N2  = nom 03  que dans l'onglet  planning nous ayons une  mise à jour  de la ligne correspondante  à la date  et le nom choisi  que N soit Remplacé par  la donnée contenu dans  colonne I "service  pour cette exemple avoir  l'information en I2</a:t>
          </a:r>
        </a:p>
        <a:p>
          <a:endParaRPr lang="fr-FR" sz="1100" baseline="0"/>
        </a:p>
        <a:p>
          <a:r>
            <a:rPr lang="fr-FR" sz="1100" baseline="0"/>
            <a:t>merci pour cette aide précieuse   c'est effectivement cela que je cherche   .</a:t>
          </a:r>
        </a:p>
        <a:p>
          <a:r>
            <a:rPr lang="fr-FR" sz="1100" baseline="0"/>
            <a:t>le deuxieme point je vais essayer d'être plus explicite </a:t>
          </a:r>
        </a:p>
        <a:p>
          <a:r>
            <a:rPr lang="fr-FR" sz="1100" baseline="0"/>
            <a:t>au début de votre macro </a:t>
          </a:r>
        </a:p>
        <a:p>
          <a:endParaRPr lang="fr-FR" sz="1100" baseline="0"/>
        </a:p>
        <a:p>
          <a:r>
            <a:rPr lang="fr-FR" sz="1100" baseline="0"/>
            <a:t>regarder dans onglet  Demande si donnée existant  dans la colonne N exemple  N2  =nom 05.</a:t>
          </a:r>
        </a:p>
        <a:p>
          <a:r>
            <a:rPr lang="fr-FR" sz="1100" baseline="0"/>
            <a:t>sur la mêm e ligne je connais la date  D2 et  le nom du service  I2.</a:t>
          </a:r>
        </a:p>
        <a:p>
          <a:r>
            <a:rPr lang="fr-FR" sz="1100" baseline="0"/>
            <a:t>dans onglet  Planning</a:t>
          </a:r>
        </a:p>
        <a:p>
          <a:r>
            <a:rPr lang="fr-FR" sz="1100" baseline="0"/>
            <a:t>mettre à jour la donnée  D4 correspondant à la date  D 2   et au nom  de la personne  N2  en remplaçant  par le contenu de I2</a:t>
          </a:r>
        </a:p>
        <a:p>
          <a:r>
            <a:rPr lang="fr-FR" sz="1100" baseline="0"/>
            <a:t>aisni au lancement de la requete nous n'auront que le nom des personnes ne contenant par N n'ayant pas été mobilisé</a:t>
          </a:r>
        </a:p>
      </xdr:txBody>
    </xdr:sp>
    <xdr:clientData/>
  </xdr:twoCellAnchor>
  <xdr:twoCellAnchor>
    <xdr:from>
      <xdr:col>13</xdr:col>
      <xdr:colOff>511969</xdr:colOff>
      <xdr:row>17</xdr:row>
      <xdr:rowOff>23813</xdr:rowOff>
    </xdr:from>
    <xdr:to>
      <xdr:col>14</xdr:col>
      <xdr:colOff>976312</xdr:colOff>
      <xdr:row>23</xdr:row>
      <xdr:rowOff>119062</xdr:rowOff>
    </xdr:to>
    <xdr:sp macro="" textlink="">
      <xdr:nvSpPr>
        <xdr:cNvPr id="4" name="Rectangle 3"/>
        <xdr:cNvSpPr/>
      </xdr:nvSpPr>
      <xdr:spPr>
        <a:xfrm>
          <a:off x="19133344" y="4250532"/>
          <a:ext cx="1821656" cy="1238249"/>
        </a:xfrm>
        <a:prstGeom prst="wedgeRectCallout">
          <a:avLst>
            <a:gd name="adj1" fmla="val -66585"/>
            <a:gd name="adj2" fmla="val -17914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avoir</a:t>
          </a:r>
          <a:r>
            <a:rPr lang="fr-FR" sz="1100" baseline="0"/>
            <a:t> la possibilité de changer de nom en réactualisant les données dans planning</a:t>
          </a:r>
          <a:endParaRPr lang="fr-FR" sz="1100"/>
        </a:p>
      </xdr:txBody>
    </xdr:sp>
    <xdr:clientData/>
  </xdr:twoCellAnchor>
  <xdr:twoCellAnchor>
    <xdr:from>
      <xdr:col>15</xdr:col>
      <xdr:colOff>0</xdr:colOff>
      <xdr:row>16</xdr:row>
      <xdr:rowOff>0</xdr:rowOff>
    </xdr:from>
    <xdr:to>
      <xdr:col>16</xdr:col>
      <xdr:colOff>238125</xdr:colOff>
      <xdr:row>22</xdr:row>
      <xdr:rowOff>95249</xdr:rowOff>
    </xdr:to>
    <xdr:sp macro="" textlink="">
      <xdr:nvSpPr>
        <xdr:cNvPr id="5" name="Rectangle 4"/>
        <xdr:cNvSpPr/>
      </xdr:nvSpPr>
      <xdr:spPr>
        <a:xfrm>
          <a:off x="21026438" y="4036219"/>
          <a:ext cx="1821656" cy="1238249"/>
        </a:xfrm>
        <a:prstGeom prst="wedgeRectCallout">
          <a:avLst>
            <a:gd name="adj1" fmla="val -66585"/>
            <a:gd name="adj2" fmla="val -16664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calculer le  nombre de N disponible</a:t>
          </a:r>
          <a:r>
            <a:rPr lang="fr-FR" sz="1100" baseline="0"/>
            <a:t> dans planning moins le nombre de demande  à traiter à la  date demandée 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142875</xdr:colOff>
      <xdr:row>0</xdr:row>
      <xdr:rowOff>95250</xdr:rowOff>
    </xdr:from>
    <xdr:to>
      <xdr:col>11</xdr:col>
      <xdr:colOff>628650</xdr:colOff>
      <xdr:row>2</xdr:row>
      <xdr:rowOff>228600</xdr:rowOff>
    </xdr:to>
    <xdr:pic>
      <xdr:nvPicPr>
        <xdr:cNvPr id="2" name="Image 4" descr="https://encrypted-tbn2.gstatic.com/images?q=tbn:ANd9GcTBlLsV1sIOAw35SDe3q13YvLCA4abf1dZBD1GXDf0Lr9rayIS9VBloo7A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95250"/>
          <a:ext cx="4857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85725</xdr:colOff>
      <xdr:row>0</xdr:row>
      <xdr:rowOff>85725</xdr:rowOff>
    </xdr:from>
    <xdr:to>
      <xdr:col>12</xdr:col>
      <xdr:colOff>552450</xdr:colOff>
      <xdr:row>3</xdr:row>
      <xdr:rowOff>0</xdr:rowOff>
    </xdr:to>
    <xdr:pic>
      <xdr:nvPicPr>
        <xdr:cNvPr id="3" name="Image 3" descr="https://encrypted-tbn2.gstatic.com/images?q=tbn:ANd9GcQOx133ImUW3KIA6cOW8YfIEPIbN8ssGfu1494bCiZuPbIpfHhU95PT4A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58925" y="85725"/>
          <a:ext cx="46672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76200</xdr:colOff>
      <xdr:row>0</xdr:row>
      <xdr:rowOff>85725</xdr:rowOff>
    </xdr:from>
    <xdr:to>
      <xdr:col>10</xdr:col>
      <xdr:colOff>733425</xdr:colOff>
      <xdr:row>3</xdr:row>
      <xdr:rowOff>76200</xdr:rowOff>
    </xdr:to>
    <xdr:pic>
      <xdr:nvPicPr>
        <xdr:cNvPr id="4" name="Image 5" descr="https://encrypted-tbn2.gstatic.com/images?q=tbn:ANd9GcRvPbiWDco90FQf1FwuavawOg9sLSawmPOvBpOqi4mLGZwAE73iBxxiu6c">
          <a:hlinkClick xmlns:r="http://schemas.openxmlformats.org/officeDocument/2006/relationships" r:id="rId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85725"/>
          <a:ext cx="6572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224517</xdr:colOff>
      <xdr:row>2</xdr:row>
      <xdr:rowOff>88447</xdr:rowOff>
    </xdr:from>
    <xdr:to>
      <xdr:col>7</xdr:col>
      <xdr:colOff>646339</xdr:colOff>
      <xdr:row>4</xdr:row>
      <xdr:rowOff>142875</xdr:rowOff>
    </xdr:to>
    <xdr:sp macro="" textlink="">
      <xdr:nvSpPr>
        <xdr:cNvPr id="5" name="Flèche droite rayée 4"/>
        <xdr:cNvSpPr/>
      </xdr:nvSpPr>
      <xdr:spPr>
        <a:xfrm rot="5400000">
          <a:off x="7671026" y="538163"/>
          <a:ext cx="559253" cy="421822"/>
        </a:xfrm>
        <a:prstGeom prst="stripedRightArrow">
          <a:avLst/>
        </a:prstGeom>
        <a:noFill/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657225</xdr:colOff>
          <xdr:row>5</xdr:row>
          <xdr:rowOff>85725</xdr:rowOff>
        </xdr:from>
        <xdr:to>
          <xdr:col>6</xdr:col>
          <xdr:colOff>2124075</xdr:colOff>
          <xdr:row>7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657225</xdr:colOff>
          <xdr:row>3</xdr:row>
          <xdr:rowOff>47625</xdr:rowOff>
        </xdr:from>
        <xdr:to>
          <xdr:col>6</xdr:col>
          <xdr:colOff>2000250</xdr:colOff>
          <xdr:row>5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/ 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123825</xdr:colOff>
          <xdr:row>0</xdr:row>
          <xdr:rowOff>133350</xdr:rowOff>
        </xdr:from>
        <xdr:to>
          <xdr:col>0</xdr:col>
          <xdr:colOff>123825</xdr:colOff>
          <xdr:row>0</xdr:row>
          <xdr:rowOff>133350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 planning POOL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657225</xdr:colOff>
          <xdr:row>1</xdr:row>
          <xdr:rowOff>171450</xdr:rowOff>
        </xdr:from>
        <xdr:to>
          <xdr:col>6</xdr:col>
          <xdr:colOff>2009775</xdr:colOff>
          <xdr:row>2</xdr:row>
          <xdr:rowOff>228600</xdr:rowOff>
        </xdr:to>
        <xdr:sp macro="" textlink="">
          <xdr:nvSpPr>
            <xdr:cNvPr id="6148" name="Bouton 1972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Fermer plein écran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6</xdr:row>
          <xdr:rowOff>38100</xdr:rowOff>
        </xdr:from>
        <xdr:to>
          <xdr:col>7</xdr:col>
          <xdr:colOff>666750</xdr:colOff>
          <xdr:row>7</xdr:row>
          <xdr:rowOff>200025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Revenir au 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33</xdr:row>
          <xdr:rowOff>0</xdr:rowOff>
        </xdr:from>
        <xdr:to>
          <xdr:col>27</xdr:col>
          <xdr:colOff>190500</xdr:colOff>
          <xdr:row>34</xdr:row>
          <xdr:rowOff>104775</xdr:rowOff>
        </xdr:to>
        <xdr:sp macro="" textlink="">
          <xdr:nvSpPr>
            <xdr:cNvPr id="6150" name="ComboBox1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33</xdr:row>
          <xdr:rowOff>0</xdr:rowOff>
        </xdr:from>
        <xdr:to>
          <xdr:col>30</xdr:col>
          <xdr:colOff>190500</xdr:colOff>
          <xdr:row>33</xdr:row>
          <xdr:rowOff>238125</xdr:rowOff>
        </xdr:to>
        <xdr:sp macro="" textlink="">
          <xdr:nvSpPr>
            <xdr:cNvPr id="6151" name="ComboBox2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40</xdr:row>
          <xdr:rowOff>0</xdr:rowOff>
        </xdr:from>
        <xdr:to>
          <xdr:col>16</xdr:col>
          <xdr:colOff>533400</xdr:colOff>
          <xdr:row>42</xdr:row>
          <xdr:rowOff>57150</xdr:rowOff>
        </xdr:to>
        <xdr:sp macro="" textlink="">
          <xdr:nvSpPr>
            <xdr:cNvPr id="6152" name="ComboBox3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1687283</xdr:colOff>
      <xdr:row>12</xdr:row>
      <xdr:rowOff>0</xdr:rowOff>
    </xdr:from>
    <xdr:to>
      <xdr:col>6</xdr:col>
      <xdr:colOff>2081892</xdr:colOff>
      <xdr:row>17</xdr:row>
      <xdr:rowOff>0</xdr:rowOff>
    </xdr:to>
    <xdr:sp macro="" textlink="">
      <xdr:nvSpPr>
        <xdr:cNvPr id="14" name="Triangle isocèle 13"/>
        <xdr:cNvSpPr/>
      </xdr:nvSpPr>
      <xdr:spPr>
        <a:xfrm rot="10800000">
          <a:off x="6983183" y="2905125"/>
          <a:ext cx="394609" cy="0"/>
        </a:xfrm>
        <a:prstGeom prst="triangle">
          <a:avLst>
            <a:gd name="adj" fmla="val 46429"/>
          </a:avLst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695325</xdr:colOff>
          <xdr:row>7</xdr:row>
          <xdr:rowOff>38100</xdr:rowOff>
        </xdr:from>
        <xdr:to>
          <xdr:col>6</xdr:col>
          <xdr:colOff>2057400</xdr:colOff>
          <xdr:row>7</xdr:row>
          <xdr:rowOff>190500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 planning POOL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101142</xdr:colOff>
      <xdr:row>1</xdr:row>
      <xdr:rowOff>83343</xdr:rowOff>
    </xdr:from>
    <xdr:to>
      <xdr:col>1</xdr:col>
      <xdr:colOff>719597</xdr:colOff>
      <xdr:row>4</xdr:row>
      <xdr:rowOff>176212</xdr:rowOff>
    </xdr:to>
    <xdr:pic>
      <xdr:nvPicPr>
        <xdr:cNvPr id="16" name="Image 15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42" y="273843"/>
          <a:ext cx="1085180" cy="788194"/>
        </a:xfrm>
        <a:prstGeom prst="ellipse">
          <a:avLst/>
        </a:prstGeom>
        <a:ln w="63500" cap="rnd">
          <a:solidFill>
            <a:srgbClr val="333333"/>
          </a:solidFill>
        </a:ln>
        <a:effectLst>
          <a:outerShdw blurRad="381000" dist="292100" dir="5400000" sx="-80000" sy="-18000" rotWithShape="0">
            <a:srgbClr val="000000">
              <a:alpha val="22000"/>
            </a:srgbClr>
          </a:outerShdw>
        </a:effectLst>
        <a:scene3d>
          <a:camera prst="orthographicFront"/>
          <a:lightRig rig="contrasting" dir="t">
            <a:rot lat="0" lon="0" rev="3000000"/>
          </a:lightRig>
        </a:scene3d>
        <a:sp3d contourW="7620">
          <a:bevelT w="95250" h="31750"/>
          <a:contourClr>
            <a:srgbClr val="333333"/>
          </a:contour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428625</xdr:colOff>
      <xdr:row>1</xdr:row>
      <xdr:rowOff>154781</xdr:rowOff>
    </xdr:from>
    <xdr:to>
      <xdr:col>5</xdr:col>
      <xdr:colOff>1139825</xdr:colOff>
      <xdr:row>4</xdr:row>
      <xdr:rowOff>112498</xdr:rowOff>
    </xdr:to>
    <xdr:pic>
      <xdr:nvPicPr>
        <xdr:cNvPr id="17" name="Image 16" descr="RÃ©sultat de recherche d'images pour &quot;clÃ©&quot;">
          <a:hlinkClick xmlns:r="http://schemas.openxmlformats.org/officeDocument/2006/relationships" r:id="rId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345281"/>
          <a:ext cx="711200" cy="6530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POLE_E\2.%20RESSOURCES\2.3%20RESSOURCES%20HUMAINES%20PARA%20MEDICALES\2.3.0%20SUIVI%20MOUVEMENT%20RH\Fichier_GRHP&#244;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w4f\MesDocuments_HaK\POLE_E\2.%20RESSOURCES\2.3%20RESSOURCES%20HUMAINES%20PARA%20MEDICALES\2.3.0%20SUIVI%20MOUVEMENT%20RH\Fichier_GRHP&#244;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  "/>
      <sheetName val="EXPLICATIF OUTIL"/>
      <sheetName val="Sommaire"/>
      <sheetName val="BASE"/>
      <sheetName val="hypothèse"/>
      <sheetName val="clés gestor"/>
      <sheetName val="CADRE"/>
      <sheetName val="COMPETENCES"/>
      <sheetName val="Feuil3"/>
      <sheetName val="comptétences  pôles"/>
      <sheetName val="IDE"/>
      <sheetName val="AS"/>
      <sheetName val="ASH"/>
      <sheetName val="répartition effectif été"/>
      <sheetName val="REMPL IDE"/>
      <sheetName val="REMPL AS"/>
      <sheetName val="REMPL ASH"/>
      <sheetName val="ORTHOPTISTE"/>
      <sheetName val="SynthesePoolAS"/>
      <sheetName val="SynthesePoolIDE"/>
      <sheetName val="PlanningPool"/>
      <sheetName val="SECRETAIRE"/>
      <sheetName val="REMPL SECRETAIRE"/>
      <sheetName val="REMPL ORTHOPTISTE"/>
      <sheetName val="BASE_RemplUnite"/>
      <sheetName val="VIERGE"/>
      <sheetName val="REMPL VIERGE"/>
      <sheetName val="liste calcul"/>
      <sheetName val="Couleurs"/>
      <sheetName val="Feuil19"/>
      <sheetName val="Feuil1"/>
      <sheetName val="Data"/>
      <sheetName val="RestitutionAbsRempl"/>
      <sheetName val="agents poste pole E "/>
      <sheetName val="répartition effectif fermeture"/>
      <sheetName val="Feuil2"/>
      <sheetName val="Effectif réel sur poste"/>
      <sheetName val="Fichier_GRHPôle"/>
    </sheetNames>
    <definedNames>
      <definedName name="AllerDateDuJour"/>
      <definedName name="Bouton1699_Cliquer"/>
      <definedName name="Bouton2117_Cliquer"/>
      <definedName name="lancer"/>
      <definedName name="plein_écran.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LX4">
            <v>7.3999999999999995</v>
          </cell>
          <cell r="ME4">
            <v>7.3999999999999995</v>
          </cell>
          <cell r="ML4">
            <v>7.1999999999999993</v>
          </cell>
          <cell r="MS4">
            <v>8.1999999999999993</v>
          </cell>
          <cell r="MZ4">
            <v>8.1999999999999993</v>
          </cell>
          <cell r="NG4">
            <v>8.1999999999999993</v>
          </cell>
          <cell r="NN4">
            <v>7.3999999999999995</v>
          </cell>
          <cell r="NU4">
            <v>7.3999999999999995</v>
          </cell>
          <cell r="OB4">
            <v>7.3999999999999995</v>
          </cell>
          <cell r="OI4">
            <v>9</v>
          </cell>
          <cell r="OP4">
            <v>9</v>
          </cell>
          <cell r="OW4">
            <v>9</v>
          </cell>
          <cell r="PD4">
            <v>8.1999999999999993</v>
          </cell>
          <cell r="PK4">
            <v>8.1999999999999993</v>
          </cell>
          <cell r="PR4">
            <v>8.1999999999999993</v>
          </cell>
          <cell r="PY4">
            <v>7.6</v>
          </cell>
          <cell r="QF4">
            <v>7.6</v>
          </cell>
          <cell r="QM4">
            <v>7.6</v>
          </cell>
          <cell r="QT4">
            <v>6.6</v>
          </cell>
          <cell r="RA4">
            <v>6.6</v>
          </cell>
          <cell r="RH4">
            <v>4.5999999999999996</v>
          </cell>
          <cell r="RO4">
            <v>4.5999999999999996</v>
          </cell>
          <cell r="RV4">
            <v>4.5999999999999996</v>
          </cell>
          <cell r="SC4">
            <v>4.5999999999999996</v>
          </cell>
          <cell r="SJ4">
            <v>3.5999999999999996</v>
          </cell>
          <cell r="SQ4">
            <v>3.5999999999999996</v>
          </cell>
          <cell r="SX4">
            <v>3.5999999999999996</v>
          </cell>
          <cell r="TE4">
            <v>3.5999999999999996</v>
          </cell>
          <cell r="TL4">
            <v>2.6</v>
          </cell>
          <cell r="TS4">
            <v>1.6</v>
          </cell>
          <cell r="TZ4">
            <v>1.8</v>
          </cell>
          <cell r="UG4">
            <v>0.8</v>
          </cell>
          <cell r="UN4">
            <v>0.8</v>
          </cell>
          <cell r="UU4">
            <v>0.8</v>
          </cell>
        </row>
      </sheetData>
      <sheetData sheetId="12">
        <row r="3">
          <cell r="LX3">
            <v>0</v>
          </cell>
          <cell r="ME3">
            <v>0</v>
          </cell>
          <cell r="ML3">
            <v>0</v>
          </cell>
          <cell r="MS3">
            <v>0</v>
          </cell>
          <cell r="MZ3">
            <v>0</v>
          </cell>
          <cell r="NG3">
            <v>0</v>
          </cell>
          <cell r="NN3">
            <v>0</v>
          </cell>
          <cell r="NU3">
            <v>0</v>
          </cell>
          <cell r="OB3">
            <v>0</v>
          </cell>
          <cell r="OI3">
            <v>0</v>
          </cell>
          <cell r="OP3">
            <v>0</v>
          </cell>
          <cell r="OW3">
            <v>0</v>
          </cell>
          <cell r="PD3">
            <v>0</v>
          </cell>
          <cell r="PK3">
            <v>0</v>
          </cell>
          <cell r="PR3">
            <v>0</v>
          </cell>
          <cell r="PY3">
            <v>0</v>
          </cell>
          <cell r="QF3">
            <v>0</v>
          </cell>
          <cell r="QM3">
            <v>0</v>
          </cell>
          <cell r="QT3">
            <v>0</v>
          </cell>
          <cell r="RA3">
            <v>0</v>
          </cell>
          <cell r="RH3">
            <v>0</v>
          </cell>
          <cell r="RO3">
            <v>0</v>
          </cell>
          <cell r="RV3">
            <v>0</v>
          </cell>
          <cell r="SC3">
            <v>0</v>
          </cell>
          <cell r="SJ3">
            <v>0</v>
          </cell>
          <cell r="SQ3">
            <v>0</v>
          </cell>
          <cell r="SX3">
            <v>0</v>
          </cell>
          <cell r="TE3">
            <v>0</v>
          </cell>
          <cell r="TL3">
            <v>0</v>
          </cell>
          <cell r="TS3">
            <v>0</v>
          </cell>
          <cell r="TZ3">
            <v>0</v>
          </cell>
          <cell r="UG3">
            <v>0</v>
          </cell>
          <cell r="UN3">
            <v>0</v>
          </cell>
          <cell r="UU3">
            <v>0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4">
          <cell r="B4"/>
        </row>
        <row r="5">
          <cell r="B5" t="str">
            <v>à prévoir</v>
          </cell>
        </row>
        <row r="6">
          <cell r="B6" t="str">
            <v>à suivre</v>
          </cell>
        </row>
        <row r="7">
          <cell r="B7" t="str">
            <v>géré</v>
          </cell>
        </row>
        <row r="8">
          <cell r="B8" t="str">
            <v>gére avec +</v>
          </cell>
        </row>
        <row r="9">
          <cell r="B9" t="str">
            <v>géré avec -</v>
          </cell>
        </row>
        <row r="10">
          <cell r="B10" t="str">
            <v>à proposer mvt</v>
          </cell>
        </row>
        <row r="11">
          <cell r="B11" t="str">
            <v>parution de poste</v>
          </cell>
        </row>
        <row r="12">
          <cell r="B12" t="str">
            <v>poste gelé</v>
          </cell>
        </row>
        <row r="13">
          <cell r="B13" t="str">
            <v>rempla.été</v>
          </cell>
        </row>
        <row r="14">
          <cell r="B14" t="str">
            <v>pas de remplacement</v>
          </cell>
        </row>
        <row r="15">
          <cell r="B15" t="str">
            <v>fin de contrat</v>
          </cell>
        </row>
        <row r="16">
          <cell r="B16"/>
        </row>
        <row r="17">
          <cell r="B17">
            <v>1</v>
          </cell>
        </row>
        <row r="18">
          <cell r="B18">
            <v>0.9</v>
          </cell>
        </row>
        <row r="19">
          <cell r="B19">
            <v>0.8</v>
          </cell>
        </row>
        <row r="20">
          <cell r="B20">
            <v>0.75</v>
          </cell>
        </row>
        <row r="21">
          <cell r="B21">
            <v>0.7</v>
          </cell>
        </row>
        <row r="22">
          <cell r="B22">
            <v>0.6</v>
          </cell>
        </row>
        <row r="23">
          <cell r="B23">
            <v>0.5</v>
          </cell>
        </row>
        <row r="24">
          <cell r="B24">
            <v>0.4</v>
          </cell>
        </row>
        <row r="25">
          <cell r="B25">
            <v>0.3</v>
          </cell>
        </row>
        <row r="26">
          <cell r="B26">
            <v>0.25</v>
          </cell>
        </row>
        <row r="27">
          <cell r="B27">
            <v>0.2</v>
          </cell>
        </row>
        <row r="28">
          <cell r="B28">
            <v>0.15</v>
          </cell>
        </row>
        <row r="29">
          <cell r="B29">
            <v>0.15</v>
          </cell>
        </row>
        <row r="30">
          <cell r="B30">
            <v>0.1</v>
          </cell>
        </row>
        <row r="31">
          <cell r="B31">
            <v>0.05</v>
          </cell>
        </row>
        <row r="34">
          <cell r="B34"/>
        </row>
        <row r="35">
          <cell r="B35" t="str">
            <v xml:space="preserve">contractuel </v>
          </cell>
        </row>
        <row r="36">
          <cell r="B36" t="str">
            <v xml:space="preserve">contractuel sur poste </v>
          </cell>
        </row>
        <row r="37">
          <cell r="B37" t="str">
            <v xml:space="preserve">stagiaire </v>
          </cell>
        </row>
        <row r="38">
          <cell r="B38" t="str">
            <v>titulaire</v>
          </cell>
        </row>
        <row r="39">
          <cell r="B39"/>
        </row>
        <row r="40">
          <cell r="B40" t="str">
            <v>maladie</v>
          </cell>
        </row>
        <row r="41">
          <cell r="B41" t="str">
            <v>maladie+ congé maternité</v>
          </cell>
        </row>
        <row r="42">
          <cell r="B42" t="str">
            <v>congé parental</v>
          </cell>
        </row>
        <row r="43">
          <cell r="B43" t="str">
            <v>congé maternité</v>
          </cell>
        </row>
        <row r="44">
          <cell r="B44" t="str">
            <v>congé paternité</v>
          </cell>
        </row>
        <row r="45">
          <cell r="B45" t="str">
            <v>retraite</v>
          </cell>
        </row>
        <row r="46">
          <cell r="B46" t="str">
            <v>mi-temps thérapeutique</v>
          </cell>
        </row>
        <row r="47">
          <cell r="B47" t="str">
            <v>accident de travail</v>
          </cell>
        </row>
        <row r="48">
          <cell r="B48" t="str">
            <v>arrivée affectation</v>
          </cell>
        </row>
        <row r="49">
          <cell r="B49" t="str">
            <v>départ disponibilité</v>
          </cell>
        </row>
        <row r="50">
          <cell r="B50" t="str">
            <v>départ mutation</v>
          </cell>
        </row>
        <row r="51">
          <cell r="B51" t="str">
            <v>départ affectation</v>
          </cell>
        </row>
        <row r="52">
          <cell r="B52" t="str">
            <v>départ  changement quotité</v>
          </cell>
        </row>
        <row r="53">
          <cell r="B53" t="str">
            <v>poste vacant</v>
          </cell>
        </row>
        <row r="54">
          <cell r="B54" t="str">
            <v>pool de pôle</v>
          </cell>
        </row>
        <row r="55">
          <cell r="B55" t="str">
            <v>remplacement autre unité</v>
          </cell>
        </row>
        <row r="56">
          <cell r="B56" t="str">
            <v xml:space="preserve"> remplacement été</v>
          </cell>
        </row>
        <row r="57">
          <cell r="B57" t="str">
            <v>pas de remplacement</v>
          </cell>
        </row>
        <row r="69">
          <cell r="B69"/>
        </row>
        <row r="70">
          <cell r="B70" t="str">
            <v>POLE E</v>
          </cell>
        </row>
        <row r="79">
          <cell r="B79"/>
        </row>
        <row r="80">
          <cell r="B80" t="str">
            <v>CHIR VIS/URO NUIT</v>
          </cell>
        </row>
        <row r="81">
          <cell r="B81" t="str">
            <v>CHIR. VISCERALE</v>
          </cell>
        </row>
        <row r="82">
          <cell r="B82" t="str">
            <v>CS DCO</v>
          </cell>
        </row>
        <row r="83">
          <cell r="B83" t="str">
            <v>CS OPH</v>
          </cell>
        </row>
        <row r="84">
          <cell r="B84" t="str">
            <v>CS ORL  PLASTIE</v>
          </cell>
        </row>
        <row r="85">
          <cell r="B85" t="str">
            <v>CS STOMATO</v>
          </cell>
        </row>
        <row r="86">
          <cell r="B86" t="str">
            <v>DCO</v>
          </cell>
        </row>
        <row r="87">
          <cell r="B87" t="str">
            <v>CCD</v>
          </cell>
        </row>
        <row r="88">
          <cell r="B88" t="str">
            <v>FED SPE</v>
          </cell>
        </row>
        <row r="89">
          <cell r="B89" t="str">
            <v>OFFICE CENTRAL 4 SERVICES</v>
          </cell>
        </row>
        <row r="90">
          <cell r="B90" t="str">
            <v>OFFICE COMMUN DCO URO SMPA</v>
          </cell>
        </row>
        <row r="91">
          <cell r="B91" t="str">
            <v>NEUROCHIR 200</v>
          </cell>
        </row>
        <row r="92">
          <cell r="B92" t="str">
            <v>USI NEUROCHIR</v>
          </cell>
        </row>
        <row r="93">
          <cell r="B93" t="str">
            <v>NUIT CHIR. VISCERALE UROLOGIE USC</v>
          </cell>
        </row>
        <row r="94">
          <cell r="B94" t="str">
            <v>NUIT DCO FED SPE</v>
          </cell>
        </row>
        <row r="95">
          <cell r="B95" t="str">
            <v>NUIT NEUROCHIRURGIE</v>
          </cell>
        </row>
        <row r="96">
          <cell r="B96" t="str">
            <v>HUD</v>
          </cell>
        </row>
        <row r="97">
          <cell r="B97" t="str">
            <v>UCAA</v>
          </cell>
        </row>
        <row r="98">
          <cell r="B98" t="str">
            <v>UROLOGIE</v>
          </cell>
        </row>
        <row r="99">
          <cell r="B99" t="str">
            <v>OFFICE LARREY</v>
          </cell>
        </row>
        <row r="100">
          <cell r="B100" t="str">
            <v>USI NEUROCHIR</v>
          </cell>
        </row>
        <row r="101">
          <cell r="B101" t="str">
            <v>D NORD</v>
          </cell>
        </row>
        <row r="102">
          <cell r="B102" t="str">
            <v>D SUD</v>
          </cell>
        </row>
        <row r="104">
          <cell r="B104" t="str">
            <v xml:space="preserve"> </v>
          </cell>
        </row>
        <row r="105">
          <cell r="B105" t="str">
            <v>Arrêt maladie-demande suppléance</v>
          </cell>
        </row>
        <row r="106">
          <cell r="B106" t="str">
            <v>Formation-demande suppléance</v>
          </cell>
        </row>
        <row r="107">
          <cell r="B107" t="str">
            <v>Renfort-demande suppléance</v>
          </cell>
        </row>
        <row r="108">
          <cell r="B108" t="str">
            <v>Tutorat-demande suppléance</v>
          </cell>
        </row>
        <row r="109">
          <cell r="B109" t="str">
            <v>Solde compteur-demande suppléance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Q12" totalsRowShown="0" headerRowDxfId="214">
  <autoFilter ref="A1:Q12"/>
  <tableColumns count="17">
    <tableColumn id="1" name="date demande" dataDxfId="213"/>
    <tableColumn id="3" name="Responsabilité"/>
    <tableColumn id="8" name="demandeur"/>
    <tableColumn id="45" name="date besoin" dataDxfId="212"/>
    <tableColumn id="5" name="Colonne4" dataDxfId="211">
      <calculatedColumnFormula>CONCATENATE("J_",Tableau1[[#This Row],[date besoin]])</calculatedColumnFormula>
    </tableColumn>
    <tableColumn id="2" name="nom du professionnel  absent concerné"/>
    <tableColumn id="7" name="fonction "/>
    <tableColumn id="12" name="code uf"/>
    <tableColumn id="4" name="service "/>
    <tableColumn id="9" name="demande"/>
    <tableColumn id="6" name="validation cadre de nuit" dataDxfId="210">
      <calculatedColumnFormula>IF(J2&lt;&gt;0,"à traiter","")</calculatedColumnFormula>
    </tableColumn>
    <tableColumn id="13" name="rapport besoin ressources" dataDxfId="209"/>
    <tableColumn id="11" name="code " dataDxfId="208"/>
    <tableColumn id="43" name="personne  Disponible"/>
    <tableColumn id="10" name="nb professionnel dispo"/>
    <tableColumn id="14" name="demande cadre jour recours à une ressource"/>
    <tableColumn id="15" name="commentaire 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6" Type="http://schemas.openxmlformats.org/officeDocument/2006/relationships/comments" Target="../comments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3"/>
  <sheetViews>
    <sheetView tabSelected="1" topLeftCell="C1" zoomScale="80" zoomScaleNormal="80" workbookViewId="0">
      <selection activeCell="F17" sqref="F17"/>
    </sheetView>
  </sheetViews>
  <sheetFormatPr baseColWidth="10" defaultRowHeight="15"/>
  <cols>
    <col min="1" max="1" width="29.5703125" customWidth="1"/>
    <col min="2" max="2" width="19.28515625" customWidth="1"/>
    <col min="3" max="4" width="29.5703125" customWidth="1"/>
    <col min="5" max="5" width="15.42578125" hidden="1" customWidth="1"/>
    <col min="6" max="6" width="21.140625" customWidth="1"/>
    <col min="7" max="7" width="12.7109375" customWidth="1"/>
    <col min="10" max="10" width="15.28515625" customWidth="1"/>
    <col min="11" max="11" width="41.7109375" customWidth="1"/>
    <col min="12" max="12" width="37" customWidth="1"/>
    <col min="13" max="14" width="20.42578125" customWidth="1"/>
    <col min="15" max="15" width="15.7109375" customWidth="1"/>
    <col min="16" max="16" width="23.7109375" customWidth="1"/>
  </cols>
  <sheetData>
    <row r="1" spans="1:17" s="1" customFormat="1" ht="84">
      <c r="A1" s="4" t="s">
        <v>1</v>
      </c>
      <c r="B1" s="4" t="s">
        <v>141</v>
      </c>
      <c r="C1" s="4" t="s">
        <v>135</v>
      </c>
      <c r="D1" s="4" t="s">
        <v>129</v>
      </c>
      <c r="E1" s="4" t="s">
        <v>134</v>
      </c>
      <c r="F1" s="4" t="s">
        <v>144</v>
      </c>
      <c r="G1" s="4" t="s">
        <v>6</v>
      </c>
      <c r="H1" s="4" t="s">
        <v>23</v>
      </c>
      <c r="I1" s="4" t="s">
        <v>0</v>
      </c>
      <c r="J1" s="4" t="s">
        <v>7</v>
      </c>
      <c r="K1" s="4" t="s">
        <v>5</v>
      </c>
      <c r="L1" s="4" t="s">
        <v>128</v>
      </c>
      <c r="M1" s="4" t="s">
        <v>143</v>
      </c>
      <c r="N1" s="276" t="s">
        <v>142</v>
      </c>
      <c r="O1" s="4" t="s">
        <v>152</v>
      </c>
      <c r="P1" s="4" t="s">
        <v>158</v>
      </c>
      <c r="Q1" s="4" t="s">
        <v>164</v>
      </c>
    </row>
    <row r="2" spans="1:17">
      <c r="B2">
        <v>4500</v>
      </c>
      <c r="C2" t="s">
        <v>136</v>
      </c>
      <c r="D2" s="2">
        <v>43619</v>
      </c>
      <c r="E2" s="2" t="str">
        <f>CONCATENATE("J_",Tableau1[[#This Row],[date besoin]])</f>
        <v>J_43619</v>
      </c>
      <c r="F2" t="s">
        <v>17</v>
      </c>
      <c r="G2" t="s">
        <v>3</v>
      </c>
      <c r="H2">
        <v>1</v>
      </c>
      <c r="I2" t="s">
        <v>169</v>
      </c>
      <c r="J2" t="s">
        <v>8</v>
      </c>
      <c r="K2" s="3" t="str">
        <f>IF(J2&lt;&gt;0,"à traiter","")</f>
        <v>à traiter</v>
      </c>
      <c r="L2" s="3"/>
      <c r="N2" t="s">
        <v>27</v>
      </c>
    </row>
    <row r="3" spans="1:17">
      <c r="B3">
        <v>4501</v>
      </c>
      <c r="C3" t="s">
        <v>136</v>
      </c>
      <c r="D3" s="2">
        <v>43619</v>
      </c>
      <c r="E3" s="2" t="str">
        <f>CONCATENATE("J_",Tableau1[[#This Row],[date besoin]])</f>
        <v>J_43619</v>
      </c>
      <c r="F3" t="s">
        <v>20</v>
      </c>
      <c r="G3" t="s">
        <v>3</v>
      </c>
      <c r="H3">
        <v>2</v>
      </c>
      <c r="I3" t="s">
        <v>139</v>
      </c>
      <c r="J3" t="s">
        <v>12</v>
      </c>
      <c r="K3" s="3" t="str">
        <f>IF(J3&lt;&gt;0,"à traiter","")</f>
        <v>à traiter</v>
      </c>
      <c r="L3" s="3"/>
      <c r="N3" t="s">
        <v>28</v>
      </c>
    </row>
    <row r="4" spans="1:17">
      <c r="A4" s="2">
        <v>43601</v>
      </c>
      <c r="B4" t="s">
        <v>10</v>
      </c>
      <c r="C4" t="s">
        <v>16</v>
      </c>
      <c r="D4" s="2">
        <v>43621</v>
      </c>
      <c r="E4" s="2" t="str">
        <f>CONCATENATE("J_",Tableau1[[#This Row],[date besoin]])</f>
        <v>J_43621</v>
      </c>
      <c r="G4" t="s">
        <v>3</v>
      </c>
      <c r="H4">
        <v>3515</v>
      </c>
      <c r="I4" t="s">
        <v>169</v>
      </c>
      <c r="J4" t="s">
        <v>9</v>
      </c>
      <c r="K4" s="3" t="s">
        <v>11</v>
      </c>
      <c r="L4" s="3"/>
      <c r="N4" t="s">
        <v>31</v>
      </c>
    </row>
    <row r="5" spans="1:17">
      <c r="A5" s="2">
        <v>43705.756307870368</v>
      </c>
      <c r="B5" t="s">
        <v>10</v>
      </c>
      <c r="C5" t="s">
        <v>16</v>
      </c>
      <c r="D5" s="2">
        <v>43620</v>
      </c>
      <c r="E5" s="2" t="str">
        <f>CONCATENATE("J_",Tableau1[[#This Row],[date besoin]])</f>
        <v>J_43620</v>
      </c>
      <c r="F5" t="s">
        <v>21</v>
      </c>
      <c r="G5" t="s">
        <v>3</v>
      </c>
      <c r="H5">
        <v>3515</v>
      </c>
      <c r="I5" t="s">
        <v>169</v>
      </c>
      <c r="J5" t="s">
        <v>8</v>
      </c>
      <c r="K5" s="3" t="str">
        <f>IF(J5&lt;&gt;0,"à traiter","")</f>
        <v>à traiter</v>
      </c>
      <c r="L5" s="3"/>
      <c r="N5" t="s">
        <v>145</v>
      </c>
    </row>
    <row r="6" spans="1:17">
      <c r="B6">
        <v>4500</v>
      </c>
      <c r="C6" t="s">
        <v>137</v>
      </c>
      <c r="D6" s="2">
        <v>43619</v>
      </c>
      <c r="E6" s="2" t="str">
        <f>CONCATENATE("J_",Tableau1[[#This Row],[date besoin]])</f>
        <v>J_43619</v>
      </c>
      <c r="F6" t="s">
        <v>22</v>
      </c>
      <c r="G6" t="s">
        <v>3</v>
      </c>
      <c r="H6">
        <v>3</v>
      </c>
      <c r="I6" t="s">
        <v>140</v>
      </c>
      <c r="J6" t="s">
        <v>8</v>
      </c>
      <c r="K6" s="3" t="str">
        <f>IF(J6&lt;&gt;0,"à traiter","")</f>
        <v>à traiter</v>
      </c>
      <c r="L6" s="3"/>
    </row>
    <row r="7" spans="1:17">
      <c r="A7" s="2">
        <v>43601</v>
      </c>
      <c r="B7" t="s">
        <v>10</v>
      </c>
      <c r="C7" t="s">
        <v>16</v>
      </c>
      <c r="D7" s="2">
        <v>43621</v>
      </c>
      <c r="E7" s="2" t="str">
        <f>CONCATENATE("J_",Tableau1[[#This Row],[date besoin]])</f>
        <v>J_43621</v>
      </c>
      <c r="F7" t="s">
        <v>127</v>
      </c>
      <c r="G7" t="s">
        <v>4</v>
      </c>
      <c r="I7" t="s">
        <v>138</v>
      </c>
      <c r="J7" t="s">
        <v>8</v>
      </c>
      <c r="K7" s="3" t="str">
        <f>IF(J7&lt;&gt;0,"à traiter","")</f>
        <v>à traiter</v>
      </c>
      <c r="L7" s="3"/>
    </row>
    <row r="8" spans="1:17" ht="23.25" customHeight="1">
      <c r="B8">
        <v>4501</v>
      </c>
      <c r="C8" t="s">
        <v>137</v>
      </c>
      <c r="D8" s="2">
        <v>43621</v>
      </c>
      <c r="E8" s="2" t="str">
        <f>CONCATENATE("J_",Tableau1[[#This Row],[date besoin]])</f>
        <v>J_43621</v>
      </c>
      <c r="F8" t="s">
        <v>22</v>
      </c>
      <c r="G8" t="s">
        <v>3</v>
      </c>
      <c r="H8">
        <v>3</v>
      </c>
      <c r="I8" t="s">
        <v>140</v>
      </c>
      <c r="J8" t="s">
        <v>8</v>
      </c>
      <c r="K8" s="3" t="s">
        <v>19</v>
      </c>
      <c r="L8" s="3"/>
      <c r="M8" s="3"/>
    </row>
    <row r="9" spans="1:17">
      <c r="A9" s="2">
        <v>43617</v>
      </c>
      <c r="B9">
        <v>4503</v>
      </c>
      <c r="C9" t="s">
        <v>16</v>
      </c>
      <c r="D9" s="2">
        <v>43620</v>
      </c>
      <c r="E9" s="2" t="str">
        <f>CONCATENATE("J_",Tableau1[[#This Row],[date besoin]])</f>
        <v>J_43620</v>
      </c>
      <c r="F9" t="s">
        <v>170</v>
      </c>
      <c r="G9" t="s">
        <v>3</v>
      </c>
      <c r="H9">
        <v>4</v>
      </c>
      <c r="I9" t="s">
        <v>169</v>
      </c>
      <c r="J9" t="s">
        <v>148</v>
      </c>
      <c r="K9" s="3" t="s">
        <v>15</v>
      </c>
      <c r="L9" s="3"/>
      <c r="M9" s="3"/>
      <c r="N9" t="s">
        <v>146</v>
      </c>
      <c r="O9">
        <v>4</v>
      </c>
    </row>
    <row r="10" spans="1:17">
      <c r="A10" s="2">
        <v>43617</v>
      </c>
      <c r="B10" t="s">
        <v>153</v>
      </c>
      <c r="C10" t="s">
        <v>16</v>
      </c>
      <c r="D10" s="2">
        <v>43794</v>
      </c>
      <c r="E10" s="2" t="str">
        <f>CONCATENATE("J_",Tableau1[[#This Row],[date besoin]])</f>
        <v>J_43794</v>
      </c>
      <c r="K10" s="3" t="str">
        <f>IF(J10&lt;&gt;0,"à traiter","")</f>
        <v/>
      </c>
      <c r="L10" s="3"/>
      <c r="M10" s="3"/>
    </row>
    <row r="11" spans="1:17">
      <c r="A11" s="2">
        <v>43617</v>
      </c>
      <c r="B11" t="s">
        <v>153</v>
      </c>
      <c r="C11" t="s">
        <v>16</v>
      </c>
      <c r="D11" s="2">
        <v>43794</v>
      </c>
      <c r="E11" s="2" t="str">
        <f>CONCATENATE("J_",Tableau1[[#This Row],[date besoin]])</f>
        <v>J_43794</v>
      </c>
      <c r="F11" t="s">
        <v>156</v>
      </c>
      <c r="G11" t="s">
        <v>157</v>
      </c>
      <c r="I11" t="s">
        <v>138</v>
      </c>
      <c r="J11" t="s">
        <v>162</v>
      </c>
      <c r="K11" s="3" t="str">
        <f>IF(J11&lt;&gt;0,"à traiter","")</f>
        <v>à traiter</v>
      </c>
      <c r="L11" s="3"/>
      <c r="M11" s="3"/>
    </row>
    <row r="12" spans="1:17">
      <c r="A12" s="2">
        <v>43711</v>
      </c>
      <c r="D12" s="2"/>
      <c r="E12" s="2" t="str">
        <f>CONCATENATE("J_",Tableau1[[#This Row],[date besoin]])</f>
        <v>J_</v>
      </c>
      <c r="K12" s="3" t="str">
        <f>IF(J12&lt;&gt;0,"à traiter","")</f>
        <v/>
      </c>
      <c r="L12" s="3"/>
      <c r="M12" s="3"/>
    </row>
    <row r="13" spans="1:17">
      <c r="M13" t="s">
        <v>149</v>
      </c>
    </row>
  </sheetData>
  <conditionalFormatting sqref="K2:L12">
    <cfRule type="containsText" dxfId="207" priority="1" operator="containsText" text="refus">
      <formula>NOT(ISERROR(SEARCH("refus",K2)))</formula>
    </cfRule>
    <cfRule type="containsText" dxfId="206" priority="2" operator="containsText" text="assuré">
      <formula>NOT(ISERROR(SEARCH("assuré",K2)))</formula>
    </cfRule>
    <cfRule type="cellIs" dxfId="205" priority="3" operator="equal">
      <formula>"à traiter"</formula>
    </cfRule>
  </conditionalFormatting>
  <dataValidations count="8">
    <dataValidation type="list" allowBlank="1" showInputMessage="1" showErrorMessage="1" sqref="K2:L12">
      <formula1>ListeCadreNuit</formula1>
    </dataValidation>
    <dataValidation errorStyle="warning" allowBlank="1" showInputMessage="1" showErrorMessage="1" error="vous devez remplir toutes les cellules manquantes merci" sqref="C2:F12 A4:A5 A7 H2:I12"/>
    <dataValidation type="list" errorStyle="warning" allowBlank="1" showInputMessage="1" showErrorMessage="1" error="vous devez remplir toutes les cellules manquantes merci" sqref="B2:B12">
      <formula1>ListePole</formula1>
    </dataValidation>
    <dataValidation type="list" errorStyle="warning" allowBlank="1" showInputMessage="1" showErrorMessage="1" error="vous devez remplir toutes les cellules manquantes merci" sqref="J2:J12">
      <formula1>ListeSuppleance</formula1>
    </dataValidation>
    <dataValidation type="list" errorStyle="warning" allowBlank="1" showInputMessage="1" showErrorMessage="1" error="vous devez remplir toutes les cellules manquantes merci" sqref="G2:G12">
      <formula1>ListeFonction</formula1>
    </dataValidation>
    <dataValidation type="list" allowBlank="1" showInputMessage="1" showErrorMessage="1" sqref="N7 N4 N8">
      <formula1>"nom 01,nom 02,nom 03,nom 04,nom 05,nom 06,nom 07,nom 08,nom 09,nom 10,nom 11,nom 12"</formula1>
    </dataValidation>
    <dataValidation type="list" allowBlank="1" showInputMessage="1" showErrorMessage="1" sqref="N2:N3 N6">
      <formula1>"nom 05,nom 06"</formula1>
    </dataValidation>
    <dataValidation type="list" allowBlank="1" showInputMessage="1" showErrorMessage="1" sqref="N5 N9">
      <formula1>"nom 02,nom 05"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6"/>
  <sheetViews>
    <sheetView workbookViewId="0">
      <selection activeCell="L19" sqref="L19"/>
    </sheetView>
  </sheetViews>
  <sheetFormatPr baseColWidth="10" defaultRowHeight="15"/>
  <cols>
    <col min="5" max="5" width="27.42578125" hidden="1" customWidth="1"/>
    <col min="6" max="7" width="0" hidden="1" customWidth="1"/>
    <col min="11" max="11" width="21" customWidth="1"/>
    <col min="12" max="12" width="23.85546875" bestFit="1" customWidth="1"/>
    <col min="13" max="14" width="10.7109375" customWidth="1"/>
    <col min="15" max="15" width="12.5703125" bestFit="1" customWidth="1"/>
  </cols>
  <sheetData>
    <row r="1" spans="1:15">
      <c r="B1" t="s">
        <v>24</v>
      </c>
      <c r="C1" t="s">
        <v>130</v>
      </c>
      <c r="D1" t="s">
        <v>95</v>
      </c>
      <c r="E1" t="s">
        <v>131</v>
      </c>
      <c r="F1" t="s">
        <v>132</v>
      </c>
      <c r="G1" t="s">
        <v>133</v>
      </c>
      <c r="H1" t="s">
        <v>154</v>
      </c>
      <c r="I1" t="s">
        <v>155</v>
      </c>
    </row>
    <row r="2" spans="1:15" ht="15.75" thickBot="1">
      <c r="A2" t="str">
        <f t="shared" ref="A2:A35" si="0">IF(G2="OUI",CONCATENATE("J_",B2),"")</f>
        <v/>
      </c>
      <c r="B2" s="272">
        <v>43619</v>
      </c>
      <c r="C2" s="270" t="s">
        <v>25</v>
      </c>
      <c r="D2" s="273" t="s">
        <v>138</v>
      </c>
      <c r="E2" t="str">
        <f t="shared" ref="E2:E35" si="1">CONCATENATE(B2,"_",C2)</f>
        <v>43619_nom 03</v>
      </c>
      <c r="F2" t="str">
        <f>IFERROR(VLOOKUP(E2,demande!#REF!,2,FALSE),"")</f>
        <v/>
      </c>
      <c r="G2" t="str">
        <f t="shared" ref="G2:G35" si="2">IF(AND(D2="N",F2=""),"OUI","NON")</f>
        <v>NON</v>
      </c>
      <c r="K2" s="5"/>
      <c r="L2" s="6"/>
      <c r="M2" s="6"/>
      <c r="N2" s="6"/>
      <c r="O2" s="6"/>
    </row>
    <row r="3" spans="1:15" ht="16.5" thickTop="1" thickBot="1">
      <c r="A3" t="str">
        <f t="shared" si="0"/>
        <v/>
      </c>
      <c r="B3" s="272">
        <v>43619</v>
      </c>
      <c r="C3" s="270" t="s">
        <v>26</v>
      </c>
      <c r="D3" s="273"/>
      <c r="E3" t="str">
        <f t="shared" si="1"/>
        <v>43619_nom 04</v>
      </c>
      <c r="F3" t="str">
        <f>IFERROR(VLOOKUP(E3,demande!#REF!,2,FALSE),"")</f>
        <v/>
      </c>
      <c r="G3" t="str">
        <f t="shared" si="2"/>
        <v>NON</v>
      </c>
      <c r="K3" s="5"/>
      <c r="L3" s="6"/>
      <c r="M3" s="6"/>
      <c r="N3" s="6"/>
      <c r="O3" s="6"/>
    </row>
    <row r="4" spans="1:15" ht="16.5" thickTop="1" thickBot="1">
      <c r="A4" t="str">
        <f t="shared" si="0"/>
        <v/>
      </c>
      <c r="B4" s="272">
        <v>43619</v>
      </c>
      <c r="C4" s="270" t="s">
        <v>27</v>
      </c>
      <c r="D4" s="273" t="s">
        <v>138</v>
      </c>
      <c r="E4" t="str">
        <f t="shared" si="1"/>
        <v>43619_nom 05</v>
      </c>
      <c r="F4" t="str">
        <f>IFERROR(VLOOKUP(E4,demande!#REF!,2,FALSE),"")</f>
        <v/>
      </c>
      <c r="G4" t="str">
        <f t="shared" si="2"/>
        <v>NON</v>
      </c>
      <c r="K4" s="5"/>
      <c r="L4" s="6"/>
      <c r="M4" s="6"/>
      <c r="N4" s="6"/>
      <c r="O4" s="6"/>
    </row>
    <row r="5" spans="1:15" ht="16.5" thickTop="1" thickBot="1">
      <c r="A5" t="str">
        <f t="shared" si="0"/>
        <v/>
      </c>
      <c r="B5" s="272">
        <v>43619</v>
      </c>
      <c r="C5" s="270" t="s">
        <v>28</v>
      </c>
      <c r="D5" s="273" t="s">
        <v>139</v>
      </c>
      <c r="E5" t="str">
        <f t="shared" si="1"/>
        <v>43619_nom 06</v>
      </c>
      <c r="F5" t="str">
        <f>IFERROR(VLOOKUP(E5,demande!#REF!,2,FALSE),"")</f>
        <v/>
      </c>
      <c r="G5" t="str">
        <f t="shared" si="2"/>
        <v>NON</v>
      </c>
      <c r="K5" s="5"/>
      <c r="L5" s="6"/>
      <c r="M5" s="6"/>
      <c r="N5" s="6"/>
      <c r="O5" s="6"/>
    </row>
    <row r="6" spans="1:15" ht="16.5" thickTop="1" thickBot="1">
      <c r="A6" t="str">
        <f t="shared" si="0"/>
        <v/>
      </c>
      <c r="B6" s="272">
        <v>43619</v>
      </c>
      <c r="C6" s="270" t="s">
        <v>29</v>
      </c>
      <c r="D6" s="273"/>
      <c r="E6" t="str">
        <f t="shared" si="1"/>
        <v>43619_nom 07</v>
      </c>
      <c r="F6" t="str">
        <f>IFERROR(VLOOKUP(E6,demande!#REF!,2,FALSE),"")</f>
        <v/>
      </c>
      <c r="G6" t="str">
        <f t="shared" si="2"/>
        <v>NON</v>
      </c>
      <c r="K6" s="5"/>
      <c r="L6" s="6"/>
      <c r="M6" s="6"/>
      <c r="N6" s="6"/>
      <c r="O6" s="6"/>
    </row>
    <row r="7" spans="1:15" ht="16.5" thickTop="1" thickBot="1">
      <c r="A7" t="str">
        <f t="shared" si="0"/>
        <v/>
      </c>
      <c r="B7" s="272">
        <v>43619</v>
      </c>
      <c r="C7" s="270" t="s">
        <v>30</v>
      </c>
      <c r="D7" s="273"/>
      <c r="E7" t="str">
        <f t="shared" si="1"/>
        <v>43619_nom 08</v>
      </c>
      <c r="F7" t="str">
        <f>IFERROR(VLOOKUP(E7,demande!#REF!,2,FALSE),"")</f>
        <v/>
      </c>
      <c r="G7" t="str">
        <f t="shared" si="2"/>
        <v>NON</v>
      </c>
      <c r="K7" s="5"/>
      <c r="L7" s="6"/>
      <c r="M7" s="6"/>
      <c r="N7" s="6"/>
      <c r="O7" s="6"/>
    </row>
    <row r="8" spans="1:15" ht="16.5" thickTop="1" thickBot="1">
      <c r="A8" t="str">
        <f t="shared" si="0"/>
        <v/>
      </c>
      <c r="B8" s="272">
        <v>43619</v>
      </c>
      <c r="C8" s="270" t="s">
        <v>31</v>
      </c>
      <c r="D8" s="273"/>
      <c r="E8" t="str">
        <f t="shared" si="1"/>
        <v>43619_nom 09</v>
      </c>
      <c r="F8" t="str">
        <f>IFERROR(VLOOKUP(E8,demande!#REF!,2,FALSE),"")</f>
        <v/>
      </c>
      <c r="G8" t="str">
        <f t="shared" si="2"/>
        <v>NON</v>
      </c>
      <c r="K8" s="5"/>
      <c r="L8" s="6"/>
      <c r="M8" s="6"/>
      <c r="N8" s="6"/>
      <c r="O8" s="6"/>
    </row>
    <row r="9" spans="1:15" ht="16.5" thickTop="1" thickBot="1">
      <c r="A9" t="str">
        <f t="shared" si="0"/>
        <v/>
      </c>
      <c r="B9" s="272">
        <v>43619</v>
      </c>
      <c r="C9" s="270" t="s">
        <v>32</v>
      </c>
      <c r="D9" s="273"/>
      <c r="E9" t="str">
        <f t="shared" si="1"/>
        <v>43619_nom 10</v>
      </c>
      <c r="F9" t="str">
        <f>IFERROR(VLOOKUP(E9,demande!#REF!,2,FALSE),"")</f>
        <v/>
      </c>
      <c r="G9" t="str">
        <f t="shared" si="2"/>
        <v>NON</v>
      </c>
      <c r="K9" s="5"/>
      <c r="L9" s="6"/>
      <c r="M9" s="6"/>
      <c r="N9" s="6"/>
      <c r="O9" s="6"/>
    </row>
    <row r="10" spans="1:15" ht="16.5" thickTop="1" thickBot="1">
      <c r="A10" t="str">
        <f t="shared" si="0"/>
        <v/>
      </c>
      <c r="B10" s="272">
        <v>43619</v>
      </c>
      <c r="C10" s="270" t="s">
        <v>33</v>
      </c>
      <c r="D10" s="273"/>
      <c r="E10" t="str">
        <f t="shared" si="1"/>
        <v>43619_nom 11</v>
      </c>
      <c r="F10" t="str">
        <f>IFERROR(VLOOKUP(E10,demande!#REF!,2,FALSE),"")</f>
        <v/>
      </c>
      <c r="G10" t="str">
        <f t="shared" si="2"/>
        <v>NON</v>
      </c>
      <c r="K10" s="5"/>
      <c r="L10" s="6"/>
      <c r="M10" s="6"/>
      <c r="N10" s="6"/>
      <c r="O10" s="6"/>
    </row>
    <row r="11" spans="1:15" ht="15.75" thickTop="1">
      <c r="A11" t="str">
        <f t="shared" si="0"/>
        <v/>
      </c>
      <c r="B11" s="277">
        <v>43619</v>
      </c>
      <c r="C11" s="278" t="s">
        <v>34</v>
      </c>
      <c r="D11" s="279"/>
      <c r="E11" t="str">
        <f t="shared" si="1"/>
        <v>43619_nom 12</v>
      </c>
      <c r="F11" t="str">
        <f>IFERROR(VLOOKUP(E11,demande!#REF!,2,FALSE),"")</f>
        <v/>
      </c>
      <c r="G11" t="str">
        <f t="shared" si="2"/>
        <v>NON</v>
      </c>
      <c r="K11" s="5"/>
      <c r="L11" s="6"/>
      <c r="M11" s="6"/>
      <c r="N11" s="6"/>
      <c r="O11" s="6"/>
    </row>
    <row r="12" spans="1:15" ht="15.75" thickBot="1">
      <c r="A12" t="str">
        <f t="shared" si="0"/>
        <v/>
      </c>
      <c r="B12" s="282">
        <v>43620</v>
      </c>
      <c r="C12" s="283" t="s">
        <v>167</v>
      </c>
      <c r="D12" s="275" t="s">
        <v>169</v>
      </c>
      <c r="E12" s="284" t="str">
        <f t="shared" si="1"/>
        <v>43620_ IDE  nom 01</v>
      </c>
      <c r="F12" s="284" t="str">
        <f>IFERROR(VLOOKUP(E12,demande!#REF!,2,FALSE),"")</f>
        <v/>
      </c>
      <c r="G12" s="284" t="str">
        <f t="shared" si="2"/>
        <v>NON</v>
      </c>
      <c r="H12" s="285"/>
      <c r="K12" s="5"/>
      <c r="L12" s="6"/>
      <c r="M12" s="6"/>
      <c r="N12" s="6"/>
      <c r="O12" s="6"/>
    </row>
    <row r="13" spans="1:15" ht="16.5" thickTop="1" thickBot="1">
      <c r="A13" t="str">
        <f t="shared" si="0"/>
        <v/>
      </c>
      <c r="B13" s="286">
        <v>43620</v>
      </c>
      <c r="C13" s="270" t="s">
        <v>146</v>
      </c>
      <c r="D13" s="275" t="s">
        <v>169</v>
      </c>
      <c r="E13" s="287" t="str">
        <f t="shared" si="1"/>
        <v>43620_nom 02</v>
      </c>
      <c r="F13" s="287" t="str">
        <f>IFERROR(VLOOKUP(E13,demande!#REF!,2,FALSE),"")</f>
        <v/>
      </c>
      <c r="G13" s="287" t="str">
        <f t="shared" si="2"/>
        <v>NON</v>
      </c>
      <c r="H13" s="288"/>
      <c r="K13" s="5"/>
      <c r="L13" s="6"/>
      <c r="M13" s="6"/>
      <c r="N13" s="6"/>
      <c r="O13" s="6"/>
    </row>
    <row r="14" spans="1:15" ht="16.5" thickTop="1" thickBot="1">
      <c r="A14" t="str">
        <f t="shared" si="0"/>
        <v/>
      </c>
      <c r="B14" s="286">
        <v>43620</v>
      </c>
      <c r="C14" s="270" t="s">
        <v>25</v>
      </c>
      <c r="D14" s="275" t="s">
        <v>169</v>
      </c>
      <c r="E14" s="287" t="str">
        <f t="shared" si="1"/>
        <v>43620_nom 03</v>
      </c>
      <c r="F14" s="287" t="str">
        <f>IFERROR(VLOOKUP(E14,demande!#REF!,2,FALSE),"")</f>
        <v/>
      </c>
      <c r="G14" s="287" t="str">
        <f t="shared" si="2"/>
        <v>NON</v>
      </c>
      <c r="H14" s="288"/>
    </row>
    <row r="15" spans="1:15" ht="16.5" thickTop="1" thickBot="1">
      <c r="A15" t="str">
        <f t="shared" si="0"/>
        <v>J_43620</v>
      </c>
      <c r="B15" s="286">
        <v>43620</v>
      </c>
      <c r="C15" s="270" t="s">
        <v>26</v>
      </c>
      <c r="D15" s="275" t="s">
        <v>35</v>
      </c>
      <c r="E15" s="287" t="str">
        <f t="shared" si="1"/>
        <v>43620_nom 04</v>
      </c>
      <c r="F15" s="287" t="str">
        <f>IFERROR(VLOOKUP(E15,demande!#REF!,2,FALSE),"")</f>
        <v/>
      </c>
      <c r="G15" s="287" t="str">
        <f t="shared" si="2"/>
        <v>OUI</v>
      </c>
      <c r="H15" s="288"/>
    </row>
    <row r="16" spans="1:15" ht="16.5" thickTop="1" thickBot="1">
      <c r="A16" t="str">
        <f t="shared" si="0"/>
        <v>J_43620</v>
      </c>
      <c r="B16" s="286">
        <v>43620</v>
      </c>
      <c r="C16" s="270" t="s">
        <v>27</v>
      </c>
      <c r="D16" s="275" t="s">
        <v>35</v>
      </c>
      <c r="E16" s="287" t="str">
        <f t="shared" si="1"/>
        <v>43620_nom 05</v>
      </c>
      <c r="F16" s="287" t="str">
        <f>IFERROR(VLOOKUP(E16,demande!#REF!,2,FALSE),"")</f>
        <v/>
      </c>
      <c r="G16" s="287" t="str">
        <f t="shared" si="2"/>
        <v>OUI</v>
      </c>
      <c r="H16" s="288"/>
    </row>
    <row r="17" spans="1:8" ht="16.5" thickTop="1" thickBot="1">
      <c r="A17" t="str">
        <f t="shared" si="0"/>
        <v/>
      </c>
      <c r="B17" s="286">
        <v>43620</v>
      </c>
      <c r="C17" s="270" t="s">
        <v>168</v>
      </c>
      <c r="D17" s="275" t="s">
        <v>103</v>
      </c>
      <c r="E17" s="287" t="str">
        <f t="shared" si="1"/>
        <v>43620_AS nom 06</v>
      </c>
      <c r="F17" s="287" t="str">
        <f>IFERROR(VLOOKUP(E17,demande!#REF!,2,FALSE),"")</f>
        <v/>
      </c>
      <c r="G17" s="287" t="str">
        <f t="shared" si="2"/>
        <v>NON</v>
      </c>
      <c r="H17" s="288"/>
    </row>
    <row r="18" spans="1:8" ht="16.5" thickTop="1" thickBot="1">
      <c r="A18" t="str">
        <f t="shared" si="0"/>
        <v/>
      </c>
      <c r="B18" s="286">
        <v>43620</v>
      </c>
      <c r="C18" s="270" t="s">
        <v>29</v>
      </c>
      <c r="D18" s="275" t="s">
        <v>103</v>
      </c>
      <c r="E18" s="287" t="str">
        <f t="shared" si="1"/>
        <v>43620_nom 07</v>
      </c>
      <c r="F18" s="287" t="str">
        <f>IFERROR(VLOOKUP(E18,demande!#REF!,2,FALSE),"")</f>
        <v/>
      </c>
      <c r="G18" s="287" t="str">
        <f t="shared" si="2"/>
        <v>NON</v>
      </c>
      <c r="H18" s="288">
        <f>SUMIF(D12:D23,"N")</f>
        <v>0</v>
      </c>
    </row>
    <row r="19" spans="1:8" ht="16.5" thickTop="1" thickBot="1">
      <c r="A19" t="str">
        <f t="shared" si="0"/>
        <v/>
      </c>
      <c r="B19" s="286">
        <v>43620</v>
      </c>
      <c r="C19" s="270" t="s">
        <v>30</v>
      </c>
      <c r="D19" s="275" t="s">
        <v>150</v>
      </c>
      <c r="E19" s="287" t="str">
        <f t="shared" si="1"/>
        <v>43620_nom 08</v>
      </c>
      <c r="F19" s="287" t="str">
        <f>IFERROR(VLOOKUP(E19,demande!#REF!,2,FALSE),"")</f>
        <v/>
      </c>
      <c r="G19" s="287" t="str">
        <f t="shared" si="2"/>
        <v>NON</v>
      </c>
      <c r="H19" s="288"/>
    </row>
    <row r="20" spans="1:8" ht="16.5" thickTop="1" thickBot="1">
      <c r="A20" t="str">
        <f t="shared" si="0"/>
        <v/>
      </c>
      <c r="B20" s="286">
        <v>43620</v>
      </c>
      <c r="C20" s="270" t="s">
        <v>31</v>
      </c>
      <c r="D20" s="275" t="s">
        <v>151</v>
      </c>
      <c r="E20" s="287" t="str">
        <f t="shared" si="1"/>
        <v>43620_nom 09</v>
      </c>
      <c r="F20" s="287" t="str">
        <f>IFERROR(VLOOKUP(E20,demande!#REF!,2,FALSE),"")</f>
        <v/>
      </c>
      <c r="G20" s="287" t="str">
        <f t="shared" si="2"/>
        <v>NON</v>
      </c>
      <c r="H20" s="288"/>
    </row>
    <row r="21" spans="1:8" ht="16.5" thickTop="1" thickBot="1">
      <c r="A21" t="str">
        <f t="shared" si="0"/>
        <v/>
      </c>
      <c r="B21" s="286">
        <v>43620</v>
      </c>
      <c r="C21" s="270" t="s">
        <v>32</v>
      </c>
      <c r="D21" s="275"/>
      <c r="E21" s="287" t="str">
        <f t="shared" si="1"/>
        <v>43620_nom 10</v>
      </c>
      <c r="F21" s="287" t="str">
        <f>IFERROR(VLOOKUP(E21,demande!#REF!,2,FALSE),"")</f>
        <v/>
      </c>
      <c r="G21" s="287" t="str">
        <f t="shared" si="2"/>
        <v>NON</v>
      </c>
      <c r="H21" s="288"/>
    </row>
    <row r="22" spans="1:8" ht="16.5" thickTop="1" thickBot="1">
      <c r="A22" t="str">
        <f t="shared" si="0"/>
        <v/>
      </c>
      <c r="B22" s="286">
        <v>43620</v>
      </c>
      <c r="C22" s="270" t="s">
        <v>33</v>
      </c>
      <c r="D22" s="275"/>
      <c r="E22" s="287" t="str">
        <f t="shared" si="1"/>
        <v>43620_nom 11</v>
      </c>
      <c r="F22" s="287" t="str">
        <f>IFERROR(VLOOKUP(E22,demande!#REF!,2,FALSE),"")</f>
        <v/>
      </c>
      <c r="G22" s="287" t="str">
        <f t="shared" si="2"/>
        <v>NON</v>
      </c>
      <c r="H22" s="288"/>
    </row>
    <row r="23" spans="1:8" ht="15.75" thickTop="1">
      <c r="A23" t="str">
        <f t="shared" si="0"/>
        <v/>
      </c>
      <c r="B23" s="289">
        <v>43620</v>
      </c>
      <c r="C23" s="290" t="s">
        <v>34</v>
      </c>
      <c r="D23" s="291"/>
      <c r="E23" s="292" t="str">
        <f t="shared" si="1"/>
        <v>43620_nom 12</v>
      </c>
      <c r="F23" s="292" t="str">
        <f>IFERROR(VLOOKUP(E23,demande!#REF!,2,FALSE),"")</f>
        <v/>
      </c>
      <c r="G23" s="292" t="str">
        <f t="shared" si="2"/>
        <v>NON</v>
      </c>
      <c r="H23" s="293"/>
    </row>
    <row r="24" spans="1:8" ht="15.75" thickBot="1">
      <c r="A24" t="str">
        <f t="shared" si="0"/>
        <v>J_43621</v>
      </c>
      <c r="B24" s="280">
        <v>43621</v>
      </c>
      <c r="C24" s="270" t="s">
        <v>145</v>
      </c>
      <c r="D24" s="281" t="s">
        <v>35</v>
      </c>
      <c r="E24" t="str">
        <f t="shared" si="1"/>
        <v>43621_nom 01</v>
      </c>
      <c r="F24" t="str">
        <f>IFERROR(VLOOKUP(E24,demande!#REF!,2,FALSE),"")</f>
        <v/>
      </c>
      <c r="G24" t="str">
        <f t="shared" si="2"/>
        <v>OUI</v>
      </c>
    </row>
    <row r="25" spans="1:8" ht="16.5" thickTop="1" thickBot="1">
      <c r="A25" t="str">
        <f t="shared" si="0"/>
        <v>J_43621</v>
      </c>
      <c r="B25" s="272">
        <v>43621</v>
      </c>
      <c r="C25" s="270" t="s">
        <v>146</v>
      </c>
      <c r="D25" s="273" t="s">
        <v>35</v>
      </c>
      <c r="E25" t="str">
        <f t="shared" si="1"/>
        <v>43621_nom 02</v>
      </c>
      <c r="F25" t="str">
        <f>IFERROR(VLOOKUP(E25,demande!#REF!,2,FALSE),"")</f>
        <v/>
      </c>
      <c r="G25" t="str">
        <f t="shared" si="2"/>
        <v>OUI</v>
      </c>
    </row>
    <row r="26" spans="1:8" ht="16.5" thickTop="1" thickBot="1">
      <c r="A26" t="str">
        <f t="shared" si="0"/>
        <v>J_43621</v>
      </c>
      <c r="B26" s="272">
        <v>43621</v>
      </c>
      <c r="C26" s="270" t="s">
        <v>25</v>
      </c>
      <c r="D26" s="273" t="s">
        <v>35</v>
      </c>
      <c r="E26" t="str">
        <f t="shared" si="1"/>
        <v>43621_nom 03</v>
      </c>
      <c r="F26" t="str">
        <f>IFERROR(VLOOKUP(E26,demande!#REF!,2,FALSE),"")</f>
        <v/>
      </c>
      <c r="G26" t="str">
        <f t="shared" si="2"/>
        <v>OUI</v>
      </c>
    </row>
    <row r="27" spans="1:8" ht="16.5" thickTop="1" thickBot="1">
      <c r="A27" t="str">
        <f t="shared" si="0"/>
        <v>J_43621</v>
      </c>
      <c r="B27" s="272">
        <v>43621</v>
      </c>
      <c r="C27" s="270" t="s">
        <v>26</v>
      </c>
      <c r="D27" s="273" t="s">
        <v>35</v>
      </c>
      <c r="E27" t="str">
        <f t="shared" si="1"/>
        <v>43621_nom 04</v>
      </c>
      <c r="F27" t="str">
        <f>IFERROR(VLOOKUP(E27,demande!#REF!,2,FALSE),"")</f>
        <v/>
      </c>
      <c r="G27" t="str">
        <f t="shared" si="2"/>
        <v>OUI</v>
      </c>
    </row>
    <row r="28" spans="1:8" ht="16.5" thickTop="1" thickBot="1">
      <c r="A28" t="str">
        <f t="shared" si="0"/>
        <v>J_43621</v>
      </c>
      <c r="B28" s="272">
        <v>43621</v>
      </c>
      <c r="C28" s="270" t="s">
        <v>27</v>
      </c>
      <c r="D28" s="273" t="s">
        <v>35</v>
      </c>
      <c r="E28" t="str">
        <f t="shared" si="1"/>
        <v>43621_nom 05</v>
      </c>
      <c r="F28" t="str">
        <f>IFERROR(VLOOKUP(E28,demande!#REF!,2,FALSE),"")</f>
        <v/>
      </c>
      <c r="G28" t="str">
        <f t="shared" si="2"/>
        <v>OUI</v>
      </c>
    </row>
    <row r="29" spans="1:8" ht="16.5" thickTop="1" thickBot="1">
      <c r="A29" t="str">
        <f t="shared" si="0"/>
        <v>J_43621</v>
      </c>
      <c r="B29" s="272">
        <v>43621</v>
      </c>
      <c r="C29" s="270" t="s">
        <v>28</v>
      </c>
      <c r="D29" s="273" t="s">
        <v>35</v>
      </c>
      <c r="E29" t="str">
        <f t="shared" si="1"/>
        <v>43621_nom 06</v>
      </c>
      <c r="F29" t="str">
        <f>IFERROR(VLOOKUP(E29,demande!#REF!,2,FALSE),"")</f>
        <v/>
      </c>
      <c r="G29" t="str">
        <f t="shared" si="2"/>
        <v>OUI</v>
      </c>
    </row>
    <row r="30" spans="1:8" ht="16.5" thickTop="1" thickBot="1">
      <c r="A30" t="str">
        <f t="shared" si="0"/>
        <v>J_43621</v>
      </c>
      <c r="B30" s="272">
        <v>43621</v>
      </c>
      <c r="C30" s="270" t="s">
        <v>29</v>
      </c>
      <c r="D30" s="273" t="s">
        <v>35</v>
      </c>
      <c r="E30" t="str">
        <f t="shared" si="1"/>
        <v>43621_nom 07</v>
      </c>
      <c r="F30" t="str">
        <f>IFERROR(VLOOKUP(E30,demande!#REF!,2,FALSE),"")</f>
        <v/>
      </c>
      <c r="G30" t="str">
        <f t="shared" si="2"/>
        <v>OUI</v>
      </c>
    </row>
    <row r="31" spans="1:8" ht="16.5" thickTop="1" thickBot="1">
      <c r="A31" t="str">
        <f t="shared" si="0"/>
        <v>J_43621</v>
      </c>
      <c r="B31" s="272">
        <v>43621</v>
      </c>
      <c r="C31" s="270" t="s">
        <v>30</v>
      </c>
      <c r="D31" s="273" t="s">
        <v>35</v>
      </c>
      <c r="E31" t="str">
        <f t="shared" si="1"/>
        <v>43621_nom 08</v>
      </c>
      <c r="F31" t="str">
        <f>IFERROR(VLOOKUP(E31,demande!#REF!,2,FALSE),"")</f>
        <v/>
      </c>
      <c r="G31" t="str">
        <f t="shared" si="2"/>
        <v>OUI</v>
      </c>
    </row>
    <row r="32" spans="1:8" ht="16.5" thickTop="1" thickBot="1">
      <c r="A32" t="str">
        <f t="shared" si="0"/>
        <v>J_43621</v>
      </c>
      <c r="B32" s="272">
        <v>43621</v>
      </c>
      <c r="C32" s="270" t="s">
        <v>31</v>
      </c>
      <c r="D32" s="273" t="s">
        <v>35</v>
      </c>
      <c r="E32" t="str">
        <f t="shared" si="1"/>
        <v>43621_nom 09</v>
      </c>
      <c r="F32" t="str">
        <f>IFERROR(VLOOKUP(E32,demande!#REF!,2,FALSE),"")</f>
        <v/>
      </c>
      <c r="G32" t="str">
        <f t="shared" si="2"/>
        <v>OUI</v>
      </c>
    </row>
    <row r="33" spans="1:7" ht="16.5" thickTop="1" thickBot="1">
      <c r="A33" t="str">
        <f t="shared" si="0"/>
        <v>J_43621</v>
      </c>
      <c r="B33" s="272">
        <v>43621</v>
      </c>
      <c r="C33" s="270" t="s">
        <v>32</v>
      </c>
      <c r="D33" s="273" t="s">
        <v>35</v>
      </c>
      <c r="E33" t="str">
        <f t="shared" si="1"/>
        <v>43621_nom 10</v>
      </c>
      <c r="F33" t="str">
        <f>IFERROR(VLOOKUP(E33,demande!#REF!,2,FALSE),"")</f>
        <v/>
      </c>
      <c r="G33" t="str">
        <f t="shared" si="2"/>
        <v>OUI</v>
      </c>
    </row>
    <row r="34" spans="1:7" ht="16.5" thickTop="1" thickBot="1">
      <c r="A34" t="str">
        <f t="shared" si="0"/>
        <v>J_43621</v>
      </c>
      <c r="B34" s="272">
        <v>43621</v>
      </c>
      <c r="C34" s="270" t="s">
        <v>33</v>
      </c>
      <c r="D34" s="273" t="s">
        <v>35</v>
      </c>
      <c r="E34" t="str">
        <f t="shared" si="1"/>
        <v>43621_nom 11</v>
      </c>
      <c r="F34" t="str">
        <f>IFERROR(VLOOKUP(E34,demande!#REF!,2,FALSE),"")</f>
        <v/>
      </c>
      <c r="G34" t="str">
        <f t="shared" si="2"/>
        <v>OUI</v>
      </c>
    </row>
    <row r="35" spans="1:7" ht="16.5" thickTop="1" thickBot="1">
      <c r="A35" t="str">
        <f t="shared" si="0"/>
        <v>J_43621</v>
      </c>
      <c r="B35" s="272">
        <v>43621</v>
      </c>
      <c r="C35" s="271" t="s">
        <v>34</v>
      </c>
      <c r="D35" s="274" t="s">
        <v>35</v>
      </c>
      <c r="E35" t="str">
        <f t="shared" si="1"/>
        <v>43621_nom 12</v>
      </c>
      <c r="F35" t="str">
        <f>IFERROR(VLOOKUP(E35,demande!#REF!,2,FALSE),"")</f>
        <v/>
      </c>
      <c r="G35" t="str">
        <f t="shared" si="2"/>
        <v>OUI</v>
      </c>
    </row>
    <row r="36" spans="1:7" ht="15.75" thickTop="1"/>
  </sheetData>
  <autoFilter ref="A1:G35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2"/>
  <sheetViews>
    <sheetView workbookViewId="0">
      <selection activeCell="B2" sqref="B2:B8"/>
    </sheetView>
  </sheetViews>
  <sheetFormatPr baseColWidth="10" defaultRowHeight="15"/>
  <cols>
    <col min="2" max="2" width="46.5703125" customWidth="1"/>
    <col min="4" max="4" width="22.5703125" customWidth="1"/>
  </cols>
  <sheetData>
    <row r="1" spans="1:5">
      <c r="A1" s="8" t="s">
        <v>2</v>
      </c>
      <c r="B1" s="8" t="s">
        <v>7</v>
      </c>
      <c r="C1" s="8" t="s">
        <v>147</v>
      </c>
      <c r="D1" s="8" t="s">
        <v>5</v>
      </c>
      <c r="E1" s="8" t="s">
        <v>159</v>
      </c>
    </row>
    <row r="2" spans="1:5">
      <c r="A2" s="7" t="s">
        <v>3</v>
      </c>
      <c r="B2" s="7" t="s">
        <v>12</v>
      </c>
      <c r="C2" s="7">
        <v>4500</v>
      </c>
      <c r="D2" s="7" t="s">
        <v>15</v>
      </c>
      <c r="E2" s="7" t="s">
        <v>160</v>
      </c>
    </row>
    <row r="3" spans="1:5">
      <c r="A3" s="7" t="s">
        <v>4</v>
      </c>
      <c r="B3" s="7" t="s">
        <v>8</v>
      </c>
      <c r="C3" s="7">
        <v>4501</v>
      </c>
      <c r="D3" s="7" t="s">
        <v>11</v>
      </c>
      <c r="E3" s="7" t="s">
        <v>161</v>
      </c>
    </row>
    <row r="4" spans="1:5">
      <c r="A4" s="7"/>
      <c r="B4" s="7" t="s">
        <v>14</v>
      </c>
      <c r="C4" s="7">
        <v>4502</v>
      </c>
      <c r="D4" s="7" t="s">
        <v>13</v>
      </c>
      <c r="E4" s="7"/>
    </row>
    <row r="5" spans="1:5">
      <c r="A5" s="7"/>
      <c r="B5" s="7" t="s">
        <v>9</v>
      </c>
      <c r="C5" s="7">
        <v>4503</v>
      </c>
      <c r="D5" s="7" t="s">
        <v>18</v>
      </c>
      <c r="E5" s="7"/>
    </row>
    <row r="6" spans="1:5">
      <c r="A6" s="7"/>
      <c r="B6" s="7" t="s">
        <v>163</v>
      </c>
      <c r="C6" s="7">
        <v>4504</v>
      </c>
      <c r="D6" s="7" t="s">
        <v>19</v>
      </c>
      <c r="E6" s="7"/>
    </row>
    <row r="7" spans="1:5">
      <c r="A7" s="7"/>
      <c r="B7" s="7" t="s">
        <v>165</v>
      </c>
      <c r="C7" s="7"/>
      <c r="D7" s="7" t="s">
        <v>13</v>
      </c>
      <c r="E7" s="7"/>
    </row>
    <row r="8" spans="1:5">
      <c r="A8" s="7"/>
      <c r="B8" s="294" t="s">
        <v>166</v>
      </c>
      <c r="C8" s="7"/>
      <c r="D8" s="7"/>
      <c r="E8" s="7"/>
    </row>
    <row r="9" spans="1:5">
      <c r="A9" s="7"/>
      <c r="B9" s="7"/>
      <c r="C9" s="7"/>
      <c r="D9" s="7"/>
      <c r="E9" s="7"/>
    </row>
    <row r="10" spans="1:5">
      <c r="A10" s="7"/>
      <c r="B10" s="7"/>
      <c r="C10" s="7"/>
      <c r="D10" s="7"/>
      <c r="E10" s="7"/>
    </row>
    <row r="11" spans="1:5">
      <c r="A11" s="7"/>
      <c r="B11" s="7"/>
      <c r="C11" s="7"/>
      <c r="D11" s="7"/>
      <c r="E11" s="7"/>
    </row>
    <row r="12" spans="1:5">
      <c r="A12" s="7"/>
      <c r="B12" s="7"/>
      <c r="C12" s="7"/>
      <c r="D12" s="7"/>
      <c r="E12" s="7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2060"/>
  </sheetPr>
  <dimension ref="A1:IX143"/>
  <sheetViews>
    <sheetView zoomScale="70" zoomScaleNormal="70" zoomScalePageLayoutView="70" workbookViewId="0">
      <pane xSplit="9" ySplit="33" topLeftCell="J34" activePane="bottomRight" state="frozen"/>
      <selection activeCell="E1" sqref="E1"/>
      <selection pane="topRight" activeCell="J1" sqref="J1"/>
      <selection pane="bottomLeft" activeCell="E25" sqref="E25"/>
      <selection pane="bottomRight" activeCell="U37" sqref="U37"/>
    </sheetView>
  </sheetViews>
  <sheetFormatPr baseColWidth="10" defaultColWidth="4.7109375" defaultRowHeight="12.75" outlineLevelRow="1" outlineLevelCol="2"/>
  <cols>
    <col min="1" max="1" width="7" style="13" customWidth="1" outlineLevel="1"/>
    <col min="2" max="2" width="12.42578125" style="13" customWidth="1" outlineLevel="2"/>
    <col min="3" max="3" width="13.42578125" style="13" customWidth="1" outlineLevel="2"/>
    <col min="4" max="4" width="12.42578125" style="13" customWidth="1" outlineLevel="2"/>
    <col min="5" max="5" width="10.85546875" style="43" customWidth="1"/>
    <col min="6" max="6" width="23.28515625" style="268" customWidth="1"/>
    <col min="7" max="7" width="33.28515625" style="13" customWidth="1"/>
    <col min="8" max="8" width="10.7109375" style="13" customWidth="1"/>
    <col min="9" max="9" width="20.140625" style="269" customWidth="1" outlineLevel="1"/>
    <col min="10" max="10" width="45.28515625" style="161" customWidth="1"/>
    <col min="11" max="12" width="11.85546875" style="13" customWidth="1"/>
    <col min="13" max="13" width="11" style="13" bestFit="1" customWidth="1"/>
    <col min="14" max="20" width="8.85546875" style="13" bestFit="1" customWidth="1"/>
    <col min="21" max="21" width="7.7109375" style="13" customWidth="1"/>
    <col min="22" max="251" width="6.42578125" style="13" customWidth="1"/>
    <col min="252" max="16384" width="4.7109375" style="13"/>
  </cols>
  <sheetData>
    <row r="1" spans="1:251" ht="15" customHeight="1">
      <c r="A1" s="295"/>
      <c r="B1" s="295"/>
      <c r="C1" s="295"/>
      <c r="D1" s="295"/>
      <c r="E1" s="296" t="e">
        <f ca="1">MID(CELL("nomfichier",#REF!),FIND("]",CELL("nomfichier",#REF!))+1,32)</f>
        <v>#REF!</v>
      </c>
      <c r="F1" s="296"/>
      <c r="G1" s="296"/>
      <c r="H1" s="9"/>
      <c r="I1" s="10" t="s">
        <v>36</v>
      </c>
      <c r="J1" s="11" t="s">
        <v>37</v>
      </c>
      <c r="K1" s="12"/>
    </row>
    <row r="2" spans="1:251" ht="15" customHeight="1">
      <c r="A2" s="295"/>
      <c r="B2" s="295"/>
      <c r="C2" s="295"/>
      <c r="D2" s="295"/>
      <c r="E2" s="296"/>
      <c r="F2" s="296"/>
      <c r="G2" s="296"/>
      <c r="H2" s="14" t="s">
        <v>7</v>
      </c>
      <c r="I2" s="15" t="s">
        <v>36</v>
      </c>
      <c r="J2" s="16" t="s">
        <v>38</v>
      </c>
      <c r="K2" s="12"/>
      <c r="N2" s="17">
        <f t="shared" ref="N2" si="0">SUM(N3:N5)</f>
        <v>7.3999999999999995</v>
      </c>
      <c r="O2" s="13" t="s">
        <v>39</v>
      </c>
      <c r="U2" s="17">
        <f t="shared" ref="U2:BD2" si="1">SUM(U3:U5)</f>
        <v>7.3999999999999995</v>
      </c>
      <c r="V2" s="13" t="s">
        <v>39</v>
      </c>
      <c r="AB2" s="17">
        <f t="shared" si="1"/>
        <v>7.1999999999999993</v>
      </c>
      <c r="AC2" s="13" t="s">
        <v>39</v>
      </c>
      <c r="AI2" s="17">
        <f t="shared" si="1"/>
        <v>8.1999999999999993</v>
      </c>
      <c r="AJ2" s="13" t="s">
        <v>39</v>
      </c>
      <c r="AP2" s="17">
        <f t="shared" si="1"/>
        <v>8.1999999999999993</v>
      </c>
      <c r="AQ2" s="13" t="s">
        <v>39</v>
      </c>
      <c r="AW2" s="17">
        <f t="shared" si="1"/>
        <v>8.1999999999999993</v>
      </c>
      <c r="AX2" s="13" t="s">
        <v>39</v>
      </c>
      <c r="BD2" s="17">
        <f t="shared" si="1"/>
        <v>7.3999999999999995</v>
      </c>
      <c r="BE2" s="13" t="s">
        <v>39</v>
      </c>
      <c r="BK2" s="17">
        <f t="shared" ref="BK2" si="2">SUM(BK3:BK5)</f>
        <v>7.3999999999999995</v>
      </c>
      <c r="BL2" s="13" t="s">
        <v>39</v>
      </c>
      <c r="BR2" s="17">
        <f t="shared" ref="BR2" si="3">SUM(BR3:BR5)</f>
        <v>7.3999999999999995</v>
      </c>
      <c r="BS2" s="13" t="s">
        <v>39</v>
      </c>
      <c r="BY2" s="17">
        <f t="shared" ref="BY2" si="4">SUM(BY3:BY5)</f>
        <v>9</v>
      </c>
      <c r="BZ2" s="13" t="s">
        <v>39</v>
      </c>
      <c r="CF2" s="17">
        <f t="shared" ref="CF2" si="5">SUM(CF3:CF5)</f>
        <v>9</v>
      </c>
      <c r="CG2" s="13" t="s">
        <v>39</v>
      </c>
      <c r="CM2" s="17">
        <f t="shared" ref="CM2" si="6">SUM(CM3:CM5)</f>
        <v>9</v>
      </c>
      <c r="CN2" s="13" t="s">
        <v>39</v>
      </c>
      <c r="CT2" s="17">
        <f t="shared" ref="CT2" si="7">SUM(CT3:CT5)</f>
        <v>8.1999999999999993</v>
      </c>
      <c r="CU2" s="13" t="s">
        <v>39</v>
      </c>
      <c r="DA2" s="17">
        <f t="shared" ref="DA2" si="8">SUM(DA3:DA5)</f>
        <v>8.1999999999999993</v>
      </c>
      <c r="DB2" s="13" t="s">
        <v>39</v>
      </c>
      <c r="DH2" s="17">
        <f t="shared" ref="DH2" si="9">SUM(DH3:DH5)</f>
        <v>8.1999999999999993</v>
      </c>
      <c r="DI2" s="13" t="s">
        <v>39</v>
      </c>
      <c r="DO2" s="17">
        <f t="shared" ref="DO2" si="10">SUM(DO3:DO5)</f>
        <v>7.6</v>
      </c>
      <c r="DP2" s="13" t="s">
        <v>39</v>
      </c>
      <c r="DV2" s="17">
        <f t="shared" ref="DV2" si="11">SUM(DV3:DV5)</f>
        <v>7.6</v>
      </c>
      <c r="DW2" s="13" t="s">
        <v>39</v>
      </c>
      <c r="EC2" s="17">
        <f t="shared" ref="EC2" si="12">SUM(EC3:EC5)</f>
        <v>7.6</v>
      </c>
      <c r="ED2" s="13" t="s">
        <v>39</v>
      </c>
      <c r="EJ2" s="17">
        <f t="shared" ref="EJ2" si="13">SUM(EJ3:EJ5)</f>
        <v>6.6</v>
      </c>
      <c r="EK2" s="13" t="s">
        <v>39</v>
      </c>
      <c r="EQ2" s="17">
        <f t="shared" ref="EQ2" si="14">SUM(EQ3:EQ5)</f>
        <v>6.6</v>
      </c>
      <c r="ER2" s="13" t="s">
        <v>39</v>
      </c>
      <c r="EX2" s="17">
        <f t="shared" ref="EX2" si="15">SUM(EX3:EX5)</f>
        <v>4.5999999999999996</v>
      </c>
      <c r="EY2" s="13" t="s">
        <v>39</v>
      </c>
      <c r="FE2" s="17">
        <f t="shared" ref="FE2" si="16">SUM(FE3:FE5)</f>
        <v>4.5999999999999996</v>
      </c>
      <c r="FF2" s="13" t="s">
        <v>39</v>
      </c>
      <c r="FL2" s="17">
        <f t="shared" ref="FL2" si="17">SUM(FL3:FL5)</f>
        <v>4.5999999999999996</v>
      </c>
      <c r="FM2" s="13" t="s">
        <v>39</v>
      </c>
      <c r="FS2" s="17">
        <f t="shared" ref="FS2" si="18">SUM(FS3:FS5)</f>
        <v>4.5999999999999996</v>
      </c>
      <c r="FT2" s="13" t="s">
        <v>39</v>
      </c>
      <c r="FZ2" s="17">
        <f t="shared" ref="FZ2" si="19">SUM(FZ3:FZ5)</f>
        <v>3.5999999999999996</v>
      </c>
      <c r="GA2" s="13" t="s">
        <v>39</v>
      </c>
      <c r="GG2" s="17">
        <f t="shared" ref="GG2" si="20">SUM(GG3:GG5)</f>
        <v>3.5999999999999996</v>
      </c>
      <c r="GH2" s="13" t="s">
        <v>39</v>
      </c>
      <c r="GN2" s="17">
        <f t="shared" ref="GN2" si="21">SUM(GN3:GN5)</f>
        <v>3.5999999999999996</v>
      </c>
      <c r="GO2" s="13" t="s">
        <v>39</v>
      </c>
      <c r="GU2" s="17">
        <f t="shared" ref="GU2" si="22">SUM(GU3:GU5)</f>
        <v>3.5999999999999996</v>
      </c>
      <c r="GV2" s="13" t="s">
        <v>39</v>
      </c>
      <c r="HB2" s="17">
        <f t="shared" ref="HB2" si="23">SUM(HB3:HB5)</f>
        <v>2.6</v>
      </c>
      <c r="HC2" s="13" t="s">
        <v>39</v>
      </c>
      <c r="HI2" s="17">
        <f t="shared" ref="HI2" si="24">SUM(HI3:HI5)</f>
        <v>1.6</v>
      </c>
      <c r="HJ2" s="13" t="s">
        <v>39</v>
      </c>
      <c r="HP2" s="17">
        <f t="shared" ref="HP2" si="25">SUM(HP3:HP5)</f>
        <v>1.8</v>
      </c>
      <c r="HQ2" s="13" t="s">
        <v>39</v>
      </c>
      <c r="HW2" s="17">
        <f t="shared" ref="HW2" si="26">SUM(HW3:HW5)</f>
        <v>0.8</v>
      </c>
      <c r="HX2" s="13" t="s">
        <v>39</v>
      </c>
      <c r="ID2" s="17">
        <f t="shared" ref="ID2" si="27">SUM(ID3:ID5)</f>
        <v>0.8</v>
      </c>
      <c r="IE2" s="13" t="s">
        <v>39</v>
      </c>
      <c r="IK2" s="17">
        <f t="shared" ref="IK2" si="28">SUM(IK3:IK5)</f>
        <v>0.8</v>
      </c>
      <c r="IL2" s="13" t="s">
        <v>39</v>
      </c>
    </row>
    <row r="3" spans="1:251" ht="20.25" customHeight="1">
      <c r="E3" s="18"/>
      <c r="F3" s="18"/>
      <c r="G3" s="18"/>
      <c r="H3" s="19"/>
      <c r="I3" s="20" t="s">
        <v>36</v>
      </c>
      <c r="J3" s="21" t="s">
        <v>40</v>
      </c>
      <c r="K3" s="12"/>
      <c r="N3" s="22">
        <f>[1]ASH!LX3</f>
        <v>0</v>
      </c>
      <c r="O3" s="13" t="s">
        <v>41</v>
      </c>
      <c r="U3" s="22">
        <f>[1]ASH!ME3</f>
        <v>0</v>
      </c>
      <c r="V3" s="13" t="s">
        <v>41</v>
      </c>
      <c r="AB3" s="22">
        <f>[1]ASH!ML3</f>
        <v>0</v>
      </c>
      <c r="AC3" s="13" t="s">
        <v>41</v>
      </c>
      <c r="AI3" s="22">
        <f>[1]ASH!MS3</f>
        <v>0</v>
      </c>
      <c r="AJ3" s="13" t="s">
        <v>41</v>
      </c>
      <c r="AP3" s="22">
        <f>[1]ASH!MZ3</f>
        <v>0</v>
      </c>
      <c r="AQ3" s="13" t="s">
        <v>41</v>
      </c>
      <c r="AW3" s="22">
        <f>[1]ASH!NG3</f>
        <v>0</v>
      </c>
      <c r="AX3" s="13" t="s">
        <v>41</v>
      </c>
      <c r="BD3" s="22">
        <f>[1]ASH!NN3</f>
        <v>0</v>
      </c>
      <c r="BE3" s="13" t="s">
        <v>41</v>
      </c>
      <c r="BK3" s="22">
        <f>[1]ASH!NU3</f>
        <v>0</v>
      </c>
      <c r="BL3" s="13" t="s">
        <v>41</v>
      </c>
      <c r="BR3" s="22">
        <f>[1]ASH!OB3</f>
        <v>0</v>
      </c>
      <c r="BS3" s="13" t="s">
        <v>41</v>
      </c>
      <c r="BY3" s="22">
        <f>[1]ASH!OI3</f>
        <v>0</v>
      </c>
      <c r="BZ3" s="13" t="s">
        <v>41</v>
      </c>
      <c r="CF3" s="22">
        <f>[1]ASH!OP3</f>
        <v>0</v>
      </c>
      <c r="CG3" s="13" t="s">
        <v>41</v>
      </c>
      <c r="CM3" s="22">
        <f>[1]ASH!OW3</f>
        <v>0</v>
      </c>
      <c r="CN3" s="13" t="s">
        <v>41</v>
      </c>
      <c r="CT3" s="22">
        <f>[1]ASH!PD3</f>
        <v>0</v>
      </c>
      <c r="CU3" s="13" t="s">
        <v>41</v>
      </c>
      <c r="DA3" s="22">
        <f>[1]ASH!PK3</f>
        <v>0</v>
      </c>
      <c r="DB3" s="13" t="s">
        <v>41</v>
      </c>
      <c r="DH3" s="22">
        <f>[1]ASH!PR3</f>
        <v>0</v>
      </c>
      <c r="DI3" s="13" t="s">
        <v>41</v>
      </c>
      <c r="DO3" s="22">
        <f>[1]ASH!PY3</f>
        <v>0</v>
      </c>
      <c r="DP3" s="13" t="s">
        <v>41</v>
      </c>
      <c r="DV3" s="22">
        <f>[1]ASH!QF3</f>
        <v>0</v>
      </c>
      <c r="DW3" s="13" t="s">
        <v>41</v>
      </c>
      <c r="EC3" s="22">
        <f>[1]ASH!QM3</f>
        <v>0</v>
      </c>
      <c r="ED3" s="13" t="s">
        <v>41</v>
      </c>
      <c r="EJ3" s="22">
        <f>[1]ASH!QT3</f>
        <v>0</v>
      </c>
      <c r="EK3" s="13" t="s">
        <v>41</v>
      </c>
      <c r="EQ3" s="22">
        <f>[1]ASH!RA3</f>
        <v>0</v>
      </c>
      <c r="ER3" s="13" t="s">
        <v>41</v>
      </c>
      <c r="EX3" s="22">
        <f>[1]ASH!RH3</f>
        <v>0</v>
      </c>
      <c r="EY3" s="13" t="s">
        <v>41</v>
      </c>
      <c r="FE3" s="22">
        <f>[1]ASH!RO3</f>
        <v>0</v>
      </c>
      <c r="FF3" s="13" t="s">
        <v>41</v>
      </c>
      <c r="FL3" s="22">
        <f>[1]ASH!RV3</f>
        <v>0</v>
      </c>
      <c r="FM3" s="13" t="s">
        <v>41</v>
      </c>
      <c r="FS3" s="22">
        <f>[1]ASH!SC3</f>
        <v>0</v>
      </c>
      <c r="FT3" s="13" t="s">
        <v>41</v>
      </c>
      <c r="FZ3" s="22">
        <f>[1]ASH!SJ3</f>
        <v>0</v>
      </c>
      <c r="GA3" s="13" t="s">
        <v>41</v>
      </c>
      <c r="GG3" s="22">
        <f>[1]ASH!SQ3</f>
        <v>0</v>
      </c>
      <c r="GH3" s="13" t="s">
        <v>41</v>
      </c>
      <c r="GN3" s="22">
        <f>[1]ASH!SX3</f>
        <v>0</v>
      </c>
      <c r="GO3" s="13" t="s">
        <v>41</v>
      </c>
      <c r="GU3" s="22">
        <f>[1]ASH!TE3</f>
        <v>0</v>
      </c>
      <c r="GV3" s="13" t="s">
        <v>41</v>
      </c>
      <c r="HB3" s="22">
        <f>[1]ASH!TL3</f>
        <v>0</v>
      </c>
      <c r="HC3" s="13" t="s">
        <v>41</v>
      </c>
      <c r="HI3" s="22">
        <f>[1]ASH!TS3</f>
        <v>0</v>
      </c>
      <c r="HJ3" s="13" t="s">
        <v>41</v>
      </c>
      <c r="HP3" s="22">
        <f>[1]ASH!TZ3</f>
        <v>0</v>
      </c>
      <c r="HQ3" s="13" t="s">
        <v>41</v>
      </c>
      <c r="HW3" s="22">
        <f>[1]ASH!UG3</f>
        <v>0</v>
      </c>
      <c r="HX3" s="13" t="s">
        <v>41</v>
      </c>
      <c r="ID3" s="22">
        <f>[1]ASH!UN3</f>
        <v>0</v>
      </c>
      <c r="IE3" s="13" t="s">
        <v>41</v>
      </c>
      <c r="IK3" s="22">
        <f>[1]ASH!UU3</f>
        <v>0</v>
      </c>
      <c r="IL3" s="13" t="s">
        <v>41</v>
      </c>
    </row>
    <row r="4" spans="1:251" ht="19.5" customHeight="1" thickBot="1">
      <c r="E4" s="13"/>
      <c r="F4" s="23" t="s">
        <v>42</v>
      </c>
      <c r="H4" s="24"/>
      <c r="I4" s="25" t="s">
        <v>36</v>
      </c>
      <c r="J4" s="26" t="s">
        <v>43</v>
      </c>
      <c r="K4" s="12"/>
      <c r="N4" s="27">
        <f>[1]AS!LX4</f>
        <v>7.3999999999999995</v>
      </c>
      <c r="O4" s="13" t="s">
        <v>44</v>
      </c>
      <c r="U4" s="27">
        <f>[1]AS!ME4</f>
        <v>7.3999999999999995</v>
      </c>
      <c r="V4" s="13" t="s">
        <v>44</v>
      </c>
      <c r="AB4" s="27">
        <f>[1]AS!ML4</f>
        <v>7.1999999999999993</v>
      </c>
      <c r="AC4" s="13" t="s">
        <v>44</v>
      </c>
      <c r="AI4" s="27">
        <f>[1]AS!MS4</f>
        <v>8.1999999999999993</v>
      </c>
      <c r="AJ4" s="13" t="s">
        <v>44</v>
      </c>
      <c r="AP4" s="27">
        <f>[1]AS!MZ4</f>
        <v>8.1999999999999993</v>
      </c>
      <c r="AQ4" s="13" t="s">
        <v>44</v>
      </c>
      <c r="AW4" s="27">
        <f>[1]AS!NG4</f>
        <v>8.1999999999999993</v>
      </c>
      <c r="AX4" s="13" t="s">
        <v>44</v>
      </c>
      <c r="BD4" s="27">
        <f>[1]AS!NN4</f>
        <v>7.3999999999999995</v>
      </c>
      <c r="BE4" s="13" t="s">
        <v>44</v>
      </c>
      <c r="BK4" s="27">
        <f>[1]AS!NU4</f>
        <v>7.3999999999999995</v>
      </c>
      <c r="BL4" s="13" t="s">
        <v>44</v>
      </c>
      <c r="BR4" s="27">
        <f>[1]AS!OB4</f>
        <v>7.3999999999999995</v>
      </c>
      <c r="BS4" s="13" t="s">
        <v>44</v>
      </c>
      <c r="BY4" s="27">
        <f>[1]AS!OI4</f>
        <v>9</v>
      </c>
      <c r="BZ4" s="13" t="s">
        <v>44</v>
      </c>
      <c r="CF4" s="27">
        <f>[1]AS!OP4</f>
        <v>9</v>
      </c>
      <c r="CG4" s="13" t="s">
        <v>44</v>
      </c>
      <c r="CM4" s="27">
        <f>[1]AS!OW4</f>
        <v>9</v>
      </c>
      <c r="CN4" s="13" t="s">
        <v>44</v>
      </c>
      <c r="CT4" s="27">
        <f>[1]AS!PD4</f>
        <v>8.1999999999999993</v>
      </c>
      <c r="CU4" s="13" t="s">
        <v>44</v>
      </c>
      <c r="DA4" s="27">
        <f>[1]AS!PK4</f>
        <v>8.1999999999999993</v>
      </c>
      <c r="DB4" s="13" t="s">
        <v>44</v>
      </c>
      <c r="DH4" s="27">
        <f>[1]AS!PR4</f>
        <v>8.1999999999999993</v>
      </c>
      <c r="DI4" s="13" t="s">
        <v>44</v>
      </c>
      <c r="DO4" s="27">
        <f>[1]AS!PY4</f>
        <v>7.6</v>
      </c>
      <c r="DP4" s="13" t="s">
        <v>44</v>
      </c>
      <c r="DV4" s="27">
        <f>[1]AS!QF4</f>
        <v>7.6</v>
      </c>
      <c r="DW4" s="13" t="s">
        <v>44</v>
      </c>
      <c r="EC4" s="27">
        <f>[1]AS!QM4</f>
        <v>7.6</v>
      </c>
      <c r="ED4" s="13" t="s">
        <v>44</v>
      </c>
      <c r="EJ4" s="27">
        <f>[1]AS!QT4</f>
        <v>6.6</v>
      </c>
      <c r="EK4" s="13" t="s">
        <v>44</v>
      </c>
      <c r="EQ4" s="27">
        <f>[1]AS!RA4</f>
        <v>6.6</v>
      </c>
      <c r="ER4" s="13" t="s">
        <v>44</v>
      </c>
      <c r="EX4" s="27">
        <f>[1]AS!RH4</f>
        <v>4.5999999999999996</v>
      </c>
      <c r="EY4" s="13" t="s">
        <v>44</v>
      </c>
      <c r="FE4" s="27">
        <f>[1]AS!RO4</f>
        <v>4.5999999999999996</v>
      </c>
      <c r="FF4" s="13" t="s">
        <v>44</v>
      </c>
      <c r="FL4" s="27">
        <f>[1]AS!RV4</f>
        <v>4.5999999999999996</v>
      </c>
      <c r="FM4" s="13" t="s">
        <v>44</v>
      </c>
      <c r="FS4" s="27">
        <f>[1]AS!SC4</f>
        <v>4.5999999999999996</v>
      </c>
      <c r="FT4" s="13" t="s">
        <v>44</v>
      </c>
      <c r="FZ4" s="27">
        <f>[1]AS!SJ4</f>
        <v>3.5999999999999996</v>
      </c>
      <c r="GA4" s="13" t="s">
        <v>44</v>
      </c>
      <c r="GG4" s="27">
        <f>[1]AS!SQ4</f>
        <v>3.5999999999999996</v>
      </c>
      <c r="GH4" s="13" t="s">
        <v>44</v>
      </c>
      <c r="GN4" s="27">
        <f>[1]AS!SX4</f>
        <v>3.5999999999999996</v>
      </c>
      <c r="GO4" s="13" t="s">
        <v>44</v>
      </c>
      <c r="GU4" s="27">
        <f>[1]AS!TE4</f>
        <v>3.5999999999999996</v>
      </c>
      <c r="GV4" s="13" t="s">
        <v>44</v>
      </c>
      <c r="HB4" s="27">
        <f>[1]AS!TL4</f>
        <v>2.6</v>
      </c>
      <c r="HC4" s="13" t="s">
        <v>44</v>
      </c>
      <c r="HI4" s="27">
        <f>[1]AS!TS4</f>
        <v>1.6</v>
      </c>
      <c r="HJ4" s="13" t="s">
        <v>44</v>
      </c>
      <c r="HP4" s="27">
        <f>[1]AS!TZ4</f>
        <v>1.8</v>
      </c>
      <c r="HQ4" s="13" t="s">
        <v>44</v>
      </c>
      <c r="HW4" s="27">
        <f>[1]AS!UG4</f>
        <v>0.8</v>
      </c>
      <c r="HX4" s="13" t="s">
        <v>44</v>
      </c>
      <c r="ID4" s="27">
        <f>[1]AS!UN4</f>
        <v>0.8</v>
      </c>
      <c r="IE4" s="13" t="s">
        <v>44</v>
      </c>
      <c r="IK4" s="27">
        <f>[1]AS!UU4</f>
        <v>0.8</v>
      </c>
      <c r="IL4" s="13" t="s">
        <v>44</v>
      </c>
    </row>
    <row r="5" spans="1:251" ht="18" customHeight="1">
      <c r="D5" s="28"/>
      <c r="E5" s="13"/>
      <c r="F5" s="23"/>
      <c r="H5" s="29" t="s">
        <v>45</v>
      </c>
      <c r="I5" s="25" t="s">
        <v>36</v>
      </c>
      <c r="J5" s="30" t="s">
        <v>46</v>
      </c>
      <c r="K5" s="12"/>
      <c r="N5" s="31">
        <f>SUMIFS($E$34:$E$40,N34:N40,"* OUI*")</f>
        <v>0</v>
      </c>
      <c r="O5" s="13" t="s">
        <v>47</v>
      </c>
      <c r="U5" s="31">
        <f>SUMIFS($E$34:$E$40,U34:U40,"* OUI*")</f>
        <v>0</v>
      </c>
      <c r="V5" s="13" t="s">
        <v>47</v>
      </c>
      <c r="AB5" s="31">
        <f>SUMIFS($E$34:$E$40,AB34:AB40,"* OUI*")</f>
        <v>0</v>
      </c>
      <c r="AC5" s="13" t="s">
        <v>47</v>
      </c>
      <c r="AI5" s="31">
        <f>SUMIFS($E$34:$E$40,AI34:AI40,"* OUI*")</f>
        <v>0</v>
      </c>
      <c r="AJ5" s="13" t="s">
        <v>47</v>
      </c>
      <c r="AP5" s="31">
        <f>SUMIFS($E$34:$E$40,AP34:AP40,"* OUI*")</f>
        <v>0</v>
      </c>
      <c r="AQ5" s="13" t="s">
        <v>47</v>
      </c>
      <c r="AW5" s="31">
        <f>SUMIFS($E$34:$E$40,AW34:AW40,"* OUI*")</f>
        <v>0</v>
      </c>
      <c r="AX5" s="13" t="s">
        <v>47</v>
      </c>
      <c r="BD5" s="31">
        <f>SUMIFS($E$34:$E$40,BD34:BD40,"* OUI*")</f>
        <v>0</v>
      </c>
      <c r="BE5" s="13" t="s">
        <v>47</v>
      </c>
      <c r="BK5" s="31">
        <f>SUMIFS($E$34:$E$40,BK34:BK40,"* OUI*")</f>
        <v>0</v>
      </c>
      <c r="BL5" s="13" t="s">
        <v>47</v>
      </c>
      <c r="BR5" s="31">
        <f>SUMIFS($E$34:$E$40,BR34:BR40,"* OUI*")</f>
        <v>0</v>
      </c>
      <c r="BS5" s="13" t="s">
        <v>47</v>
      </c>
      <c r="BY5" s="31">
        <f>SUMIFS($E$34:$E$40,BY34:BY40,"* OUI*")</f>
        <v>0</v>
      </c>
      <c r="BZ5" s="13" t="s">
        <v>47</v>
      </c>
      <c r="CF5" s="31">
        <f>SUMIFS($E$34:$E$40,CF34:CF40,"* OUI*")</f>
        <v>0</v>
      </c>
      <c r="CG5" s="13" t="s">
        <v>47</v>
      </c>
      <c r="CM5" s="31">
        <f>SUMIFS($E$34:$E$40,CM34:CM40,"* OUI*")</f>
        <v>0</v>
      </c>
      <c r="CN5" s="13" t="s">
        <v>47</v>
      </c>
      <c r="CT5" s="31">
        <f>SUMIFS($E$34:$E$40,CT34:CT40,"* OUI*")</f>
        <v>0</v>
      </c>
      <c r="CU5" s="13" t="s">
        <v>47</v>
      </c>
      <c r="DA5" s="31">
        <f>SUMIFS($E$34:$E$40,DA34:DA40,"* OUI*")</f>
        <v>0</v>
      </c>
      <c r="DB5" s="13" t="s">
        <v>47</v>
      </c>
      <c r="DH5" s="31">
        <f>SUMIFS($E$34:$E$40,DH34:DH40,"* OUI*")</f>
        <v>0</v>
      </c>
      <c r="DI5" s="13" t="s">
        <v>47</v>
      </c>
      <c r="DO5" s="31">
        <f>SUMIFS($E$34:$E$40,DO34:DO40,"* OUI*")</f>
        <v>0</v>
      </c>
      <c r="DP5" s="13" t="s">
        <v>47</v>
      </c>
      <c r="DV5" s="31">
        <f>SUMIFS($E$34:$E$40,DV34:DV40,"* OUI*")</f>
        <v>0</v>
      </c>
      <c r="DW5" s="13" t="s">
        <v>47</v>
      </c>
      <c r="EC5" s="31">
        <f>SUMIFS($E$34:$E$40,EC34:EC40,"* OUI*")</f>
        <v>0</v>
      </c>
      <c r="ED5" s="13" t="s">
        <v>47</v>
      </c>
      <c r="EJ5" s="31">
        <f>SUMIFS($E$34:$E$40,EJ34:EJ40,"* OUI*")</f>
        <v>0</v>
      </c>
      <c r="EK5" s="13" t="s">
        <v>47</v>
      </c>
      <c r="EQ5" s="31">
        <f>SUMIFS($E$34:$E$40,EQ34:EQ40,"* OUI*")</f>
        <v>0</v>
      </c>
      <c r="ER5" s="13" t="s">
        <v>47</v>
      </c>
      <c r="EX5" s="31">
        <f>SUMIFS($E$34:$E$40,EX34:EX40,"* OUI*")</f>
        <v>0</v>
      </c>
      <c r="EY5" s="13" t="s">
        <v>47</v>
      </c>
      <c r="FE5" s="31">
        <f>SUMIFS($E$34:$E$40,FE34:FE40,"* OUI*")</f>
        <v>0</v>
      </c>
      <c r="FF5" s="13" t="s">
        <v>47</v>
      </c>
      <c r="FL5" s="31">
        <f>SUMIFS($E$34:$E$40,FL34:FL40,"* OUI*")</f>
        <v>0</v>
      </c>
      <c r="FM5" s="13" t="s">
        <v>47</v>
      </c>
      <c r="FS5" s="31">
        <f>SUMIFS($E$34:$E$40,FS34:FS40,"* OUI*")</f>
        <v>0</v>
      </c>
      <c r="FT5" s="13" t="s">
        <v>47</v>
      </c>
      <c r="FZ5" s="31">
        <f>SUMIFS($E$34:$E$40,FZ34:FZ40,"* OUI*")</f>
        <v>0</v>
      </c>
      <c r="GA5" s="13" t="s">
        <v>47</v>
      </c>
      <c r="GG5" s="31">
        <f>SUMIFS($E$34:$E$40,GG34:GG40,"* OUI*")</f>
        <v>0</v>
      </c>
      <c r="GH5" s="13" t="s">
        <v>47</v>
      </c>
      <c r="GN5" s="31">
        <f>SUMIFS($E$34:$E$40,GN34:GN40,"* OUI*")</f>
        <v>0</v>
      </c>
      <c r="GO5" s="13" t="s">
        <v>47</v>
      </c>
      <c r="GU5" s="31">
        <f>SUMIFS($E$34:$E$40,GU34:GU40,"* OUI*")</f>
        <v>0</v>
      </c>
      <c r="GV5" s="13" t="s">
        <v>47</v>
      </c>
      <c r="HB5" s="31">
        <f>SUMIFS($E$34:$E$40,HB34:HB40,"* OUI*")</f>
        <v>0</v>
      </c>
      <c r="HC5" s="13" t="s">
        <v>47</v>
      </c>
      <c r="HI5" s="31">
        <f>SUMIFS($E$34:$E$40,HI34:HI40,"* OUI*")</f>
        <v>0</v>
      </c>
      <c r="HJ5" s="13" t="s">
        <v>47</v>
      </c>
      <c r="HP5" s="31">
        <f>SUMIFS($E$34:$E$40,HP34:HP40,"* OUI*")</f>
        <v>0</v>
      </c>
      <c r="HQ5" s="13" t="s">
        <v>47</v>
      </c>
      <c r="HW5" s="31">
        <f>SUMIFS($E$34:$E$40,HW34:HW40,"* OUI*")</f>
        <v>0</v>
      </c>
      <c r="HX5" s="13" t="s">
        <v>47</v>
      </c>
      <c r="ID5" s="31">
        <f>SUMIFS($E$34:$E$40,ID34:ID40,"* OUI*")</f>
        <v>0</v>
      </c>
      <c r="IE5" s="13" t="s">
        <v>47</v>
      </c>
      <c r="IK5" s="31">
        <f>SUMIFS($E$34:$E$40,IK34:IK40,"* OUI*")</f>
        <v>0</v>
      </c>
      <c r="IL5" s="13" t="s">
        <v>47</v>
      </c>
    </row>
    <row r="6" spans="1:251" ht="15" customHeight="1">
      <c r="E6" s="32" t="s">
        <v>48</v>
      </c>
      <c r="F6" s="33" t="s">
        <v>49</v>
      </c>
      <c r="G6" s="34"/>
      <c r="H6" s="35" t="s">
        <v>50</v>
      </c>
      <c r="I6" s="36" t="s">
        <v>36</v>
      </c>
      <c r="J6" s="37" t="s">
        <v>51</v>
      </c>
      <c r="K6" s="12"/>
      <c r="M6" s="38" t="s">
        <v>52</v>
      </c>
      <c r="N6" s="297">
        <f t="shared" ref="N6" si="29">WEEKNUM(N9)</f>
        <v>20</v>
      </c>
      <c r="O6" s="298"/>
      <c r="P6" s="298"/>
      <c r="Q6" s="298"/>
      <c r="R6" s="298"/>
      <c r="S6" s="298"/>
      <c r="T6" s="299"/>
      <c r="U6" s="297">
        <f t="shared" ref="U6" si="30">WEEKNUM(U9)</f>
        <v>21</v>
      </c>
      <c r="V6" s="298"/>
      <c r="W6" s="298"/>
      <c r="X6" s="298"/>
      <c r="Y6" s="298"/>
      <c r="Z6" s="298"/>
      <c r="AA6" s="299"/>
      <c r="AB6" s="297">
        <f t="shared" ref="AB6" si="31">WEEKNUM(AB9)</f>
        <v>22</v>
      </c>
      <c r="AC6" s="298"/>
      <c r="AD6" s="298"/>
      <c r="AE6" s="298"/>
      <c r="AF6" s="298"/>
      <c r="AG6" s="298"/>
      <c r="AH6" s="299"/>
      <c r="AI6" s="297">
        <f t="shared" ref="AI6" si="32">WEEKNUM(AI9)</f>
        <v>23</v>
      </c>
      <c r="AJ6" s="298"/>
      <c r="AK6" s="298"/>
      <c r="AL6" s="298"/>
      <c r="AM6" s="298"/>
      <c r="AN6" s="298"/>
      <c r="AO6" s="299"/>
      <c r="AP6" s="297">
        <f t="shared" ref="AP6" si="33">WEEKNUM(AP9)</f>
        <v>24</v>
      </c>
      <c r="AQ6" s="298"/>
      <c r="AR6" s="298"/>
      <c r="AS6" s="298"/>
      <c r="AT6" s="298"/>
      <c r="AU6" s="298"/>
      <c r="AV6" s="299"/>
      <c r="AW6" s="297">
        <f t="shared" ref="AW6" si="34">WEEKNUM(AW9)</f>
        <v>25</v>
      </c>
      <c r="AX6" s="298"/>
      <c r="AY6" s="298"/>
      <c r="AZ6" s="298"/>
      <c r="BA6" s="298"/>
      <c r="BB6" s="298"/>
      <c r="BC6" s="299"/>
      <c r="BD6" s="297">
        <f t="shared" ref="BD6" si="35">WEEKNUM(BD9)</f>
        <v>26</v>
      </c>
      <c r="BE6" s="298"/>
      <c r="BF6" s="298"/>
      <c r="BG6" s="298"/>
      <c r="BH6" s="298"/>
      <c r="BI6" s="298"/>
      <c r="BJ6" s="299"/>
      <c r="BK6" s="297">
        <f t="shared" ref="BK6:DV6" si="36">WEEKNUM(BK9)</f>
        <v>27</v>
      </c>
      <c r="BL6" s="298"/>
      <c r="BM6" s="298"/>
      <c r="BN6" s="298"/>
      <c r="BO6" s="298"/>
      <c r="BP6" s="298"/>
      <c r="BQ6" s="299"/>
      <c r="BR6" s="297">
        <f t="shared" si="36"/>
        <v>28</v>
      </c>
      <c r="BS6" s="298"/>
      <c r="BT6" s="298"/>
      <c r="BU6" s="298"/>
      <c r="BV6" s="298"/>
      <c r="BW6" s="298"/>
      <c r="BX6" s="299"/>
      <c r="BY6" s="297">
        <f t="shared" si="36"/>
        <v>29</v>
      </c>
      <c r="BZ6" s="298"/>
      <c r="CA6" s="298"/>
      <c r="CB6" s="298"/>
      <c r="CC6" s="298"/>
      <c r="CD6" s="298"/>
      <c r="CE6" s="299"/>
      <c r="CF6" s="297">
        <f t="shared" si="36"/>
        <v>30</v>
      </c>
      <c r="CG6" s="298"/>
      <c r="CH6" s="298"/>
      <c r="CI6" s="298"/>
      <c r="CJ6" s="298"/>
      <c r="CK6" s="298"/>
      <c r="CL6" s="299"/>
      <c r="CM6" s="297">
        <f t="shared" si="36"/>
        <v>31</v>
      </c>
      <c r="CN6" s="298"/>
      <c r="CO6" s="298"/>
      <c r="CP6" s="298"/>
      <c r="CQ6" s="298"/>
      <c r="CR6" s="298"/>
      <c r="CS6" s="299"/>
      <c r="CT6" s="297">
        <f t="shared" si="36"/>
        <v>32</v>
      </c>
      <c r="CU6" s="298"/>
      <c r="CV6" s="298"/>
      <c r="CW6" s="298"/>
      <c r="CX6" s="298"/>
      <c r="CY6" s="298"/>
      <c r="CZ6" s="299"/>
      <c r="DA6" s="297">
        <f t="shared" si="36"/>
        <v>33</v>
      </c>
      <c r="DB6" s="298"/>
      <c r="DC6" s="298"/>
      <c r="DD6" s="298"/>
      <c r="DE6" s="298"/>
      <c r="DF6" s="298"/>
      <c r="DG6" s="299"/>
      <c r="DH6" s="297">
        <f t="shared" si="36"/>
        <v>34</v>
      </c>
      <c r="DI6" s="298"/>
      <c r="DJ6" s="298"/>
      <c r="DK6" s="298"/>
      <c r="DL6" s="298"/>
      <c r="DM6" s="298"/>
      <c r="DN6" s="299"/>
      <c r="DO6" s="297">
        <f t="shared" si="36"/>
        <v>35</v>
      </c>
      <c r="DP6" s="298"/>
      <c r="DQ6" s="298"/>
      <c r="DR6" s="298"/>
      <c r="DS6" s="298"/>
      <c r="DT6" s="298"/>
      <c r="DU6" s="299"/>
      <c r="DV6" s="297">
        <f t="shared" si="36"/>
        <v>36</v>
      </c>
      <c r="DW6" s="298"/>
      <c r="DX6" s="298"/>
      <c r="DY6" s="298"/>
      <c r="DZ6" s="298"/>
      <c r="EA6" s="298"/>
      <c r="EB6" s="299"/>
      <c r="EC6" s="297">
        <f t="shared" ref="EC6:GN6" si="37">WEEKNUM(EC9)</f>
        <v>37</v>
      </c>
      <c r="ED6" s="298"/>
      <c r="EE6" s="298"/>
      <c r="EF6" s="298"/>
      <c r="EG6" s="298"/>
      <c r="EH6" s="298"/>
      <c r="EI6" s="299"/>
      <c r="EJ6" s="297">
        <f t="shared" si="37"/>
        <v>38</v>
      </c>
      <c r="EK6" s="298"/>
      <c r="EL6" s="298"/>
      <c r="EM6" s="298"/>
      <c r="EN6" s="298"/>
      <c r="EO6" s="298"/>
      <c r="EP6" s="299"/>
      <c r="EQ6" s="297">
        <f t="shared" si="37"/>
        <v>39</v>
      </c>
      <c r="ER6" s="298"/>
      <c r="ES6" s="298"/>
      <c r="ET6" s="298"/>
      <c r="EU6" s="298"/>
      <c r="EV6" s="298"/>
      <c r="EW6" s="299"/>
      <c r="EX6" s="297">
        <f t="shared" si="37"/>
        <v>40</v>
      </c>
      <c r="EY6" s="298"/>
      <c r="EZ6" s="298"/>
      <c r="FA6" s="298"/>
      <c r="FB6" s="298"/>
      <c r="FC6" s="298"/>
      <c r="FD6" s="299"/>
      <c r="FE6" s="297">
        <f t="shared" si="37"/>
        <v>41</v>
      </c>
      <c r="FF6" s="298"/>
      <c r="FG6" s="298"/>
      <c r="FH6" s="298"/>
      <c r="FI6" s="298"/>
      <c r="FJ6" s="298"/>
      <c r="FK6" s="299"/>
      <c r="FL6" s="297">
        <f t="shared" si="37"/>
        <v>42</v>
      </c>
      <c r="FM6" s="298"/>
      <c r="FN6" s="298"/>
      <c r="FO6" s="298"/>
      <c r="FP6" s="298"/>
      <c r="FQ6" s="298"/>
      <c r="FR6" s="299"/>
      <c r="FS6" s="297">
        <f t="shared" si="37"/>
        <v>43</v>
      </c>
      <c r="FT6" s="298"/>
      <c r="FU6" s="298"/>
      <c r="FV6" s="298"/>
      <c r="FW6" s="298"/>
      <c r="FX6" s="298"/>
      <c r="FY6" s="299"/>
      <c r="FZ6" s="297">
        <f t="shared" si="37"/>
        <v>44</v>
      </c>
      <c r="GA6" s="298"/>
      <c r="GB6" s="298"/>
      <c r="GC6" s="298"/>
      <c r="GD6" s="298"/>
      <c r="GE6" s="298"/>
      <c r="GF6" s="299"/>
      <c r="GG6" s="297">
        <f t="shared" si="37"/>
        <v>45</v>
      </c>
      <c r="GH6" s="298"/>
      <c r="GI6" s="298"/>
      <c r="GJ6" s="298"/>
      <c r="GK6" s="298"/>
      <c r="GL6" s="298"/>
      <c r="GM6" s="299"/>
      <c r="GN6" s="297">
        <f t="shared" si="37"/>
        <v>46</v>
      </c>
      <c r="GO6" s="298"/>
      <c r="GP6" s="298"/>
      <c r="GQ6" s="298"/>
      <c r="GR6" s="298"/>
      <c r="GS6" s="298"/>
      <c r="GT6" s="299"/>
      <c r="GU6" s="297">
        <f t="shared" ref="GU6:IK6" si="38">WEEKNUM(GU9)</f>
        <v>47</v>
      </c>
      <c r="GV6" s="298"/>
      <c r="GW6" s="298"/>
      <c r="GX6" s="298"/>
      <c r="GY6" s="298"/>
      <c r="GZ6" s="298"/>
      <c r="HA6" s="299"/>
      <c r="HB6" s="297">
        <f t="shared" si="38"/>
        <v>48</v>
      </c>
      <c r="HC6" s="298"/>
      <c r="HD6" s="298"/>
      <c r="HE6" s="298"/>
      <c r="HF6" s="298"/>
      <c r="HG6" s="298"/>
      <c r="HH6" s="299"/>
      <c r="HI6" s="297">
        <f t="shared" si="38"/>
        <v>49</v>
      </c>
      <c r="HJ6" s="298"/>
      <c r="HK6" s="298"/>
      <c r="HL6" s="298"/>
      <c r="HM6" s="298"/>
      <c r="HN6" s="298"/>
      <c r="HO6" s="299"/>
      <c r="HP6" s="297">
        <f t="shared" si="38"/>
        <v>50</v>
      </c>
      <c r="HQ6" s="298"/>
      <c r="HR6" s="298"/>
      <c r="HS6" s="298"/>
      <c r="HT6" s="298"/>
      <c r="HU6" s="298"/>
      <c r="HV6" s="299"/>
      <c r="HW6" s="297">
        <f t="shared" si="38"/>
        <v>51</v>
      </c>
      <c r="HX6" s="298"/>
      <c r="HY6" s="298"/>
      <c r="HZ6" s="298"/>
      <c r="IA6" s="298"/>
      <c r="IB6" s="298"/>
      <c r="IC6" s="299"/>
      <c r="ID6" s="297">
        <f t="shared" si="38"/>
        <v>52</v>
      </c>
      <c r="IE6" s="298"/>
      <c r="IF6" s="298"/>
      <c r="IG6" s="298"/>
      <c r="IH6" s="298"/>
      <c r="II6" s="298"/>
      <c r="IJ6" s="299"/>
      <c r="IK6" s="297">
        <f t="shared" si="38"/>
        <v>53</v>
      </c>
      <c r="IL6" s="298"/>
      <c r="IM6" s="298"/>
      <c r="IN6" s="298"/>
      <c r="IO6" s="298"/>
      <c r="IP6" s="298"/>
      <c r="IQ6" s="299"/>
    </row>
    <row r="7" spans="1:251" ht="18">
      <c r="E7" s="39" t="e">
        <f>E34+#REF!+#REF!+#REF!+#REF!+#REF!+#REF!+#REF!+#REF!+#REF!+#REF!+#REF!+#REF!+#REF!</f>
        <v>#REF!</v>
      </c>
      <c r="F7" s="39">
        <f>SUM(F34:F40)</f>
        <v>15.4</v>
      </c>
      <c r="G7" s="34"/>
      <c r="H7" s="40"/>
      <c r="I7" s="41" t="s">
        <v>36</v>
      </c>
      <c r="J7" s="42" t="s">
        <v>53</v>
      </c>
      <c r="K7" s="12"/>
      <c r="M7" s="38" t="s">
        <v>54</v>
      </c>
      <c r="N7" s="300">
        <f t="shared" ref="N7" si="39">N$9</f>
        <v>43598</v>
      </c>
      <c r="O7" s="301"/>
      <c r="P7" s="301"/>
      <c r="Q7" s="301"/>
      <c r="R7" s="301"/>
      <c r="S7" s="301"/>
      <c r="T7" s="302"/>
      <c r="U7" s="300">
        <f t="shared" ref="U7" si="40">U$9</f>
        <v>43605</v>
      </c>
      <c r="V7" s="301"/>
      <c r="W7" s="301"/>
      <c r="X7" s="301"/>
      <c r="Y7" s="301"/>
      <c r="Z7" s="301"/>
      <c r="AA7" s="302"/>
      <c r="AB7" s="300">
        <f t="shared" ref="AB7" si="41">AB$9</f>
        <v>43612</v>
      </c>
      <c r="AC7" s="301"/>
      <c r="AD7" s="301"/>
      <c r="AE7" s="301"/>
      <c r="AF7" s="301"/>
      <c r="AG7" s="301"/>
      <c r="AH7" s="302"/>
      <c r="AI7" s="300">
        <f t="shared" ref="AI7" si="42">AI$9</f>
        <v>43619</v>
      </c>
      <c r="AJ7" s="301"/>
      <c r="AK7" s="301"/>
      <c r="AL7" s="301"/>
      <c r="AM7" s="301"/>
      <c r="AN7" s="301"/>
      <c r="AO7" s="302"/>
      <c r="AP7" s="300">
        <f t="shared" ref="AP7" si="43">AP$9</f>
        <v>43626</v>
      </c>
      <c r="AQ7" s="301"/>
      <c r="AR7" s="301"/>
      <c r="AS7" s="301"/>
      <c r="AT7" s="301"/>
      <c r="AU7" s="301"/>
      <c r="AV7" s="302"/>
      <c r="AW7" s="300">
        <f t="shared" ref="AW7" si="44">AW$9</f>
        <v>43633</v>
      </c>
      <c r="AX7" s="301"/>
      <c r="AY7" s="301"/>
      <c r="AZ7" s="301"/>
      <c r="BA7" s="301"/>
      <c r="BB7" s="301"/>
      <c r="BC7" s="302"/>
      <c r="BD7" s="300">
        <f t="shared" ref="BD7" si="45">BD$9</f>
        <v>43640</v>
      </c>
      <c r="BE7" s="301"/>
      <c r="BF7" s="301"/>
      <c r="BG7" s="301"/>
      <c r="BH7" s="301"/>
      <c r="BI7" s="301"/>
      <c r="BJ7" s="302"/>
      <c r="BK7" s="300">
        <f t="shared" ref="BK7:DV7" si="46">BK$9</f>
        <v>43647</v>
      </c>
      <c r="BL7" s="301"/>
      <c r="BM7" s="301"/>
      <c r="BN7" s="301"/>
      <c r="BO7" s="301"/>
      <c r="BP7" s="301"/>
      <c r="BQ7" s="302"/>
      <c r="BR7" s="300">
        <f t="shared" si="46"/>
        <v>43654</v>
      </c>
      <c r="BS7" s="301"/>
      <c r="BT7" s="301"/>
      <c r="BU7" s="301"/>
      <c r="BV7" s="301"/>
      <c r="BW7" s="301"/>
      <c r="BX7" s="302"/>
      <c r="BY7" s="300">
        <f t="shared" si="46"/>
        <v>43661</v>
      </c>
      <c r="BZ7" s="301"/>
      <c r="CA7" s="301"/>
      <c r="CB7" s="301"/>
      <c r="CC7" s="301"/>
      <c r="CD7" s="301"/>
      <c r="CE7" s="302"/>
      <c r="CF7" s="300">
        <f t="shared" si="46"/>
        <v>43668</v>
      </c>
      <c r="CG7" s="301"/>
      <c r="CH7" s="301"/>
      <c r="CI7" s="301"/>
      <c r="CJ7" s="301"/>
      <c r="CK7" s="301"/>
      <c r="CL7" s="302"/>
      <c r="CM7" s="300">
        <f t="shared" si="46"/>
        <v>43675</v>
      </c>
      <c r="CN7" s="301"/>
      <c r="CO7" s="301"/>
      <c r="CP7" s="301"/>
      <c r="CQ7" s="301"/>
      <c r="CR7" s="301"/>
      <c r="CS7" s="302"/>
      <c r="CT7" s="300">
        <f t="shared" si="46"/>
        <v>43682</v>
      </c>
      <c r="CU7" s="301"/>
      <c r="CV7" s="301"/>
      <c r="CW7" s="301"/>
      <c r="CX7" s="301"/>
      <c r="CY7" s="301"/>
      <c r="CZ7" s="302"/>
      <c r="DA7" s="300">
        <f t="shared" si="46"/>
        <v>43689</v>
      </c>
      <c r="DB7" s="301"/>
      <c r="DC7" s="301"/>
      <c r="DD7" s="301"/>
      <c r="DE7" s="301"/>
      <c r="DF7" s="301"/>
      <c r="DG7" s="302"/>
      <c r="DH7" s="300">
        <f t="shared" si="46"/>
        <v>43696</v>
      </c>
      <c r="DI7" s="301"/>
      <c r="DJ7" s="301"/>
      <c r="DK7" s="301"/>
      <c r="DL7" s="301"/>
      <c r="DM7" s="301"/>
      <c r="DN7" s="302"/>
      <c r="DO7" s="300">
        <f t="shared" si="46"/>
        <v>43703</v>
      </c>
      <c r="DP7" s="301"/>
      <c r="DQ7" s="301"/>
      <c r="DR7" s="301"/>
      <c r="DS7" s="301"/>
      <c r="DT7" s="301"/>
      <c r="DU7" s="302"/>
      <c r="DV7" s="300">
        <f t="shared" si="46"/>
        <v>43710</v>
      </c>
      <c r="DW7" s="301"/>
      <c r="DX7" s="301"/>
      <c r="DY7" s="301"/>
      <c r="DZ7" s="301"/>
      <c r="EA7" s="301"/>
      <c r="EB7" s="302"/>
      <c r="EC7" s="300">
        <f t="shared" ref="EC7:GN7" si="47">EC$9</f>
        <v>43717</v>
      </c>
      <c r="ED7" s="301"/>
      <c r="EE7" s="301"/>
      <c r="EF7" s="301"/>
      <c r="EG7" s="301"/>
      <c r="EH7" s="301"/>
      <c r="EI7" s="302"/>
      <c r="EJ7" s="300">
        <f t="shared" si="47"/>
        <v>43724</v>
      </c>
      <c r="EK7" s="301"/>
      <c r="EL7" s="301"/>
      <c r="EM7" s="301"/>
      <c r="EN7" s="301"/>
      <c r="EO7" s="301"/>
      <c r="EP7" s="302"/>
      <c r="EQ7" s="300">
        <f t="shared" si="47"/>
        <v>43731</v>
      </c>
      <c r="ER7" s="301"/>
      <c r="ES7" s="301"/>
      <c r="ET7" s="301"/>
      <c r="EU7" s="301"/>
      <c r="EV7" s="301"/>
      <c r="EW7" s="302"/>
      <c r="EX7" s="300">
        <f t="shared" si="47"/>
        <v>43738</v>
      </c>
      <c r="EY7" s="301"/>
      <c r="EZ7" s="301"/>
      <c r="FA7" s="301"/>
      <c r="FB7" s="301"/>
      <c r="FC7" s="301"/>
      <c r="FD7" s="302"/>
      <c r="FE7" s="300">
        <f t="shared" si="47"/>
        <v>43745</v>
      </c>
      <c r="FF7" s="301"/>
      <c r="FG7" s="301"/>
      <c r="FH7" s="301"/>
      <c r="FI7" s="301"/>
      <c r="FJ7" s="301"/>
      <c r="FK7" s="302"/>
      <c r="FL7" s="300">
        <f t="shared" si="47"/>
        <v>43752</v>
      </c>
      <c r="FM7" s="301"/>
      <c r="FN7" s="301"/>
      <c r="FO7" s="301"/>
      <c r="FP7" s="301"/>
      <c r="FQ7" s="301"/>
      <c r="FR7" s="302"/>
      <c r="FS7" s="300">
        <f t="shared" si="47"/>
        <v>43759</v>
      </c>
      <c r="FT7" s="301"/>
      <c r="FU7" s="301"/>
      <c r="FV7" s="301"/>
      <c r="FW7" s="301"/>
      <c r="FX7" s="301"/>
      <c r="FY7" s="302"/>
      <c r="FZ7" s="300">
        <f t="shared" si="47"/>
        <v>43766</v>
      </c>
      <c r="GA7" s="301"/>
      <c r="GB7" s="301"/>
      <c r="GC7" s="301"/>
      <c r="GD7" s="301"/>
      <c r="GE7" s="301"/>
      <c r="GF7" s="302"/>
      <c r="GG7" s="300">
        <f t="shared" si="47"/>
        <v>43773</v>
      </c>
      <c r="GH7" s="301"/>
      <c r="GI7" s="301"/>
      <c r="GJ7" s="301"/>
      <c r="GK7" s="301"/>
      <c r="GL7" s="301"/>
      <c r="GM7" s="302"/>
      <c r="GN7" s="300">
        <f t="shared" si="47"/>
        <v>43780</v>
      </c>
      <c r="GO7" s="301"/>
      <c r="GP7" s="301"/>
      <c r="GQ7" s="301"/>
      <c r="GR7" s="301"/>
      <c r="GS7" s="301"/>
      <c r="GT7" s="302"/>
      <c r="GU7" s="300">
        <f t="shared" ref="GU7:IK7" si="48">GU$9</f>
        <v>43787</v>
      </c>
      <c r="GV7" s="301"/>
      <c r="GW7" s="301"/>
      <c r="GX7" s="301"/>
      <c r="GY7" s="301"/>
      <c r="GZ7" s="301"/>
      <c r="HA7" s="302"/>
      <c r="HB7" s="300">
        <f t="shared" si="48"/>
        <v>43794</v>
      </c>
      <c r="HC7" s="301"/>
      <c r="HD7" s="301"/>
      <c r="HE7" s="301"/>
      <c r="HF7" s="301"/>
      <c r="HG7" s="301"/>
      <c r="HH7" s="302"/>
      <c r="HI7" s="300">
        <f t="shared" si="48"/>
        <v>43801</v>
      </c>
      <c r="HJ7" s="301"/>
      <c r="HK7" s="301"/>
      <c r="HL7" s="301"/>
      <c r="HM7" s="301"/>
      <c r="HN7" s="301"/>
      <c r="HO7" s="302"/>
      <c r="HP7" s="300">
        <f t="shared" si="48"/>
        <v>43808</v>
      </c>
      <c r="HQ7" s="301"/>
      <c r="HR7" s="301"/>
      <c r="HS7" s="301"/>
      <c r="HT7" s="301"/>
      <c r="HU7" s="301"/>
      <c r="HV7" s="302"/>
      <c r="HW7" s="300">
        <f t="shared" si="48"/>
        <v>43815</v>
      </c>
      <c r="HX7" s="301"/>
      <c r="HY7" s="301"/>
      <c r="HZ7" s="301"/>
      <c r="IA7" s="301"/>
      <c r="IB7" s="301"/>
      <c r="IC7" s="302"/>
      <c r="ID7" s="300">
        <f t="shared" si="48"/>
        <v>43822</v>
      </c>
      <c r="IE7" s="301"/>
      <c r="IF7" s="301"/>
      <c r="IG7" s="301"/>
      <c r="IH7" s="301"/>
      <c r="II7" s="301"/>
      <c r="IJ7" s="302"/>
      <c r="IK7" s="300">
        <f t="shared" si="48"/>
        <v>43829</v>
      </c>
      <c r="IL7" s="301"/>
      <c r="IM7" s="301"/>
      <c r="IN7" s="301"/>
      <c r="IO7" s="301"/>
      <c r="IP7" s="301"/>
      <c r="IQ7" s="302"/>
    </row>
    <row r="8" spans="1:251" ht="18.75" thickBot="1">
      <c r="F8" s="23"/>
      <c r="H8" s="44"/>
      <c r="I8" s="45" t="s">
        <v>36</v>
      </c>
      <c r="J8" s="46" t="s">
        <v>55</v>
      </c>
      <c r="K8" s="12"/>
      <c r="M8" s="38" t="s">
        <v>56</v>
      </c>
      <c r="N8" s="303">
        <f t="shared" ref="N8" si="49">T$9</f>
        <v>43604</v>
      </c>
      <c r="O8" s="304"/>
      <c r="P8" s="304"/>
      <c r="Q8" s="304"/>
      <c r="R8" s="304"/>
      <c r="S8" s="304"/>
      <c r="T8" s="305"/>
      <c r="U8" s="303">
        <f t="shared" ref="U8" si="50">AA$9</f>
        <v>43611</v>
      </c>
      <c r="V8" s="304"/>
      <c r="W8" s="304"/>
      <c r="X8" s="304"/>
      <c r="Y8" s="304"/>
      <c r="Z8" s="304"/>
      <c r="AA8" s="305"/>
      <c r="AB8" s="303">
        <f t="shared" ref="AB8" si="51">AH$9</f>
        <v>43618</v>
      </c>
      <c r="AC8" s="304"/>
      <c r="AD8" s="304"/>
      <c r="AE8" s="304"/>
      <c r="AF8" s="304"/>
      <c r="AG8" s="304"/>
      <c r="AH8" s="305"/>
      <c r="AI8" s="303">
        <f t="shared" ref="AI8" si="52">AO$9</f>
        <v>43625</v>
      </c>
      <c r="AJ8" s="304"/>
      <c r="AK8" s="304"/>
      <c r="AL8" s="304"/>
      <c r="AM8" s="304"/>
      <c r="AN8" s="304"/>
      <c r="AO8" s="305"/>
      <c r="AP8" s="303">
        <f t="shared" ref="AP8" si="53">AV$9</f>
        <v>43632</v>
      </c>
      <c r="AQ8" s="304"/>
      <c r="AR8" s="304"/>
      <c r="AS8" s="304"/>
      <c r="AT8" s="304"/>
      <c r="AU8" s="304"/>
      <c r="AV8" s="305"/>
      <c r="AW8" s="303">
        <f t="shared" ref="AW8" si="54">BC$9</f>
        <v>43639</v>
      </c>
      <c r="AX8" s="304"/>
      <c r="AY8" s="304"/>
      <c r="AZ8" s="304"/>
      <c r="BA8" s="304"/>
      <c r="BB8" s="304"/>
      <c r="BC8" s="305"/>
      <c r="BD8" s="303">
        <f t="shared" ref="BD8" si="55">BJ$9</f>
        <v>43646</v>
      </c>
      <c r="BE8" s="304"/>
      <c r="BF8" s="304"/>
      <c r="BG8" s="304"/>
      <c r="BH8" s="304"/>
      <c r="BI8" s="304"/>
      <c r="BJ8" s="305"/>
      <c r="BK8" s="303">
        <f t="shared" ref="BK8" si="56">BQ$9</f>
        <v>43653</v>
      </c>
      <c r="BL8" s="304"/>
      <c r="BM8" s="304"/>
      <c r="BN8" s="304"/>
      <c r="BO8" s="304"/>
      <c r="BP8" s="304"/>
      <c r="BQ8" s="305"/>
      <c r="BR8" s="303">
        <f t="shared" ref="BR8" si="57">BX$9</f>
        <v>43660</v>
      </c>
      <c r="BS8" s="304"/>
      <c r="BT8" s="304"/>
      <c r="BU8" s="304"/>
      <c r="BV8" s="304"/>
      <c r="BW8" s="304"/>
      <c r="BX8" s="305"/>
      <c r="BY8" s="303">
        <f t="shared" ref="BY8" si="58">CE$9</f>
        <v>43667</v>
      </c>
      <c r="BZ8" s="304"/>
      <c r="CA8" s="304"/>
      <c r="CB8" s="304"/>
      <c r="CC8" s="304"/>
      <c r="CD8" s="304"/>
      <c r="CE8" s="305"/>
      <c r="CF8" s="303">
        <f t="shared" ref="CF8" si="59">CL$9</f>
        <v>43674</v>
      </c>
      <c r="CG8" s="304"/>
      <c r="CH8" s="304"/>
      <c r="CI8" s="304"/>
      <c r="CJ8" s="304"/>
      <c r="CK8" s="304"/>
      <c r="CL8" s="305"/>
      <c r="CM8" s="303">
        <f t="shared" ref="CM8" si="60">CS$9</f>
        <v>43681</v>
      </c>
      <c r="CN8" s="304"/>
      <c r="CO8" s="304"/>
      <c r="CP8" s="304"/>
      <c r="CQ8" s="304"/>
      <c r="CR8" s="304"/>
      <c r="CS8" s="305"/>
      <c r="CT8" s="303">
        <f t="shared" ref="CT8" si="61">CZ$9</f>
        <v>43688</v>
      </c>
      <c r="CU8" s="304"/>
      <c r="CV8" s="304"/>
      <c r="CW8" s="304"/>
      <c r="CX8" s="304"/>
      <c r="CY8" s="304"/>
      <c r="CZ8" s="305"/>
      <c r="DA8" s="303">
        <f t="shared" ref="DA8" si="62">DG$9</f>
        <v>43695</v>
      </c>
      <c r="DB8" s="304"/>
      <c r="DC8" s="304"/>
      <c r="DD8" s="304"/>
      <c r="DE8" s="304"/>
      <c r="DF8" s="304"/>
      <c r="DG8" s="305"/>
      <c r="DH8" s="303">
        <f t="shared" ref="DH8" si="63">DN$9</f>
        <v>43702</v>
      </c>
      <c r="DI8" s="304"/>
      <c r="DJ8" s="304"/>
      <c r="DK8" s="304"/>
      <c r="DL8" s="304"/>
      <c r="DM8" s="304"/>
      <c r="DN8" s="305"/>
      <c r="DO8" s="303">
        <f t="shared" ref="DO8" si="64">DU$9</f>
        <v>43709</v>
      </c>
      <c r="DP8" s="304"/>
      <c r="DQ8" s="304"/>
      <c r="DR8" s="304"/>
      <c r="DS8" s="304"/>
      <c r="DT8" s="304"/>
      <c r="DU8" s="305"/>
      <c r="DV8" s="303">
        <f t="shared" ref="DV8" si="65">EB$9</f>
        <v>43716</v>
      </c>
      <c r="DW8" s="304"/>
      <c r="DX8" s="304"/>
      <c r="DY8" s="304"/>
      <c r="DZ8" s="304"/>
      <c r="EA8" s="304"/>
      <c r="EB8" s="305"/>
      <c r="EC8" s="303">
        <f t="shared" ref="EC8" si="66">EI$9</f>
        <v>43723</v>
      </c>
      <c r="ED8" s="304"/>
      <c r="EE8" s="304"/>
      <c r="EF8" s="304"/>
      <c r="EG8" s="304"/>
      <c r="EH8" s="304"/>
      <c r="EI8" s="305"/>
      <c r="EJ8" s="303">
        <f t="shared" ref="EJ8" si="67">EP$9</f>
        <v>43730</v>
      </c>
      <c r="EK8" s="304"/>
      <c r="EL8" s="304"/>
      <c r="EM8" s="304"/>
      <c r="EN8" s="304"/>
      <c r="EO8" s="304"/>
      <c r="EP8" s="305"/>
      <c r="EQ8" s="303">
        <f t="shared" ref="EQ8" si="68">EW$9</f>
        <v>43737</v>
      </c>
      <c r="ER8" s="304"/>
      <c r="ES8" s="304"/>
      <c r="ET8" s="304"/>
      <c r="EU8" s="304"/>
      <c r="EV8" s="304"/>
      <c r="EW8" s="305"/>
      <c r="EX8" s="303">
        <f t="shared" ref="EX8" si="69">FD$9</f>
        <v>43744</v>
      </c>
      <c r="EY8" s="304"/>
      <c r="EZ8" s="304"/>
      <c r="FA8" s="304"/>
      <c r="FB8" s="304"/>
      <c r="FC8" s="304"/>
      <c r="FD8" s="305"/>
      <c r="FE8" s="303">
        <f t="shared" ref="FE8" si="70">FK$9</f>
        <v>43751</v>
      </c>
      <c r="FF8" s="304"/>
      <c r="FG8" s="304"/>
      <c r="FH8" s="304"/>
      <c r="FI8" s="304"/>
      <c r="FJ8" s="304"/>
      <c r="FK8" s="305"/>
      <c r="FL8" s="303">
        <f t="shared" ref="FL8" si="71">FR$9</f>
        <v>43758</v>
      </c>
      <c r="FM8" s="304"/>
      <c r="FN8" s="304"/>
      <c r="FO8" s="304"/>
      <c r="FP8" s="304"/>
      <c r="FQ8" s="304"/>
      <c r="FR8" s="305"/>
      <c r="FS8" s="303">
        <f t="shared" ref="FS8" si="72">FY$9</f>
        <v>43765</v>
      </c>
      <c r="FT8" s="304"/>
      <c r="FU8" s="304"/>
      <c r="FV8" s="304"/>
      <c r="FW8" s="304"/>
      <c r="FX8" s="304"/>
      <c r="FY8" s="305"/>
      <c r="FZ8" s="303">
        <f t="shared" ref="FZ8" si="73">GF$9</f>
        <v>43772</v>
      </c>
      <c r="GA8" s="304"/>
      <c r="GB8" s="304"/>
      <c r="GC8" s="304"/>
      <c r="GD8" s="304"/>
      <c r="GE8" s="304"/>
      <c r="GF8" s="305"/>
      <c r="GG8" s="303">
        <f t="shared" ref="GG8" si="74">GM$9</f>
        <v>43779</v>
      </c>
      <c r="GH8" s="304"/>
      <c r="GI8" s="304"/>
      <c r="GJ8" s="304"/>
      <c r="GK8" s="304"/>
      <c r="GL8" s="304"/>
      <c r="GM8" s="305"/>
      <c r="GN8" s="303">
        <f t="shared" ref="GN8" si="75">GT$9</f>
        <v>43786</v>
      </c>
      <c r="GO8" s="304"/>
      <c r="GP8" s="304"/>
      <c r="GQ8" s="304"/>
      <c r="GR8" s="304"/>
      <c r="GS8" s="304"/>
      <c r="GT8" s="305"/>
      <c r="GU8" s="303">
        <f t="shared" ref="GU8" si="76">HA$9</f>
        <v>43793</v>
      </c>
      <c r="GV8" s="304"/>
      <c r="GW8" s="304"/>
      <c r="GX8" s="304"/>
      <c r="GY8" s="304"/>
      <c r="GZ8" s="304"/>
      <c r="HA8" s="305"/>
      <c r="HB8" s="303">
        <f t="shared" ref="HB8" si="77">HH$9</f>
        <v>43800</v>
      </c>
      <c r="HC8" s="304"/>
      <c r="HD8" s="304"/>
      <c r="HE8" s="304"/>
      <c r="HF8" s="304"/>
      <c r="HG8" s="304"/>
      <c r="HH8" s="305"/>
      <c r="HI8" s="303">
        <f t="shared" ref="HI8" si="78">HO$9</f>
        <v>43807</v>
      </c>
      <c r="HJ8" s="304"/>
      <c r="HK8" s="304"/>
      <c r="HL8" s="304"/>
      <c r="HM8" s="304"/>
      <c r="HN8" s="304"/>
      <c r="HO8" s="305"/>
      <c r="HP8" s="303">
        <f t="shared" ref="HP8" si="79">HV$9</f>
        <v>43814</v>
      </c>
      <c r="HQ8" s="304"/>
      <c r="HR8" s="304"/>
      <c r="HS8" s="304"/>
      <c r="HT8" s="304"/>
      <c r="HU8" s="304"/>
      <c r="HV8" s="305"/>
      <c r="HW8" s="303">
        <f t="shared" ref="HW8" si="80">IC$9</f>
        <v>43821</v>
      </c>
      <c r="HX8" s="304"/>
      <c r="HY8" s="304"/>
      <c r="HZ8" s="304"/>
      <c r="IA8" s="304"/>
      <c r="IB8" s="304"/>
      <c r="IC8" s="305"/>
      <c r="ID8" s="303">
        <f t="shared" ref="ID8" si="81">IJ$9</f>
        <v>43828</v>
      </c>
      <c r="IE8" s="304"/>
      <c r="IF8" s="304"/>
      <c r="IG8" s="304"/>
      <c r="IH8" s="304"/>
      <c r="II8" s="304"/>
      <c r="IJ8" s="305"/>
      <c r="IK8" s="303">
        <f t="shared" ref="IK8" si="82">IQ$9</f>
        <v>43835</v>
      </c>
      <c r="IL8" s="304"/>
      <c r="IM8" s="304"/>
      <c r="IN8" s="304"/>
      <c r="IO8" s="304"/>
      <c r="IP8" s="304"/>
      <c r="IQ8" s="305"/>
    </row>
    <row r="9" spans="1:251" ht="15.75">
      <c r="A9" s="306" t="s">
        <v>57</v>
      </c>
      <c r="B9" s="306" t="s">
        <v>58</v>
      </c>
      <c r="C9" s="47" t="s">
        <v>45</v>
      </c>
      <c r="D9" s="48" t="s">
        <v>59</v>
      </c>
      <c r="E9" s="308" t="s">
        <v>60</v>
      </c>
      <c r="F9" s="310" t="s">
        <v>61</v>
      </c>
      <c r="G9" s="308" t="s">
        <v>62</v>
      </c>
      <c r="H9" s="312" t="s">
        <v>63</v>
      </c>
      <c r="I9" s="49" t="s">
        <v>36</v>
      </c>
      <c r="J9" s="50" t="s">
        <v>64</v>
      </c>
      <c r="K9" s="51" t="s">
        <v>65</v>
      </c>
      <c r="L9" s="52" t="s">
        <v>66</v>
      </c>
      <c r="M9" s="53" t="s">
        <v>67</v>
      </c>
      <c r="N9" s="54">
        <v>43598</v>
      </c>
      <c r="O9" s="55">
        <v>43599</v>
      </c>
      <c r="P9" s="55">
        <v>43600</v>
      </c>
      <c r="Q9" s="55">
        <v>43601</v>
      </c>
      <c r="R9" s="55">
        <v>43602</v>
      </c>
      <c r="S9" s="56">
        <v>43603</v>
      </c>
      <c r="T9" s="57">
        <v>43604</v>
      </c>
      <c r="U9" s="54">
        <v>43605</v>
      </c>
      <c r="V9" s="55">
        <v>43606</v>
      </c>
      <c r="W9" s="55">
        <v>43607</v>
      </c>
      <c r="X9" s="55">
        <v>43608</v>
      </c>
      <c r="Y9" s="55">
        <v>43609</v>
      </c>
      <c r="Z9" s="56">
        <v>43610</v>
      </c>
      <c r="AA9" s="57">
        <v>43611</v>
      </c>
      <c r="AB9" s="54">
        <v>43612</v>
      </c>
      <c r="AC9" s="55">
        <v>43613</v>
      </c>
      <c r="AD9" s="55">
        <v>43614</v>
      </c>
      <c r="AE9" s="55">
        <v>43615</v>
      </c>
      <c r="AF9" s="55">
        <v>43616</v>
      </c>
      <c r="AG9" s="56">
        <v>43617</v>
      </c>
      <c r="AH9" s="57">
        <v>43618</v>
      </c>
      <c r="AI9" s="54">
        <v>43619</v>
      </c>
      <c r="AJ9" s="55">
        <v>43620</v>
      </c>
      <c r="AK9" s="55">
        <v>43621</v>
      </c>
      <c r="AL9" s="55">
        <v>43622</v>
      </c>
      <c r="AM9" s="55">
        <v>43623</v>
      </c>
      <c r="AN9" s="56">
        <v>43624</v>
      </c>
      <c r="AO9" s="57">
        <v>43625</v>
      </c>
      <c r="AP9" s="54">
        <v>43626</v>
      </c>
      <c r="AQ9" s="55">
        <v>43627</v>
      </c>
      <c r="AR9" s="55">
        <v>43628</v>
      </c>
      <c r="AS9" s="55">
        <v>43629</v>
      </c>
      <c r="AT9" s="55">
        <v>43630</v>
      </c>
      <c r="AU9" s="56">
        <v>43631</v>
      </c>
      <c r="AV9" s="57">
        <v>43632</v>
      </c>
      <c r="AW9" s="54">
        <v>43633</v>
      </c>
      <c r="AX9" s="55">
        <v>43634</v>
      </c>
      <c r="AY9" s="55">
        <v>43635</v>
      </c>
      <c r="AZ9" s="55">
        <v>43636</v>
      </c>
      <c r="BA9" s="55">
        <v>43637</v>
      </c>
      <c r="BB9" s="56">
        <v>43638</v>
      </c>
      <c r="BC9" s="57">
        <v>43639</v>
      </c>
      <c r="BD9" s="54">
        <v>43640</v>
      </c>
      <c r="BE9" s="55">
        <v>43641</v>
      </c>
      <c r="BF9" s="55">
        <v>43642</v>
      </c>
      <c r="BG9" s="55">
        <v>43643</v>
      </c>
      <c r="BH9" s="55">
        <v>43644</v>
      </c>
      <c r="BI9" s="56">
        <v>43645</v>
      </c>
      <c r="BJ9" s="57">
        <v>43646</v>
      </c>
      <c r="BK9" s="54">
        <v>43647</v>
      </c>
      <c r="BL9" s="55">
        <v>43648</v>
      </c>
      <c r="BM9" s="55">
        <v>43649</v>
      </c>
      <c r="BN9" s="55">
        <v>43650</v>
      </c>
      <c r="BO9" s="55">
        <v>43651</v>
      </c>
      <c r="BP9" s="56">
        <v>43652</v>
      </c>
      <c r="BQ9" s="57">
        <v>43653</v>
      </c>
      <c r="BR9" s="54">
        <v>43654</v>
      </c>
      <c r="BS9" s="55">
        <v>43655</v>
      </c>
      <c r="BT9" s="55">
        <v>43656</v>
      </c>
      <c r="BU9" s="55">
        <v>43657</v>
      </c>
      <c r="BV9" s="55">
        <v>43658</v>
      </c>
      <c r="BW9" s="56">
        <v>43659</v>
      </c>
      <c r="BX9" s="57">
        <v>43660</v>
      </c>
      <c r="BY9" s="54">
        <v>43661</v>
      </c>
      <c r="BZ9" s="55">
        <v>43662</v>
      </c>
      <c r="CA9" s="55">
        <v>43663</v>
      </c>
      <c r="CB9" s="55">
        <v>43664</v>
      </c>
      <c r="CC9" s="55">
        <v>43665</v>
      </c>
      <c r="CD9" s="56">
        <v>43666</v>
      </c>
      <c r="CE9" s="57">
        <v>43667</v>
      </c>
      <c r="CF9" s="54">
        <v>43668</v>
      </c>
      <c r="CG9" s="55">
        <v>43669</v>
      </c>
      <c r="CH9" s="55">
        <v>43670</v>
      </c>
      <c r="CI9" s="55">
        <v>43671</v>
      </c>
      <c r="CJ9" s="55">
        <v>43672</v>
      </c>
      <c r="CK9" s="56">
        <v>43673</v>
      </c>
      <c r="CL9" s="57">
        <v>43674</v>
      </c>
      <c r="CM9" s="54">
        <v>43675</v>
      </c>
      <c r="CN9" s="55">
        <v>43676</v>
      </c>
      <c r="CO9" s="55">
        <v>43677</v>
      </c>
      <c r="CP9" s="55">
        <v>43678</v>
      </c>
      <c r="CQ9" s="55">
        <v>43679</v>
      </c>
      <c r="CR9" s="56">
        <v>43680</v>
      </c>
      <c r="CS9" s="57">
        <v>43681</v>
      </c>
      <c r="CT9" s="54">
        <v>43682</v>
      </c>
      <c r="CU9" s="55">
        <v>43683</v>
      </c>
      <c r="CV9" s="55">
        <v>43684</v>
      </c>
      <c r="CW9" s="55">
        <v>43685</v>
      </c>
      <c r="CX9" s="55">
        <v>43686</v>
      </c>
      <c r="CY9" s="56">
        <v>43687</v>
      </c>
      <c r="CZ9" s="57">
        <v>43688</v>
      </c>
      <c r="DA9" s="54">
        <v>43689</v>
      </c>
      <c r="DB9" s="55">
        <v>43690</v>
      </c>
      <c r="DC9" s="55">
        <v>43691</v>
      </c>
      <c r="DD9" s="55">
        <v>43692</v>
      </c>
      <c r="DE9" s="55">
        <v>43693</v>
      </c>
      <c r="DF9" s="56">
        <v>43694</v>
      </c>
      <c r="DG9" s="57">
        <v>43695</v>
      </c>
      <c r="DH9" s="54">
        <v>43696</v>
      </c>
      <c r="DI9" s="55">
        <v>43697</v>
      </c>
      <c r="DJ9" s="55">
        <v>43698</v>
      </c>
      <c r="DK9" s="55">
        <v>43699</v>
      </c>
      <c r="DL9" s="55">
        <v>43700</v>
      </c>
      <c r="DM9" s="56">
        <v>43701</v>
      </c>
      <c r="DN9" s="57">
        <v>43702</v>
      </c>
      <c r="DO9" s="54">
        <v>43703</v>
      </c>
      <c r="DP9" s="55">
        <v>43704</v>
      </c>
      <c r="DQ9" s="55">
        <v>43705</v>
      </c>
      <c r="DR9" s="55">
        <v>43706</v>
      </c>
      <c r="DS9" s="55">
        <v>43707</v>
      </c>
      <c r="DT9" s="56">
        <v>43708</v>
      </c>
      <c r="DU9" s="57">
        <v>43709</v>
      </c>
      <c r="DV9" s="54">
        <v>43710</v>
      </c>
      <c r="DW9" s="55">
        <v>43711</v>
      </c>
      <c r="DX9" s="55">
        <v>43712</v>
      </c>
      <c r="DY9" s="55">
        <v>43713</v>
      </c>
      <c r="DZ9" s="55">
        <v>43714</v>
      </c>
      <c r="EA9" s="56">
        <v>43715</v>
      </c>
      <c r="EB9" s="57">
        <v>43716</v>
      </c>
      <c r="EC9" s="54">
        <v>43717</v>
      </c>
      <c r="ED9" s="55">
        <v>43718</v>
      </c>
      <c r="EE9" s="55">
        <v>43719</v>
      </c>
      <c r="EF9" s="55">
        <v>43720</v>
      </c>
      <c r="EG9" s="55">
        <v>43721</v>
      </c>
      <c r="EH9" s="56">
        <v>43722</v>
      </c>
      <c r="EI9" s="57">
        <v>43723</v>
      </c>
      <c r="EJ9" s="54">
        <v>43724</v>
      </c>
      <c r="EK9" s="55">
        <v>43725</v>
      </c>
      <c r="EL9" s="55">
        <v>43726</v>
      </c>
      <c r="EM9" s="55">
        <v>43727</v>
      </c>
      <c r="EN9" s="55">
        <v>43728</v>
      </c>
      <c r="EO9" s="56">
        <v>43729</v>
      </c>
      <c r="EP9" s="57">
        <v>43730</v>
      </c>
      <c r="EQ9" s="54">
        <v>43731</v>
      </c>
      <c r="ER9" s="55">
        <v>43732</v>
      </c>
      <c r="ES9" s="55">
        <v>43733</v>
      </c>
      <c r="ET9" s="55">
        <v>43734</v>
      </c>
      <c r="EU9" s="55">
        <v>43735</v>
      </c>
      <c r="EV9" s="56">
        <v>43736</v>
      </c>
      <c r="EW9" s="57">
        <v>43737</v>
      </c>
      <c r="EX9" s="54">
        <v>43738</v>
      </c>
      <c r="EY9" s="55">
        <v>43739</v>
      </c>
      <c r="EZ9" s="55">
        <v>43740</v>
      </c>
      <c r="FA9" s="55">
        <v>43741</v>
      </c>
      <c r="FB9" s="55">
        <v>43742</v>
      </c>
      <c r="FC9" s="56">
        <v>43743</v>
      </c>
      <c r="FD9" s="57">
        <v>43744</v>
      </c>
      <c r="FE9" s="54">
        <v>43745</v>
      </c>
      <c r="FF9" s="55">
        <v>43746</v>
      </c>
      <c r="FG9" s="55">
        <v>43747</v>
      </c>
      <c r="FH9" s="55">
        <v>43748</v>
      </c>
      <c r="FI9" s="55">
        <v>43749</v>
      </c>
      <c r="FJ9" s="56">
        <v>43750</v>
      </c>
      <c r="FK9" s="57">
        <v>43751</v>
      </c>
      <c r="FL9" s="54">
        <v>43752</v>
      </c>
      <c r="FM9" s="55">
        <v>43753</v>
      </c>
      <c r="FN9" s="55">
        <v>43754</v>
      </c>
      <c r="FO9" s="55">
        <v>43755</v>
      </c>
      <c r="FP9" s="55">
        <v>43756</v>
      </c>
      <c r="FQ9" s="56">
        <v>43757</v>
      </c>
      <c r="FR9" s="57">
        <v>43758</v>
      </c>
      <c r="FS9" s="54">
        <v>43759</v>
      </c>
      <c r="FT9" s="55">
        <v>43760</v>
      </c>
      <c r="FU9" s="55">
        <v>43761</v>
      </c>
      <c r="FV9" s="55">
        <v>43762</v>
      </c>
      <c r="FW9" s="55">
        <v>43763</v>
      </c>
      <c r="FX9" s="56">
        <v>43764</v>
      </c>
      <c r="FY9" s="57">
        <v>43765</v>
      </c>
      <c r="FZ9" s="54">
        <v>43766</v>
      </c>
      <c r="GA9" s="55">
        <v>43767</v>
      </c>
      <c r="GB9" s="55">
        <v>43768</v>
      </c>
      <c r="GC9" s="55">
        <v>43769</v>
      </c>
      <c r="GD9" s="55">
        <v>43770</v>
      </c>
      <c r="GE9" s="56">
        <v>43771</v>
      </c>
      <c r="GF9" s="57">
        <v>43772</v>
      </c>
      <c r="GG9" s="54">
        <v>43773</v>
      </c>
      <c r="GH9" s="55">
        <v>43774</v>
      </c>
      <c r="GI9" s="55">
        <v>43775</v>
      </c>
      <c r="GJ9" s="55">
        <v>43776</v>
      </c>
      <c r="GK9" s="55">
        <v>43777</v>
      </c>
      <c r="GL9" s="56">
        <v>43778</v>
      </c>
      <c r="GM9" s="57">
        <v>43779</v>
      </c>
      <c r="GN9" s="54">
        <v>43780</v>
      </c>
      <c r="GO9" s="55">
        <v>43781</v>
      </c>
      <c r="GP9" s="55">
        <v>43782</v>
      </c>
      <c r="GQ9" s="55">
        <v>43783</v>
      </c>
      <c r="GR9" s="55">
        <v>43784</v>
      </c>
      <c r="GS9" s="56">
        <v>43785</v>
      </c>
      <c r="GT9" s="57">
        <v>43786</v>
      </c>
      <c r="GU9" s="54">
        <v>43787</v>
      </c>
      <c r="GV9" s="55">
        <v>43788</v>
      </c>
      <c r="GW9" s="55">
        <v>43789</v>
      </c>
      <c r="GX9" s="55">
        <v>43790</v>
      </c>
      <c r="GY9" s="55">
        <v>43791</v>
      </c>
      <c r="GZ9" s="56">
        <v>43792</v>
      </c>
      <c r="HA9" s="57">
        <v>43793</v>
      </c>
      <c r="HB9" s="54">
        <v>43794</v>
      </c>
      <c r="HC9" s="55">
        <v>43795</v>
      </c>
      <c r="HD9" s="55">
        <v>43796</v>
      </c>
      <c r="HE9" s="55">
        <v>43797</v>
      </c>
      <c r="HF9" s="55">
        <v>43798</v>
      </c>
      <c r="HG9" s="56">
        <v>43799</v>
      </c>
      <c r="HH9" s="57">
        <v>43800</v>
      </c>
      <c r="HI9" s="54">
        <v>43801</v>
      </c>
      <c r="HJ9" s="55">
        <v>43802</v>
      </c>
      <c r="HK9" s="55">
        <v>43803</v>
      </c>
      <c r="HL9" s="55">
        <v>43804</v>
      </c>
      <c r="HM9" s="55">
        <v>43805</v>
      </c>
      <c r="HN9" s="56">
        <v>43806</v>
      </c>
      <c r="HO9" s="57">
        <v>43807</v>
      </c>
      <c r="HP9" s="54">
        <v>43808</v>
      </c>
      <c r="HQ9" s="55">
        <v>43809</v>
      </c>
      <c r="HR9" s="55">
        <v>43810</v>
      </c>
      <c r="HS9" s="55">
        <v>43811</v>
      </c>
      <c r="HT9" s="55">
        <v>43812</v>
      </c>
      <c r="HU9" s="56">
        <v>43813</v>
      </c>
      <c r="HV9" s="57">
        <v>43814</v>
      </c>
      <c r="HW9" s="54">
        <v>43815</v>
      </c>
      <c r="HX9" s="55">
        <v>43816</v>
      </c>
      <c r="HY9" s="55">
        <v>43817</v>
      </c>
      <c r="HZ9" s="55">
        <v>43818</v>
      </c>
      <c r="IA9" s="55">
        <v>43819</v>
      </c>
      <c r="IB9" s="56">
        <v>43820</v>
      </c>
      <c r="IC9" s="57">
        <v>43821</v>
      </c>
      <c r="ID9" s="54">
        <v>43822</v>
      </c>
      <c r="IE9" s="55">
        <v>43823</v>
      </c>
      <c r="IF9" s="55">
        <v>43824</v>
      </c>
      <c r="IG9" s="55">
        <v>43825</v>
      </c>
      <c r="IH9" s="55">
        <v>43826</v>
      </c>
      <c r="II9" s="56">
        <v>43827</v>
      </c>
      <c r="IJ9" s="57">
        <v>43828</v>
      </c>
      <c r="IK9" s="54">
        <v>43829</v>
      </c>
      <c r="IL9" s="55">
        <v>43830</v>
      </c>
      <c r="IM9" s="55">
        <v>43831</v>
      </c>
      <c r="IN9" s="55">
        <v>43832</v>
      </c>
      <c r="IO9" s="55">
        <v>43833</v>
      </c>
      <c r="IP9" s="56">
        <v>43834</v>
      </c>
      <c r="IQ9" s="57">
        <v>43835</v>
      </c>
    </row>
    <row r="10" spans="1:251" ht="15.75">
      <c r="A10" s="307"/>
      <c r="B10" s="307"/>
      <c r="C10" s="58"/>
      <c r="D10" s="59"/>
      <c r="E10" s="309"/>
      <c r="F10" s="311"/>
      <c r="G10" s="309"/>
      <c r="H10" s="313"/>
      <c r="I10" s="60" t="s">
        <v>36</v>
      </c>
      <c r="J10" s="61" t="s">
        <v>68</v>
      </c>
      <c r="K10" s="62" t="s">
        <v>65</v>
      </c>
      <c r="L10" s="63" t="s">
        <v>69</v>
      </c>
      <c r="M10" s="64" t="s">
        <v>70</v>
      </c>
      <c r="N10" s="65">
        <v>43626</v>
      </c>
      <c r="O10" s="66">
        <v>43627</v>
      </c>
      <c r="P10" s="66">
        <v>43628</v>
      </c>
      <c r="Q10" s="66">
        <v>43629</v>
      </c>
      <c r="R10" s="66">
        <v>43630</v>
      </c>
      <c r="S10" s="67">
        <v>43631</v>
      </c>
      <c r="T10" s="68">
        <v>43632</v>
      </c>
      <c r="U10" s="65">
        <v>43633</v>
      </c>
      <c r="V10" s="66">
        <v>43634</v>
      </c>
      <c r="W10" s="66">
        <v>43635</v>
      </c>
      <c r="X10" s="66">
        <v>43636</v>
      </c>
      <c r="Y10" s="66">
        <v>43637</v>
      </c>
      <c r="Z10" s="67">
        <v>43638</v>
      </c>
      <c r="AA10" s="68">
        <v>43639</v>
      </c>
      <c r="AB10" s="65">
        <v>43640</v>
      </c>
      <c r="AC10" s="66">
        <v>43641</v>
      </c>
      <c r="AD10" s="66">
        <v>43642</v>
      </c>
      <c r="AE10" s="66">
        <v>43643</v>
      </c>
      <c r="AF10" s="66">
        <v>43644</v>
      </c>
      <c r="AG10" s="67">
        <v>43645</v>
      </c>
      <c r="AH10" s="68">
        <v>43646</v>
      </c>
      <c r="AI10" s="65">
        <v>43647</v>
      </c>
      <c r="AJ10" s="66">
        <v>43648</v>
      </c>
      <c r="AK10" s="66">
        <v>43649</v>
      </c>
      <c r="AL10" s="66">
        <v>43650</v>
      </c>
      <c r="AM10" s="66">
        <v>43651</v>
      </c>
      <c r="AN10" s="67">
        <v>43652</v>
      </c>
      <c r="AO10" s="68">
        <v>43653</v>
      </c>
      <c r="AP10" s="65">
        <v>43654</v>
      </c>
      <c r="AQ10" s="66">
        <v>43655</v>
      </c>
      <c r="AR10" s="66">
        <v>43656</v>
      </c>
      <c r="AS10" s="66">
        <v>43657</v>
      </c>
      <c r="AT10" s="66">
        <v>43658</v>
      </c>
      <c r="AU10" s="67">
        <v>43659</v>
      </c>
      <c r="AV10" s="68">
        <v>43660</v>
      </c>
      <c r="AW10" s="65">
        <v>43661</v>
      </c>
      <c r="AX10" s="66">
        <v>43662</v>
      </c>
      <c r="AY10" s="66">
        <v>43663</v>
      </c>
      <c r="AZ10" s="66">
        <v>43664</v>
      </c>
      <c r="BA10" s="66">
        <v>43665</v>
      </c>
      <c r="BB10" s="67">
        <v>43666</v>
      </c>
      <c r="BC10" s="68">
        <v>43667</v>
      </c>
      <c r="BD10" s="65">
        <v>43668</v>
      </c>
      <c r="BE10" s="66">
        <v>43669</v>
      </c>
      <c r="BF10" s="66">
        <v>43670</v>
      </c>
      <c r="BG10" s="66">
        <v>43671</v>
      </c>
      <c r="BH10" s="66">
        <v>43672</v>
      </c>
      <c r="BI10" s="67">
        <v>43673</v>
      </c>
      <c r="BJ10" s="68">
        <v>43674</v>
      </c>
      <c r="BK10" s="65">
        <v>43675</v>
      </c>
      <c r="BL10" s="66">
        <v>43676</v>
      </c>
      <c r="BM10" s="66">
        <v>43677</v>
      </c>
      <c r="BN10" s="66">
        <v>43678</v>
      </c>
      <c r="BO10" s="66">
        <v>43679</v>
      </c>
      <c r="BP10" s="67">
        <v>43680</v>
      </c>
      <c r="BQ10" s="68">
        <v>43681</v>
      </c>
      <c r="BR10" s="65">
        <v>43682</v>
      </c>
      <c r="BS10" s="66">
        <v>43683</v>
      </c>
      <c r="BT10" s="66">
        <v>43684</v>
      </c>
      <c r="BU10" s="66">
        <v>43685</v>
      </c>
      <c r="BV10" s="66">
        <v>43686</v>
      </c>
      <c r="BW10" s="67">
        <v>43687</v>
      </c>
      <c r="BX10" s="68">
        <v>43688</v>
      </c>
      <c r="BY10" s="65">
        <v>43689</v>
      </c>
      <c r="BZ10" s="66">
        <v>43690</v>
      </c>
      <c r="CA10" s="66">
        <v>43691</v>
      </c>
      <c r="CB10" s="66">
        <v>43692</v>
      </c>
      <c r="CC10" s="66">
        <v>43693</v>
      </c>
      <c r="CD10" s="67">
        <v>43694</v>
      </c>
      <c r="CE10" s="68">
        <v>43695</v>
      </c>
      <c r="CF10" s="65">
        <v>43696</v>
      </c>
      <c r="CG10" s="66">
        <v>43697</v>
      </c>
      <c r="CH10" s="66">
        <v>43698</v>
      </c>
      <c r="CI10" s="66">
        <v>43699</v>
      </c>
      <c r="CJ10" s="66">
        <v>43700</v>
      </c>
      <c r="CK10" s="67">
        <v>43701</v>
      </c>
      <c r="CL10" s="68">
        <v>43702</v>
      </c>
      <c r="CM10" s="65">
        <v>43703</v>
      </c>
      <c r="CN10" s="66">
        <v>43704</v>
      </c>
      <c r="CO10" s="66">
        <v>43705</v>
      </c>
      <c r="CP10" s="66">
        <v>43706</v>
      </c>
      <c r="CQ10" s="66">
        <v>43707</v>
      </c>
      <c r="CR10" s="67">
        <v>43708</v>
      </c>
      <c r="CS10" s="68">
        <v>43709</v>
      </c>
      <c r="CT10" s="65">
        <v>43710</v>
      </c>
      <c r="CU10" s="66">
        <v>43711</v>
      </c>
      <c r="CV10" s="66">
        <v>43712</v>
      </c>
      <c r="CW10" s="66">
        <v>43713</v>
      </c>
      <c r="CX10" s="66">
        <v>43714</v>
      </c>
      <c r="CY10" s="67">
        <v>43715</v>
      </c>
      <c r="CZ10" s="68">
        <v>43716</v>
      </c>
      <c r="DA10" s="65">
        <v>43717</v>
      </c>
      <c r="DB10" s="66">
        <v>43718</v>
      </c>
      <c r="DC10" s="66">
        <v>43719</v>
      </c>
      <c r="DD10" s="66">
        <v>43720</v>
      </c>
      <c r="DE10" s="66">
        <v>43721</v>
      </c>
      <c r="DF10" s="67">
        <v>43722</v>
      </c>
      <c r="DG10" s="68">
        <v>43723</v>
      </c>
      <c r="DH10" s="65">
        <v>43724</v>
      </c>
      <c r="DI10" s="66">
        <v>43725</v>
      </c>
      <c r="DJ10" s="66">
        <v>43726</v>
      </c>
      <c r="DK10" s="66">
        <v>43727</v>
      </c>
      <c r="DL10" s="66">
        <v>43728</v>
      </c>
      <c r="DM10" s="67">
        <v>43729</v>
      </c>
      <c r="DN10" s="68">
        <v>43730</v>
      </c>
      <c r="DO10" s="65">
        <v>43731</v>
      </c>
      <c r="DP10" s="66">
        <v>43732</v>
      </c>
      <c r="DQ10" s="66">
        <v>43733</v>
      </c>
      <c r="DR10" s="66">
        <v>43734</v>
      </c>
      <c r="DS10" s="66">
        <v>43735</v>
      </c>
      <c r="DT10" s="67">
        <v>43736</v>
      </c>
      <c r="DU10" s="68">
        <v>43737</v>
      </c>
      <c r="DV10" s="65">
        <v>43738</v>
      </c>
      <c r="DW10" s="66">
        <v>43739</v>
      </c>
      <c r="DX10" s="66">
        <v>43740</v>
      </c>
      <c r="DY10" s="66">
        <v>43741</v>
      </c>
      <c r="DZ10" s="66">
        <v>43742</v>
      </c>
      <c r="EA10" s="67">
        <v>43743</v>
      </c>
      <c r="EB10" s="68">
        <v>43744</v>
      </c>
      <c r="EC10" s="65">
        <v>43745</v>
      </c>
      <c r="ED10" s="66">
        <v>43746</v>
      </c>
      <c r="EE10" s="66">
        <v>43747</v>
      </c>
      <c r="EF10" s="66">
        <v>43748</v>
      </c>
      <c r="EG10" s="66">
        <v>43749</v>
      </c>
      <c r="EH10" s="67">
        <v>43750</v>
      </c>
      <c r="EI10" s="68">
        <v>43751</v>
      </c>
      <c r="EJ10" s="65">
        <v>43752</v>
      </c>
      <c r="EK10" s="66">
        <v>43753</v>
      </c>
      <c r="EL10" s="66">
        <v>43754</v>
      </c>
      <c r="EM10" s="66">
        <v>43755</v>
      </c>
      <c r="EN10" s="66">
        <v>43756</v>
      </c>
      <c r="EO10" s="67">
        <v>43757</v>
      </c>
      <c r="EP10" s="68">
        <v>43758</v>
      </c>
      <c r="EQ10" s="65">
        <v>43759</v>
      </c>
      <c r="ER10" s="66">
        <v>43760</v>
      </c>
      <c r="ES10" s="66">
        <v>43761</v>
      </c>
      <c r="ET10" s="66">
        <v>43762</v>
      </c>
      <c r="EU10" s="66">
        <v>43763</v>
      </c>
      <c r="EV10" s="67">
        <v>43764</v>
      </c>
      <c r="EW10" s="68">
        <v>43765</v>
      </c>
      <c r="EX10" s="65">
        <v>43766</v>
      </c>
      <c r="EY10" s="66">
        <v>43767</v>
      </c>
      <c r="EZ10" s="66">
        <v>43768</v>
      </c>
      <c r="FA10" s="66">
        <v>43769</v>
      </c>
      <c r="FB10" s="66">
        <v>43770</v>
      </c>
      <c r="FC10" s="67">
        <v>43771</v>
      </c>
      <c r="FD10" s="68">
        <v>43772</v>
      </c>
      <c r="FE10" s="65">
        <v>43773</v>
      </c>
      <c r="FF10" s="66">
        <v>43774</v>
      </c>
      <c r="FG10" s="66">
        <v>43775</v>
      </c>
      <c r="FH10" s="66">
        <v>43776</v>
      </c>
      <c r="FI10" s="66">
        <v>43777</v>
      </c>
      <c r="FJ10" s="67">
        <v>43778</v>
      </c>
      <c r="FK10" s="68">
        <v>43779</v>
      </c>
      <c r="FL10" s="65">
        <v>43780</v>
      </c>
      <c r="FM10" s="66">
        <v>43781</v>
      </c>
      <c r="FN10" s="66">
        <v>43782</v>
      </c>
      <c r="FO10" s="66">
        <v>43783</v>
      </c>
      <c r="FP10" s="66">
        <v>43784</v>
      </c>
      <c r="FQ10" s="67">
        <v>43785</v>
      </c>
      <c r="FR10" s="68">
        <v>43786</v>
      </c>
      <c r="FS10" s="65">
        <v>43787</v>
      </c>
      <c r="FT10" s="66">
        <v>43788</v>
      </c>
      <c r="FU10" s="66">
        <v>43789</v>
      </c>
      <c r="FV10" s="66">
        <v>43790</v>
      </c>
      <c r="FW10" s="66">
        <v>43791</v>
      </c>
      <c r="FX10" s="67">
        <v>43792</v>
      </c>
      <c r="FY10" s="68">
        <v>43793</v>
      </c>
      <c r="FZ10" s="65">
        <v>43794</v>
      </c>
      <c r="GA10" s="66">
        <v>43795</v>
      </c>
      <c r="GB10" s="66">
        <v>43796</v>
      </c>
      <c r="GC10" s="66">
        <v>43797</v>
      </c>
      <c r="GD10" s="66">
        <v>43798</v>
      </c>
      <c r="GE10" s="67">
        <v>43799</v>
      </c>
      <c r="GF10" s="68">
        <v>43800</v>
      </c>
      <c r="GG10" s="65">
        <v>43801</v>
      </c>
      <c r="GH10" s="66">
        <v>43802</v>
      </c>
      <c r="GI10" s="66">
        <v>43803</v>
      </c>
      <c r="GJ10" s="66">
        <v>43804</v>
      </c>
      <c r="GK10" s="66">
        <v>43805</v>
      </c>
      <c r="GL10" s="67">
        <v>43806</v>
      </c>
      <c r="GM10" s="68">
        <v>43807</v>
      </c>
      <c r="GN10" s="65">
        <v>43808</v>
      </c>
      <c r="GO10" s="66">
        <v>43809</v>
      </c>
      <c r="GP10" s="66">
        <v>43810</v>
      </c>
      <c r="GQ10" s="66">
        <v>43811</v>
      </c>
      <c r="GR10" s="66">
        <v>43812</v>
      </c>
      <c r="GS10" s="67">
        <v>43813</v>
      </c>
      <c r="GT10" s="68">
        <v>43814</v>
      </c>
      <c r="GU10" s="65">
        <v>43815</v>
      </c>
      <c r="GV10" s="66">
        <v>43816</v>
      </c>
      <c r="GW10" s="66">
        <v>43817</v>
      </c>
      <c r="GX10" s="66">
        <v>43818</v>
      </c>
      <c r="GY10" s="66">
        <v>43819</v>
      </c>
      <c r="GZ10" s="67">
        <v>43820</v>
      </c>
      <c r="HA10" s="68">
        <v>43821</v>
      </c>
      <c r="HB10" s="65">
        <v>43822</v>
      </c>
      <c r="HC10" s="66">
        <v>43823</v>
      </c>
      <c r="HD10" s="66">
        <v>43824</v>
      </c>
      <c r="HE10" s="66">
        <v>43825</v>
      </c>
      <c r="HF10" s="66">
        <v>43826</v>
      </c>
      <c r="HG10" s="67">
        <v>43827</v>
      </c>
      <c r="HH10" s="68">
        <v>43828</v>
      </c>
      <c r="HI10" s="65">
        <v>43829</v>
      </c>
      <c r="HJ10" s="66">
        <v>43830</v>
      </c>
      <c r="HK10" s="66">
        <v>43831</v>
      </c>
      <c r="HL10" s="66">
        <v>43832</v>
      </c>
      <c r="HM10" s="66">
        <v>43833</v>
      </c>
      <c r="HN10" s="67">
        <v>43834</v>
      </c>
      <c r="HO10" s="68">
        <v>43835</v>
      </c>
      <c r="HP10" s="65">
        <v>43836</v>
      </c>
      <c r="HQ10" s="66">
        <v>43837</v>
      </c>
      <c r="HR10" s="66">
        <v>43838</v>
      </c>
      <c r="HS10" s="66">
        <v>43839</v>
      </c>
      <c r="HT10" s="66">
        <v>43840</v>
      </c>
      <c r="HU10" s="67">
        <v>43841</v>
      </c>
      <c r="HV10" s="68">
        <v>43842</v>
      </c>
      <c r="HW10" s="65">
        <v>43843</v>
      </c>
      <c r="HX10" s="66">
        <v>43844</v>
      </c>
      <c r="HY10" s="66">
        <v>43845</v>
      </c>
      <c r="HZ10" s="66">
        <v>43846</v>
      </c>
      <c r="IA10" s="66">
        <v>43847</v>
      </c>
      <c r="IB10" s="67">
        <v>43848</v>
      </c>
      <c r="IC10" s="68">
        <v>43849</v>
      </c>
      <c r="ID10" s="65">
        <v>43850</v>
      </c>
      <c r="IE10" s="66">
        <v>43851</v>
      </c>
      <c r="IF10" s="66">
        <v>43852</v>
      </c>
      <c r="IG10" s="66">
        <v>43853</v>
      </c>
      <c r="IH10" s="66">
        <v>43854</v>
      </c>
      <c r="II10" s="67">
        <v>43855</v>
      </c>
      <c r="IJ10" s="68">
        <v>43856</v>
      </c>
      <c r="IK10" s="65">
        <v>43857</v>
      </c>
      <c r="IL10" s="66">
        <v>43858</v>
      </c>
      <c r="IM10" s="66">
        <v>43859</v>
      </c>
      <c r="IN10" s="66">
        <v>43860</v>
      </c>
      <c r="IO10" s="66">
        <v>43861</v>
      </c>
      <c r="IP10" s="67">
        <v>43862</v>
      </c>
      <c r="IQ10" s="68">
        <v>43863</v>
      </c>
    </row>
    <row r="11" spans="1:251" s="81" customFormat="1" ht="33.75" customHeight="1">
      <c r="A11" s="69" t="s">
        <v>71</v>
      </c>
      <c r="B11" s="70"/>
      <c r="C11" s="69"/>
      <c r="D11" s="69"/>
      <c r="E11" s="71">
        <f>SUBTOTAL(9,E18:E32)/3</f>
        <v>4.333333333333333</v>
      </c>
      <c r="F11" s="72"/>
      <c r="G11" s="73" t="s">
        <v>72</v>
      </c>
      <c r="H11" s="74" t="s">
        <v>73</v>
      </c>
      <c r="I11" s="75" t="s">
        <v>36</v>
      </c>
      <c r="J11" s="76"/>
      <c r="K11" s="77"/>
      <c r="L11" s="78"/>
      <c r="M11" s="79"/>
      <c r="N11" s="80">
        <f t="shared" ref="N11:AI11" si="83">N12-SUM(N13:N17)</f>
        <v>2</v>
      </c>
      <c r="O11" s="80">
        <f t="shared" si="83"/>
        <v>6</v>
      </c>
      <c r="P11" s="80">
        <f t="shared" si="83"/>
        <v>8</v>
      </c>
      <c r="Q11" s="80">
        <f t="shared" si="83"/>
        <v>8</v>
      </c>
      <c r="R11" s="80">
        <f t="shared" si="83"/>
        <v>8</v>
      </c>
      <c r="S11" s="80">
        <f t="shared" si="83"/>
        <v>4</v>
      </c>
      <c r="T11" s="80">
        <f t="shared" si="83"/>
        <v>4</v>
      </c>
      <c r="U11" s="80">
        <f t="shared" si="83"/>
        <v>4</v>
      </c>
      <c r="V11" s="80">
        <f t="shared" si="83"/>
        <v>6</v>
      </c>
      <c r="W11" s="80">
        <f t="shared" si="83"/>
        <v>7</v>
      </c>
      <c r="X11" s="80">
        <f t="shared" si="83"/>
        <v>5</v>
      </c>
      <c r="Y11" s="80">
        <f t="shared" si="83"/>
        <v>4</v>
      </c>
      <c r="Z11" s="80">
        <f t="shared" si="83"/>
        <v>3</v>
      </c>
      <c r="AA11" s="80">
        <f t="shared" si="83"/>
        <v>3</v>
      </c>
      <c r="AB11" s="80">
        <f t="shared" si="83"/>
        <v>3</v>
      </c>
      <c r="AC11" s="80">
        <f t="shared" si="83"/>
        <v>4</v>
      </c>
      <c r="AD11" s="80">
        <f t="shared" si="83"/>
        <v>4</v>
      </c>
      <c r="AE11" s="80">
        <f t="shared" si="83"/>
        <v>3</v>
      </c>
      <c r="AF11" s="80">
        <f t="shared" si="83"/>
        <v>2</v>
      </c>
      <c r="AG11" s="80">
        <f t="shared" si="83"/>
        <v>3</v>
      </c>
      <c r="AH11" s="80">
        <f t="shared" si="83"/>
        <v>3</v>
      </c>
      <c r="AI11" s="80">
        <f t="shared" si="83"/>
        <v>2</v>
      </c>
      <c r="AJ11" s="80">
        <f t="shared" ref="AJ11:CU11" si="84">AJ12-SUM(AJ13:AJ17)</f>
        <v>4</v>
      </c>
      <c r="AK11" s="80">
        <f t="shared" si="84"/>
        <v>3</v>
      </c>
      <c r="AL11" s="80">
        <f t="shared" si="84"/>
        <v>3</v>
      </c>
      <c r="AM11" s="80">
        <f t="shared" si="84"/>
        <v>3</v>
      </c>
      <c r="AN11" s="80">
        <f t="shared" si="84"/>
        <v>2</v>
      </c>
      <c r="AO11" s="80">
        <f t="shared" si="84"/>
        <v>2</v>
      </c>
      <c r="AP11" s="80">
        <f t="shared" si="84"/>
        <v>4</v>
      </c>
      <c r="AQ11" s="80">
        <f t="shared" si="84"/>
        <v>3</v>
      </c>
      <c r="AR11" s="80">
        <f t="shared" si="84"/>
        <v>4</v>
      </c>
      <c r="AS11" s="80">
        <f t="shared" si="84"/>
        <v>4</v>
      </c>
      <c r="AT11" s="80">
        <f t="shared" si="84"/>
        <v>3</v>
      </c>
      <c r="AU11" s="80">
        <f t="shared" si="84"/>
        <v>3</v>
      </c>
      <c r="AV11" s="80">
        <f t="shared" si="84"/>
        <v>3</v>
      </c>
      <c r="AW11" s="80">
        <f t="shared" si="84"/>
        <v>2</v>
      </c>
      <c r="AX11" s="80">
        <f t="shared" si="84"/>
        <v>4</v>
      </c>
      <c r="AY11" s="80">
        <f t="shared" si="84"/>
        <v>4</v>
      </c>
      <c r="AZ11" s="80">
        <f t="shared" si="84"/>
        <v>4</v>
      </c>
      <c r="BA11" s="80">
        <f t="shared" si="84"/>
        <v>2</v>
      </c>
      <c r="BB11" s="80">
        <f t="shared" si="84"/>
        <v>2</v>
      </c>
      <c r="BC11" s="80">
        <f t="shared" si="84"/>
        <v>2</v>
      </c>
      <c r="BD11" s="80">
        <f t="shared" si="84"/>
        <v>3</v>
      </c>
      <c r="BE11" s="80">
        <f t="shared" si="84"/>
        <v>3</v>
      </c>
      <c r="BF11" s="80">
        <f t="shared" si="84"/>
        <v>4</v>
      </c>
      <c r="BG11" s="80">
        <f t="shared" si="84"/>
        <v>3</v>
      </c>
      <c r="BH11" s="80">
        <f t="shared" si="84"/>
        <v>2</v>
      </c>
      <c r="BI11" s="80">
        <f t="shared" si="84"/>
        <v>3</v>
      </c>
      <c r="BJ11" s="80">
        <f t="shared" si="84"/>
        <v>3</v>
      </c>
      <c r="BK11" s="80">
        <f t="shared" si="84"/>
        <v>3</v>
      </c>
      <c r="BL11" s="80">
        <f t="shared" si="84"/>
        <v>4</v>
      </c>
      <c r="BM11" s="80">
        <f t="shared" si="84"/>
        <v>3</v>
      </c>
      <c r="BN11" s="80">
        <f t="shared" si="84"/>
        <v>3</v>
      </c>
      <c r="BO11" s="80">
        <f t="shared" si="84"/>
        <v>4</v>
      </c>
      <c r="BP11" s="80">
        <f t="shared" si="84"/>
        <v>3</v>
      </c>
      <c r="BQ11" s="80">
        <f t="shared" si="84"/>
        <v>3</v>
      </c>
      <c r="BR11" s="80">
        <f t="shared" si="84"/>
        <v>3</v>
      </c>
      <c r="BS11" s="80">
        <f t="shared" si="84"/>
        <v>3</v>
      </c>
      <c r="BT11" s="80">
        <f t="shared" si="84"/>
        <v>4</v>
      </c>
      <c r="BU11" s="80">
        <f t="shared" si="84"/>
        <v>4</v>
      </c>
      <c r="BV11" s="80">
        <f t="shared" si="84"/>
        <v>4</v>
      </c>
      <c r="BW11" s="80">
        <f t="shared" si="84"/>
        <v>2</v>
      </c>
      <c r="BX11" s="80">
        <f t="shared" si="84"/>
        <v>2</v>
      </c>
      <c r="BY11" s="80">
        <f t="shared" si="84"/>
        <v>2</v>
      </c>
      <c r="BZ11" s="80">
        <f t="shared" si="84"/>
        <v>3</v>
      </c>
      <c r="CA11" s="80">
        <f t="shared" si="84"/>
        <v>3</v>
      </c>
      <c r="CB11" s="80">
        <f t="shared" si="84"/>
        <v>3</v>
      </c>
      <c r="CC11" s="80">
        <f t="shared" si="84"/>
        <v>1</v>
      </c>
      <c r="CD11" s="80">
        <f t="shared" si="84"/>
        <v>1</v>
      </c>
      <c r="CE11" s="80">
        <f t="shared" si="84"/>
        <v>1</v>
      </c>
      <c r="CF11" s="80">
        <f t="shared" si="84"/>
        <v>2</v>
      </c>
      <c r="CG11" s="80">
        <f t="shared" si="84"/>
        <v>2</v>
      </c>
      <c r="CH11" s="80">
        <f t="shared" si="84"/>
        <v>2</v>
      </c>
      <c r="CI11" s="80">
        <f t="shared" si="84"/>
        <v>1</v>
      </c>
      <c r="CJ11" s="80">
        <f t="shared" si="84"/>
        <v>2</v>
      </c>
      <c r="CK11" s="80">
        <f t="shared" si="84"/>
        <v>2</v>
      </c>
      <c r="CL11" s="80">
        <f t="shared" si="84"/>
        <v>2</v>
      </c>
      <c r="CM11" s="80">
        <f t="shared" si="84"/>
        <v>2</v>
      </c>
      <c r="CN11" s="80">
        <f t="shared" si="84"/>
        <v>3</v>
      </c>
      <c r="CO11" s="80">
        <f t="shared" si="84"/>
        <v>2</v>
      </c>
      <c r="CP11" s="80">
        <f t="shared" si="84"/>
        <v>2</v>
      </c>
      <c r="CQ11" s="80">
        <f t="shared" si="84"/>
        <v>2</v>
      </c>
      <c r="CR11" s="80">
        <f t="shared" si="84"/>
        <v>2</v>
      </c>
      <c r="CS11" s="80">
        <f t="shared" si="84"/>
        <v>2</v>
      </c>
      <c r="CT11" s="80">
        <f t="shared" si="84"/>
        <v>1</v>
      </c>
      <c r="CU11" s="80">
        <f t="shared" si="84"/>
        <v>2</v>
      </c>
      <c r="CV11" s="80">
        <f t="shared" ref="CV11:FG11" si="85">CV12-SUM(CV13:CV17)</f>
        <v>3</v>
      </c>
      <c r="CW11" s="80">
        <f t="shared" si="85"/>
        <v>3</v>
      </c>
      <c r="CX11" s="80">
        <f t="shared" si="85"/>
        <v>3</v>
      </c>
      <c r="CY11" s="80">
        <f t="shared" si="85"/>
        <v>2</v>
      </c>
      <c r="CZ11" s="80">
        <f t="shared" si="85"/>
        <v>2</v>
      </c>
      <c r="DA11" s="80">
        <f t="shared" si="85"/>
        <v>2</v>
      </c>
      <c r="DB11" s="80">
        <f t="shared" si="85"/>
        <v>3</v>
      </c>
      <c r="DC11" s="80">
        <f t="shared" si="85"/>
        <v>3</v>
      </c>
      <c r="DD11" s="80">
        <f t="shared" si="85"/>
        <v>3</v>
      </c>
      <c r="DE11" s="80">
        <f t="shared" si="85"/>
        <v>3</v>
      </c>
      <c r="DF11" s="80">
        <f t="shared" si="85"/>
        <v>2</v>
      </c>
      <c r="DG11" s="80">
        <f t="shared" si="85"/>
        <v>2</v>
      </c>
      <c r="DH11" s="80">
        <f t="shared" si="85"/>
        <v>2</v>
      </c>
      <c r="DI11" s="80">
        <f t="shared" si="85"/>
        <v>3</v>
      </c>
      <c r="DJ11" s="80">
        <f t="shared" si="85"/>
        <v>3</v>
      </c>
      <c r="DK11" s="80">
        <f t="shared" si="85"/>
        <v>3</v>
      </c>
      <c r="DL11" s="80">
        <f t="shared" si="85"/>
        <v>3</v>
      </c>
      <c r="DM11" s="80">
        <f t="shared" si="85"/>
        <v>2</v>
      </c>
      <c r="DN11" s="80">
        <f t="shared" si="85"/>
        <v>2</v>
      </c>
      <c r="DO11" s="80">
        <f t="shared" si="85"/>
        <v>2</v>
      </c>
      <c r="DP11" s="80">
        <f t="shared" si="85"/>
        <v>2</v>
      </c>
      <c r="DQ11" s="80">
        <f t="shared" si="85"/>
        <v>1</v>
      </c>
      <c r="DR11" s="80">
        <f t="shared" si="85"/>
        <v>1</v>
      </c>
      <c r="DS11" s="80">
        <f t="shared" si="85"/>
        <v>3</v>
      </c>
      <c r="DT11" s="80">
        <f t="shared" si="85"/>
        <v>2</v>
      </c>
      <c r="DU11" s="80">
        <f t="shared" si="85"/>
        <v>2</v>
      </c>
      <c r="DV11" s="80">
        <f t="shared" si="85"/>
        <v>2</v>
      </c>
      <c r="DW11" s="80">
        <f t="shared" si="85"/>
        <v>2</v>
      </c>
      <c r="DX11" s="80">
        <f t="shared" si="85"/>
        <v>3</v>
      </c>
      <c r="DY11" s="80">
        <f t="shared" si="85"/>
        <v>3</v>
      </c>
      <c r="DZ11" s="80">
        <f t="shared" si="85"/>
        <v>2</v>
      </c>
      <c r="EA11" s="80">
        <f t="shared" si="85"/>
        <v>1</v>
      </c>
      <c r="EB11" s="80">
        <f t="shared" si="85"/>
        <v>1</v>
      </c>
      <c r="EC11" s="80">
        <f t="shared" si="85"/>
        <v>2</v>
      </c>
      <c r="ED11" s="80">
        <f t="shared" si="85"/>
        <v>2</v>
      </c>
      <c r="EE11" s="80">
        <f t="shared" si="85"/>
        <v>2</v>
      </c>
      <c r="EF11" s="80">
        <f t="shared" si="85"/>
        <v>2</v>
      </c>
      <c r="EG11" s="80">
        <f t="shared" si="85"/>
        <v>2</v>
      </c>
      <c r="EH11" s="80">
        <f t="shared" si="85"/>
        <v>1</v>
      </c>
      <c r="EI11" s="80">
        <f t="shared" si="85"/>
        <v>1</v>
      </c>
      <c r="EJ11" s="80">
        <f t="shared" si="85"/>
        <v>3</v>
      </c>
      <c r="EK11" s="80">
        <f t="shared" si="85"/>
        <v>4</v>
      </c>
      <c r="EL11" s="80">
        <f t="shared" si="85"/>
        <v>4</v>
      </c>
      <c r="EM11" s="80">
        <f t="shared" si="85"/>
        <v>3</v>
      </c>
      <c r="EN11" s="80">
        <f t="shared" si="85"/>
        <v>3</v>
      </c>
      <c r="EO11" s="80">
        <f t="shared" si="85"/>
        <v>3</v>
      </c>
      <c r="EP11" s="80">
        <f t="shared" si="85"/>
        <v>3</v>
      </c>
      <c r="EQ11" s="80">
        <f t="shared" si="85"/>
        <v>3</v>
      </c>
      <c r="ER11" s="80">
        <f t="shared" si="85"/>
        <v>4</v>
      </c>
      <c r="ES11" s="80">
        <f t="shared" si="85"/>
        <v>3</v>
      </c>
      <c r="ET11" s="80">
        <f t="shared" si="85"/>
        <v>3</v>
      </c>
      <c r="EU11" s="80">
        <f t="shared" si="85"/>
        <v>4</v>
      </c>
      <c r="EV11" s="80">
        <f t="shared" si="85"/>
        <v>3</v>
      </c>
      <c r="EW11" s="80">
        <f t="shared" si="85"/>
        <v>3</v>
      </c>
      <c r="EX11" s="80">
        <f t="shared" si="85"/>
        <v>3</v>
      </c>
      <c r="EY11" s="80">
        <f t="shared" si="85"/>
        <v>3</v>
      </c>
      <c r="EZ11" s="80">
        <f t="shared" si="85"/>
        <v>4</v>
      </c>
      <c r="FA11" s="80">
        <f t="shared" si="85"/>
        <v>4</v>
      </c>
      <c r="FB11" s="80">
        <f t="shared" si="85"/>
        <v>4</v>
      </c>
      <c r="FC11" s="80">
        <f t="shared" si="85"/>
        <v>2</v>
      </c>
      <c r="FD11" s="80">
        <f t="shared" si="85"/>
        <v>2</v>
      </c>
      <c r="FE11" s="80">
        <f t="shared" si="85"/>
        <v>3</v>
      </c>
      <c r="FF11" s="80">
        <f t="shared" si="85"/>
        <v>4</v>
      </c>
      <c r="FG11" s="80">
        <f t="shared" si="85"/>
        <v>4</v>
      </c>
      <c r="FH11" s="80">
        <f t="shared" ref="FH11:HS11" si="86">FH12-SUM(FH13:FH17)</f>
        <v>4</v>
      </c>
      <c r="FI11" s="80">
        <f t="shared" si="86"/>
        <v>3</v>
      </c>
      <c r="FJ11" s="80">
        <f t="shared" si="86"/>
        <v>2</v>
      </c>
      <c r="FK11" s="80">
        <f t="shared" si="86"/>
        <v>2</v>
      </c>
      <c r="FL11" s="80">
        <f t="shared" si="86"/>
        <v>3</v>
      </c>
      <c r="FM11" s="80">
        <f t="shared" si="86"/>
        <v>4</v>
      </c>
      <c r="FN11" s="80">
        <f t="shared" si="86"/>
        <v>4</v>
      </c>
      <c r="FO11" s="80">
        <f t="shared" si="86"/>
        <v>3</v>
      </c>
      <c r="FP11" s="80">
        <f t="shared" si="86"/>
        <v>3</v>
      </c>
      <c r="FQ11" s="80">
        <f t="shared" si="86"/>
        <v>3</v>
      </c>
      <c r="FR11" s="80">
        <f t="shared" si="86"/>
        <v>3</v>
      </c>
      <c r="FS11" s="80">
        <f t="shared" si="86"/>
        <v>3</v>
      </c>
      <c r="FT11" s="80">
        <f t="shared" si="86"/>
        <v>4</v>
      </c>
      <c r="FU11" s="80">
        <f t="shared" si="86"/>
        <v>3</v>
      </c>
      <c r="FV11" s="80">
        <f t="shared" si="86"/>
        <v>3</v>
      </c>
      <c r="FW11" s="80">
        <f t="shared" si="86"/>
        <v>4</v>
      </c>
      <c r="FX11" s="80">
        <f t="shared" si="86"/>
        <v>3</v>
      </c>
      <c r="FY11" s="80">
        <f t="shared" si="86"/>
        <v>3</v>
      </c>
      <c r="FZ11" s="80">
        <f t="shared" si="86"/>
        <v>3</v>
      </c>
      <c r="GA11" s="80">
        <f t="shared" si="86"/>
        <v>3</v>
      </c>
      <c r="GB11" s="80">
        <f t="shared" si="86"/>
        <v>4</v>
      </c>
      <c r="GC11" s="80">
        <f t="shared" si="86"/>
        <v>4</v>
      </c>
      <c r="GD11" s="80">
        <f t="shared" si="86"/>
        <v>4</v>
      </c>
      <c r="GE11" s="80">
        <f t="shared" si="86"/>
        <v>2</v>
      </c>
      <c r="GF11" s="80">
        <f t="shared" si="86"/>
        <v>2</v>
      </c>
      <c r="GG11" s="80">
        <f t="shared" si="86"/>
        <v>3</v>
      </c>
      <c r="GH11" s="80">
        <f t="shared" si="86"/>
        <v>4</v>
      </c>
      <c r="GI11" s="80">
        <f t="shared" si="86"/>
        <v>4</v>
      </c>
      <c r="GJ11" s="80">
        <f t="shared" si="86"/>
        <v>4</v>
      </c>
      <c r="GK11" s="80">
        <f t="shared" si="86"/>
        <v>3</v>
      </c>
      <c r="GL11" s="80">
        <f t="shared" si="86"/>
        <v>2</v>
      </c>
      <c r="GM11" s="80">
        <f t="shared" si="86"/>
        <v>2</v>
      </c>
      <c r="GN11" s="80">
        <f t="shared" si="86"/>
        <v>3</v>
      </c>
      <c r="GO11" s="80">
        <f t="shared" si="86"/>
        <v>4</v>
      </c>
      <c r="GP11" s="80">
        <f t="shared" si="86"/>
        <v>4</v>
      </c>
      <c r="GQ11" s="80">
        <f t="shared" si="86"/>
        <v>3</v>
      </c>
      <c r="GR11" s="80">
        <f t="shared" si="86"/>
        <v>3</v>
      </c>
      <c r="GS11" s="80">
        <f t="shared" si="86"/>
        <v>3</v>
      </c>
      <c r="GT11" s="80">
        <f t="shared" si="86"/>
        <v>3</v>
      </c>
      <c r="GU11" s="80">
        <f t="shared" si="86"/>
        <v>3</v>
      </c>
      <c r="GV11" s="80">
        <f t="shared" si="86"/>
        <v>4</v>
      </c>
      <c r="GW11" s="80">
        <f t="shared" si="86"/>
        <v>3</v>
      </c>
      <c r="GX11" s="80">
        <f t="shared" si="86"/>
        <v>3</v>
      </c>
      <c r="GY11" s="80">
        <f t="shared" si="86"/>
        <v>4</v>
      </c>
      <c r="GZ11" s="80">
        <f t="shared" si="86"/>
        <v>3</v>
      </c>
      <c r="HA11" s="80">
        <f t="shared" si="86"/>
        <v>3</v>
      </c>
      <c r="HB11" s="80">
        <f t="shared" si="86"/>
        <v>3</v>
      </c>
      <c r="HC11" s="80">
        <f t="shared" si="86"/>
        <v>3</v>
      </c>
      <c r="HD11" s="80">
        <f t="shared" si="86"/>
        <v>4</v>
      </c>
      <c r="HE11" s="80">
        <f t="shared" si="86"/>
        <v>4</v>
      </c>
      <c r="HF11" s="80">
        <f t="shared" si="86"/>
        <v>4</v>
      </c>
      <c r="HG11" s="80">
        <f t="shared" si="86"/>
        <v>2</v>
      </c>
      <c r="HH11" s="80">
        <f t="shared" si="86"/>
        <v>2</v>
      </c>
      <c r="HI11" s="80">
        <f t="shared" si="86"/>
        <v>3</v>
      </c>
      <c r="HJ11" s="80">
        <f t="shared" si="86"/>
        <v>4</v>
      </c>
      <c r="HK11" s="80">
        <f t="shared" si="86"/>
        <v>4</v>
      </c>
      <c r="HL11" s="80">
        <f t="shared" si="86"/>
        <v>4</v>
      </c>
      <c r="HM11" s="80">
        <f t="shared" si="86"/>
        <v>3</v>
      </c>
      <c r="HN11" s="80">
        <f t="shared" si="86"/>
        <v>2</v>
      </c>
      <c r="HO11" s="80">
        <f t="shared" si="86"/>
        <v>2</v>
      </c>
      <c r="HP11" s="80">
        <f t="shared" si="86"/>
        <v>3</v>
      </c>
      <c r="HQ11" s="80">
        <f t="shared" si="86"/>
        <v>4</v>
      </c>
      <c r="HR11" s="80">
        <f t="shared" si="86"/>
        <v>4</v>
      </c>
      <c r="HS11" s="80">
        <f t="shared" si="86"/>
        <v>3</v>
      </c>
      <c r="HT11" s="80">
        <f t="shared" ref="HT11:IQ11" si="87">HT12-SUM(HT13:HT17)</f>
        <v>3</v>
      </c>
      <c r="HU11" s="80">
        <f t="shared" si="87"/>
        <v>3</v>
      </c>
      <c r="HV11" s="80">
        <f t="shared" si="87"/>
        <v>3</v>
      </c>
      <c r="HW11" s="80">
        <f t="shared" si="87"/>
        <v>3</v>
      </c>
      <c r="HX11" s="80">
        <f t="shared" si="87"/>
        <v>4</v>
      </c>
      <c r="HY11" s="80">
        <f t="shared" si="87"/>
        <v>3</v>
      </c>
      <c r="HZ11" s="80">
        <f t="shared" si="87"/>
        <v>3</v>
      </c>
      <c r="IA11" s="80">
        <f t="shared" si="87"/>
        <v>4</v>
      </c>
      <c r="IB11" s="80">
        <f t="shared" si="87"/>
        <v>3</v>
      </c>
      <c r="IC11" s="80">
        <f t="shared" si="87"/>
        <v>3</v>
      </c>
      <c r="ID11" s="80">
        <f t="shared" si="87"/>
        <v>3</v>
      </c>
      <c r="IE11" s="80">
        <f t="shared" si="87"/>
        <v>3</v>
      </c>
      <c r="IF11" s="80">
        <f t="shared" si="87"/>
        <v>4</v>
      </c>
      <c r="IG11" s="80">
        <f t="shared" si="87"/>
        <v>4</v>
      </c>
      <c r="IH11" s="80">
        <f t="shared" si="87"/>
        <v>4</v>
      </c>
      <c r="II11" s="80">
        <f t="shared" si="87"/>
        <v>2</v>
      </c>
      <c r="IJ11" s="80">
        <f t="shared" si="87"/>
        <v>2</v>
      </c>
      <c r="IK11" s="80">
        <f t="shared" si="87"/>
        <v>3</v>
      </c>
      <c r="IL11" s="80">
        <f t="shared" si="87"/>
        <v>4</v>
      </c>
      <c r="IM11" s="80">
        <f t="shared" si="87"/>
        <v>4</v>
      </c>
      <c r="IN11" s="80">
        <f t="shared" si="87"/>
        <v>4</v>
      </c>
      <c r="IO11" s="80">
        <f t="shared" si="87"/>
        <v>3</v>
      </c>
      <c r="IP11" s="80">
        <f t="shared" si="87"/>
        <v>2</v>
      </c>
      <c r="IQ11" s="80">
        <f t="shared" si="87"/>
        <v>2</v>
      </c>
    </row>
    <row r="12" spans="1:251" s="95" customFormat="1" ht="24" hidden="1" customHeight="1">
      <c r="A12" s="82"/>
      <c r="B12" s="83"/>
      <c r="C12" s="84"/>
      <c r="D12" s="84"/>
      <c r="E12" s="85"/>
      <c r="F12" s="86"/>
      <c r="G12" s="87" t="s">
        <v>74</v>
      </c>
      <c r="H12" s="88"/>
      <c r="I12" s="89">
        <f>SUM(I13:I17)</f>
        <v>29</v>
      </c>
      <c r="J12" s="90"/>
      <c r="K12" s="91"/>
      <c r="L12" s="92"/>
      <c r="M12" s="93"/>
      <c r="N12" s="94">
        <f t="shared" ref="N12:BX12" si="88">COUNTIF(N20:N32,"M")+COUNTIF(N20:N32,"S")</f>
        <v>1</v>
      </c>
      <c r="O12" s="94">
        <f t="shared" si="88"/>
        <v>3</v>
      </c>
      <c r="P12" s="94">
        <f t="shared" si="88"/>
        <v>4</v>
      </c>
      <c r="Q12" s="94">
        <f t="shared" si="88"/>
        <v>4</v>
      </c>
      <c r="R12" s="94">
        <f t="shared" si="88"/>
        <v>4</v>
      </c>
      <c r="S12" s="94">
        <f t="shared" si="88"/>
        <v>2</v>
      </c>
      <c r="T12" s="94">
        <f t="shared" si="88"/>
        <v>2</v>
      </c>
      <c r="U12" s="94">
        <f t="shared" si="88"/>
        <v>3</v>
      </c>
      <c r="V12" s="94">
        <f t="shared" si="88"/>
        <v>4</v>
      </c>
      <c r="W12" s="94">
        <f t="shared" si="88"/>
        <v>4</v>
      </c>
      <c r="X12" s="94">
        <f t="shared" si="88"/>
        <v>4</v>
      </c>
      <c r="Y12" s="94">
        <f t="shared" si="88"/>
        <v>2</v>
      </c>
      <c r="Z12" s="94">
        <f t="shared" si="88"/>
        <v>3</v>
      </c>
      <c r="AA12" s="94">
        <f t="shared" si="88"/>
        <v>3</v>
      </c>
      <c r="AB12" s="94">
        <f t="shared" si="88"/>
        <v>3</v>
      </c>
      <c r="AC12" s="94">
        <f t="shared" si="88"/>
        <v>4</v>
      </c>
      <c r="AD12" s="94">
        <f t="shared" si="88"/>
        <v>4</v>
      </c>
      <c r="AE12" s="94">
        <f t="shared" si="88"/>
        <v>3</v>
      </c>
      <c r="AF12" s="94">
        <f t="shared" si="88"/>
        <v>2</v>
      </c>
      <c r="AG12" s="94">
        <f t="shared" si="88"/>
        <v>3</v>
      </c>
      <c r="AH12" s="94">
        <f t="shared" si="88"/>
        <v>3</v>
      </c>
      <c r="AI12" s="94">
        <f t="shared" si="88"/>
        <v>2</v>
      </c>
      <c r="AJ12" s="94">
        <f t="shared" si="88"/>
        <v>4</v>
      </c>
      <c r="AK12" s="94">
        <f t="shared" si="88"/>
        <v>3</v>
      </c>
      <c r="AL12" s="94">
        <f t="shared" si="88"/>
        <v>3</v>
      </c>
      <c r="AM12" s="94">
        <f t="shared" si="88"/>
        <v>3</v>
      </c>
      <c r="AN12" s="94">
        <f t="shared" si="88"/>
        <v>2</v>
      </c>
      <c r="AO12" s="94">
        <f t="shared" si="88"/>
        <v>2</v>
      </c>
      <c r="AP12" s="94">
        <f t="shared" si="88"/>
        <v>4</v>
      </c>
      <c r="AQ12" s="94">
        <f t="shared" si="88"/>
        <v>3</v>
      </c>
      <c r="AR12" s="94">
        <f t="shared" si="88"/>
        <v>4</v>
      </c>
      <c r="AS12" s="94">
        <f t="shared" si="88"/>
        <v>4</v>
      </c>
      <c r="AT12" s="94">
        <f t="shared" si="88"/>
        <v>3</v>
      </c>
      <c r="AU12" s="94">
        <f t="shared" si="88"/>
        <v>3</v>
      </c>
      <c r="AV12" s="94">
        <f t="shared" si="88"/>
        <v>3</v>
      </c>
      <c r="AW12" s="94">
        <f t="shared" si="88"/>
        <v>2</v>
      </c>
      <c r="AX12" s="94">
        <f t="shared" si="88"/>
        <v>4</v>
      </c>
      <c r="AY12" s="94">
        <f t="shared" si="88"/>
        <v>4</v>
      </c>
      <c r="AZ12" s="94">
        <f t="shared" si="88"/>
        <v>4</v>
      </c>
      <c r="BA12" s="94">
        <f t="shared" si="88"/>
        <v>2</v>
      </c>
      <c r="BB12" s="94">
        <f t="shared" si="88"/>
        <v>2</v>
      </c>
      <c r="BC12" s="94">
        <f t="shared" si="88"/>
        <v>2</v>
      </c>
      <c r="BD12" s="94">
        <f t="shared" si="88"/>
        <v>3</v>
      </c>
      <c r="BE12" s="94">
        <f t="shared" si="88"/>
        <v>3</v>
      </c>
      <c r="BF12" s="94">
        <f t="shared" si="88"/>
        <v>4</v>
      </c>
      <c r="BG12" s="94">
        <f t="shared" si="88"/>
        <v>3</v>
      </c>
      <c r="BH12" s="94">
        <f t="shared" si="88"/>
        <v>2</v>
      </c>
      <c r="BI12" s="94">
        <f t="shared" si="88"/>
        <v>3</v>
      </c>
      <c r="BJ12" s="94">
        <f t="shared" si="88"/>
        <v>3</v>
      </c>
      <c r="BK12" s="94">
        <f t="shared" si="88"/>
        <v>3</v>
      </c>
      <c r="BL12" s="94">
        <f t="shared" si="88"/>
        <v>4</v>
      </c>
      <c r="BM12" s="94">
        <f t="shared" si="88"/>
        <v>3</v>
      </c>
      <c r="BN12" s="94">
        <f t="shared" si="88"/>
        <v>3</v>
      </c>
      <c r="BO12" s="94">
        <f t="shared" si="88"/>
        <v>4</v>
      </c>
      <c r="BP12" s="94">
        <f t="shared" si="88"/>
        <v>3</v>
      </c>
      <c r="BQ12" s="94">
        <f t="shared" si="88"/>
        <v>3</v>
      </c>
      <c r="BR12" s="94">
        <f t="shared" si="88"/>
        <v>3</v>
      </c>
      <c r="BS12" s="94">
        <f t="shared" si="88"/>
        <v>3</v>
      </c>
      <c r="BT12" s="94">
        <f t="shared" si="88"/>
        <v>4</v>
      </c>
      <c r="BU12" s="94">
        <f t="shared" si="88"/>
        <v>4</v>
      </c>
      <c r="BV12" s="94">
        <f t="shared" si="88"/>
        <v>4</v>
      </c>
      <c r="BW12" s="94">
        <f t="shared" si="88"/>
        <v>2</v>
      </c>
      <c r="BX12" s="94">
        <f t="shared" si="88"/>
        <v>2</v>
      </c>
      <c r="BY12" s="94">
        <f t="shared" ref="BY12:EJ12" si="89">COUNTIF(BY20:BY32,"M")+COUNTIF(BY20:BY32,"S")</f>
        <v>2</v>
      </c>
      <c r="BZ12" s="94">
        <f t="shared" si="89"/>
        <v>3</v>
      </c>
      <c r="CA12" s="94">
        <f t="shared" si="89"/>
        <v>3</v>
      </c>
      <c r="CB12" s="94">
        <f t="shared" si="89"/>
        <v>3</v>
      </c>
      <c r="CC12" s="94">
        <f t="shared" si="89"/>
        <v>1</v>
      </c>
      <c r="CD12" s="94">
        <f t="shared" si="89"/>
        <v>1</v>
      </c>
      <c r="CE12" s="94">
        <f t="shared" si="89"/>
        <v>1</v>
      </c>
      <c r="CF12" s="94">
        <f t="shared" si="89"/>
        <v>2</v>
      </c>
      <c r="CG12" s="94">
        <f t="shared" si="89"/>
        <v>2</v>
      </c>
      <c r="CH12" s="94">
        <f t="shared" si="89"/>
        <v>2</v>
      </c>
      <c r="CI12" s="94">
        <f t="shared" si="89"/>
        <v>1</v>
      </c>
      <c r="CJ12" s="94">
        <f t="shared" si="89"/>
        <v>2</v>
      </c>
      <c r="CK12" s="94">
        <f t="shared" si="89"/>
        <v>2</v>
      </c>
      <c r="CL12" s="94">
        <f t="shared" si="89"/>
        <v>2</v>
      </c>
      <c r="CM12" s="94">
        <f t="shared" si="89"/>
        <v>2</v>
      </c>
      <c r="CN12" s="94">
        <f t="shared" si="89"/>
        <v>3</v>
      </c>
      <c r="CO12" s="94">
        <f t="shared" si="89"/>
        <v>2</v>
      </c>
      <c r="CP12" s="94">
        <f t="shared" si="89"/>
        <v>2</v>
      </c>
      <c r="CQ12" s="94">
        <f t="shared" si="89"/>
        <v>2</v>
      </c>
      <c r="CR12" s="94">
        <f t="shared" si="89"/>
        <v>2</v>
      </c>
      <c r="CS12" s="94">
        <f t="shared" si="89"/>
        <v>2</v>
      </c>
      <c r="CT12" s="94">
        <f t="shared" si="89"/>
        <v>1</v>
      </c>
      <c r="CU12" s="94">
        <f t="shared" si="89"/>
        <v>2</v>
      </c>
      <c r="CV12" s="94">
        <f t="shared" si="89"/>
        <v>3</v>
      </c>
      <c r="CW12" s="94">
        <f t="shared" si="89"/>
        <v>3</v>
      </c>
      <c r="CX12" s="94">
        <f t="shared" si="89"/>
        <v>3</v>
      </c>
      <c r="CY12" s="94">
        <f t="shared" si="89"/>
        <v>2</v>
      </c>
      <c r="CZ12" s="94">
        <f t="shared" si="89"/>
        <v>2</v>
      </c>
      <c r="DA12" s="94">
        <f t="shared" si="89"/>
        <v>2</v>
      </c>
      <c r="DB12" s="94">
        <f t="shared" si="89"/>
        <v>3</v>
      </c>
      <c r="DC12" s="94">
        <f t="shared" si="89"/>
        <v>3</v>
      </c>
      <c r="DD12" s="94">
        <f t="shared" si="89"/>
        <v>3</v>
      </c>
      <c r="DE12" s="94">
        <f t="shared" si="89"/>
        <v>3</v>
      </c>
      <c r="DF12" s="94">
        <f t="shared" si="89"/>
        <v>2</v>
      </c>
      <c r="DG12" s="94">
        <f t="shared" si="89"/>
        <v>2</v>
      </c>
      <c r="DH12" s="94">
        <f t="shared" si="89"/>
        <v>2</v>
      </c>
      <c r="DI12" s="94">
        <f t="shared" si="89"/>
        <v>3</v>
      </c>
      <c r="DJ12" s="94">
        <f t="shared" si="89"/>
        <v>3</v>
      </c>
      <c r="DK12" s="94">
        <f t="shared" si="89"/>
        <v>3</v>
      </c>
      <c r="DL12" s="94">
        <f t="shared" si="89"/>
        <v>3</v>
      </c>
      <c r="DM12" s="94">
        <f t="shared" si="89"/>
        <v>2</v>
      </c>
      <c r="DN12" s="94">
        <f t="shared" si="89"/>
        <v>2</v>
      </c>
      <c r="DO12" s="94">
        <f t="shared" si="89"/>
        <v>2</v>
      </c>
      <c r="DP12" s="94">
        <f t="shared" si="89"/>
        <v>2</v>
      </c>
      <c r="DQ12" s="94">
        <f t="shared" si="89"/>
        <v>1</v>
      </c>
      <c r="DR12" s="94">
        <f t="shared" si="89"/>
        <v>1</v>
      </c>
      <c r="DS12" s="94">
        <f t="shared" si="89"/>
        <v>3</v>
      </c>
      <c r="DT12" s="94">
        <f t="shared" si="89"/>
        <v>2</v>
      </c>
      <c r="DU12" s="94">
        <f t="shared" si="89"/>
        <v>2</v>
      </c>
      <c r="DV12" s="94">
        <f t="shared" si="89"/>
        <v>2</v>
      </c>
      <c r="DW12" s="94">
        <f t="shared" si="89"/>
        <v>2</v>
      </c>
      <c r="DX12" s="94">
        <f t="shared" si="89"/>
        <v>3</v>
      </c>
      <c r="DY12" s="94">
        <f t="shared" si="89"/>
        <v>3</v>
      </c>
      <c r="DZ12" s="94">
        <f t="shared" si="89"/>
        <v>2</v>
      </c>
      <c r="EA12" s="94">
        <f t="shared" si="89"/>
        <v>1</v>
      </c>
      <c r="EB12" s="94">
        <f t="shared" si="89"/>
        <v>1</v>
      </c>
      <c r="EC12" s="94">
        <f t="shared" si="89"/>
        <v>2</v>
      </c>
      <c r="ED12" s="94">
        <f t="shared" si="89"/>
        <v>2</v>
      </c>
      <c r="EE12" s="94">
        <f t="shared" si="89"/>
        <v>2</v>
      </c>
      <c r="EF12" s="94">
        <f t="shared" si="89"/>
        <v>2</v>
      </c>
      <c r="EG12" s="94">
        <f t="shared" si="89"/>
        <v>2</v>
      </c>
      <c r="EH12" s="94">
        <f t="shared" si="89"/>
        <v>1</v>
      </c>
      <c r="EI12" s="94">
        <f t="shared" si="89"/>
        <v>1</v>
      </c>
      <c r="EJ12" s="94">
        <f t="shared" si="89"/>
        <v>3</v>
      </c>
      <c r="EK12" s="94">
        <f t="shared" ref="EK12:GV12" si="90">COUNTIF(EK20:EK32,"M")+COUNTIF(EK20:EK32,"S")</f>
        <v>4</v>
      </c>
      <c r="EL12" s="94">
        <f t="shared" si="90"/>
        <v>4</v>
      </c>
      <c r="EM12" s="94">
        <f t="shared" si="90"/>
        <v>3</v>
      </c>
      <c r="EN12" s="94">
        <f t="shared" si="90"/>
        <v>3</v>
      </c>
      <c r="EO12" s="94">
        <f t="shared" si="90"/>
        <v>3</v>
      </c>
      <c r="EP12" s="94">
        <f t="shared" si="90"/>
        <v>3</v>
      </c>
      <c r="EQ12" s="94">
        <f t="shared" si="90"/>
        <v>3</v>
      </c>
      <c r="ER12" s="94">
        <f t="shared" si="90"/>
        <v>4</v>
      </c>
      <c r="ES12" s="94">
        <f t="shared" si="90"/>
        <v>3</v>
      </c>
      <c r="ET12" s="94">
        <f t="shared" si="90"/>
        <v>3</v>
      </c>
      <c r="EU12" s="94">
        <f t="shared" si="90"/>
        <v>4</v>
      </c>
      <c r="EV12" s="94">
        <f t="shared" si="90"/>
        <v>3</v>
      </c>
      <c r="EW12" s="94">
        <f t="shared" si="90"/>
        <v>3</v>
      </c>
      <c r="EX12" s="94">
        <f t="shared" si="90"/>
        <v>3</v>
      </c>
      <c r="EY12" s="94">
        <f t="shared" si="90"/>
        <v>3</v>
      </c>
      <c r="EZ12" s="94">
        <f t="shared" si="90"/>
        <v>4</v>
      </c>
      <c r="FA12" s="94">
        <f t="shared" si="90"/>
        <v>4</v>
      </c>
      <c r="FB12" s="94">
        <f t="shared" si="90"/>
        <v>4</v>
      </c>
      <c r="FC12" s="94">
        <f t="shared" si="90"/>
        <v>2</v>
      </c>
      <c r="FD12" s="94">
        <f t="shared" si="90"/>
        <v>2</v>
      </c>
      <c r="FE12" s="94">
        <f t="shared" si="90"/>
        <v>3</v>
      </c>
      <c r="FF12" s="94">
        <f t="shared" si="90"/>
        <v>4</v>
      </c>
      <c r="FG12" s="94">
        <f t="shared" si="90"/>
        <v>4</v>
      </c>
      <c r="FH12" s="94">
        <f t="shared" si="90"/>
        <v>4</v>
      </c>
      <c r="FI12" s="94">
        <f t="shared" si="90"/>
        <v>3</v>
      </c>
      <c r="FJ12" s="94">
        <f t="shared" si="90"/>
        <v>2</v>
      </c>
      <c r="FK12" s="94">
        <f t="shared" si="90"/>
        <v>2</v>
      </c>
      <c r="FL12" s="94">
        <f t="shared" si="90"/>
        <v>3</v>
      </c>
      <c r="FM12" s="94">
        <f t="shared" si="90"/>
        <v>4</v>
      </c>
      <c r="FN12" s="94">
        <f t="shared" si="90"/>
        <v>4</v>
      </c>
      <c r="FO12" s="94">
        <f t="shared" si="90"/>
        <v>3</v>
      </c>
      <c r="FP12" s="94">
        <f t="shared" si="90"/>
        <v>3</v>
      </c>
      <c r="FQ12" s="94">
        <f t="shared" si="90"/>
        <v>3</v>
      </c>
      <c r="FR12" s="94">
        <f t="shared" si="90"/>
        <v>3</v>
      </c>
      <c r="FS12" s="94">
        <f t="shared" si="90"/>
        <v>3</v>
      </c>
      <c r="FT12" s="94">
        <f t="shared" si="90"/>
        <v>4</v>
      </c>
      <c r="FU12" s="94">
        <f t="shared" si="90"/>
        <v>3</v>
      </c>
      <c r="FV12" s="94">
        <f t="shared" si="90"/>
        <v>3</v>
      </c>
      <c r="FW12" s="94">
        <f t="shared" si="90"/>
        <v>4</v>
      </c>
      <c r="FX12" s="94">
        <f t="shared" si="90"/>
        <v>3</v>
      </c>
      <c r="FY12" s="94">
        <f t="shared" si="90"/>
        <v>3</v>
      </c>
      <c r="FZ12" s="94">
        <f t="shared" si="90"/>
        <v>3</v>
      </c>
      <c r="GA12" s="94">
        <f t="shared" si="90"/>
        <v>3</v>
      </c>
      <c r="GB12" s="94">
        <f t="shared" si="90"/>
        <v>4</v>
      </c>
      <c r="GC12" s="94">
        <f t="shared" si="90"/>
        <v>4</v>
      </c>
      <c r="GD12" s="94">
        <f t="shared" si="90"/>
        <v>4</v>
      </c>
      <c r="GE12" s="94">
        <f t="shared" si="90"/>
        <v>2</v>
      </c>
      <c r="GF12" s="94">
        <f t="shared" si="90"/>
        <v>2</v>
      </c>
      <c r="GG12" s="94">
        <f t="shared" si="90"/>
        <v>3</v>
      </c>
      <c r="GH12" s="94">
        <f t="shared" si="90"/>
        <v>4</v>
      </c>
      <c r="GI12" s="94">
        <f t="shared" si="90"/>
        <v>4</v>
      </c>
      <c r="GJ12" s="94">
        <f t="shared" si="90"/>
        <v>4</v>
      </c>
      <c r="GK12" s="94">
        <f t="shared" si="90"/>
        <v>3</v>
      </c>
      <c r="GL12" s="94">
        <f t="shared" si="90"/>
        <v>2</v>
      </c>
      <c r="GM12" s="94">
        <f t="shared" si="90"/>
        <v>2</v>
      </c>
      <c r="GN12" s="94">
        <f t="shared" si="90"/>
        <v>3</v>
      </c>
      <c r="GO12" s="94">
        <f t="shared" si="90"/>
        <v>4</v>
      </c>
      <c r="GP12" s="94">
        <f t="shared" si="90"/>
        <v>4</v>
      </c>
      <c r="GQ12" s="94">
        <f t="shared" si="90"/>
        <v>3</v>
      </c>
      <c r="GR12" s="94">
        <f t="shared" si="90"/>
        <v>3</v>
      </c>
      <c r="GS12" s="94">
        <f t="shared" si="90"/>
        <v>3</v>
      </c>
      <c r="GT12" s="94">
        <f t="shared" si="90"/>
        <v>3</v>
      </c>
      <c r="GU12" s="94">
        <f t="shared" si="90"/>
        <v>3</v>
      </c>
      <c r="GV12" s="94">
        <f t="shared" si="90"/>
        <v>4</v>
      </c>
      <c r="GW12" s="94">
        <f t="shared" ref="GW12:IQ12" si="91">COUNTIF(GW20:GW32,"M")+COUNTIF(GW20:GW32,"S")</f>
        <v>3</v>
      </c>
      <c r="GX12" s="94">
        <f t="shared" si="91"/>
        <v>3</v>
      </c>
      <c r="GY12" s="94">
        <f t="shared" si="91"/>
        <v>4</v>
      </c>
      <c r="GZ12" s="94">
        <f t="shared" si="91"/>
        <v>3</v>
      </c>
      <c r="HA12" s="94">
        <f t="shared" si="91"/>
        <v>3</v>
      </c>
      <c r="HB12" s="94">
        <f t="shared" si="91"/>
        <v>3</v>
      </c>
      <c r="HC12" s="94">
        <f t="shared" si="91"/>
        <v>3</v>
      </c>
      <c r="HD12" s="94">
        <f t="shared" si="91"/>
        <v>4</v>
      </c>
      <c r="HE12" s="94">
        <f t="shared" si="91"/>
        <v>4</v>
      </c>
      <c r="HF12" s="94">
        <f t="shared" si="91"/>
        <v>4</v>
      </c>
      <c r="HG12" s="94">
        <f t="shared" si="91"/>
        <v>2</v>
      </c>
      <c r="HH12" s="94">
        <f t="shared" si="91"/>
        <v>2</v>
      </c>
      <c r="HI12" s="94">
        <f t="shared" si="91"/>
        <v>3</v>
      </c>
      <c r="HJ12" s="94">
        <f t="shared" si="91"/>
        <v>4</v>
      </c>
      <c r="HK12" s="94">
        <f t="shared" si="91"/>
        <v>4</v>
      </c>
      <c r="HL12" s="94">
        <f t="shared" si="91"/>
        <v>4</v>
      </c>
      <c r="HM12" s="94">
        <f t="shared" si="91"/>
        <v>3</v>
      </c>
      <c r="HN12" s="94">
        <f t="shared" si="91"/>
        <v>2</v>
      </c>
      <c r="HO12" s="94">
        <f t="shared" si="91"/>
        <v>2</v>
      </c>
      <c r="HP12" s="94">
        <f t="shared" si="91"/>
        <v>3</v>
      </c>
      <c r="HQ12" s="94">
        <f t="shared" si="91"/>
        <v>4</v>
      </c>
      <c r="HR12" s="94">
        <f t="shared" si="91"/>
        <v>4</v>
      </c>
      <c r="HS12" s="94">
        <f t="shared" si="91"/>
        <v>3</v>
      </c>
      <c r="HT12" s="94">
        <f t="shared" si="91"/>
        <v>3</v>
      </c>
      <c r="HU12" s="94">
        <f t="shared" si="91"/>
        <v>3</v>
      </c>
      <c r="HV12" s="94">
        <f t="shared" si="91"/>
        <v>3</v>
      </c>
      <c r="HW12" s="94">
        <f t="shared" si="91"/>
        <v>3</v>
      </c>
      <c r="HX12" s="94">
        <f t="shared" si="91"/>
        <v>4</v>
      </c>
      <c r="HY12" s="94">
        <f t="shared" si="91"/>
        <v>3</v>
      </c>
      <c r="HZ12" s="94">
        <f t="shared" si="91"/>
        <v>3</v>
      </c>
      <c r="IA12" s="94">
        <f t="shared" si="91"/>
        <v>4</v>
      </c>
      <c r="IB12" s="94">
        <f t="shared" si="91"/>
        <v>3</v>
      </c>
      <c r="IC12" s="94">
        <f t="shared" si="91"/>
        <v>3</v>
      </c>
      <c r="ID12" s="94">
        <f t="shared" si="91"/>
        <v>3</v>
      </c>
      <c r="IE12" s="94">
        <f t="shared" si="91"/>
        <v>3</v>
      </c>
      <c r="IF12" s="94">
        <f t="shared" si="91"/>
        <v>4</v>
      </c>
      <c r="IG12" s="94">
        <f t="shared" si="91"/>
        <v>4</v>
      </c>
      <c r="IH12" s="94">
        <f t="shared" si="91"/>
        <v>4</v>
      </c>
      <c r="II12" s="94">
        <f t="shared" si="91"/>
        <v>2</v>
      </c>
      <c r="IJ12" s="94">
        <f t="shared" si="91"/>
        <v>2</v>
      </c>
      <c r="IK12" s="94">
        <f t="shared" si="91"/>
        <v>3</v>
      </c>
      <c r="IL12" s="94">
        <f t="shared" si="91"/>
        <v>4</v>
      </c>
      <c r="IM12" s="94">
        <f t="shared" si="91"/>
        <v>4</v>
      </c>
      <c r="IN12" s="94">
        <f t="shared" si="91"/>
        <v>4</v>
      </c>
      <c r="IO12" s="94">
        <f t="shared" si="91"/>
        <v>3</v>
      </c>
      <c r="IP12" s="94">
        <f t="shared" si="91"/>
        <v>2</v>
      </c>
      <c r="IQ12" s="94">
        <f t="shared" si="91"/>
        <v>2</v>
      </c>
    </row>
    <row r="13" spans="1:251" s="108" customFormat="1" ht="23.25" outlineLevel="1">
      <c r="A13" s="96" t="s">
        <v>71</v>
      </c>
      <c r="B13" s="97"/>
      <c r="C13" s="97"/>
      <c r="D13" s="97"/>
      <c r="E13" s="98"/>
      <c r="F13" s="99"/>
      <c r="G13" s="100"/>
      <c r="H13" s="101" t="s">
        <v>75</v>
      </c>
      <c r="I13" s="102">
        <f>COUNTIF(N18:BJ32,J13)</f>
        <v>25</v>
      </c>
      <c r="J13" s="103" t="s">
        <v>38</v>
      </c>
      <c r="K13" s="104"/>
      <c r="L13" s="105"/>
      <c r="M13" s="106"/>
      <c r="N13" s="107">
        <f t="shared" ref="N13:W17" si="92">COUNTIF(N$34:N$752,$J13)-COUNTIF(N$18:N$32,$J13)</f>
        <v>-1</v>
      </c>
      <c r="O13" s="107">
        <f t="shared" si="92"/>
        <v>-1</v>
      </c>
      <c r="P13" s="107">
        <f t="shared" si="92"/>
        <v>-3</v>
      </c>
      <c r="Q13" s="107">
        <f t="shared" si="92"/>
        <v>-3</v>
      </c>
      <c r="R13" s="107">
        <f t="shared" si="92"/>
        <v>-3</v>
      </c>
      <c r="S13" s="107">
        <f t="shared" si="92"/>
        <v>-2</v>
      </c>
      <c r="T13" s="107">
        <f t="shared" si="92"/>
        <v>-2</v>
      </c>
      <c r="U13" s="107">
        <f t="shared" si="92"/>
        <v>-1</v>
      </c>
      <c r="V13" s="107">
        <f t="shared" si="92"/>
        <v>-2</v>
      </c>
      <c r="W13" s="107">
        <f t="shared" si="92"/>
        <v>-3</v>
      </c>
      <c r="X13" s="107">
        <f t="shared" ref="X13:AG17" si="93">COUNTIF(X$34:X$752,$J13)-COUNTIF(X$18:X$32,$J13)</f>
        <v>-1</v>
      </c>
      <c r="Y13" s="107">
        <f t="shared" si="93"/>
        <v>-2</v>
      </c>
      <c r="Z13" s="107">
        <f t="shared" si="93"/>
        <v>0</v>
      </c>
      <c r="AA13" s="107">
        <f t="shared" si="93"/>
        <v>0</v>
      </c>
      <c r="AB13" s="107">
        <f t="shared" si="93"/>
        <v>0</v>
      </c>
      <c r="AC13" s="107">
        <f t="shared" si="93"/>
        <v>0</v>
      </c>
      <c r="AD13" s="107">
        <f t="shared" si="93"/>
        <v>0</v>
      </c>
      <c r="AE13" s="107">
        <f t="shared" si="93"/>
        <v>0</v>
      </c>
      <c r="AF13" s="107">
        <f t="shared" si="93"/>
        <v>0</v>
      </c>
      <c r="AG13" s="107">
        <f t="shared" si="93"/>
        <v>0</v>
      </c>
      <c r="AH13" s="107">
        <f t="shared" ref="AH13:AQ17" si="94">COUNTIF(AH$34:AH$752,$J13)-COUNTIF(AH$18:AH$32,$J13)</f>
        <v>0</v>
      </c>
      <c r="AI13" s="107">
        <f t="shared" si="94"/>
        <v>0</v>
      </c>
      <c r="AJ13" s="107">
        <f t="shared" si="94"/>
        <v>0</v>
      </c>
      <c r="AK13" s="107">
        <f t="shared" si="94"/>
        <v>0</v>
      </c>
      <c r="AL13" s="107">
        <f t="shared" si="94"/>
        <v>0</v>
      </c>
      <c r="AM13" s="107">
        <f t="shared" si="94"/>
        <v>0</v>
      </c>
      <c r="AN13" s="107">
        <f t="shared" si="94"/>
        <v>0</v>
      </c>
      <c r="AO13" s="107">
        <f t="shared" si="94"/>
        <v>0</v>
      </c>
      <c r="AP13" s="107">
        <f t="shared" si="94"/>
        <v>0</v>
      </c>
      <c r="AQ13" s="107">
        <f t="shared" si="94"/>
        <v>0</v>
      </c>
      <c r="AR13" s="107">
        <f t="shared" ref="AR13:BA17" si="95">COUNTIF(AR$34:AR$752,$J13)-COUNTIF(AR$18:AR$32,$J13)</f>
        <v>0</v>
      </c>
      <c r="AS13" s="107">
        <f t="shared" si="95"/>
        <v>0</v>
      </c>
      <c r="AT13" s="107">
        <f t="shared" si="95"/>
        <v>0</v>
      </c>
      <c r="AU13" s="107">
        <f t="shared" si="95"/>
        <v>0</v>
      </c>
      <c r="AV13" s="107">
        <f t="shared" si="95"/>
        <v>0</v>
      </c>
      <c r="AW13" s="107">
        <f t="shared" si="95"/>
        <v>0</v>
      </c>
      <c r="AX13" s="107">
        <f t="shared" si="95"/>
        <v>0</v>
      </c>
      <c r="AY13" s="107">
        <f t="shared" si="95"/>
        <v>0</v>
      </c>
      <c r="AZ13" s="107">
        <f t="shared" si="95"/>
        <v>0</v>
      </c>
      <c r="BA13" s="107">
        <f t="shared" si="95"/>
        <v>0</v>
      </c>
      <c r="BB13" s="107">
        <f t="shared" ref="BB13:BK17" si="96">COUNTIF(BB$34:BB$752,$J13)-COUNTIF(BB$18:BB$32,$J13)</f>
        <v>0</v>
      </c>
      <c r="BC13" s="107">
        <f t="shared" si="96"/>
        <v>0</v>
      </c>
      <c r="BD13" s="107">
        <f t="shared" si="96"/>
        <v>0</v>
      </c>
      <c r="BE13" s="107">
        <f t="shared" si="96"/>
        <v>0</v>
      </c>
      <c r="BF13" s="107">
        <f t="shared" si="96"/>
        <v>0</v>
      </c>
      <c r="BG13" s="107">
        <f t="shared" si="96"/>
        <v>0</v>
      </c>
      <c r="BH13" s="107">
        <f t="shared" si="96"/>
        <v>0</v>
      </c>
      <c r="BI13" s="107">
        <f t="shared" si="96"/>
        <v>0</v>
      </c>
      <c r="BJ13" s="107">
        <f t="shared" si="96"/>
        <v>0</v>
      </c>
      <c r="BK13" s="107">
        <f t="shared" si="96"/>
        <v>0</v>
      </c>
      <c r="BL13" s="107">
        <f t="shared" ref="BL13:BU17" si="97">COUNTIF(BL$34:BL$752,$J13)-COUNTIF(BL$18:BL$32,$J13)</f>
        <v>0</v>
      </c>
      <c r="BM13" s="107">
        <f t="shared" si="97"/>
        <v>0</v>
      </c>
      <c r="BN13" s="107">
        <f t="shared" si="97"/>
        <v>0</v>
      </c>
      <c r="BO13" s="107">
        <f t="shared" si="97"/>
        <v>0</v>
      </c>
      <c r="BP13" s="107">
        <f t="shared" si="97"/>
        <v>0</v>
      </c>
      <c r="BQ13" s="107">
        <f t="shared" si="97"/>
        <v>0</v>
      </c>
      <c r="BR13" s="107">
        <f t="shared" si="97"/>
        <v>0</v>
      </c>
      <c r="BS13" s="107">
        <f t="shared" si="97"/>
        <v>0</v>
      </c>
      <c r="BT13" s="107">
        <f t="shared" si="97"/>
        <v>0</v>
      </c>
      <c r="BU13" s="107">
        <f t="shared" si="97"/>
        <v>0</v>
      </c>
      <c r="BV13" s="107">
        <f t="shared" ref="BV13:CE17" si="98">COUNTIF(BV$34:BV$752,$J13)-COUNTIF(BV$18:BV$32,$J13)</f>
        <v>0</v>
      </c>
      <c r="BW13" s="107">
        <f t="shared" si="98"/>
        <v>0</v>
      </c>
      <c r="BX13" s="107">
        <f t="shared" si="98"/>
        <v>0</v>
      </c>
      <c r="BY13" s="107">
        <f t="shared" si="98"/>
        <v>0</v>
      </c>
      <c r="BZ13" s="107">
        <f t="shared" si="98"/>
        <v>0</v>
      </c>
      <c r="CA13" s="107">
        <f t="shared" si="98"/>
        <v>0</v>
      </c>
      <c r="CB13" s="107">
        <f t="shared" si="98"/>
        <v>0</v>
      </c>
      <c r="CC13" s="107">
        <f t="shared" si="98"/>
        <v>0</v>
      </c>
      <c r="CD13" s="107">
        <f t="shared" si="98"/>
        <v>0</v>
      </c>
      <c r="CE13" s="107">
        <f t="shared" si="98"/>
        <v>0</v>
      </c>
      <c r="CF13" s="107">
        <f t="shared" ref="CF13:CO17" si="99">COUNTIF(CF$34:CF$752,$J13)-COUNTIF(CF$18:CF$32,$J13)</f>
        <v>0</v>
      </c>
      <c r="CG13" s="107">
        <f t="shared" si="99"/>
        <v>0</v>
      </c>
      <c r="CH13" s="107">
        <f t="shared" si="99"/>
        <v>0</v>
      </c>
      <c r="CI13" s="107">
        <f t="shared" si="99"/>
        <v>0</v>
      </c>
      <c r="CJ13" s="107">
        <f t="shared" si="99"/>
        <v>0</v>
      </c>
      <c r="CK13" s="107">
        <f t="shared" si="99"/>
        <v>0</v>
      </c>
      <c r="CL13" s="107">
        <f t="shared" si="99"/>
        <v>0</v>
      </c>
      <c r="CM13" s="107">
        <f t="shared" si="99"/>
        <v>0</v>
      </c>
      <c r="CN13" s="107">
        <f t="shared" si="99"/>
        <v>0</v>
      </c>
      <c r="CO13" s="107">
        <f t="shared" si="99"/>
        <v>0</v>
      </c>
      <c r="CP13" s="107">
        <f t="shared" ref="CP13:CY17" si="100">COUNTIF(CP$34:CP$752,$J13)-COUNTIF(CP$18:CP$32,$J13)</f>
        <v>0</v>
      </c>
      <c r="CQ13" s="107">
        <f t="shared" si="100"/>
        <v>0</v>
      </c>
      <c r="CR13" s="107">
        <f t="shared" si="100"/>
        <v>0</v>
      </c>
      <c r="CS13" s="107">
        <f t="shared" si="100"/>
        <v>0</v>
      </c>
      <c r="CT13" s="107">
        <f t="shared" si="100"/>
        <v>0</v>
      </c>
      <c r="CU13" s="107">
        <f t="shared" si="100"/>
        <v>0</v>
      </c>
      <c r="CV13" s="107">
        <f t="shared" si="100"/>
        <v>0</v>
      </c>
      <c r="CW13" s="107">
        <f t="shared" si="100"/>
        <v>0</v>
      </c>
      <c r="CX13" s="107">
        <f t="shared" si="100"/>
        <v>0</v>
      </c>
      <c r="CY13" s="107">
        <f t="shared" si="100"/>
        <v>0</v>
      </c>
      <c r="CZ13" s="107">
        <f t="shared" ref="CZ13:DI17" si="101">COUNTIF(CZ$34:CZ$752,$J13)-COUNTIF(CZ$18:CZ$32,$J13)</f>
        <v>0</v>
      </c>
      <c r="DA13" s="107">
        <f t="shared" si="101"/>
        <v>0</v>
      </c>
      <c r="DB13" s="107">
        <f t="shared" si="101"/>
        <v>0</v>
      </c>
      <c r="DC13" s="107">
        <f t="shared" si="101"/>
        <v>0</v>
      </c>
      <c r="DD13" s="107">
        <f t="shared" si="101"/>
        <v>0</v>
      </c>
      <c r="DE13" s="107">
        <f t="shared" si="101"/>
        <v>0</v>
      </c>
      <c r="DF13" s="107">
        <f t="shared" si="101"/>
        <v>0</v>
      </c>
      <c r="DG13" s="107">
        <f t="shared" si="101"/>
        <v>0</v>
      </c>
      <c r="DH13" s="107">
        <f t="shared" si="101"/>
        <v>0</v>
      </c>
      <c r="DI13" s="107">
        <f t="shared" si="101"/>
        <v>0</v>
      </c>
      <c r="DJ13" s="107">
        <f t="shared" ref="DJ13:DS17" si="102">COUNTIF(DJ$34:DJ$752,$J13)-COUNTIF(DJ$18:DJ$32,$J13)</f>
        <v>0</v>
      </c>
      <c r="DK13" s="107">
        <f t="shared" si="102"/>
        <v>0</v>
      </c>
      <c r="DL13" s="107">
        <f t="shared" si="102"/>
        <v>0</v>
      </c>
      <c r="DM13" s="107">
        <f t="shared" si="102"/>
        <v>0</v>
      </c>
      <c r="DN13" s="107">
        <f t="shared" si="102"/>
        <v>0</v>
      </c>
      <c r="DO13" s="107">
        <f t="shared" si="102"/>
        <v>0</v>
      </c>
      <c r="DP13" s="107">
        <f t="shared" si="102"/>
        <v>0</v>
      </c>
      <c r="DQ13" s="107">
        <f t="shared" si="102"/>
        <v>0</v>
      </c>
      <c r="DR13" s="107">
        <f t="shared" si="102"/>
        <v>0</v>
      </c>
      <c r="DS13" s="107">
        <f t="shared" si="102"/>
        <v>0</v>
      </c>
      <c r="DT13" s="107">
        <f t="shared" ref="DT13:EC17" si="103">COUNTIF(DT$34:DT$752,$J13)-COUNTIF(DT$18:DT$32,$J13)</f>
        <v>0</v>
      </c>
      <c r="DU13" s="107">
        <f t="shared" si="103"/>
        <v>0</v>
      </c>
      <c r="DV13" s="107">
        <f t="shared" si="103"/>
        <v>0</v>
      </c>
      <c r="DW13" s="107">
        <f t="shared" si="103"/>
        <v>0</v>
      </c>
      <c r="DX13" s="107">
        <f t="shared" si="103"/>
        <v>0</v>
      </c>
      <c r="DY13" s="107">
        <f t="shared" si="103"/>
        <v>0</v>
      </c>
      <c r="DZ13" s="107">
        <f t="shared" si="103"/>
        <v>0</v>
      </c>
      <c r="EA13" s="107">
        <f t="shared" si="103"/>
        <v>0</v>
      </c>
      <c r="EB13" s="107">
        <f t="shared" si="103"/>
        <v>0</v>
      </c>
      <c r="EC13" s="107">
        <f t="shared" si="103"/>
        <v>0</v>
      </c>
      <c r="ED13" s="107">
        <f t="shared" ref="ED13:EM17" si="104">COUNTIF(ED$34:ED$752,$J13)-COUNTIF(ED$18:ED$32,$J13)</f>
        <v>0</v>
      </c>
      <c r="EE13" s="107">
        <f t="shared" si="104"/>
        <v>0</v>
      </c>
      <c r="EF13" s="107">
        <f t="shared" si="104"/>
        <v>0</v>
      </c>
      <c r="EG13" s="107">
        <f t="shared" si="104"/>
        <v>0</v>
      </c>
      <c r="EH13" s="107">
        <f t="shared" si="104"/>
        <v>0</v>
      </c>
      <c r="EI13" s="107">
        <f t="shared" si="104"/>
        <v>0</v>
      </c>
      <c r="EJ13" s="107">
        <f t="shared" si="104"/>
        <v>0</v>
      </c>
      <c r="EK13" s="107">
        <f t="shared" si="104"/>
        <v>0</v>
      </c>
      <c r="EL13" s="107">
        <f t="shared" si="104"/>
        <v>0</v>
      </c>
      <c r="EM13" s="107">
        <f t="shared" si="104"/>
        <v>0</v>
      </c>
      <c r="EN13" s="107">
        <f t="shared" ref="EN13:EW17" si="105">COUNTIF(EN$34:EN$752,$J13)-COUNTIF(EN$18:EN$32,$J13)</f>
        <v>0</v>
      </c>
      <c r="EO13" s="107">
        <f t="shared" si="105"/>
        <v>0</v>
      </c>
      <c r="EP13" s="107">
        <f t="shared" si="105"/>
        <v>0</v>
      </c>
      <c r="EQ13" s="107">
        <f t="shared" si="105"/>
        <v>0</v>
      </c>
      <c r="ER13" s="107">
        <f t="shared" si="105"/>
        <v>0</v>
      </c>
      <c r="ES13" s="107">
        <f t="shared" si="105"/>
        <v>0</v>
      </c>
      <c r="ET13" s="107">
        <f t="shared" si="105"/>
        <v>0</v>
      </c>
      <c r="EU13" s="107">
        <f t="shared" si="105"/>
        <v>0</v>
      </c>
      <c r="EV13" s="107">
        <f t="shared" si="105"/>
        <v>0</v>
      </c>
      <c r="EW13" s="107">
        <f t="shared" si="105"/>
        <v>0</v>
      </c>
      <c r="EX13" s="107">
        <f t="shared" ref="EX13:FG17" si="106">COUNTIF(EX$34:EX$752,$J13)-COUNTIF(EX$18:EX$32,$J13)</f>
        <v>0</v>
      </c>
      <c r="EY13" s="107">
        <f t="shared" si="106"/>
        <v>0</v>
      </c>
      <c r="EZ13" s="107">
        <f t="shared" si="106"/>
        <v>0</v>
      </c>
      <c r="FA13" s="107">
        <f t="shared" si="106"/>
        <v>0</v>
      </c>
      <c r="FB13" s="107">
        <f t="shared" si="106"/>
        <v>0</v>
      </c>
      <c r="FC13" s="107">
        <f t="shared" si="106"/>
        <v>0</v>
      </c>
      <c r="FD13" s="107">
        <f t="shared" si="106"/>
        <v>0</v>
      </c>
      <c r="FE13" s="107">
        <f t="shared" si="106"/>
        <v>0</v>
      </c>
      <c r="FF13" s="107">
        <f t="shared" si="106"/>
        <v>0</v>
      </c>
      <c r="FG13" s="107">
        <f t="shared" si="106"/>
        <v>0</v>
      </c>
      <c r="FH13" s="107">
        <f t="shared" ref="FH13:FQ17" si="107">COUNTIF(FH$34:FH$752,$J13)-COUNTIF(FH$18:FH$32,$J13)</f>
        <v>0</v>
      </c>
      <c r="FI13" s="107">
        <f t="shared" si="107"/>
        <v>0</v>
      </c>
      <c r="FJ13" s="107">
        <f t="shared" si="107"/>
        <v>0</v>
      </c>
      <c r="FK13" s="107">
        <f t="shared" si="107"/>
        <v>0</v>
      </c>
      <c r="FL13" s="107">
        <f t="shared" si="107"/>
        <v>0</v>
      </c>
      <c r="FM13" s="107">
        <f t="shared" si="107"/>
        <v>0</v>
      </c>
      <c r="FN13" s="107">
        <f t="shared" si="107"/>
        <v>0</v>
      </c>
      <c r="FO13" s="107">
        <f t="shared" si="107"/>
        <v>0</v>
      </c>
      <c r="FP13" s="107">
        <f t="shared" si="107"/>
        <v>0</v>
      </c>
      <c r="FQ13" s="107">
        <f t="shared" si="107"/>
        <v>0</v>
      </c>
      <c r="FR13" s="107">
        <f t="shared" ref="FR13:GA17" si="108">COUNTIF(FR$34:FR$752,$J13)-COUNTIF(FR$18:FR$32,$J13)</f>
        <v>0</v>
      </c>
      <c r="FS13" s="107">
        <f t="shared" si="108"/>
        <v>0</v>
      </c>
      <c r="FT13" s="107">
        <f t="shared" si="108"/>
        <v>0</v>
      </c>
      <c r="FU13" s="107">
        <f t="shared" si="108"/>
        <v>0</v>
      </c>
      <c r="FV13" s="107">
        <f t="shared" si="108"/>
        <v>0</v>
      </c>
      <c r="FW13" s="107">
        <f t="shared" si="108"/>
        <v>0</v>
      </c>
      <c r="FX13" s="107">
        <f t="shared" si="108"/>
        <v>0</v>
      </c>
      <c r="FY13" s="107">
        <f t="shared" si="108"/>
        <v>0</v>
      </c>
      <c r="FZ13" s="107">
        <f t="shared" si="108"/>
        <v>0</v>
      </c>
      <c r="GA13" s="107">
        <f t="shared" si="108"/>
        <v>0</v>
      </c>
      <c r="GB13" s="107">
        <f t="shared" ref="GB13:GK17" si="109">COUNTIF(GB$34:GB$752,$J13)-COUNTIF(GB$18:GB$32,$J13)</f>
        <v>0</v>
      </c>
      <c r="GC13" s="107">
        <f t="shared" si="109"/>
        <v>0</v>
      </c>
      <c r="GD13" s="107">
        <f t="shared" si="109"/>
        <v>0</v>
      </c>
      <c r="GE13" s="107">
        <f t="shared" si="109"/>
        <v>0</v>
      </c>
      <c r="GF13" s="107">
        <f t="shared" si="109"/>
        <v>0</v>
      </c>
      <c r="GG13" s="107">
        <f t="shared" si="109"/>
        <v>0</v>
      </c>
      <c r="GH13" s="107">
        <f t="shared" si="109"/>
        <v>0</v>
      </c>
      <c r="GI13" s="107">
        <f t="shared" si="109"/>
        <v>0</v>
      </c>
      <c r="GJ13" s="107">
        <f t="shared" si="109"/>
        <v>0</v>
      </c>
      <c r="GK13" s="107">
        <f t="shared" si="109"/>
        <v>0</v>
      </c>
      <c r="GL13" s="107">
        <f t="shared" ref="GL13:GU17" si="110">COUNTIF(GL$34:GL$752,$J13)-COUNTIF(GL$18:GL$32,$J13)</f>
        <v>0</v>
      </c>
      <c r="GM13" s="107">
        <f t="shared" si="110"/>
        <v>0</v>
      </c>
      <c r="GN13" s="107">
        <f t="shared" si="110"/>
        <v>0</v>
      </c>
      <c r="GO13" s="107">
        <f t="shared" si="110"/>
        <v>0</v>
      </c>
      <c r="GP13" s="107">
        <f t="shared" si="110"/>
        <v>0</v>
      </c>
      <c r="GQ13" s="107">
        <f t="shared" si="110"/>
        <v>0</v>
      </c>
      <c r="GR13" s="107">
        <f t="shared" si="110"/>
        <v>0</v>
      </c>
      <c r="GS13" s="107">
        <f t="shared" si="110"/>
        <v>0</v>
      </c>
      <c r="GT13" s="107">
        <f t="shared" si="110"/>
        <v>0</v>
      </c>
      <c r="GU13" s="107">
        <f t="shared" si="110"/>
        <v>0</v>
      </c>
      <c r="GV13" s="107">
        <f t="shared" ref="GV13:HE17" si="111">COUNTIF(GV$34:GV$752,$J13)-COUNTIF(GV$18:GV$32,$J13)</f>
        <v>0</v>
      </c>
      <c r="GW13" s="107">
        <f t="shared" si="111"/>
        <v>0</v>
      </c>
      <c r="GX13" s="107">
        <f t="shared" si="111"/>
        <v>0</v>
      </c>
      <c r="GY13" s="107">
        <f t="shared" si="111"/>
        <v>0</v>
      </c>
      <c r="GZ13" s="107">
        <f t="shared" si="111"/>
        <v>0</v>
      </c>
      <c r="HA13" s="107">
        <f t="shared" si="111"/>
        <v>0</v>
      </c>
      <c r="HB13" s="107">
        <f t="shared" si="111"/>
        <v>0</v>
      </c>
      <c r="HC13" s="107">
        <f t="shared" si="111"/>
        <v>0</v>
      </c>
      <c r="HD13" s="107">
        <f t="shared" si="111"/>
        <v>0</v>
      </c>
      <c r="HE13" s="107">
        <f t="shared" si="111"/>
        <v>0</v>
      </c>
      <c r="HF13" s="107">
        <f t="shared" ref="HF13:HO17" si="112">COUNTIF(HF$34:HF$752,$J13)-COUNTIF(HF$18:HF$32,$J13)</f>
        <v>0</v>
      </c>
      <c r="HG13" s="107">
        <f t="shared" si="112"/>
        <v>0</v>
      </c>
      <c r="HH13" s="107">
        <f t="shared" si="112"/>
        <v>0</v>
      </c>
      <c r="HI13" s="107">
        <f t="shared" si="112"/>
        <v>0</v>
      </c>
      <c r="HJ13" s="107">
        <f t="shared" si="112"/>
        <v>0</v>
      </c>
      <c r="HK13" s="107">
        <f t="shared" si="112"/>
        <v>0</v>
      </c>
      <c r="HL13" s="107">
        <f t="shared" si="112"/>
        <v>0</v>
      </c>
      <c r="HM13" s="107">
        <f t="shared" si="112"/>
        <v>0</v>
      </c>
      <c r="HN13" s="107">
        <f t="shared" si="112"/>
        <v>0</v>
      </c>
      <c r="HO13" s="107">
        <f t="shared" si="112"/>
        <v>0</v>
      </c>
      <c r="HP13" s="107">
        <f t="shared" ref="HP13:HY17" si="113">COUNTIF(HP$34:HP$752,$J13)-COUNTIF(HP$18:HP$32,$J13)</f>
        <v>0</v>
      </c>
      <c r="HQ13" s="107">
        <f t="shared" si="113"/>
        <v>0</v>
      </c>
      <c r="HR13" s="107">
        <f t="shared" si="113"/>
        <v>0</v>
      </c>
      <c r="HS13" s="107">
        <f t="shared" si="113"/>
        <v>0</v>
      </c>
      <c r="HT13" s="107">
        <f t="shared" si="113"/>
        <v>0</v>
      </c>
      <c r="HU13" s="107">
        <f t="shared" si="113"/>
        <v>0</v>
      </c>
      <c r="HV13" s="107">
        <f t="shared" si="113"/>
        <v>0</v>
      </c>
      <c r="HW13" s="107">
        <f t="shared" si="113"/>
        <v>0</v>
      </c>
      <c r="HX13" s="107">
        <f t="shared" si="113"/>
        <v>0</v>
      </c>
      <c r="HY13" s="107">
        <f t="shared" si="113"/>
        <v>0</v>
      </c>
      <c r="HZ13" s="107">
        <f t="shared" ref="HZ13:II17" si="114">COUNTIF(HZ$34:HZ$752,$J13)-COUNTIF(HZ$18:HZ$32,$J13)</f>
        <v>0</v>
      </c>
      <c r="IA13" s="107">
        <f t="shared" si="114"/>
        <v>0</v>
      </c>
      <c r="IB13" s="107">
        <f t="shared" si="114"/>
        <v>0</v>
      </c>
      <c r="IC13" s="107">
        <f t="shared" si="114"/>
        <v>0</v>
      </c>
      <c r="ID13" s="107">
        <f t="shared" si="114"/>
        <v>0</v>
      </c>
      <c r="IE13" s="107">
        <f t="shared" si="114"/>
        <v>0</v>
      </c>
      <c r="IF13" s="107">
        <f t="shared" si="114"/>
        <v>0</v>
      </c>
      <c r="IG13" s="107">
        <f t="shared" si="114"/>
        <v>0</v>
      </c>
      <c r="IH13" s="107">
        <f t="shared" si="114"/>
        <v>0</v>
      </c>
      <c r="II13" s="107">
        <f t="shared" si="114"/>
        <v>0</v>
      </c>
      <c r="IJ13" s="107">
        <f t="shared" ref="IJ13:IQ17" si="115">COUNTIF(IJ$34:IJ$752,$J13)-COUNTIF(IJ$18:IJ$32,$J13)</f>
        <v>0</v>
      </c>
      <c r="IK13" s="107">
        <f t="shared" si="115"/>
        <v>0</v>
      </c>
      <c r="IL13" s="107">
        <f t="shared" si="115"/>
        <v>0</v>
      </c>
      <c r="IM13" s="107">
        <f t="shared" si="115"/>
        <v>0</v>
      </c>
      <c r="IN13" s="107">
        <f t="shared" si="115"/>
        <v>0</v>
      </c>
      <c r="IO13" s="107">
        <f t="shared" si="115"/>
        <v>0</v>
      </c>
      <c r="IP13" s="107">
        <f t="shared" si="115"/>
        <v>0</v>
      </c>
      <c r="IQ13" s="107">
        <f t="shared" si="115"/>
        <v>0</v>
      </c>
    </row>
    <row r="14" spans="1:251" s="95" customFormat="1" ht="23.25" outlineLevel="1">
      <c r="A14" s="109" t="s">
        <v>71</v>
      </c>
      <c r="B14" s="110"/>
      <c r="C14" s="110"/>
      <c r="D14" s="111"/>
      <c r="E14" s="112"/>
      <c r="F14" s="113"/>
      <c r="G14" s="100"/>
      <c r="H14" s="114" t="s">
        <v>14</v>
      </c>
      <c r="I14" s="102">
        <f>COUNTIF(N19:BJ33,J14)</f>
        <v>2</v>
      </c>
      <c r="J14" s="115" t="s">
        <v>40</v>
      </c>
      <c r="K14" s="116"/>
      <c r="L14" s="117"/>
      <c r="M14" s="118"/>
      <c r="N14" s="107">
        <f t="shared" si="92"/>
        <v>0</v>
      </c>
      <c r="O14" s="107">
        <f t="shared" si="92"/>
        <v>0</v>
      </c>
      <c r="P14" s="107">
        <f t="shared" si="92"/>
        <v>0</v>
      </c>
      <c r="Q14" s="107">
        <f t="shared" si="92"/>
        <v>-1</v>
      </c>
      <c r="R14" s="107">
        <f t="shared" si="92"/>
        <v>-1</v>
      </c>
      <c r="S14" s="107">
        <f t="shared" si="92"/>
        <v>0</v>
      </c>
      <c r="T14" s="107">
        <f t="shared" si="92"/>
        <v>0</v>
      </c>
      <c r="U14" s="107">
        <f t="shared" si="92"/>
        <v>0</v>
      </c>
      <c r="V14" s="107">
        <f t="shared" si="92"/>
        <v>0</v>
      </c>
      <c r="W14" s="107">
        <f t="shared" si="92"/>
        <v>0</v>
      </c>
      <c r="X14" s="107">
        <f t="shared" si="93"/>
        <v>0</v>
      </c>
      <c r="Y14" s="107">
        <f t="shared" si="93"/>
        <v>0</v>
      </c>
      <c r="Z14" s="107">
        <f t="shared" si="93"/>
        <v>0</v>
      </c>
      <c r="AA14" s="107">
        <f t="shared" si="93"/>
        <v>0</v>
      </c>
      <c r="AB14" s="107">
        <f t="shared" si="93"/>
        <v>0</v>
      </c>
      <c r="AC14" s="107">
        <f t="shared" si="93"/>
        <v>0</v>
      </c>
      <c r="AD14" s="107">
        <f t="shared" si="93"/>
        <v>0</v>
      </c>
      <c r="AE14" s="107">
        <f t="shared" si="93"/>
        <v>0</v>
      </c>
      <c r="AF14" s="107">
        <f t="shared" si="93"/>
        <v>0</v>
      </c>
      <c r="AG14" s="107">
        <f t="shared" si="93"/>
        <v>0</v>
      </c>
      <c r="AH14" s="107">
        <f t="shared" si="94"/>
        <v>0</v>
      </c>
      <c r="AI14" s="107">
        <f t="shared" si="94"/>
        <v>0</v>
      </c>
      <c r="AJ14" s="107">
        <f t="shared" si="94"/>
        <v>0</v>
      </c>
      <c r="AK14" s="107">
        <f t="shared" si="94"/>
        <v>0</v>
      </c>
      <c r="AL14" s="107">
        <f t="shared" si="94"/>
        <v>0</v>
      </c>
      <c r="AM14" s="107">
        <f t="shared" si="94"/>
        <v>0</v>
      </c>
      <c r="AN14" s="107">
        <f t="shared" si="94"/>
        <v>0</v>
      </c>
      <c r="AO14" s="107">
        <f t="shared" si="94"/>
        <v>0</v>
      </c>
      <c r="AP14" s="107">
        <f t="shared" si="94"/>
        <v>0</v>
      </c>
      <c r="AQ14" s="107">
        <f t="shared" si="94"/>
        <v>0</v>
      </c>
      <c r="AR14" s="107">
        <f t="shared" si="95"/>
        <v>0</v>
      </c>
      <c r="AS14" s="107">
        <f t="shared" si="95"/>
        <v>0</v>
      </c>
      <c r="AT14" s="107">
        <f t="shared" si="95"/>
        <v>0</v>
      </c>
      <c r="AU14" s="107">
        <f t="shared" si="95"/>
        <v>0</v>
      </c>
      <c r="AV14" s="107">
        <f t="shared" si="95"/>
        <v>0</v>
      </c>
      <c r="AW14" s="107">
        <f t="shared" si="95"/>
        <v>0</v>
      </c>
      <c r="AX14" s="107">
        <f t="shared" si="95"/>
        <v>0</v>
      </c>
      <c r="AY14" s="107">
        <f t="shared" si="95"/>
        <v>0</v>
      </c>
      <c r="AZ14" s="107">
        <f t="shared" si="95"/>
        <v>0</v>
      </c>
      <c r="BA14" s="107">
        <f t="shared" si="95"/>
        <v>0</v>
      </c>
      <c r="BB14" s="107">
        <f t="shared" si="96"/>
        <v>0</v>
      </c>
      <c r="BC14" s="107">
        <f t="shared" si="96"/>
        <v>0</v>
      </c>
      <c r="BD14" s="107">
        <f t="shared" si="96"/>
        <v>0</v>
      </c>
      <c r="BE14" s="107">
        <f t="shared" si="96"/>
        <v>0</v>
      </c>
      <c r="BF14" s="107">
        <f t="shared" si="96"/>
        <v>0</v>
      </c>
      <c r="BG14" s="107">
        <f t="shared" si="96"/>
        <v>0</v>
      </c>
      <c r="BH14" s="107">
        <f t="shared" si="96"/>
        <v>0</v>
      </c>
      <c r="BI14" s="107">
        <f t="shared" si="96"/>
        <v>0</v>
      </c>
      <c r="BJ14" s="107">
        <f t="shared" si="96"/>
        <v>0</v>
      </c>
      <c r="BK14" s="107">
        <f t="shared" si="96"/>
        <v>0</v>
      </c>
      <c r="BL14" s="107">
        <f t="shared" si="97"/>
        <v>0</v>
      </c>
      <c r="BM14" s="107">
        <f t="shared" si="97"/>
        <v>0</v>
      </c>
      <c r="BN14" s="107">
        <f t="shared" si="97"/>
        <v>0</v>
      </c>
      <c r="BO14" s="107">
        <f t="shared" si="97"/>
        <v>0</v>
      </c>
      <c r="BP14" s="107">
        <f t="shared" si="97"/>
        <v>0</v>
      </c>
      <c r="BQ14" s="107">
        <f t="shared" si="97"/>
        <v>0</v>
      </c>
      <c r="BR14" s="107">
        <f t="shared" si="97"/>
        <v>0</v>
      </c>
      <c r="BS14" s="107">
        <f t="shared" si="97"/>
        <v>0</v>
      </c>
      <c r="BT14" s="107">
        <f t="shared" si="97"/>
        <v>0</v>
      </c>
      <c r="BU14" s="107">
        <f t="shared" si="97"/>
        <v>0</v>
      </c>
      <c r="BV14" s="107">
        <f t="shared" si="98"/>
        <v>0</v>
      </c>
      <c r="BW14" s="107">
        <f t="shared" si="98"/>
        <v>0</v>
      </c>
      <c r="BX14" s="107">
        <f t="shared" si="98"/>
        <v>0</v>
      </c>
      <c r="BY14" s="107">
        <f t="shared" si="98"/>
        <v>0</v>
      </c>
      <c r="BZ14" s="107">
        <f t="shared" si="98"/>
        <v>0</v>
      </c>
      <c r="CA14" s="107">
        <f t="shared" si="98"/>
        <v>0</v>
      </c>
      <c r="CB14" s="107">
        <f t="shared" si="98"/>
        <v>0</v>
      </c>
      <c r="CC14" s="107">
        <f t="shared" si="98"/>
        <v>0</v>
      </c>
      <c r="CD14" s="107">
        <f t="shared" si="98"/>
        <v>0</v>
      </c>
      <c r="CE14" s="107">
        <f t="shared" si="98"/>
        <v>0</v>
      </c>
      <c r="CF14" s="107">
        <f t="shared" si="99"/>
        <v>0</v>
      </c>
      <c r="CG14" s="107">
        <f t="shared" si="99"/>
        <v>0</v>
      </c>
      <c r="CH14" s="107">
        <f t="shared" si="99"/>
        <v>0</v>
      </c>
      <c r="CI14" s="107">
        <f t="shared" si="99"/>
        <v>0</v>
      </c>
      <c r="CJ14" s="107">
        <f t="shared" si="99"/>
        <v>0</v>
      </c>
      <c r="CK14" s="107">
        <f t="shared" si="99"/>
        <v>0</v>
      </c>
      <c r="CL14" s="107">
        <f t="shared" si="99"/>
        <v>0</v>
      </c>
      <c r="CM14" s="107">
        <f t="shared" si="99"/>
        <v>0</v>
      </c>
      <c r="CN14" s="107">
        <f t="shared" si="99"/>
        <v>0</v>
      </c>
      <c r="CO14" s="107">
        <f t="shared" si="99"/>
        <v>0</v>
      </c>
      <c r="CP14" s="107">
        <f t="shared" si="100"/>
        <v>0</v>
      </c>
      <c r="CQ14" s="107">
        <f t="shared" si="100"/>
        <v>0</v>
      </c>
      <c r="CR14" s="107">
        <f t="shared" si="100"/>
        <v>0</v>
      </c>
      <c r="CS14" s="107">
        <f t="shared" si="100"/>
        <v>0</v>
      </c>
      <c r="CT14" s="107">
        <f t="shared" si="100"/>
        <v>0</v>
      </c>
      <c r="CU14" s="107">
        <f t="shared" si="100"/>
        <v>0</v>
      </c>
      <c r="CV14" s="107">
        <f t="shared" si="100"/>
        <v>0</v>
      </c>
      <c r="CW14" s="107">
        <f t="shared" si="100"/>
        <v>0</v>
      </c>
      <c r="CX14" s="107">
        <f t="shared" si="100"/>
        <v>0</v>
      </c>
      <c r="CY14" s="107">
        <f t="shared" si="100"/>
        <v>0</v>
      </c>
      <c r="CZ14" s="107">
        <f t="shared" si="101"/>
        <v>0</v>
      </c>
      <c r="DA14" s="107">
        <f t="shared" si="101"/>
        <v>0</v>
      </c>
      <c r="DB14" s="107">
        <f t="shared" si="101"/>
        <v>0</v>
      </c>
      <c r="DC14" s="107">
        <f t="shared" si="101"/>
        <v>0</v>
      </c>
      <c r="DD14" s="107">
        <f t="shared" si="101"/>
        <v>0</v>
      </c>
      <c r="DE14" s="107">
        <f t="shared" si="101"/>
        <v>0</v>
      </c>
      <c r="DF14" s="107">
        <f t="shared" si="101"/>
        <v>0</v>
      </c>
      <c r="DG14" s="107">
        <f t="shared" si="101"/>
        <v>0</v>
      </c>
      <c r="DH14" s="107">
        <f t="shared" si="101"/>
        <v>0</v>
      </c>
      <c r="DI14" s="107">
        <f t="shared" si="101"/>
        <v>0</v>
      </c>
      <c r="DJ14" s="107">
        <f t="shared" si="102"/>
        <v>0</v>
      </c>
      <c r="DK14" s="107">
        <f t="shared" si="102"/>
        <v>0</v>
      </c>
      <c r="DL14" s="107">
        <f t="shared" si="102"/>
        <v>0</v>
      </c>
      <c r="DM14" s="107">
        <f t="shared" si="102"/>
        <v>0</v>
      </c>
      <c r="DN14" s="107">
        <f t="shared" si="102"/>
        <v>0</v>
      </c>
      <c r="DO14" s="107">
        <f t="shared" si="102"/>
        <v>0</v>
      </c>
      <c r="DP14" s="107">
        <f t="shared" si="102"/>
        <v>0</v>
      </c>
      <c r="DQ14" s="107">
        <f t="shared" si="102"/>
        <v>0</v>
      </c>
      <c r="DR14" s="107">
        <f t="shared" si="102"/>
        <v>0</v>
      </c>
      <c r="DS14" s="107">
        <f t="shared" si="102"/>
        <v>0</v>
      </c>
      <c r="DT14" s="107">
        <f t="shared" si="103"/>
        <v>0</v>
      </c>
      <c r="DU14" s="107">
        <f t="shared" si="103"/>
        <v>0</v>
      </c>
      <c r="DV14" s="107">
        <f t="shared" si="103"/>
        <v>0</v>
      </c>
      <c r="DW14" s="107">
        <f t="shared" si="103"/>
        <v>0</v>
      </c>
      <c r="DX14" s="107">
        <f t="shared" si="103"/>
        <v>0</v>
      </c>
      <c r="DY14" s="107">
        <f t="shared" si="103"/>
        <v>0</v>
      </c>
      <c r="DZ14" s="107">
        <f t="shared" si="103"/>
        <v>0</v>
      </c>
      <c r="EA14" s="107">
        <f t="shared" si="103"/>
        <v>0</v>
      </c>
      <c r="EB14" s="107">
        <f t="shared" si="103"/>
        <v>0</v>
      </c>
      <c r="EC14" s="107">
        <f t="shared" si="103"/>
        <v>0</v>
      </c>
      <c r="ED14" s="107">
        <f t="shared" si="104"/>
        <v>0</v>
      </c>
      <c r="EE14" s="107">
        <f t="shared" si="104"/>
        <v>0</v>
      </c>
      <c r="EF14" s="107">
        <f t="shared" si="104"/>
        <v>0</v>
      </c>
      <c r="EG14" s="107">
        <f t="shared" si="104"/>
        <v>0</v>
      </c>
      <c r="EH14" s="107">
        <f t="shared" si="104"/>
        <v>0</v>
      </c>
      <c r="EI14" s="107">
        <f t="shared" si="104"/>
        <v>0</v>
      </c>
      <c r="EJ14" s="107">
        <f t="shared" si="104"/>
        <v>0</v>
      </c>
      <c r="EK14" s="107">
        <f t="shared" si="104"/>
        <v>0</v>
      </c>
      <c r="EL14" s="107">
        <f t="shared" si="104"/>
        <v>0</v>
      </c>
      <c r="EM14" s="107">
        <f t="shared" si="104"/>
        <v>0</v>
      </c>
      <c r="EN14" s="107">
        <f t="shared" si="105"/>
        <v>0</v>
      </c>
      <c r="EO14" s="107">
        <f t="shared" si="105"/>
        <v>0</v>
      </c>
      <c r="EP14" s="107">
        <f t="shared" si="105"/>
        <v>0</v>
      </c>
      <c r="EQ14" s="107">
        <f t="shared" si="105"/>
        <v>0</v>
      </c>
      <c r="ER14" s="107">
        <f t="shared" si="105"/>
        <v>0</v>
      </c>
      <c r="ES14" s="107">
        <f t="shared" si="105"/>
        <v>0</v>
      </c>
      <c r="ET14" s="107">
        <f t="shared" si="105"/>
        <v>0</v>
      </c>
      <c r="EU14" s="107">
        <f t="shared" si="105"/>
        <v>0</v>
      </c>
      <c r="EV14" s="107">
        <f t="shared" si="105"/>
        <v>0</v>
      </c>
      <c r="EW14" s="107">
        <f t="shared" si="105"/>
        <v>0</v>
      </c>
      <c r="EX14" s="107">
        <f t="shared" si="106"/>
        <v>0</v>
      </c>
      <c r="EY14" s="107">
        <f t="shared" si="106"/>
        <v>0</v>
      </c>
      <c r="EZ14" s="107">
        <f t="shared" si="106"/>
        <v>0</v>
      </c>
      <c r="FA14" s="107">
        <f t="shared" si="106"/>
        <v>0</v>
      </c>
      <c r="FB14" s="107">
        <f t="shared" si="106"/>
        <v>0</v>
      </c>
      <c r="FC14" s="107">
        <f t="shared" si="106"/>
        <v>0</v>
      </c>
      <c r="FD14" s="107">
        <f t="shared" si="106"/>
        <v>0</v>
      </c>
      <c r="FE14" s="107">
        <f t="shared" si="106"/>
        <v>0</v>
      </c>
      <c r="FF14" s="107">
        <f t="shared" si="106"/>
        <v>0</v>
      </c>
      <c r="FG14" s="107">
        <f t="shared" si="106"/>
        <v>0</v>
      </c>
      <c r="FH14" s="107">
        <f t="shared" si="107"/>
        <v>0</v>
      </c>
      <c r="FI14" s="107">
        <f t="shared" si="107"/>
        <v>0</v>
      </c>
      <c r="FJ14" s="107">
        <f t="shared" si="107"/>
        <v>0</v>
      </c>
      <c r="FK14" s="107">
        <f t="shared" si="107"/>
        <v>0</v>
      </c>
      <c r="FL14" s="107">
        <f t="shared" si="107"/>
        <v>0</v>
      </c>
      <c r="FM14" s="107">
        <f t="shared" si="107"/>
        <v>0</v>
      </c>
      <c r="FN14" s="107">
        <f t="shared" si="107"/>
        <v>0</v>
      </c>
      <c r="FO14" s="107">
        <f t="shared" si="107"/>
        <v>0</v>
      </c>
      <c r="FP14" s="107">
        <f t="shared" si="107"/>
        <v>0</v>
      </c>
      <c r="FQ14" s="107">
        <f t="shared" si="107"/>
        <v>0</v>
      </c>
      <c r="FR14" s="107">
        <f t="shared" si="108"/>
        <v>0</v>
      </c>
      <c r="FS14" s="107">
        <f t="shared" si="108"/>
        <v>0</v>
      </c>
      <c r="FT14" s="107">
        <f t="shared" si="108"/>
        <v>0</v>
      </c>
      <c r="FU14" s="107">
        <f t="shared" si="108"/>
        <v>0</v>
      </c>
      <c r="FV14" s="107">
        <f t="shared" si="108"/>
        <v>0</v>
      </c>
      <c r="FW14" s="107">
        <f t="shared" si="108"/>
        <v>0</v>
      </c>
      <c r="FX14" s="107">
        <f t="shared" si="108"/>
        <v>0</v>
      </c>
      <c r="FY14" s="107">
        <f t="shared" si="108"/>
        <v>0</v>
      </c>
      <c r="FZ14" s="107">
        <f t="shared" si="108"/>
        <v>0</v>
      </c>
      <c r="GA14" s="107">
        <f t="shared" si="108"/>
        <v>0</v>
      </c>
      <c r="GB14" s="107">
        <f t="shared" si="109"/>
        <v>0</v>
      </c>
      <c r="GC14" s="107">
        <f t="shared" si="109"/>
        <v>0</v>
      </c>
      <c r="GD14" s="107">
        <f t="shared" si="109"/>
        <v>0</v>
      </c>
      <c r="GE14" s="107">
        <f t="shared" si="109"/>
        <v>0</v>
      </c>
      <c r="GF14" s="107">
        <f t="shared" si="109"/>
        <v>0</v>
      </c>
      <c r="GG14" s="107">
        <f t="shared" si="109"/>
        <v>0</v>
      </c>
      <c r="GH14" s="107">
        <f t="shared" si="109"/>
        <v>0</v>
      </c>
      <c r="GI14" s="107">
        <f t="shared" si="109"/>
        <v>0</v>
      </c>
      <c r="GJ14" s="107">
        <f t="shared" si="109"/>
        <v>0</v>
      </c>
      <c r="GK14" s="107">
        <f t="shared" si="109"/>
        <v>0</v>
      </c>
      <c r="GL14" s="107">
        <f t="shared" si="110"/>
        <v>0</v>
      </c>
      <c r="GM14" s="107">
        <f t="shared" si="110"/>
        <v>0</v>
      </c>
      <c r="GN14" s="107">
        <f t="shared" si="110"/>
        <v>0</v>
      </c>
      <c r="GO14" s="107">
        <f t="shared" si="110"/>
        <v>0</v>
      </c>
      <c r="GP14" s="107">
        <f t="shared" si="110"/>
        <v>0</v>
      </c>
      <c r="GQ14" s="107">
        <f t="shared" si="110"/>
        <v>0</v>
      </c>
      <c r="GR14" s="107">
        <f t="shared" si="110"/>
        <v>0</v>
      </c>
      <c r="GS14" s="107">
        <f t="shared" si="110"/>
        <v>0</v>
      </c>
      <c r="GT14" s="107">
        <f t="shared" si="110"/>
        <v>0</v>
      </c>
      <c r="GU14" s="107">
        <f t="shared" si="110"/>
        <v>0</v>
      </c>
      <c r="GV14" s="107">
        <f t="shared" si="111"/>
        <v>0</v>
      </c>
      <c r="GW14" s="107">
        <f t="shared" si="111"/>
        <v>0</v>
      </c>
      <c r="GX14" s="107">
        <f t="shared" si="111"/>
        <v>0</v>
      </c>
      <c r="GY14" s="107">
        <f t="shared" si="111"/>
        <v>0</v>
      </c>
      <c r="GZ14" s="107">
        <f t="shared" si="111"/>
        <v>0</v>
      </c>
      <c r="HA14" s="107">
        <f t="shared" si="111"/>
        <v>0</v>
      </c>
      <c r="HB14" s="107">
        <f t="shared" si="111"/>
        <v>0</v>
      </c>
      <c r="HC14" s="107">
        <f t="shared" si="111"/>
        <v>0</v>
      </c>
      <c r="HD14" s="107">
        <f t="shared" si="111"/>
        <v>0</v>
      </c>
      <c r="HE14" s="107">
        <f t="shared" si="111"/>
        <v>0</v>
      </c>
      <c r="HF14" s="107">
        <f t="shared" si="112"/>
        <v>0</v>
      </c>
      <c r="HG14" s="107">
        <f t="shared" si="112"/>
        <v>0</v>
      </c>
      <c r="HH14" s="107">
        <f t="shared" si="112"/>
        <v>0</v>
      </c>
      <c r="HI14" s="107">
        <f t="shared" si="112"/>
        <v>0</v>
      </c>
      <c r="HJ14" s="107">
        <f t="shared" si="112"/>
        <v>0</v>
      </c>
      <c r="HK14" s="107">
        <f t="shared" si="112"/>
        <v>0</v>
      </c>
      <c r="HL14" s="107">
        <f t="shared" si="112"/>
        <v>0</v>
      </c>
      <c r="HM14" s="107">
        <f t="shared" si="112"/>
        <v>0</v>
      </c>
      <c r="HN14" s="107">
        <f t="shared" si="112"/>
        <v>0</v>
      </c>
      <c r="HO14" s="107">
        <f t="shared" si="112"/>
        <v>0</v>
      </c>
      <c r="HP14" s="107">
        <f t="shared" si="113"/>
        <v>0</v>
      </c>
      <c r="HQ14" s="107">
        <f t="shared" si="113"/>
        <v>0</v>
      </c>
      <c r="HR14" s="107">
        <f t="shared" si="113"/>
        <v>0</v>
      </c>
      <c r="HS14" s="107">
        <f t="shared" si="113"/>
        <v>0</v>
      </c>
      <c r="HT14" s="107">
        <f t="shared" si="113"/>
        <v>0</v>
      </c>
      <c r="HU14" s="107">
        <f t="shared" si="113"/>
        <v>0</v>
      </c>
      <c r="HV14" s="107">
        <f t="shared" si="113"/>
        <v>0</v>
      </c>
      <c r="HW14" s="107">
        <f t="shared" si="113"/>
        <v>0</v>
      </c>
      <c r="HX14" s="107">
        <f t="shared" si="113"/>
        <v>0</v>
      </c>
      <c r="HY14" s="107">
        <f t="shared" si="113"/>
        <v>0</v>
      </c>
      <c r="HZ14" s="107">
        <f t="shared" si="114"/>
        <v>0</v>
      </c>
      <c r="IA14" s="107">
        <f t="shared" si="114"/>
        <v>0</v>
      </c>
      <c r="IB14" s="107">
        <f t="shared" si="114"/>
        <v>0</v>
      </c>
      <c r="IC14" s="107">
        <f t="shared" si="114"/>
        <v>0</v>
      </c>
      <c r="ID14" s="107">
        <f t="shared" si="114"/>
        <v>0</v>
      </c>
      <c r="IE14" s="107">
        <f t="shared" si="114"/>
        <v>0</v>
      </c>
      <c r="IF14" s="107">
        <f t="shared" si="114"/>
        <v>0</v>
      </c>
      <c r="IG14" s="107">
        <f t="shared" si="114"/>
        <v>0</v>
      </c>
      <c r="IH14" s="107">
        <f t="shared" si="114"/>
        <v>0</v>
      </c>
      <c r="II14" s="107">
        <f t="shared" si="114"/>
        <v>0</v>
      </c>
      <c r="IJ14" s="107">
        <f t="shared" si="115"/>
        <v>0</v>
      </c>
      <c r="IK14" s="107">
        <f t="shared" si="115"/>
        <v>0</v>
      </c>
      <c r="IL14" s="107">
        <f t="shared" si="115"/>
        <v>0</v>
      </c>
      <c r="IM14" s="107">
        <f t="shared" si="115"/>
        <v>0</v>
      </c>
      <c r="IN14" s="107">
        <f t="shared" si="115"/>
        <v>0</v>
      </c>
      <c r="IO14" s="107">
        <f t="shared" si="115"/>
        <v>0</v>
      </c>
      <c r="IP14" s="107">
        <f t="shared" si="115"/>
        <v>0</v>
      </c>
      <c r="IQ14" s="107">
        <f t="shared" si="115"/>
        <v>0</v>
      </c>
    </row>
    <row r="15" spans="1:251" s="108" customFormat="1" ht="23.25" outlineLevel="1">
      <c r="A15" s="109" t="s">
        <v>71</v>
      </c>
      <c r="B15" s="97"/>
      <c r="C15" s="97"/>
      <c r="D15" s="97"/>
      <c r="E15" s="98"/>
      <c r="F15" s="99"/>
      <c r="H15" s="119" t="s">
        <v>76</v>
      </c>
      <c r="I15" s="102">
        <f>COUNTIF(N20:BJ34,J15)</f>
        <v>1</v>
      </c>
      <c r="J15" s="119" t="s">
        <v>77</v>
      </c>
      <c r="K15" s="120"/>
      <c r="L15" s="121"/>
      <c r="M15" s="122"/>
      <c r="N15" s="107">
        <f t="shared" si="92"/>
        <v>0</v>
      </c>
      <c r="O15" s="107">
        <f t="shared" si="92"/>
        <v>0</v>
      </c>
      <c r="P15" s="107">
        <f t="shared" si="92"/>
        <v>-1</v>
      </c>
      <c r="Q15" s="107">
        <f t="shared" si="92"/>
        <v>0</v>
      </c>
      <c r="R15" s="107">
        <f t="shared" si="92"/>
        <v>0</v>
      </c>
      <c r="S15" s="107">
        <f t="shared" si="92"/>
        <v>0</v>
      </c>
      <c r="T15" s="107">
        <f t="shared" si="92"/>
        <v>0</v>
      </c>
      <c r="U15" s="107">
        <f t="shared" si="92"/>
        <v>0</v>
      </c>
      <c r="V15" s="107">
        <f t="shared" si="92"/>
        <v>0</v>
      </c>
      <c r="W15" s="107">
        <f t="shared" si="92"/>
        <v>0</v>
      </c>
      <c r="X15" s="107">
        <f t="shared" si="93"/>
        <v>0</v>
      </c>
      <c r="Y15" s="107">
        <f t="shared" si="93"/>
        <v>0</v>
      </c>
      <c r="Z15" s="107">
        <f t="shared" si="93"/>
        <v>0</v>
      </c>
      <c r="AA15" s="107">
        <f t="shared" si="93"/>
        <v>0</v>
      </c>
      <c r="AB15" s="107">
        <f t="shared" si="93"/>
        <v>0</v>
      </c>
      <c r="AC15" s="107">
        <f t="shared" si="93"/>
        <v>0</v>
      </c>
      <c r="AD15" s="107">
        <f t="shared" si="93"/>
        <v>0</v>
      </c>
      <c r="AE15" s="107">
        <f t="shared" si="93"/>
        <v>0</v>
      </c>
      <c r="AF15" s="107">
        <f t="shared" si="93"/>
        <v>0</v>
      </c>
      <c r="AG15" s="107">
        <f t="shared" si="93"/>
        <v>0</v>
      </c>
      <c r="AH15" s="107">
        <f t="shared" si="94"/>
        <v>0</v>
      </c>
      <c r="AI15" s="107">
        <f t="shared" si="94"/>
        <v>0</v>
      </c>
      <c r="AJ15" s="107">
        <f t="shared" si="94"/>
        <v>0</v>
      </c>
      <c r="AK15" s="107">
        <f t="shared" si="94"/>
        <v>0</v>
      </c>
      <c r="AL15" s="107">
        <f t="shared" si="94"/>
        <v>0</v>
      </c>
      <c r="AM15" s="107">
        <f t="shared" si="94"/>
        <v>0</v>
      </c>
      <c r="AN15" s="107">
        <f t="shared" si="94"/>
        <v>0</v>
      </c>
      <c r="AO15" s="107">
        <f t="shared" si="94"/>
        <v>0</v>
      </c>
      <c r="AP15" s="107">
        <f t="shared" si="94"/>
        <v>0</v>
      </c>
      <c r="AQ15" s="107">
        <f t="shared" si="94"/>
        <v>0</v>
      </c>
      <c r="AR15" s="107">
        <f t="shared" si="95"/>
        <v>0</v>
      </c>
      <c r="AS15" s="107">
        <f t="shared" si="95"/>
        <v>0</v>
      </c>
      <c r="AT15" s="107">
        <f t="shared" si="95"/>
        <v>0</v>
      </c>
      <c r="AU15" s="107">
        <f t="shared" si="95"/>
        <v>0</v>
      </c>
      <c r="AV15" s="107">
        <f t="shared" si="95"/>
        <v>0</v>
      </c>
      <c r="AW15" s="107">
        <f t="shared" si="95"/>
        <v>0</v>
      </c>
      <c r="AX15" s="107">
        <f t="shared" si="95"/>
        <v>0</v>
      </c>
      <c r="AY15" s="107">
        <f t="shared" si="95"/>
        <v>0</v>
      </c>
      <c r="AZ15" s="107">
        <f t="shared" si="95"/>
        <v>0</v>
      </c>
      <c r="BA15" s="107">
        <f t="shared" si="95"/>
        <v>0</v>
      </c>
      <c r="BB15" s="107">
        <f t="shared" si="96"/>
        <v>0</v>
      </c>
      <c r="BC15" s="107">
        <f t="shared" si="96"/>
        <v>0</v>
      </c>
      <c r="BD15" s="107">
        <f t="shared" si="96"/>
        <v>0</v>
      </c>
      <c r="BE15" s="107">
        <f t="shared" si="96"/>
        <v>0</v>
      </c>
      <c r="BF15" s="107">
        <f t="shared" si="96"/>
        <v>0</v>
      </c>
      <c r="BG15" s="107">
        <f t="shared" si="96"/>
        <v>0</v>
      </c>
      <c r="BH15" s="107">
        <f t="shared" si="96"/>
        <v>0</v>
      </c>
      <c r="BI15" s="107">
        <f t="shared" si="96"/>
        <v>0</v>
      </c>
      <c r="BJ15" s="107">
        <f t="shared" si="96"/>
        <v>0</v>
      </c>
      <c r="BK15" s="107">
        <f t="shared" si="96"/>
        <v>0</v>
      </c>
      <c r="BL15" s="107">
        <f t="shared" si="97"/>
        <v>0</v>
      </c>
      <c r="BM15" s="107">
        <f t="shared" si="97"/>
        <v>0</v>
      </c>
      <c r="BN15" s="107">
        <f t="shared" si="97"/>
        <v>0</v>
      </c>
      <c r="BO15" s="107">
        <f t="shared" si="97"/>
        <v>0</v>
      </c>
      <c r="BP15" s="107">
        <f t="shared" si="97"/>
        <v>0</v>
      </c>
      <c r="BQ15" s="107">
        <f t="shared" si="97"/>
        <v>0</v>
      </c>
      <c r="BR15" s="107">
        <f t="shared" si="97"/>
        <v>0</v>
      </c>
      <c r="BS15" s="107">
        <f t="shared" si="97"/>
        <v>0</v>
      </c>
      <c r="BT15" s="107">
        <f t="shared" si="97"/>
        <v>0</v>
      </c>
      <c r="BU15" s="107">
        <f t="shared" si="97"/>
        <v>0</v>
      </c>
      <c r="BV15" s="107">
        <f t="shared" si="98"/>
        <v>0</v>
      </c>
      <c r="BW15" s="107">
        <f t="shared" si="98"/>
        <v>0</v>
      </c>
      <c r="BX15" s="107">
        <f t="shared" si="98"/>
        <v>0</v>
      </c>
      <c r="BY15" s="107">
        <f t="shared" si="98"/>
        <v>0</v>
      </c>
      <c r="BZ15" s="107">
        <f t="shared" si="98"/>
        <v>0</v>
      </c>
      <c r="CA15" s="107">
        <f t="shared" si="98"/>
        <v>0</v>
      </c>
      <c r="CB15" s="107">
        <f t="shared" si="98"/>
        <v>0</v>
      </c>
      <c r="CC15" s="107">
        <f t="shared" si="98"/>
        <v>0</v>
      </c>
      <c r="CD15" s="107">
        <f t="shared" si="98"/>
        <v>0</v>
      </c>
      <c r="CE15" s="107">
        <f t="shared" si="98"/>
        <v>0</v>
      </c>
      <c r="CF15" s="107">
        <f t="shared" si="99"/>
        <v>0</v>
      </c>
      <c r="CG15" s="107">
        <f t="shared" si="99"/>
        <v>0</v>
      </c>
      <c r="CH15" s="107">
        <f t="shared" si="99"/>
        <v>0</v>
      </c>
      <c r="CI15" s="107">
        <f t="shared" si="99"/>
        <v>0</v>
      </c>
      <c r="CJ15" s="107">
        <f t="shared" si="99"/>
        <v>0</v>
      </c>
      <c r="CK15" s="107">
        <f t="shared" si="99"/>
        <v>0</v>
      </c>
      <c r="CL15" s="107">
        <f t="shared" si="99"/>
        <v>0</v>
      </c>
      <c r="CM15" s="107">
        <f t="shared" si="99"/>
        <v>0</v>
      </c>
      <c r="CN15" s="107">
        <f t="shared" si="99"/>
        <v>0</v>
      </c>
      <c r="CO15" s="107">
        <f t="shared" si="99"/>
        <v>0</v>
      </c>
      <c r="CP15" s="107">
        <f t="shared" si="100"/>
        <v>0</v>
      </c>
      <c r="CQ15" s="107">
        <f t="shared" si="100"/>
        <v>0</v>
      </c>
      <c r="CR15" s="107">
        <f t="shared" si="100"/>
        <v>0</v>
      </c>
      <c r="CS15" s="107">
        <f t="shared" si="100"/>
        <v>0</v>
      </c>
      <c r="CT15" s="107">
        <f t="shared" si="100"/>
        <v>0</v>
      </c>
      <c r="CU15" s="107">
        <f t="shared" si="100"/>
        <v>0</v>
      </c>
      <c r="CV15" s="107">
        <f t="shared" si="100"/>
        <v>0</v>
      </c>
      <c r="CW15" s="107">
        <f t="shared" si="100"/>
        <v>0</v>
      </c>
      <c r="CX15" s="107">
        <f t="shared" si="100"/>
        <v>0</v>
      </c>
      <c r="CY15" s="107">
        <f t="shared" si="100"/>
        <v>0</v>
      </c>
      <c r="CZ15" s="107">
        <f t="shared" si="101"/>
        <v>0</v>
      </c>
      <c r="DA15" s="107">
        <f t="shared" si="101"/>
        <v>0</v>
      </c>
      <c r="DB15" s="107">
        <f t="shared" si="101"/>
        <v>0</v>
      </c>
      <c r="DC15" s="107">
        <f t="shared" si="101"/>
        <v>0</v>
      </c>
      <c r="DD15" s="107">
        <f t="shared" si="101"/>
        <v>0</v>
      </c>
      <c r="DE15" s="107">
        <f t="shared" si="101"/>
        <v>0</v>
      </c>
      <c r="DF15" s="107">
        <f t="shared" si="101"/>
        <v>0</v>
      </c>
      <c r="DG15" s="107">
        <f t="shared" si="101"/>
        <v>0</v>
      </c>
      <c r="DH15" s="107">
        <f t="shared" si="101"/>
        <v>0</v>
      </c>
      <c r="DI15" s="107">
        <f t="shared" si="101"/>
        <v>0</v>
      </c>
      <c r="DJ15" s="107">
        <f t="shared" si="102"/>
        <v>0</v>
      </c>
      <c r="DK15" s="107">
        <f t="shared" si="102"/>
        <v>0</v>
      </c>
      <c r="DL15" s="107">
        <f t="shared" si="102"/>
        <v>0</v>
      </c>
      <c r="DM15" s="107">
        <f t="shared" si="102"/>
        <v>0</v>
      </c>
      <c r="DN15" s="107">
        <f t="shared" si="102"/>
        <v>0</v>
      </c>
      <c r="DO15" s="107">
        <f t="shared" si="102"/>
        <v>0</v>
      </c>
      <c r="DP15" s="107">
        <f t="shared" si="102"/>
        <v>0</v>
      </c>
      <c r="DQ15" s="107">
        <f t="shared" si="102"/>
        <v>0</v>
      </c>
      <c r="DR15" s="107">
        <f t="shared" si="102"/>
        <v>0</v>
      </c>
      <c r="DS15" s="107">
        <f t="shared" si="102"/>
        <v>0</v>
      </c>
      <c r="DT15" s="107">
        <f t="shared" si="103"/>
        <v>0</v>
      </c>
      <c r="DU15" s="107">
        <f t="shared" si="103"/>
        <v>0</v>
      </c>
      <c r="DV15" s="107">
        <f t="shared" si="103"/>
        <v>0</v>
      </c>
      <c r="DW15" s="107">
        <f t="shared" si="103"/>
        <v>0</v>
      </c>
      <c r="DX15" s="107">
        <f t="shared" si="103"/>
        <v>0</v>
      </c>
      <c r="DY15" s="107">
        <f t="shared" si="103"/>
        <v>0</v>
      </c>
      <c r="DZ15" s="107">
        <f t="shared" si="103"/>
        <v>0</v>
      </c>
      <c r="EA15" s="107">
        <f t="shared" si="103"/>
        <v>0</v>
      </c>
      <c r="EB15" s="107">
        <f t="shared" si="103"/>
        <v>0</v>
      </c>
      <c r="EC15" s="107">
        <f t="shared" si="103"/>
        <v>0</v>
      </c>
      <c r="ED15" s="107">
        <f t="shared" si="104"/>
        <v>0</v>
      </c>
      <c r="EE15" s="107">
        <f t="shared" si="104"/>
        <v>0</v>
      </c>
      <c r="EF15" s="107">
        <f t="shared" si="104"/>
        <v>0</v>
      </c>
      <c r="EG15" s="107">
        <f t="shared" si="104"/>
        <v>0</v>
      </c>
      <c r="EH15" s="107">
        <f t="shared" si="104"/>
        <v>0</v>
      </c>
      <c r="EI15" s="107">
        <f t="shared" si="104"/>
        <v>0</v>
      </c>
      <c r="EJ15" s="107">
        <f t="shared" si="104"/>
        <v>0</v>
      </c>
      <c r="EK15" s="107">
        <f t="shared" si="104"/>
        <v>0</v>
      </c>
      <c r="EL15" s="107">
        <f t="shared" si="104"/>
        <v>0</v>
      </c>
      <c r="EM15" s="107">
        <f t="shared" si="104"/>
        <v>0</v>
      </c>
      <c r="EN15" s="107">
        <f t="shared" si="105"/>
        <v>0</v>
      </c>
      <c r="EO15" s="107">
        <f t="shared" si="105"/>
        <v>0</v>
      </c>
      <c r="EP15" s="107">
        <f t="shared" si="105"/>
        <v>0</v>
      </c>
      <c r="EQ15" s="107">
        <f t="shared" si="105"/>
        <v>0</v>
      </c>
      <c r="ER15" s="107">
        <f t="shared" si="105"/>
        <v>0</v>
      </c>
      <c r="ES15" s="107">
        <f t="shared" si="105"/>
        <v>0</v>
      </c>
      <c r="ET15" s="107">
        <f t="shared" si="105"/>
        <v>0</v>
      </c>
      <c r="EU15" s="107">
        <f t="shared" si="105"/>
        <v>0</v>
      </c>
      <c r="EV15" s="107">
        <f t="shared" si="105"/>
        <v>0</v>
      </c>
      <c r="EW15" s="107">
        <f t="shared" si="105"/>
        <v>0</v>
      </c>
      <c r="EX15" s="107">
        <f t="shared" si="106"/>
        <v>0</v>
      </c>
      <c r="EY15" s="107">
        <f t="shared" si="106"/>
        <v>0</v>
      </c>
      <c r="EZ15" s="107">
        <f t="shared" si="106"/>
        <v>0</v>
      </c>
      <c r="FA15" s="107">
        <f t="shared" si="106"/>
        <v>0</v>
      </c>
      <c r="FB15" s="107">
        <f t="shared" si="106"/>
        <v>0</v>
      </c>
      <c r="FC15" s="107">
        <f t="shared" si="106"/>
        <v>0</v>
      </c>
      <c r="FD15" s="107">
        <f t="shared" si="106"/>
        <v>0</v>
      </c>
      <c r="FE15" s="107">
        <f t="shared" si="106"/>
        <v>0</v>
      </c>
      <c r="FF15" s="107">
        <f t="shared" si="106"/>
        <v>0</v>
      </c>
      <c r="FG15" s="107">
        <f t="shared" si="106"/>
        <v>0</v>
      </c>
      <c r="FH15" s="107">
        <f t="shared" si="107"/>
        <v>0</v>
      </c>
      <c r="FI15" s="107">
        <f t="shared" si="107"/>
        <v>0</v>
      </c>
      <c r="FJ15" s="107">
        <f t="shared" si="107"/>
        <v>0</v>
      </c>
      <c r="FK15" s="107">
        <f t="shared" si="107"/>
        <v>0</v>
      </c>
      <c r="FL15" s="107">
        <f t="shared" si="107"/>
        <v>0</v>
      </c>
      <c r="FM15" s="107">
        <f t="shared" si="107"/>
        <v>0</v>
      </c>
      <c r="FN15" s="107">
        <f t="shared" si="107"/>
        <v>0</v>
      </c>
      <c r="FO15" s="107">
        <f t="shared" si="107"/>
        <v>0</v>
      </c>
      <c r="FP15" s="107">
        <f t="shared" si="107"/>
        <v>0</v>
      </c>
      <c r="FQ15" s="107">
        <f t="shared" si="107"/>
        <v>0</v>
      </c>
      <c r="FR15" s="107">
        <f t="shared" si="108"/>
        <v>0</v>
      </c>
      <c r="FS15" s="107">
        <f t="shared" si="108"/>
        <v>0</v>
      </c>
      <c r="FT15" s="107">
        <f t="shared" si="108"/>
        <v>0</v>
      </c>
      <c r="FU15" s="107">
        <f t="shared" si="108"/>
        <v>0</v>
      </c>
      <c r="FV15" s="107">
        <f t="shared" si="108"/>
        <v>0</v>
      </c>
      <c r="FW15" s="107">
        <f t="shared" si="108"/>
        <v>0</v>
      </c>
      <c r="FX15" s="107">
        <f t="shared" si="108"/>
        <v>0</v>
      </c>
      <c r="FY15" s="107">
        <f t="shared" si="108"/>
        <v>0</v>
      </c>
      <c r="FZ15" s="107">
        <f t="shared" si="108"/>
        <v>0</v>
      </c>
      <c r="GA15" s="107">
        <f t="shared" si="108"/>
        <v>0</v>
      </c>
      <c r="GB15" s="107">
        <f t="shared" si="109"/>
        <v>0</v>
      </c>
      <c r="GC15" s="107">
        <f t="shared" si="109"/>
        <v>0</v>
      </c>
      <c r="GD15" s="107">
        <f t="shared" si="109"/>
        <v>0</v>
      </c>
      <c r="GE15" s="107">
        <f t="shared" si="109"/>
        <v>0</v>
      </c>
      <c r="GF15" s="107">
        <f t="shared" si="109"/>
        <v>0</v>
      </c>
      <c r="GG15" s="107">
        <f t="shared" si="109"/>
        <v>0</v>
      </c>
      <c r="GH15" s="107">
        <f t="shared" si="109"/>
        <v>0</v>
      </c>
      <c r="GI15" s="107">
        <f t="shared" si="109"/>
        <v>0</v>
      </c>
      <c r="GJ15" s="107">
        <f t="shared" si="109"/>
        <v>0</v>
      </c>
      <c r="GK15" s="107">
        <f t="shared" si="109"/>
        <v>0</v>
      </c>
      <c r="GL15" s="107">
        <f t="shared" si="110"/>
        <v>0</v>
      </c>
      <c r="GM15" s="107">
        <f t="shared" si="110"/>
        <v>0</v>
      </c>
      <c r="GN15" s="107">
        <f t="shared" si="110"/>
        <v>0</v>
      </c>
      <c r="GO15" s="107">
        <f t="shared" si="110"/>
        <v>0</v>
      </c>
      <c r="GP15" s="107">
        <f t="shared" si="110"/>
        <v>0</v>
      </c>
      <c r="GQ15" s="107">
        <f t="shared" si="110"/>
        <v>0</v>
      </c>
      <c r="GR15" s="107">
        <f t="shared" si="110"/>
        <v>0</v>
      </c>
      <c r="GS15" s="107">
        <f t="shared" si="110"/>
        <v>0</v>
      </c>
      <c r="GT15" s="107">
        <f t="shared" si="110"/>
        <v>0</v>
      </c>
      <c r="GU15" s="107">
        <f t="shared" si="110"/>
        <v>0</v>
      </c>
      <c r="GV15" s="107">
        <f t="shared" si="111"/>
        <v>0</v>
      </c>
      <c r="GW15" s="107">
        <f t="shared" si="111"/>
        <v>0</v>
      </c>
      <c r="GX15" s="107">
        <f t="shared" si="111"/>
        <v>0</v>
      </c>
      <c r="GY15" s="107">
        <f t="shared" si="111"/>
        <v>0</v>
      </c>
      <c r="GZ15" s="107">
        <f t="shared" si="111"/>
        <v>0</v>
      </c>
      <c r="HA15" s="107">
        <f t="shared" si="111"/>
        <v>0</v>
      </c>
      <c r="HB15" s="107">
        <f t="shared" si="111"/>
        <v>0</v>
      </c>
      <c r="HC15" s="107">
        <f t="shared" si="111"/>
        <v>0</v>
      </c>
      <c r="HD15" s="107">
        <f t="shared" si="111"/>
        <v>0</v>
      </c>
      <c r="HE15" s="107">
        <f t="shared" si="111"/>
        <v>0</v>
      </c>
      <c r="HF15" s="107">
        <f t="shared" si="112"/>
        <v>0</v>
      </c>
      <c r="HG15" s="107">
        <f t="shared" si="112"/>
        <v>0</v>
      </c>
      <c r="HH15" s="107">
        <f t="shared" si="112"/>
        <v>0</v>
      </c>
      <c r="HI15" s="107">
        <f t="shared" si="112"/>
        <v>0</v>
      </c>
      <c r="HJ15" s="107">
        <f t="shared" si="112"/>
        <v>0</v>
      </c>
      <c r="HK15" s="107">
        <f t="shared" si="112"/>
        <v>0</v>
      </c>
      <c r="HL15" s="107">
        <f t="shared" si="112"/>
        <v>0</v>
      </c>
      <c r="HM15" s="107">
        <f t="shared" si="112"/>
        <v>0</v>
      </c>
      <c r="HN15" s="107">
        <f t="shared" si="112"/>
        <v>0</v>
      </c>
      <c r="HO15" s="107">
        <f t="shared" si="112"/>
        <v>0</v>
      </c>
      <c r="HP15" s="107">
        <f t="shared" si="113"/>
        <v>0</v>
      </c>
      <c r="HQ15" s="107">
        <f t="shared" si="113"/>
        <v>0</v>
      </c>
      <c r="HR15" s="107">
        <f t="shared" si="113"/>
        <v>0</v>
      </c>
      <c r="HS15" s="107">
        <f t="shared" si="113"/>
        <v>0</v>
      </c>
      <c r="HT15" s="107">
        <f t="shared" si="113"/>
        <v>0</v>
      </c>
      <c r="HU15" s="107">
        <f t="shared" si="113"/>
        <v>0</v>
      </c>
      <c r="HV15" s="107">
        <f t="shared" si="113"/>
        <v>0</v>
      </c>
      <c r="HW15" s="107">
        <f t="shared" si="113"/>
        <v>0</v>
      </c>
      <c r="HX15" s="107">
        <f t="shared" si="113"/>
        <v>0</v>
      </c>
      <c r="HY15" s="107">
        <f t="shared" si="113"/>
        <v>0</v>
      </c>
      <c r="HZ15" s="107">
        <f t="shared" si="114"/>
        <v>0</v>
      </c>
      <c r="IA15" s="107">
        <f t="shared" si="114"/>
        <v>0</v>
      </c>
      <c r="IB15" s="107">
        <f t="shared" si="114"/>
        <v>0</v>
      </c>
      <c r="IC15" s="107">
        <f t="shared" si="114"/>
        <v>0</v>
      </c>
      <c r="ID15" s="107">
        <f t="shared" si="114"/>
        <v>0</v>
      </c>
      <c r="IE15" s="107">
        <f t="shared" si="114"/>
        <v>0</v>
      </c>
      <c r="IF15" s="107">
        <f t="shared" si="114"/>
        <v>0</v>
      </c>
      <c r="IG15" s="107">
        <f t="shared" si="114"/>
        <v>0</v>
      </c>
      <c r="IH15" s="107">
        <f t="shared" si="114"/>
        <v>0</v>
      </c>
      <c r="II15" s="107">
        <f t="shared" si="114"/>
        <v>0</v>
      </c>
      <c r="IJ15" s="107">
        <f t="shared" si="115"/>
        <v>0</v>
      </c>
      <c r="IK15" s="107">
        <f t="shared" si="115"/>
        <v>0</v>
      </c>
      <c r="IL15" s="107">
        <f t="shared" si="115"/>
        <v>0</v>
      </c>
      <c r="IM15" s="107">
        <f t="shared" si="115"/>
        <v>0</v>
      </c>
      <c r="IN15" s="107">
        <f t="shared" si="115"/>
        <v>0</v>
      </c>
      <c r="IO15" s="107">
        <f t="shared" si="115"/>
        <v>0</v>
      </c>
      <c r="IP15" s="107">
        <f t="shared" si="115"/>
        <v>0</v>
      </c>
      <c r="IQ15" s="107">
        <f t="shared" si="115"/>
        <v>0</v>
      </c>
    </row>
    <row r="16" spans="1:251" s="108" customFormat="1" ht="23.25" outlineLevel="1">
      <c r="A16" s="109"/>
      <c r="B16" s="97"/>
      <c r="C16" s="97"/>
      <c r="D16" s="97"/>
      <c r="E16" s="98"/>
      <c r="F16" s="99"/>
      <c r="H16" s="123" t="s">
        <v>78</v>
      </c>
      <c r="I16" s="102">
        <f>COUNTIF(N21:BJ35,J16)</f>
        <v>0</v>
      </c>
      <c r="J16" s="124" t="s">
        <v>79</v>
      </c>
      <c r="K16" s="125"/>
      <c r="L16" s="126"/>
      <c r="M16" s="127"/>
      <c r="N16" s="107">
        <f t="shared" si="92"/>
        <v>0</v>
      </c>
      <c r="O16" s="107">
        <f t="shared" si="92"/>
        <v>0</v>
      </c>
      <c r="P16" s="107">
        <f t="shared" si="92"/>
        <v>0</v>
      </c>
      <c r="Q16" s="107">
        <f t="shared" si="92"/>
        <v>0</v>
      </c>
      <c r="R16" s="107">
        <f t="shared" si="92"/>
        <v>0</v>
      </c>
      <c r="S16" s="107">
        <f t="shared" si="92"/>
        <v>0</v>
      </c>
      <c r="T16" s="107">
        <f t="shared" si="92"/>
        <v>0</v>
      </c>
      <c r="U16" s="107">
        <f t="shared" si="92"/>
        <v>0</v>
      </c>
      <c r="V16" s="107">
        <f t="shared" si="92"/>
        <v>0</v>
      </c>
      <c r="W16" s="107">
        <f t="shared" si="92"/>
        <v>0</v>
      </c>
      <c r="X16" s="107">
        <f t="shared" si="93"/>
        <v>0</v>
      </c>
      <c r="Y16" s="107">
        <f t="shared" si="93"/>
        <v>0</v>
      </c>
      <c r="Z16" s="107">
        <f t="shared" si="93"/>
        <v>0</v>
      </c>
      <c r="AA16" s="107">
        <f t="shared" si="93"/>
        <v>0</v>
      </c>
      <c r="AB16" s="107">
        <f t="shared" si="93"/>
        <v>0</v>
      </c>
      <c r="AC16" s="107">
        <f t="shared" si="93"/>
        <v>0</v>
      </c>
      <c r="AD16" s="107">
        <f t="shared" si="93"/>
        <v>0</v>
      </c>
      <c r="AE16" s="107">
        <f t="shared" si="93"/>
        <v>0</v>
      </c>
      <c r="AF16" s="107">
        <f t="shared" si="93"/>
        <v>0</v>
      </c>
      <c r="AG16" s="107">
        <f t="shared" si="93"/>
        <v>0</v>
      </c>
      <c r="AH16" s="107">
        <f t="shared" si="94"/>
        <v>0</v>
      </c>
      <c r="AI16" s="107">
        <f t="shared" si="94"/>
        <v>0</v>
      </c>
      <c r="AJ16" s="107">
        <f t="shared" si="94"/>
        <v>0</v>
      </c>
      <c r="AK16" s="107">
        <f t="shared" si="94"/>
        <v>0</v>
      </c>
      <c r="AL16" s="107">
        <f t="shared" si="94"/>
        <v>0</v>
      </c>
      <c r="AM16" s="107">
        <f t="shared" si="94"/>
        <v>0</v>
      </c>
      <c r="AN16" s="107">
        <f t="shared" si="94"/>
        <v>0</v>
      </c>
      <c r="AO16" s="107">
        <f t="shared" si="94"/>
        <v>0</v>
      </c>
      <c r="AP16" s="107">
        <f t="shared" si="94"/>
        <v>0</v>
      </c>
      <c r="AQ16" s="107">
        <f t="shared" si="94"/>
        <v>0</v>
      </c>
      <c r="AR16" s="107">
        <f t="shared" si="95"/>
        <v>0</v>
      </c>
      <c r="AS16" s="107">
        <f t="shared" si="95"/>
        <v>0</v>
      </c>
      <c r="AT16" s="107">
        <f t="shared" si="95"/>
        <v>0</v>
      </c>
      <c r="AU16" s="107">
        <f t="shared" si="95"/>
        <v>0</v>
      </c>
      <c r="AV16" s="107">
        <f t="shared" si="95"/>
        <v>0</v>
      </c>
      <c r="AW16" s="107">
        <f t="shared" si="95"/>
        <v>0</v>
      </c>
      <c r="AX16" s="107">
        <f t="shared" si="95"/>
        <v>0</v>
      </c>
      <c r="AY16" s="107">
        <f t="shared" si="95"/>
        <v>0</v>
      </c>
      <c r="AZ16" s="107">
        <f t="shared" si="95"/>
        <v>0</v>
      </c>
      <c r="BA16" s="107">
        <f t="shared" si="95"/>
        <v>0</v>
      </c>
      <c r="BB16" s="107">
        <f t="shared" si="96"/>
        <v>0</v>
      </c>
      <c r="BC16" s="107">
        <f t="shared" si="96"/>
        <v>0</v>
      </c>
      <c r="BD16" s="107">
        <f t="shared" si="96"/>
        <v>0</v>
      </c>
      <c r="BE16" s="107">
        <f t="shared" si="96"/>
        <v>0</v>
      </c>
      <c r="BF16" s="107">
        <f t="shared" si="96"/>
        <v>0</v>
      </c>
      <c r="BG16" s="107">
        <f t="shared" si="96"/>
        <v>0</v>
      </c>
      <c r="BH16" s="107">
        <f t="shared" si="96"/>
        <v>0</v>
      </c>
      <c r="BI16" s="107">
        <f t="shared" si="96"/>
        <v>0</v>
      </c>
      <c r="BJ16" s="107">
        <f t="shared" si="96"/>
        <v>0</v>
      </c>
      <c r="BK16" s="107">
        <f t="shared" si="96"/>
        <v>0</v>
      </c>
      <c r="BL16" s="107">
        <f t="shared" si="97"/>
        <v>0</v>
      </c>
      <c r="BM16" s="107">
        <f t="shared" si="97"/>
        <v>0</v>
      </c>
      <c r="BN16" s="107">
        <f t="shared" si="97"/>
        <v>0</v>
      </c>
      <c r="BO16" s="107">
        <f t="shared" si="97"/>
        <v>0</v>
      </c>
      <c r="BP16" s="107">
        <f t="shared" si="97"/>
        <v>0</v>
      </c>
      <c r="BQ16" s="107">
        <f t="shared" si="97"/>
        <v>0</v>
      </c>
      <c r="BR16" s="107">
        <f t="shared" si="97"/>
        <v>0</v>
      </c>
      <c r="BS16" s="107">
        <f t="shared" si="97"/>
        <v>0</v>
      </c>
      <c r="BT16" s="107">
        <f t="shared" si="97"/>
        <v>0</v>
      </c>
      <c r="BU16" s="107">
        <f t="shared" si="97"/>
        <v>0</v>
      </c>
      <c r="BV16" s="107">
        <f t="shared" si="98"/>
        <v>0</v>
      </c>
      <c r="BW16" s="107">
        <f t="shared" si="98"/>
        <v>0</v>
      </c>
      <c r="BX16" s="107">
        <f t="shared" si="98"/>
        <v>0</v>
      </c>
      <c r="BY16" s="107">
        <f t="shared" si="98"/>
        <v>0</v>
      </c>
      <c r="BZ16" s="107">
        <f t="shared" si="98"/>
        <v>0</v>
      </c>
      <c r="CA16" s="107">
        <f t="shared" si="98"/>
        <v>0</v>
      </c>
      <c r="CB16" s="107">
        <f t="shared" si="98"/>
        <v>0</v>
      </c>
      <c r="CC16" s="107">
        <f t="shared" si="98"/>
        <v>0</v>
      </c>
      <c r="CD16" s="107">
        <f t="shared" si="98"/>
        <v>0</v>
      </c>
      <c r="CE16" s="107">
        <f t="shared" si="98"/>
        <v>0</v>
      </c>
      <c r="CF16" s="107">
        <f t="shared" si="99"/>
        <v>0</v>
      </c>
      <c r="CG16" s="107">
        <f t="shared" si="99"/>
        <v>0</v>
      </c>
      <c r="CH16" s="107">
        <f t="shared" si="99"/>
        <v>0</v>
      </c>
      <c r="CI16" s="107">
        <f t="shared" si="99"/>
        <v>0</v>
      </c>
      <c r="CJ16" s="107">
        <f t="shared" si="99"/>
        <v>0</v>
      </c>
      <c r="CK16" s="107">
        <f t="shared" si="99"/>
        <v>0</v>
      </c>
      <c r="CL16" s="107">
        <f t="shared" si="99"/>
        <v>0</v>
      </c>
      <c r="CM16" s="107">
        <f t="shared" si="99"/>
        <v>0</v>
      </c>
      <c r="CN16" s="107">
        <f t="shared" si="99"/>
        <v>0</v>
      </c>
      <c r="CO16" s="107">
        <f t="shared" si="99"/>
        <v>0</v>
      </c>
      <c r="CP16" s="107">
        <f t="shared" si="100"/>
        <v>0</v>
      </c>
      <c r="CQ16" s="107">
        <f t="shared" si="100"/>
        <v>0</v>
      </c>
      <c r="CR16" s="107">
        <f t="shared" si="100"/>
        <v>0</v>
      </c>
      <c r="CS16" s="107">
        <f t="shared" si="100"/>
        <v>0</v>
      </c>
      <c r="CT16" s="107">
        <f t="shared" si="100"/>
        <v>0</v>
      </c>
      <c r="CU16" s="107">
        <f t="shared" si="100"/>
        <v>0</v>
      </c>
      <c r="CV16" s="107">
        <f t="shared" si="100"/>
        <v>0</v>
      </c>
      <c r="CW16" s="107">
        <f t="shared" si="100"/>
        <v>0</v>
      </c>
      <c r="CX16" s="107">
        <f t="shared" si="100"/>
        <v>0</v>
      </c>
      <c r="CY16" s="107">
        <f t="shared" si="100"/>
        <v>0</v>
      </c>
      <c r="CZ16" s="107">
        <f t="shared" si="101"/>
        <v>0</v>
      </c>
      <c r="DA16" s="107">
        <f t="shared" si="101"/>
        <v>0</v>
      </c>
      <c r="DB16" s="107">
        <f t="shared" si="101"/>
        <v>0</v>
      </c>
      <c r="DC16" s="107">
        <f t="shared" si="101"/>
        <v>0</v>
      </c>
      <c r="DD16" s="107">
        <f t="shared" si="101"/>
        <v>0</v>
      </c>
      <c r="DE16" s="107">
        <f t="shared" si="101"/>
        <v>0</v>
      </c>
      <c r="DF16" s="107">
        <f t="shared" si="101"/>
        <v>0</v>
      </c>
      <c r="DG16" s="107">
        <f t="shared" si="101"/>
        <v>0</v>
      </c>
      <c r="DH16" s="107">
        <f t="shared" si="101"/>
        <v>0</v>
      </c>
      <c r="DI16" s="107">
        <f t="shared" si="101"/>
        <v>0</v>
      </c>
      <c r="DJ16" s="107">
        <f t="shared" si="102"/>
        <v>0</v>
      </c>
      <c r="DK16" s="107">
        <f t="shared" si="102"/>
        <v>0</v>
      </c>
      <c r="DL16" s="107">
        <f t="shared" si="102"/>
        <v>0</v>
      </c>
      <c r="DM16" s="107">
        <f t="shared" si="102"/>
        <v>0</v>
      </c>
      <c r="DN16" s="107">
        <f t="shared" si="102"/>
        <v>0</v>
      </c>
      <c r="DO16" s="107">
        <f t="shared" si="102"/>
        <v>0</v>
      </c>
      <c r="DP16" s="107">
        <f t="shared" si="102"/>
        <v>0</v>
      </c>
      <c r="DQ16" s="107">
        <f t="shared" si="102"/>
        <v>0</v>
      </c>
      <c r="DR16" s="107">
        <f t="shared" si="102"/>
        <v>0</v>
      </c>
      <c r="DS16" s="107">
        <f t="shared" si="102"/>
        <v>0</v>
      </c>
      <c r="DT16" s="107">
        <f t="shared" si="103"/>
        <v>0</v>
      </c>
      <c r="DU16" s="107">
        <f t="shared" si="103"/>
        <v>0</v>
      </c>
      <c r="DV16" s="107">
        <f t="shared" si="103"/>
        <v>0</v>
      </c>
      <c r="DW16" s="107">
        <f t="shared" si="103"/>
        <v>0</v>
      </c>
      <c r="DX16" s="107">
        <f t="shared" si="103"/>
        <v>0</v>
      </c>
      <c r="DY16" s="107">
        <f t="shared" si="103"/>
        <v>0</v>
      </c>
      <c r="DZ16" s="107">
        <f t="shared" si="103"/>
        <v>0</v>
      </c>
      <c r="EA16" s="107">
        <f t="shared" si="103"/>
        <v>0</v>
      </c>
      <c r="EB16" s="107">
        <f t="shared" si="103"/>
        <v>0</v>
      </c>
      <c r="EC16" s="107">
        <f t="shared" si="103"/>
        <v>0</v>
      </c>
      <c r="ED16" s="107">
        <f t="shared" si="104"/>
        <v>0</v>
      </c>
      <c r="EE16" s="107">
        <f t="shared" si="104"/>
        <v>0</v>
      </c>
      <c r="EF16" s="107">
        <f t="shared" si="104"/>
        <v>0</v>
      </c>
      <c r="EG16" s="107">
        <f t="shared" si="104"/>
        <v>0</v>
      </c>
      <c r="EH16" s="107">
        <f t="shared" si="104"/>
        <v>0</v>
      </c>
      <c r="EI16" s="107">
        <f t="shared" si="104"/>
        <v>0</v>
      </c>
      <c r="EJ16" s="107">
        <f t="shared" si="104"/>
        <v>0</v>
      </c>
      <c r="EK16" s="107">
        <f t="shared" si="104"/>
        <v>0</v>
      </c>
      <c r="EL16" s="107">
        <f t="shared" si="104"/>
        <v>0</v>
      </c>
      <c r="EM16" s="107">
        <f t="shared" si="104"/>
        <v>0</v>
      </c>
      <c r="EN16" s="107">
        <f t="shared" si="105"/>
        <v>0</v>
      </c>
      <c r="EO16" s="107">
        <f t="shared" si="105"/>
        <v>0</v>
      </c>
      <c r="EP16" s="107">
        <f t="shared" si="105"/>
        <v>0</v>
      </c>
      <c r="EQ16" s="107">
        <f t="shared" si="105"/>
        <v>0</v>
      </c>
      <c r="ER16" s="107">
        <f t="shared" si="105"/>
        <v>0</v>
      </c>
      <c r="ES16" s="107">
        <f t="shared" si="105"/>
        <v>0</v>
      </c>
      <c r="ET16" s="107">
        <f t="shared" si="105"/>
        <v>0</v>
      </c>
      <c r="EU16" s="107">
        <f t="shared" si="105"/>
        <v>0</v>
      </c>
      <c r="EV16" s="107">
        <f t="shared" si="105"/>
        <v>0</v>
      </c>
      <c r="EW16" s="107">
        <f t="shared" si="105"/>
        <v>0</v>
      </c>
      <c r="EX16" s="107">
        <f t="shared" si="106"/>
        <v>0</v>
      </c>
      <c r="EY16" s="107">
        <f t="shared" si="106"/>
        <v>0</v>
      </c>
      <c r="EZ16" s="107">
        <f t="shared" si="106"/>
        <v>0</v>
      </c>
      <c r="FA16" s="107">
        <f t="shared" si="106"/>
        <v>0</v>
      </c>
      <c r="FB16" s="107">
        <f t="shared" si="106"/>
        <v>0</v>
      </c>
      <c r="FC16" s="107">
        <f t="shared" si="106"/>
        <v>0</v>
      </c>
      <c r="FD16" s="107">
        <f t="shared" si="106"/>
        <v>0</v>
      </c>
      <c r="FE16" s="107">
        <f t="shared" si="106"/>
        <v>0</v>
      </c>
      <c r="FF16" s="107">
        <f t="shared" si="106"/>
        <v>0</v>
      </c>
      <c r="FG16" s="107">
        <f t="shared" si="106"/>
        <v>0</v>
      </c>
      <c r="FH16" s="107">
        <f t="shared" si="107"/>
        <v>0</v>
      </c>
      <c r="FI16" s="107">
        <f t="shared" si="107"/>
        <v>0</v>
      </c>
      <c r="FJ16" s="107">
        <f t="shared" si="107"/>
        <v>0</v>
      </c>
      <c r="FK16" s="107">
        <f t="shared" si="107"/>
        <v>0</v>
      </c>
      <c r="FL16" s="107">
        <f t="shared" si="107"/>
        <v>0</v>
      </c>
      <c r="FM16" s="107">
        <f t="shared" si="107"/>
        <v>0</v>
      </c>
      <c r="FN16" s="107">
        <f t="shared" si="107"/>
        <v>0</v>
      </c>
      <c r="FO16" s="107">
        <f t="shared" si="107"/>
        <v>0</v>
      </c>
      <c r="FP16" s="107">
        <f t="shared" si="107"/>
        <v>0</v>
      </c>
      <c r="FQ16" s="107">
        <f t="shared" si="107"/>
        <v>0</v>
      </c>
      <c r="FR16" s="107">
        <f t="shared" si="108"/>
        <v>0</v>
      </c>
      <c r="FS16" s="107">
        <f t="shared" si="108"/>
        <v>0</v>
      </c>
      <c r="FT16" s="107">
        <f t="shared" si="108"/>
        <v>0</v>
      </c>
      <c r="FU16" s="107">
        <f t="shared" si="108"/>
        <v>0</v>
      </c>
      <c r="FV16" s="107">
        <f t="shared" si="108"/>
        <v>0</v>
      </c>
      <c r="FW16" s="107">
        <f t="shared" si="108"/>
        <v>0</v>
      </c>
      <c r="FX16" s="107">
        <f t="shared" si="108"/>
        <v>0</v>
      </c>
      <c r="FY16" s="107">
        <f t="shared" si="108"/>
        <v>0</v>
      </c>
      <c r="FZ16" s="107">
        <f t="shared" si="108"/>
        <v>0</v>
      </c>
      <c r="GA16" s="107">
        <f t="shared" si="108"/>
        <v>0</v>
      </c>
      <c r="GB16" s="107">
        <f t="shared" si="109"/>
        <v>0</v>
      </c>
      <c r="GC16" s="107">
        <f t="shared" si="109"/>
        <v>0</v>
      </c>
      <c r="GD16" s="107">
        <f t="shared" si="109"/>
        <v>0</v>
      </c>
      <c r="GE16" s="107">
        <f t="shared" si="109"/>
        <v>0</v>
      </c>
      <c r="GF16" s="107">
        <f t="shared" si="109"/>
        <v>0</v>
      </c>
      <c r="GG16" s="107">
        <f t="shared" si="109"/>
        <v>0</v>
      </c>
      <c r="GH16" s="107">
        <f t="shared" si="109"/>
        <v>0</v>
      </c>
      <c r="GI16" s="107">
        <f t="shared" si="109"/>
        <v>0</v>
      </c>
      <c r="GJ16" s="107">
        <f t="shared" si="109"/>
        <v>0</v>
      </c>
      <c r="GK16" s="107">
        <f t="shared" si="109"/>
        <v>0</v>
      </c>
      <c r="GL16" s="107">
        <f t="shared" si="110"/>
        <v>0</v>
      </c>
      <c r="GM16" s="107">
        <f t="shared" si="110"/>
        <v>0</v>
      </c>
      <c r="GN16" s="107">
        <f t="shared" si="110"/>
        <v>0</v>
      </c>
      <c r="GO16" s="107">
        <f t="shared" si="110"/>
        <v>0</v>
      </c>
      <c r="GP16" s="107">
        <f t="shared" si="110"/>
        <v>0</v>
      </c>
      <c r="GQ16" s="107">
        <f t="shared" si="110"/>
        <v>0</v>
      </c>
      <c r="GR16" s="107">
        <f t="shared" si="110"/>
        <v>0</v>
      </c>
      <c r="GS16" s="107">
        <f t="shared" si="110"/>
        <v>0</v>
      </c>
      <c r="GT16" s="107">
        <f t="shared" si="110"/>
        <v>0</v>
      </c>
      <c r="GU16" s="107">
        <f t="shared" si="110"/>
        <v>0</v>
      </c>
      <c r="GV16" s="107">
        <f t="shared" si="111"/>
        <v>0</v>
      </c>
      <c r="GW16" s="107">
        <f t="shared" si="111"/>
        <v>0</v>
      </c>
      <c r="GX16" s="107">
        <f t="shared" si="111"/>
        <v>0</v>
      </c>
      <c r="GY16" s="107">
        <f t="shared" si="111"/>
        <v>0</v>
      </c>
      <c r="GZ16" s="107">
        <f t="shared" si="111"/>
        <v>0</v>
      </c>
      <c r="HA16" s="107">
        <f t="shared" si="111"/>
        <v>0</v>
      </c>
      <c r="HB16" s="107">
        <f t="shared" si="111"/>
        <v>0</v>
      </c>
      <c r="HC16" s="107">
        <f t="shared" si="111"/>
        <v>0</v>
      </c>
      <c r="HD16" s="107">
        <f t="shared" si="111"/>
        <v>0</v>
      </c>
      <c r="HE16" s="107">
        <f t="shared" si="111"/>
        <v>0</v>
      </c>
      <c r="HF16" s="107">
        <f t="shared" si="112"/>
        <v>0</v>
      </c>
      <c r="HG16" s="107">
        <f t="shared" si="112"/>
        <v>0</v>
      </c>
      <c r="HH16" s="107">
        <f t="shared" si="112"/>
        <v>0</v>
      </c>
      <c r="HI16" s="107">
        <f t="shared" si="112"/>
        <v>0</v>
      </c>
      <c r="HJ16" s="107">
        <f t="shared" si="112"/>
        <v>0</v>
      </c>
      <c r="HK16" s="107">
        <f t="shared" si="112"/>
        <v>0</v>
      </c>
      <c r="HL16" s="107">
        <f t="shared" si="112"/>
        <v>0</v>
      </c>
      <c r="HM16" s="107">
        <f t="shared" si="112"/>
        <v>0</v>
      </c>
      <c r="HN16" s="107">
        <f t="shared" si="112"/>
        <v>0</v>
      </c>
      <c r="HO16" s="107">
        <f t="shared" si="112"/>
        <v>0</v>
      </c>
      <c r="HP16" s="107">
        <f t="shared" si="113"/>
        <v>0</v>
      </c>
      <c r="HQ16" s="107">
        <f t="shared" si="113"/>
        <v>0</v>
      </c>
      <c r="HR16" s="107">
        <f t="shared" si="113"/>
        <v>0</v>
      </c>
      <c r="HS16" s="107">
        <f t="shared" si="113"/>
        <v>0</v>
      </c>
      <c r="HT16" s="107">
        <f t="shared" si="113"/>
        <v>0</v>
      </c>
      <c r="HU16" s="107">
        <f t="shared" si="113"/>
        <v>0</v>
      </c>
      <c r="HV16" s="107">
        <f t="shared" si="113"/>
        <v>0</v>
      </c>
      <c r="HW16" s="107">
        <f t="shared" si="113"/>
        <v>0</v>
      </c>
      <c r="HX16" s="107">
        <f t="shared" si="113"/>
        <v>0</v>
      </c>
      <c r="HY16" s="107">
        <f t="shared" si="113"/>
        <v>0</v>
      </c>
      <c r="HZ16" s="107">
        <f t="shared" si="114"/>
        <v>0</v>
      </c>
      <c r="IA16" s="107">
        <f t="shared" si="114"/>
        <v>0</v>
      </c>
      <c r="IB16" s="107">
        <f t="shared" si="114"/>
        <v>0</v>
      </c>
      <c r="IC16" s="107">
        <f t="shared" si="114"/>
        <v>0</v>
      </c>
      <c r="ID16" s="107">
        <f t="shared" si="114"/>
        <v>0</v>
      </c>
      <c r="IE16" s="107">
        <f t="shared" si="114"/>
        <v>0</v>
      </c>
      <c r="IF16" s="107">
        <f t="shared" si="114"/>
        <v>0</v>
      </c>
      <c r="IG16" s="107">
        <f t="shared" si="114"/>
        <v>0</v>
      </c>
      <c r="IH16" s="107">
        <f t="shared" si="114"/>
        <v>0</v>
      </c>
      <c r="II16" s="107">
        <f t="shared" si="114"/>
        <v>0</v>
      </c>
      <c r="IJ16" s="107">
        <f t="shared" si="115"/>
        <v>0</v>
      </c>
      <c r="IK16" s="107">
        <f t="shared" si="115"/>
        <v>0</v>
      </c>
      <c r="IL16" s="107">
        <f t="shared" si="115"/>
        <v>0</v>
      </c>
      <c r="IM16" s="107">
        <f t="shared" si="115"/>
        <v>0</v>
      </c>
      <c r="IN16" s="107">
        <f t="shared" si="115"/>
        <v>0</v>
      </c>
      <c r="IO16" s="107">
        <f t="shared" si="115"/>
        <v>0</v>
      </c>
      <c r="IP16" s="107">
        <f t="shared" si="115"/>
        <v>0</v>
      </c>
      <c r="IQ16" s="107">
        <f t="shared" si="115"/>
        <v>0</v>
      </c>
    </row>
    <row r="17" spans="1:258" s="108" customFormat="1" ht="26.25" outlineLevel="1" thickBot="1">
      <c r="A17" s="109" t="s">
        <v>71</v>
      </c>
      <c r="B17" s="97"/>
      <c r="C17" s="97"/>
      <c r="D17" s="97"/>
      <c r="E17" s="98"/>
      <c r="F17" s="99"/>
      <c r="G17" s="100"/>
      <c r="H17" s="128" t="s">
        <v>80</v>
      </c>
      <c r="I17" s="102">
        <f>COUNTIF(N22:BJ36,J17)</f>
        <v>1</v>
      </c>
      <c r="J17" s="129" t="s">
        <v>81</v>
      </c>
      <c r="K17" s="130"/>
      <c r="L17" s="131"/>
      <c r="M17" s="132"/>
      <c r="N17" s="133">
        <f t="shared" si="92"/>
        <v>0</v>
      </c>
      <c r="O17" s="133">
        <f t="shared" si="92"/>
        <v>-2</v>
      </c>
      <c r="P17" s="133">
        <f t="shared" si="92"/>
        <v>0</v>
      </c>
      <c r="Q17" s="133">
        <f t="shared" si="92"/>
        <v>0</v>
      </c>
      <c r="R17" s="133">
        <f t="shared" si="92"/>
        <v>0</v>
      </c>
      <c r="S17" s="133">
        <f t="shared" si="92"/>
        <v>0</v>
      </c>
      <c r="T17" s="133">
        <f t="shared" si="92"/>
        <v>0</v>
      </c>
      <c r="U17" s="133">
        <f t="shared" si="92"/>
        <v>0</v>
      </c>
      <c r="V17" s="133">
        <f t="shared" si="92"/>
        <v>0</v>
      </c>
      <c r="W17" s="133">
        <f t="shared" si="92"/>
        <v>0</v>
      </c>
      <c r="X17" s="133">
        <f t="shared" si="93"/>
        <v>0</v>
      </c>
      <c r="Y17" s="133">
        <f t="shared" si="93"/>
        <v>0</v>
      </c>
      <c r="Z17" s="133">
        <f t="shared" si="93"/>
        <v>0</v>
      </c>
      <c r="AA17" s="133">
        <f t="shared" si="93"/>
        <v>0</v>
      </c>
      <c r="AB17" s="133">
        <f t="shared" si="93"/>
        <v>0</v>
      </c>
      <c r="AC17" s="133">
        <f t="shared" si="93"/>
        <v>0</v>
      </c>
      <c r="AD17" s="133">
        <f t="shared" si="93"/>
        <v>0</v>
      </c>
      <c r="AE17" s="133">
        <f t="shared" si="93"/>
        <v>0</v>
      </c>
      <c r="AF17" s="133">
        <f t="shared" si="93"/>
        <v>0</v>
      </c>
      <c r="AG17" s="133">
        <f t="shared" si="93"/>
        <v>0</v>
      </c>
      <c r="AH17" s="133">
        <f t="shared" si="94"/>
        <v>0</v>
      </c>
      <c r="AI17" s="133">
        <f t="shared" si="94"/>
        <v>0</v>
      </c>
      <c r="AJ17" s="133">
        <f t="shared" si="94"/>
        <v>0</v>
      </c>
      <c r="AK17" s="133">
        <f t="shared" si="94"/>
        <v>0</v>
      </c>
      <c r="AL17" s="133">
        <f t="shared" si="94"/>
        <v>0</v>
      </c>
      <c r="AM17" s="133">
        <f t="shared" si="94"/>
        <v>0</v>
      </c>
      <c r="AN17" s="133">
        <f t="shared" si="94"/>
        <v>0</v>
      </c>
      <c r="AO17" s="133">
        <f t="shared" si="94"/>
        <v>0</v>
      </c>
      <c r="AP17" s="133">
        <f t="shared" si="94"/>
        <v>0</v>
      </c>
      <c r="AQ17" s="133">
        <f t="shared" si="94"/>
        <v>0</v>
      </c>
      <c r="AR17" s="133">
        <f t="shared" si="95"/>
        <v>0</v>
      </c>
      <c r="AS17" s="133">
        <f t="shared" si="95"/>
        <v>0</v>
      </c>
      <c r="AT17" s="133">
        <f t="shared" si="95"/>
        <v>0</v>
      </c>
      <c r="AU17" s="133">
        <f t="shared" si="95"/>
        <v>0</v>
      </c>
      <c r="AV17" s="133">
        <f t="shared" si="95"/>
        <v>0</v>
      </c>
      <c r="AW17" s="133">
        <f t="shared" si="95"/>
        <v>0</v>
      </c>
      <c r="AX17" s="133">
        <f t="shared" si="95"/>
        <v>0</v>
      </c>
      <c r="AY17" s="133">
        <f t="shared" si="95"/>
        <v>0</v>
      </c>
      <c r="AZ17" s="133">
        <f t="shared" si="95"/>
        <v>0</v>
      </c>
      <c r="BA17" s="133">
        <f t="shared" si="95"/>
        <v>0</v>
      </c>
      <c r="BB17" s="133">
        <f t="shared" si="96"/>
        <v>0</v>
      </c>
      <c r="BC17" s="133">
        <f t="shared" si="96"/>
        <v>0</v>
      </c>
      <c r="BD17" s="133">
        <f t="shared" si="96"/>
        <v>0</v>
      </c>
      <c r="BE17" s="133">
        <f t="shared" si="96"/>
        <v>0</v>
      </c>
      <c r="BF17" s="133">
        <f t="shared" si="96"/>
        <v>0</v>
      </c>
      <c r="BG17" s="133">
        <f t="shared" si="96"/>
        <v>0</v>
      </c>
      <c r="BH17" s="133">
        <f t="shared" si="96"/>
        <v>0</v>
      </c>
      <c r="BI17" s="133">
        <f t="shared" si="96"/>
        <v>0</v>
      </c>
      <c r="BJ17" s="133">
        <f t="shared" si="96"/>
        <v>0</v>
      </c>
      <c r="BK17" s="133">
        <f t="shared" si="96"/>
        <v>0</v>
      </c>
      <c r="BL17" s="133">
        <f t="shared" si="97"/>
        <v>0</v>
      </c>
      <c r="BM17" s="133">
        <f t="shared" si="97"/>
        <v>0</v>
      </c>
      <c r="BN17" s="133">
        <f t="shared" si="97"/>
        <v>0</v>
      </c>
      <c r="BO17" s="133">
        <f t="shared" si="97"/>
        <v>0</v>
      </c>
      <c r="BP17" s="133">
        <f t="shared" si="97"/>
        <v>0</v>
      </c>
      <c r="BQ17" s="133">
        <f t="shared" si="97"/>
        <v>0</v>
      </c>
      <c r="BR17" s="133">
        <f t="shared" si="97"/>
        <v>0</v>
      </c>
      <c r="BS17" s="133">
        <f t="shared" si="97"/>
        <v>0</v>
      </c>
      <c r="BT17" s="133">
        <f t="shared" si="97"/>
        <v>0</v>
      </c>
      <c r="BU17" s="133">
        <f t="shared" si="97"/>
        <v>0</v>
      </c>
      <c r="BV17" s="133">
        <f t="shared" si="98"/>
        <v>0</v>
      </c>
      <c r="BW17" s="133">
        <f t="shared" si="98"/>
        <v>0</v>
      </c>
      <c r="BX17" s="133">
        <f t="shared" si="98"/>
        <v>0</v>
      </c>
      <c r="BY17" s="133">
        <f t="shared" si="98"/>
        <v>0</v>
      </c>
      <c r="BZ17" s="133">
        <f t="shared" si="98"/>
        <v>0</v>
      </c>
      <c r="CA17" s="133">
        <f t="shared" si="98"/>
        <v>0</v>
      </c>
      <c r="CB17" s="133">
        <f t="shared" si="98"/>
        <v>0</v>
      </c>
      <c r="CC17" s="133">
        <f t="shared" si="98"/>
        <v>0</v>
      </c>
      <c r="CD17" s="133">
        <f t="shared" si="98"/>
        <v>0</v>
      </c>
      <c r="CE17" s="133">
        <f t="shared" si="98"/>
        <v>0</v>
      </c>
      <c r="CF17" s="133">
        <f t="shared" si="99"/>
        <v>0</v>
      </c>
      <c r="CG17" s="133">
        <f t="shared" si="99"/>
        <v>0</v>
      </c>
      <c r="CH17" s="133">
        <f t="shared" si="99"/>
        <v>0</v>
      </c>
      <c r="CI17" s="133">
        <f t="shared" si="99"/>
        <v>0</v>
      </c>
      <c r="CJ17" s="133">
        <f t="shared" si="99"/>
        <v>0</v>
      </c>
      <c r="CK17" s="133">
        <f t="shared" si="99"/>
        <v>0</v>
      </c>
      <c r="CL17" s="133">
        <f t="shared" si="99"/>
        <v>0</v>
      </c>
      <c r="CM17" s="133">
        <f t="shared" si="99"/>
        <v>0</v>
      </c>
      <c r="CN17" s="133">
        <f t="shared" si="99"/>
        <v>0</v>
      </c>
      <c r="CO17" s="133">
        <f t="shared" si="99"/>
        <v>0</v>
      </c>
      <c r="CP17" s="133">
        <f t="shared" si="100"/>
        <v>0</v>
      </c>
      <c r="CQ17" s="133">
        <f t="shared" si="100"/>
        <v>0</v>
      </c>
      <c r="CR17" s="133">
        <f t="shared" si="100"/>
        <v>0</v>
      </c>
      <c r="CS17" s="133">
        <f t="shared" si="100"/>
        <v>0</v>
      </c>
      <c r="CT17" s="133">
        <f t="shared" si="100"/>
        <v>0</v>
      </c>
      <c r="CU17" s="133">
        <f t="shared" si="100"/>
        <v>0</v>
      </c>
      <c r="CV17" s="133">
        <f t="shared" si="100"/>
        <v>0</v>
      </c>
      <c r="CW17" s="133">
        <f t="shared" si="100"/>
        <v>0</v>
      </c>
      <c r="CX17" s="133">
        <f t="shared" si="100"/>
        <v>0</v>
      </c>
      <c r="CY17" s="133">
        <f t="shared" si="100"/>
        <v>0</v>
      </c>
      <c r="CZ17" s="133">
        <f t="shared" si="101"/>
        <v>0</v>
      </c>
      <c r="DA17" s="133">
        <f t="shared" si="101"/>
        <v>0</v>
      </c>
      <c r="DB17" s="133">
        <f t="shared" si="101"/>
        <v>0</v>
      </c>
      <c r="DC17" s="133">
        <f t="shared" si="101"/>
        <v>0</v>
      </c>
      <c r="DD17" s="133">
        <f t="shared" si="101"/>
        <v>0</v>
      </c>
      <c r="DE17" s="133">
        <f t="shared" si="101"/>
        <v>0</v>
      </c>
      <c r="DF17" s="133">
        <f t="shared" si="101"/>
        <v>0</v>
      </c>
      <c r="DG17" s="133">
        <f t="shared" si="101"/>
        <v>0</v>
      </c>
      <c r="DH17" s="133">
        <f t="shared" si="101"/>
        <v>0</v>
      </c>
      <c r="DI17" s="133">
        <f t="shared" si="101"/>
        <v>0</v>
      </c>
      <c r="DJ17" s="133">
        <f t="shared" si="102"/>
        <v>0</v>
      </c>
      <c r="DK17" s="133">
        <f t="shared" si="102"/>
        <v>0</v>
      </c>
      <c r="DL17" s="133">
        <f t="shared" si="102"/>
        <v>0</v>
      </c>
      <c r="DM17" s="133">
        <f t="shared" si="102"/>
        <v>0</v>
      </c>
      <c r="DN17" s="133">
        <f t="shared" si="102"/>
        <v>0</v>
      </c>
      <c r="DO17" s="133">
        <f t="shared" si="102"/>
        <v>0</v>
      </c>
      <c r="DP17" s="133">
        <f t="shared" si="102"/>
        <v>0</v>
      </c>
      <c r="DQ17" s="133">
        <f t="shared" si="102"/>
        <v>0</v>
      </c>
      <c r="DR17" s="133">
        <f t="shared" si="102"/>
        <v>0</v>
      </c>
      <c r="DS17" s="133">
        <f t="shared" si="102"/>
        <v>0</v>
      </c>
      <c r="DT17" s="133">
        <f t="shared" si="103"/>
        <v>0</v>
      </c>
      <c r="DU17" s="133">
        <f t="shared" si="103"/>
        <v>0</v>
      </c>
      <c r="DV17" s="133">
        <f t="shared" si="103"/>
        <v>0</v>
      </c>
      <c r="DW17" s="133">
        <f t="shared" si="103"/>
        <v>0</v>
      </c>
      <c r="DX17" s="133">
        <f t="shared" si="103"/>
        <v>0</v>
      </c>
      <c r="DY17" s="133">
        <f t="shared" si="103"/>
        <v>0</v>
      </c>
      <c r="DZ17" s="133">
        <f t="shared" si="103"/>
        <v>0</v>
      </c>
      <c r="EA17" s="133">
        <f t="shared" si="103"/>
        <v>0</v>
      </c>
      <c r="EB17" s="133">
        <f t="shared" si="103"/>
        <v>0</v>
      </c>
      <c r="EC17" s="133">
        <f t="shared" si="103"/>
        <v>0</v>
      </c>
      <c r="ED17" s="133">
        <f t="shared" si="104"/>
        <v>0</v>
      </c>
      <c r="EE17" s="133">
        <f t="shared" si="104"/>
        <v>0</v>
      </c>
      <c r="EF17" s="133">
        <f t="shared" si="104"/>
        <v>0</v>
      </c>
      <c r="EG17" s="133">
        <f t="shared" si="104"/>
        <v>0</v>
      </c>
      <c r="EH17" s="133">
        <f t="shared" si="104"/>
        <v>0</v>
      </c>
      <c r="EI17" s="133">
        <f t="shared" si="104"/>
        <v>0</v>
      </c>
      <c r="EJ17" s="133">
        <f t="shared" si="104"/>
        <v>0</v>
      </c>
      <c r="EK17" s="133">
        <f t="shared" si="104"/>
        <v>0</v>
      </c>
      <c r="EL17" s="133">
        <f t="shared" si="104"/>
        <v>0</v>
      </c>
      <c r="EM17" s="133">
        <f t="shared" si="104"/>
        <v>0</v>
      </c>
      <c r="EN17" s="133">
        <f t="shared" si="105"/>
        <v>0</v>
      </c>
      <c r="EO17" s="133">
        <f t="shared" si="105"/>
        <v>0</v>
      </c>
      <c r="EP17" s="133">
        <f t="shared" si="105"/>
        <v>0</v>
      </c>
      <c r="EQ17" s="133">
        <f t="shared" si="105"/>
        <v>0</v>
      </c>
      <c r="ER17" s="133">
        <f t="shared" si="105"/>
        <v>0</v>
      </c>
      <c r="ES17" s="133">
        <f t="shared" si="105"/>
        <v>0</v>
      </c>
      <c r="ET17" s="133">
        <f t="shared" si="105"/>
        <v>0</v>
      </c>
      <c r="EU17" s="133">
        <f t="shared" si="105"/>
        <v>0</v>
      </c>
      <c r="EV17" s="133">
        <f t="shared" si="105"/>
        <v>0</v>
      </c>
      <c r="EW17" s="133">
        <f t="shared" si="105"/>
        <v>0</v>
      </c>
      <c r="EX17" s="133">
        <f t="shared" si="106"/>
        <v>0</v>
      </c>
      <c r="EY17" s="133">
        <f t="shared" si="106"/>
        <v>0</v>
      </c>
      <c r="EZ17" s="133">
        <f t="shared" si="106"/>
        <v>0</v>
      </c>
      <c r="FA17" s="133">
        <f t="shared" si="106"/>
        <v>0</v>
      </c>
      <c r="FB17" s="133">
        <f t="shared" si="106"/>
        <v>0</v>
      </c>
      <c r="FC17" s="133">
        <f t="shared" si="106"/>
        <v>0</v>
      </c>
      <c r="FD17" s="133">
        <f t="shared" si="106"/>
        <v>0</v>
      </c>
      <c r="FE17" s="133">
        <f t="shared" si="106"/>
        <v>0</v>
      </c>
      <c r="FF17" s="133">
        <f t="shared" si="106"/>
        <v>0</v>
      </c>
      <c r="FG17" s="133">
        <f t="shared" si="106"/>
        <v>0</v>
      </c>
      <c r="FH17" s="133">
        <f t="shared" si="107"/>
        <v>0</v>
      </c>
      <c r="FI17" s="133">
        <f t="shared" si="107"/>
        <v>0</v>
      </c>
      <c r="FJ17" s="133">
        <f t="shared" si="107"/>
        <v>0</v>
      </c>
      <c r="FK17" s="133">
        <f t="shared" si="107"/>
        <v>0</v>
      </c>
      <c r="FL17" s="133">
        <f t="shared" si="107"/>
        <v>0</v>
      </c>
      <c r="FM17" s="133">
        <f t="shared" si="107"/>
        <v>0</v>
      </c>
      <c r="FN17" s="133">
        <f t="shared" si="107"/>
        <v>0</v>
      </c>
      <c r="FO17" s="133">
        <f t="shared" si="107"/>
        <v>0</v>
      </c>
      <c r="FP17" s="133">
        <f t="shared" si="107"/>
        <v>0</v>
      </c>
      <c r="FQ17" s="133">
        <f t="shared" si="107"/>
        <v>0</v>
      </c>
      <c r="FR17" s="133">
        <f t="shared" si="108"/>
        <v>0</v>
      </c>
      <c r="FS17" s="133">
        <f t="shared" si="108"/>
        <v>0</v>
      </c>
      <c r="FT17" s="133">
        <f t="shared" si="108"/>
        <v>0</v>
      </c>
      <c r="FU17" s="133">
        <f t="shared" si="108"/>
        <v>0</v>
      </c>
      <c r="FV17" s="133">
        <f t="shared" si="108"/>
        <v>0</v>
      </c>
      <c r="FW17" s="133">
        <f t="shared" si="108"/>
        <v>0</v>
      </c>
      <c r="FX17" s="133">
        <f t="shared" si="108"/>
        <v>0</v>
      </c>
      <c r="FY17" s="133">
        <f t="shared" si="108"/>
        <v>0</v>
      </c>
      <c r="FZ17" s="133">
        <f t="shared" si="108"/>
        <v>0</v>
      </c>
      <c r="GA17" s="133">
        <f t="shared" si="108"/>
        <v>0</v>
      </c>
      <c r="GB17" s="133">
        <f t="shared" si="109"/>
        <v>0</v>
      </c>
      <c r="GC17" s="133">
        <f t="shared" si="109"/>
        <v>0</v>
      </c>
      <c r="GD17" s="133">
        <f t="shared" si="109"/>
        <v>0</v>
      </c>
      <c r="GE17" s="133">
        <f t="shared" si="109"/>
        <v>0</v>
      </c>
      <c r="GF17" s="133">
        <f t="shared" si="109"/>
        <v>0</v>
      </c>
      <c r="GG17" s="133">
        <f t="shared" si="109"/>
        <v>0</v>
      </c>
      <c r="GH17" s="133">
        <f t="shared" si="109"/>
        <v>0</v>
      </c>
      <c r="GI17" s="133">
        <f t="shared" si="109"/>
        <v>0</v>
      </c>
      <c r="GJ17" s="133">
        <f t="shared" si="109"/>
        <v>0</v>
      </c>
      <c r="GK17" s="133">
        <f t="shared" si="109"/>
        <v>0</v>
      </c>
      <c r="GL17" s="133">
        <f t="shared" si="110"/>
        <v>0</v>
      </c>
      <c r="GM17" s="133">
        <f t="shared" si="110"/>
        <v>0</v>
      </c>
      <c r="GN17" s="133">
        <f t="shared" si="110"/>
        <v>0</v>
      </c>
      <c r="GO17" s="133">
        <f t="shared" si="110"/>
        <v>0</v>
      </c>
      <c r="GP17" s="133">
        <f t="shared" si="110"/>
        <v>0</v>
      </c>
      <c r="GQ17" s="133">
        <f t="shared" si="110"/>
        <v>0</v>
      </c>
      <c r="GR17" s="133">
        <f t="shared" si="110"/>
        <v>0</v>
      </c>
      <c r="GS17" s="133">
        <f t="shared" si="110"/>
        <v>0</v>
      </c>
      <c r="GT17" s="133">
        <f t="shared" si="110"/>
        <v>0</v>
      </c>
      <c r="GU17" s="133">
        <f t="shared" si="110"/>
        <v>0</v>
      </c>
      <c r="GV17" s="133">
        <f t="shared" si="111"/>
        <v>0</v>
      </c>
      <c r="GW17" s="133">
        <f t="shared" si="111"/>
        <v>0</v>
      </c>
      <c r="GX17" s="133">
        <f t="shared" si="111"/>
        <v>0</v>
      </c>
      <c r="GY17" s="133">
        <f t="shared" si="111"/>
        <v>0</v>
      </c>
      <c r="GZ17" s="133">
        <f t="shared" si="111"/>
        <v>0</v>
      </c>
      <c r="HA17" s="133">
        <f t="shared" si="111"/>
        <v>0</v>
      </c>
      <c r="HB17" s="133">
        <f t="shared" si="111"/>
        <v>0</v>
      </c>
      <c r="HC17" s="133">
        <f t="shared" si="111"/>
        <v>0</v>
      </c>
      <c r="HD17" s="133">
        <f t="shared" si="111"/>
        <v>0</v>
      </c>
      <c r="HE17" s="133">
        <f t="shared" si="111"/>
        <v>0</v>
      </c>
      <c r="HF17" s="133">
        <f t="shared" si="112"/>
        <v>0</v>
      </c>
      <c r="HG17" s="133">
        <f t="shared" si="112"/>
        <v>0</v>
      </c>
      <c r="HH17" s="133">
        <f t="shared" si="112"/>
        <v>0</v>
      </c>
      <c r="HI17" s="133">
        <f t="shared" si="112"/>
        <v>0</v>
      </c>
      <c r="HJ17" s="133">
        <f t="shared" si="112"/>
        <v>0</v>
      </c>
      <c r="HK17" s="133">
        <f t="shared" si="112"/>
        <v>0</v>
      </c>
      <c r="HL17" s="133">
        <f t="shared" si="112"/>
        <v>0</v>
      </c>
      <c r="HM17" s="133">
        <f t="shared" si="112"/>
        <v>0</v>
      </c>
      <c r="HN17" s="133">
        <f t="shared" si="112"/>
        <v>0</v>
      </c>
      <c r="HO17" s="133">
        <f t="shared" si="112"/>
        <v>0</v>
      </c>
      <c r="HP17" s="133">
        <f t="shared" si="113"/>
        <v>0</v>
      </c>
      <c r="HQ17" s="133">
        <f t="shared" si="113"/>
        <v>0</v>
      </c>
      <c r="HR17" s="133">
        <f t="shared" si="113"/>
        <v>0</v>
      </c>
      <c r="HS17" s="133">
        <f t="shared" si="113"/>
        <v>0</v>
      </c>
      <c r="HT17" s="133">
        <f t="shared" si="113"/>
        <v>0</v>
      </c>
      <c r="HU17" s="133">
        <f t="shared" si="113"/>
        <v>0</v>
      </c>
      <c r="HV17" s="133">
        <f t="shared" si="113"/>
        <v>0</v>
      </c>
      <c r="HW17" s="133">
        <f t="shared" si="113"/>
        <v>0</v>
      </c>
      <c r="HX17" s="133">
        <f t="shared" si="113"/>
        <v>0</v>
      </c>
      <c r="HY17" s="133">
        <f t="shared" si="113"/>
        <v>0</v>
      </c>
      <c r="HZ17" s="133">
        <f t="shared" si="114"/>
        <v>0</v>
      </c>
      <c r="IA17" s="133">
        <f t="shared" si="114"/>
        <v>0</v>
      </c>
      <c r="IB17" s="133">
        <f t="shared" si="114"/>
        <v>0</v>
      </c>
      <c r="IC17" s="133">
        <f t="shared" si="114"/>
        <v>0</v>
      </c>
      <c r="ID17" s="133">
        <f t="shared" si="114"/>
        <v>0</v>
      </c>
      <c r="IE17" s="133">
        <f t="shared" si="114"/>
        <v>0</v>
      </c>
      <c r="IF17" s="133">
        <f t="shared" si="114"/>
        <v>0</v>
      </c>
      <c r="IG17" s="133">
        <f t="shared" si="114"/>
        <v>0</v>
      </c>
      <c r="IH17" s="133">
        <f t="shared" si="114"/>
        <v>0</v>
      </c>
      <c r="II17" s="133">
        <f t="shared" si="114"/>
        <v>0</v>
      </c>
      <c r="IJ17" s="133">
        <f t="shared" si="115"/>
        <v>0</v>
      </c>
      <c r="IK17" s="133">
        <f t="shared" si="115"/>
        <v>0</v>
      </c>
      <c r="IL17" s="133">
        <f t="shared" si="115"/>
        <v>0</v>
      </c>
      <c r="IM17" s="133">
        <f t="shared" si="115"/>
        <v>0</v>
      </c>
      <c r="IN17" s="133">
        <f t="shared" si="115"/>
        <v>0</v>
      </c>
      <c r="IO17" s="133">
        <f t="shared" si="115"/>
        <v>0</v>
      </c>
      <c r="IP17" s="133">
        <f t="shared" si="115"/>
        <v>0</v>
      </c>
      <c r="IQ17" s="133">
        <f t="shared" si="115"/>
        <v>0</v>
      </c>
    </row>
    <row r="18" spans="1:258" s="147" customFormat="1" ht="25.5" outlineLevel="1">
      <c r="A18" s="134" t="s">
        <v>71</v>
      </c>
      <c r="B18" s="135" t="e">
        <f ca="1">$E$1</f>
        <v>#REF!</v>
      </c>
      <c r="C18" s="135"/>
      <c r="D18" s="136" t="str">
        <f>$G$11</f>
        <v>POOL  DE POLE</v>
      </c>
      <c r="E18" s="137">
        <v>1</v>
      </c>
      <c r="F18" s="138"/>
      <c r="G18" s="139" t="s">
        <v>121</v>
      </c>
      <c r="H18" s="140" t="s">
        <v>82</v>
      </c>
      <c r="I18" s="141" t="s">
        <v>36</v>
      </c>
      <c r="J18" s="142" t="s">
        <v>83</v>
      </c>
      <c r="K18" s="143">
        <v>42247</v>
      </c>
      <c r="L18" s="144" t="s">
        <v>84</v>
      </c>
      <c r="M18" s="145">
        <v>6</v>
      </c>
      <c r="N18" s="146" t="s">
        <v>88</v>
      </c>
      <c r="O18" s="146" t="s">
        <v>88</v>
      </c>
      <c r="P18" s="146" t="s">
        <v>90</v>
      </c>
      <c r="Q18" s="146" t="s">
        <v>90</v>
      </c>
      <c r="R18" s="146"/>
      <c r="S18" s="146" t="s">
        <v>90</v>
      </c>
      <c r="T18" s="146" t="s">
        <v>90</v>
      </c>
      <c r="U18" s="146"/>
      <c r="V18" s="146"/>
      <c r="W18" s="146"/>
      <c r="X18" s="146"/>
      <c r="Y18" s="146" t="s">
        <v>92</v>
      </c>
      <c r="Z18" s="146"/>
      <c r="AA18" s="146"/>
      <c r="AB18" s="146"/>
      <c r="AC18" s="146"/>
      <c r="AD18" s="146"/>
      <c r="AE18" s="146"/>
      <c r="AF18" s="146"/>
      <c r="AG18" s="146"/>
      <c r="AH18" s="146"/>
      <c r="AI18" s="146"/>
      <c r="AJ18" s="146"/>
      <c r="AK18" s="146"/>
      <c r="AL18" s="146"/>
      <c r="AM18" s="146"/>
      <c r="AN18" s="146"/>
      <c r="AO18" s="146"/>
      <c r="AP18" s="146"/>
      <c r="AQ18" s="146"/>
      <c r="AR18" s="146"/>
      <c r="AS18" s="146"/>
      <c r="AT18" s="146"/>
      <c r="AU18" s="146"/>
      <c r="AV18" s="146"/>
      <c r="AW18" s="146"/>
      <c r="AX18" s="146"/>
      <c r="AY18" s="146"/>
      <c r="AZ18" s="146"/>
      <c r="BA18" s="146"/>
      <c r="BB18" s="146"/>
      <c r="BC18" s="146"/>
      <c r="BD18" s="146"/>
      <c r="BE18" s="146"/>
      <c r="BF18" s="146"/>
      <c r="BG18" s="146"/>
      <c r="BH18" s="146"/>
      <c r="BI18" s="146"/>
      <c r="BJ18" s="146"/>
      <c r="BK18" s="146"/>
      <c r="BL18" s="146"/>
      <c r="BM18" s="146"/>
      <c r="BN18" s="146"/>
      <c r="BO18" s="146"/>
      <c r="BP18" s="146"/>
      <c r="BQ18" s="146"/>
      <c r="BR18" s="146"/>
      <c r="BS18" s="146"/>
      <c r="BT18" s="146"/>
      <c r="BU18" s="146"/>
      <c r="BV18" s="146"/>
      <c r="BW18" s="146"/>
      <c r="BX18" s="146"/>
      <c r="BY18" s="146"/>
      <c r="BZ18" s="146"/>
      <c r="CA18" s="146"/>
      <c r="CB18" s="146"/>
      <c r="CC18" s="146"/>
      <c r="CD18" s="146"/>
      <c r="CE18" s="146"/>
      <c r="CF18" s="146"/>
      <c r="CG18" s="146"/>
      <c r="CH18" s="146"/>
      <c r="CI18" s="146"/>
      <c r="CJ18" s="146"/>
      <c r="CK18" s="146"/>
      <c r="CL18" s="146"/>
      <c r="CM18" s="146"/>
      <c r="CN18" s="146"/>
      <c r="CO18" s="146"/>
      <c r="CP18" s="146"/>
      <c r="CQ18" s="146"/>
      <c r="CR18" s="146"/>
      <c r="CS18" s="146"/>
      <c r="CT18" s="146"/>
      <c r="CU18" s="146"/>
      <c r="CV18" s="146"/>
      <c r="CW18" s="146"/>
      <c r="CX18" s="146"/>
      <c r="CY18" s="146"/>
      <c r="CZ18" s="146"/>
      <c r="DA18" s="146"/>
      <c r="DB18" s="146"/>
      <c r="DC18" s="146"/>
      <c r="DD18" s="146"/>
      <c r="DE18" s="146"/>
      <c r="DF18" s="146"/>
      <c r="DG18" s="146"/>
      <c r="DH18" s="146"/>
      <c r="DI18" s="146"/>
      <c r="DJ18" s="146"/>
      <c r="DK18" s="146"/>
      <c r="DL18" s="146"/>
      <c r="DM18" s="146"/>
      <c r="DN18" s="146"/>
      <c r="DO18" s="146"/>
      <c r="DP18" s="146"/>
      <c r="DQ18" s="146"/>
      <c r="DR18" s="146"/>
      <c r="DS18" s="146"/>
      <c r="DT18" s="146"/>
      <c r="DU18" s="146"/>
      <c r="DV18" s="146"/>
      <c r="DW18" s="146"/>
      <c r="DX18" s="146"/>
      <c r="DY18" s="146"/>
      <c r="DZ18" s="146"/>
      <c r="EA18" s="146"/>
      <c r="EB18" s="146"/>
      <c r="EC18" s="146"/>
      <c r="ED18" s="146"/>
      <c r="EE18" s="146"/>
      <c r="EF18" s="146"/>
      <c r="EG18" s="146"/>
      <c r="EH18" s="146"/>
      <c r="EI18" s="146"/>
      <c r="EJ18" s="146"/>
      <c r="EK18" s="146"/>
      <c r="EL18" s="146"/>
      <c r="EM18" s="146"/>
      <c r="EN18" s="146"/>
      <c r="EO18" s="146"/>
      <c r="EP18" s="146"/>
      <c r="EQ18" s="146"/>
      <c r="ER18" s="146"/>
      <c r="ES18" s="146"/>
      <c r="ET18" s="146"/>
      <c r="EU18" s="146"/>
      <c r="EV18" s="146"/>
      <c r="EW18" s="146"/>
      <c r="EX18" s="146"/>
      <c r="EY18" s="146"/>
      <c r="EZ18" s="146"/>
      <c r="FA18" s="146"/>
      <c r="FB18" s="146"/>
      <c r="FC18" s="146"/>
      <c r="FD18" s="146"/>
      <c r="FE18" s="146"/>
      <c r="FF18" s="146"/>
      <c r="FG18" s="146"/>
      <c r="FH18" s="146"/>
      <c r="FI18" s="146"/>
      <c r="FJ18" s="146"/>
      <c r="FK18" s="146"/>
      <c r="FL18" s="146"/>
      <c r="FM18" s="146"/>
      <c r="FN18" s="146"/>
      <c r="FO18" s="146"/>
      <c r="FP18" s="146"/>
      <c r="FQ18" s="146"/>
      <c r="FR18" s="146"/>
      <c r="FS18" s="146"/>
      <c r="FT18" s="146"/>
      <c r="FU18" s="146"/>
      <c r="FV18" s="146"/>
      <c r="FW18" s="146"/>
      <c r="FX18" s="146"/>
      <c r="FY18" s="146"/>
      <c r="FZ18" s="146"/>
      <c r="GA18" s="146"/>
      <c r="GB18" s="146"/>
      <c r="GC18" s="146"/>
      <c r="GD18" s="146"/>
      <c r="GE18" s="146"/>
      <c r="GF18" s="146"/>
      <c r="GG18" s="146"/>
      <c r="GH18" s="146"/>
      <c r="GI18" s="146"/>
      <c r="GJ18" s="146"/>
      <c r="GK18" s="146"/>
      <c r="GL18" s="146"/>
      <c r="GM18" s="146"/>
      <c r="GN18" s="146"/>
      <c r="GO18" s="146"/>
      <c r="GP18" s="146"/>
      <c r="GQ18" s="146"/>
      <c r="GR18" s="146"/>
      <c r="GS18" s="146"/>
      <c r="GT18" s="146"/>
      <c r="GU18" s="146"/>
      <c r="GV18" s="146"/>
      <c r="GW18" s="146"/>
      <c r="GX18" s="146"/>
      <c r="GY18" s="146"/>
      <c r="GZ18" s="146"/>
      <c r="HA18" s="146"/>
      <c r="HB18" s="146"/>
      <c r="HC18" s="146"/>
      <c r="HD18" s="146"/>
      <c r="HE18" s="146"/>
      <c r="HF18" s="146"/>
      <c r="HG18" s="146"/>
      <c r="HH18" s="146"/>
      <c r="HI18" s="146"/>
      <c r="HJ18" s="146"/>
      <c r="HK18" s="146"/>
      <c r="HL18" s="146"/>
      <c r="HM18" s="146"/>
      <c r="HN18" s="146"/>
      <c r="HO18" s="146"/>
      <c r="HP18" s="146"/>
      <c r="HQ18" s="146"/>
      <c r="HR18" s="146"/>
      <c r="HS18" s="146"/>
      <c r="HT18" s="146"/>
      <c r="HU18" s="146"/>
      <c r="HV18" s="146"/>
      <c r="HW18" s="146"/>
      <c r="HX18" s="146"/>
      <c r="HY18" s="146"/>
      <c r="HZ18" s="146"/>
      <c r="IA18" s="146"/>
      <c r="IB18" s="146"/>
      <c r="IC18" s="146"/>
      <c r="ID18" s="146"/>
      <c r="IE18" s="146"/>
      <c r="IF18" s="146"/>
      <c r="IG18" s="146"/>
      <c r="IH18" s="146"/>
      <c r="II18" s="146"/>
      <c r="IJ18" s="146"/>
      <c r="IK18" s="146"/>
      <c r="IL18" s="146"/>
      <c r="IM18" s="146"/>
      <c r="IN18" s="146"/>
      <c r="IO18" s="146"/>
      <c r="IP18" s="146"/>
      <c r="IQ18" s="146"/>
    </row>
    <row r="19" spans="1:258" s="161" customFormat="1" ht="15.75" outlineLevel="1">
      <c r="A19" s="148" t="s">
        <v>71</v>
      </c>
      <c r="B19" s="149"/>
      <c r="C19" s="149"/>
      <c r="D19" s="150"/>
      <c r="E19" s="151">
        <f>E18</f>
        <v>1</v>
      </c>
      <c r="F19" s="152" t="s">
        <v>42</v>
      </c>
      <c r="G19" s="153" t="str">
        <f>G18</f>
        <v>ide nuit 01</v>
      </c>
      <c r="H19" s="154" t="s">
        <v>93</v>
      </c>
      <c r="I19" s="155" t="s">
        <v>36</v>
      </c>
      <c r="J19" s="156" t="s">
        <v>94</v>
      </c>
      <c r="K19" s="157"/>
      <c r="L19" s="158"/>
      <c r="M19" s="159"/>
      <c r="N19" s="160" t="s">
        <v>38</v>
      </c>
      <c r="O19" s="160" t="s">
        <v>81</v>
      </c>
      <c r="P19" s="160" t="s">
        <v>38</v>
      </c>
      <c r="Q19" s="160" t="s">
        <v>38</v>
      </c>
      <c r="R19" s="160"/>
      <c r="S19" s="160" t="s">
        <v>38</v>
      </c>
      <c r="T19" s="160" t="s">
        <v>38</v>
      </c>
      <c r="U19" s="160"/>
      <c r="V19" s="160"/>
      <c r="W19" s="160"/>
      <c r="X19" s="160"/>
      <c r="Y19" s="160" t="s">
        <v>38</v>
      </c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  <c r="AS19" s="160"/>
      <c r="AT19" s="160"/>
      <c r="AU19" s="160"/>
      <c r="AV19" s="160"/>
      <c r="AW19" s="160"/>
      <c r="AX19" s="160"/>
      <c r="AY19" s="160"/>
      <c r="AZ19" s="160"/>
      <c r="BA19" s="160"/>
      <c r="BB19" s="160"/>
      <c r="BC19" s="160"/>
      <c r="BD19" s="160"/>
      <c r="BE19" s="160"/>
      <c r="BF19" s="160"/>
      <c r="BG19" s="160"/>
      <c r="BH19" s="160"/>
      <c r="BI19" s="160"/>
      <c r="BJ19" s="160"/>
      <c r="BK19" s="160"/>
      <c r="BL19" s="160"/>
      <c r="BM19" s="160"/>
      <c r="BN19" s="160"/>
      <c r="BO19" s="160"/>
      <c r="BP19" s="160"/>
      <c r="BQ19" s="160"/>
      <c r="BR19" s="160"/>
      <c r="BS19" s="160"/>
      <c r="BT19" s="160"/>
      <c r="BU19" s="160"/>
      <c r="BV19" s="160"/>
      <c r="BW19" s="160"/>
      <c r="BX19" s="160"/>
      <c r="BY19" s="160"/>
      <c r="BZ19" s="160"/>
      <c r="CA19" s="160"/>
      <c r="CB19" s="160"/>
      <c r="CC19" s="160"/>
      <c r="CD19" s="160"/>
      <c r="CE19" s="160"/>
      <c r="CF19" s="160"/>
      <c r="CG19" s="160"/>
      <c r="CH19" s="160"/>
      <c r="CI19" s="160"/>
      <c r="CJ19" s="160"/>
      <c r="CK19" s="160"/>
      <c r="CL19" s="160"/>
      <c r="CM19" s="160"/>
      <c r="CN19" s="160"/>
      <c r="CO19" s="160"/>
      <c r="CP19" s="160"/>
      <c r="CQ19" s="160"/>
      <c r="CR19" s="160"/>
      <c r="CS19" s="160"/>
      <c r="CT19" s="160"/>
      <c r="CU19" s="160"/>
      <c r="CV19" s="160"/>
      <c r="CW19" s="160"/>
      <c r="CX19" s="160"/>
      <c r="CY19" s="160"/>
      <c r="CZ19" s="160"/>
      <c r="DA19" s="160"/>
      <c r="DB19" s="160"/>
      <c r="DC19" s="160"/>
      <c r="DD19" s="160"/>
      <c r="DE19" s="160"/>
      <c r="DF19" s="160"/>
      <c r="DG19" s="160"/>
      <c r="DH19" s="160"/>
      <c r="DI19" s="160"/>
      <c r="DJ19" s="160"/>
      <c r="DK19" s="160"/>
      <c r="DL19" s="160"/>
      <c r="DM19" s="160"/>
      <c r="DN19" s="160"/>
      <c r="DO19" s="160"/>
      <c r="DP19" s="160"/>
      <c r="DQ19" s="160"/>
      <c r="DR19" s="160"/>
      <c r="DS19" s="160"/>
      <c r="DT19" s="160"/>
      <c r="DU19" s="160"/>
      <c r="DV19" s="160"/>
      <c r="DW19" s="160"/>
      <c r="DX19" s="160"/>
      <c r="DY19" s="160"/>
      <c r="DZ19" s="160"/>
      <c r="EA19" s="160"/>
      <c r="EB19" s="160"/>
      <c r="EC19" s="160"/>
      <c r="ED19" s="160"/>
      <c r="EE19" s="160"/>
      <c r="EF19" s="160"/>
      <c r="EG19" s="160"/>
      <c r="EH19" s="160"/>
      <c r="EI19" s="160"/>
      <c r="EJ19" s="160"/>
      <c r="EK19" s="160"/>
      <c r="EL19" s="160"/>
      <c r="EM19" s="160"/>
      <c r="EN19" s="160"/>
      <c r="EO19" s="160"/>
      <c r="EP19" s="160"/>
      <c r="EQ19" s="160"/>
      <c r="ER19" s="160"/>
      <c r="ES19" s="160"/>
      <c r="ET19" s="160"/>
      <c r="EU19" s="160"/>
      <c r="EV19" s="160"/>
      <c r="EW19" s="160"/>
      <c r="EX19" s="160"/>
      <c r="EY19" s="160"/>
      <c r="EZ19" s="160"/>
      <c r="FA19" s="160"/>
      <c r="FB19" s="160"/>
      <c r="FC19" s="160"/>
      <c r="FD19" s="160"/>
      <c r="FE19" s="160"/>
      <c r="FF19" s="160"/>
      <c r="FG19" s="160"/>
      <c r="FH19" s="160"/>
      <c r="FI19" s="160"/>
      <c r="FJ19" s="160"/>
      <c r="FK19" s="160"/>
      <c r="FL19" s="160"/>
      <c r="FM19" s="160"/>
      <c r="FN19" s="160"/>
      <c r="FO19" s="160"/>
      <c r="FP19" s="160"/>
      <c r="FQ19" s="160"/>
      <c r="FR19" s="160"/>
      <c r="FS19" s="160"/>
      <c r="FT19" s="160"/>
      <c r="FU19" s="160"/>
      <c r="FV19" s="160"/>
      <c r="FW19" s="160"/>
      <c r="FX19" s="160"/>
      <c r="FY19" s="160"/>
      <c r="FZ19" s="160"/>
      <c r="GA19" s="160"/>
      <c r="GB19" s="160"/>
      <c r="GC19" s="160"/>
      <c r="GD19" s="160"/>
      <c r="GE19" s="160"/>
      <c r="GF19" s="160"/>
      <c r="GG19" s="160"/>
      <c r="GH19" s="160"/>
      <c r="GI19" s="160"/>
      <c r="GJ19" s="160"/>
      <c r="GK19" s="160"/>
      <c r="GL19" s="160"/>
      <c r="GM19" s="160"/>
      <c r="GN19" s="160"/>
      <c r="GO19" s="160"/>
      <c r="GP19" s="160"/>
      <c r="GQ19" s="160"/>
      <c r="GR19" s="160"/>
      <c r="GS19" s="160"/>
      <c r="GT19" s="160"/>
      <c r="GU19" s="160"/>
      <c r="GV19" s="160"/>
      <c r="GW19" s="160"/>
      <c r="GX19" s="160"/>
      <c r="GY19" s="160"/>
      <c r="GZ19" s="160"/>
      <c r="HA19" s="160"/>
      <c r="HB19" s="160"/>
      <c r="HC19" s="160"/>
      <c r="HD19" s="160"/>
      <c r="HE19" s="160"/>
      <c r="HF19" s="160"/>
      <c r="HG19" s="160"/>
      <c r="HH19" s="160"/>
      <c r="HI19" s="160"/>
      <c r="HJ19" s="160"/>
      <c r="HK19" s="160"/>
      <c r="HL19" s="160"/>
      <c r="HM19" s="160"/>
      <c r="HN19" s="160"/>
      <c r="HO19" s="160"/>
      <c r="HP19" s="160"/>
      <c r="HQ19" s="160"/>
      <c r="HR19" s="160"/>
      <c r="HS19" s="160"/>
      <c r="HT19" s="160"/>
      <c r="HU19" s="160"/>
      <c r="HV19" s="160"/>
      <c r="HW19" s="160"/>
      <c r="HX19" s="160"/>
      <c r="HY19" s="160"/>
      <c r="HZ19" s="160"/>
      <c r="IA19" s="160"/>
      <c r="IB19" s="160"/>
      <c r="IC19" s="160"/>
      <c r="ID19" s="160"/>
      <c r="IE19" s="160"/>
      <c r="IF19" s="160"/>
      <c r="IG19" s="160"/>
      <c r="IH19" s="160"/>
      <c r="II19" s="160"/>
      <c r="IJ19" s="160"/>
      <c r="IK19" s="160"/>
      <c r="IL19" s="160"/>
      <c r="IM19" s="160"/>
      <c r="IN19" s="160"/>
      <c r="IO19" s="160"/>
      <c r="IP19" s="160"/>
      <c r="IQ19" s="160"/>
    </row>
    <row r="20" spans="1:258" s="178" customFormat="1" ht="16.5" outlineLevel="1" thickBot="1">
      <c r="A20" s="162" t="s">
        <v>71</v>
      </c>
      <c r="B20" s="163" t="e">
        <f>#REF!</f>
        <v>#REF!</v>
      </c>
      <c r="C20" s="164" t="e">
        <f>#REF!</f>
        <v>#REF!</v>
      </c>
      <c r="D20" s="165" t="e">
        <f>#REF!</f>
        <v>#REF!</v>
      </c>
      <c r="E20" s="166">
        <f>E19</f>
        <v>1</v>
      </c>
      <c r="F20" s="167" t="e">
        <f>#REF!</f>
        <v>#REF!</v>
      </c>
      <c r="G20" s="168" t="str">
        <f>G19</f>
        <v>ide nuit 01</v>
      </c>
      <c r="H20" s="169" t="s">
        <v>95</v>
      </c>
      <c r="I20" s="170" t="s">
        <v>36</v>
      </c>
      <c r="J20" s="171" t="s">
        <v>96</v>
      </c>
      <c r="K20" s="172"/>
      <c r="L20" s="173"/>
      <c r="M20" s="174"/>
      <c r="N20" s="175" t="s">
        <v>99</v>
      </c>
      <c r="O20" s="176" t="s">
        <v>99</v>
      </c>
      <c r="P20" s="176" t="s">
        <v>99</v>
      </c>
      <c r="Q20" s="176" t="s">
        <v>99</v>
      </c>
      <c r="R20" s="177" t="s">
        <v>97</v>
      </c>
      <c r="S20" s="175" t="s">
        <v>98</v>
      </c>
      <c r="T20" s="175" t="s">
        <v>98</v>
      </c>
      <c r="U20" s="175" t="s">
        <v>98</v>
      </c>
      <c r="V20" s="176" t="s">
        <v>102</v>
      </c>
      <c r="W20" s="176" t="s">
        <v>97</v>
      </c>
      <c r="X20" s="176" t="s">
        <v>97</v>
      </c>
      <c r="Y20" s="177" t="s">
        <v>99</v>
      </c>
      <c r="Z20" s="175" t="s">
        <v>99</v>
      </c>
      <c r="AA20" s="175" t="s">
        <v>99</v>
      </c>
      <c r="AB20" s="175" t="s">
        <v>97</v>
      </c>
      <c r="AC20" s="176" t="s">
        <v>98</v>
      </c>
      <c r="AD20" s="176" t="s">
        <v>98</v>
      </c>
      <c r="AE20" s="176" t="s">
        <v>98</v>
      </c>
      <c r="AF20" s="177" t="s">
        <v>103</v>
      </c>
      <c r="AG20" s="175" t="s">
        <v>97</v>
      </c>
      <c r="AH20" s="175" t="s">
        <v>97</v>
      </c>
      <c r="AI20" s="175" t="s">
        <v>100</v>
      </c>
      <c r="AJ20" s="176" t="s">
        <v>99</v>
      </c>
      <c r="AK20" s="176" t="s">
        <v>99</v>
      </c>
      <c r="AL20" s="176" t="s">
        <v>98</v>
      </c>
      <c r="AM20" s="177" t="s">
        <v>98</v>
      </c>
      <c r="AN20" s="175" t="s">
        <v>97</v>
      </c>
      <c r="AO20" s="175" t="s">
        <v>97</v>
      </c>
      <c r="AP20" s="175" t="s">
        <v>99</v>
      </c>
      <c r="AQ20" s="176" t="s">
        <v>99</v>
      </c>
      <c r="AR20" s="176" t="s">
        <v>99</v>
      </c>
      <c r="AS20" s="176" t="s">
        <v>99</v>
      </c>
      <c r="AT20" s="177" t="s">
        <v>97</v>
      </c>
      <c r="AU20" s="175" t="s">
        <v>98</v>
      </c>
      <c r="AV20" s="175" t="s">
        <v>98</v>
      </c>
      <c r="AW20" s="175" t="s">
        <v>103</v>
      </c>
      <c r="AX20" s="176" t="s">
        <v>102</v>
      </c>
      <c r="AY20" s="176" t="s">
        <v>97</v>
      </c>
      <c r="AZ20" s="176" t="s">
        <v>97</v>
      </c>
      <c r="BA20" s="177" t="s">
        <v>99</v>
      </c>
      <c r="BB20" s="175" t="s">
        <v>99</v>
      </c>
      <c r="BC20" s="175" t="s">
        <v>99</v>
      </c>
      <c r="BD20" s="175" t="s">
        <v>97</v>
      </c>
      <c r="BE20" s="176" t="s">
        <v>98</v>
      </c>
      <c r="BF20" s="176" t="s">
        <v>98</v>
      </c>
      <c r="BG20" s="176" t="s">
        <v>98</v>
      </c>
      <c r="BH20" s="177" t="s">
        <v>98</v>
      </c>
      <c r="BI20" s="175" t="s">
        <v>97</v>
      </c>
      <c r="BJ20" s="175" t="s">
        <v>97</v>
      </c>
      <c r="BK20" s="175" t="s">
        <v>100</v>
      </c>
      <c r="BL20" s="176" t="s">
        <v>99</v>
      </c>
      <c r="BM20" s="176" t="s">
        <v>99</v>
      </c>
      <c r="BN20" s="176" t="s">
        <v>98</v>
      </c>
      <c r="BO20" s="177" t="s">
        <v>98</v>
      </c>
      <c r="BP20" s="175" t="s">
        <v>97</v>
      </c>
      <c r="BQ20" s="175" t="s">
        <v>97</v>
      </c>
      <c r="BR20" s="175" t="s">
        <v>99</v>
      </c>
      <c r="BS20" s="175" t="s">
        <v>99</v>
      </c>
      <c r="BT20" s="175" t="s">
        <v>99</v>
      </c>
      <c r="BU20" s="175" t="s">
        <v>99</v>
      </c>
      <c r="BV20" s="177" t="s">
        <v>97</v>
      </c>
      <c r="BW20" s="175" t="s">
        <v>98</v>
      </c>
      <c r="BX20" s="175" t="s">
        <v>98</v>
      </c>
      <c r="BY20" s="175" t="s">
        <v>103</v>
      </c>
      <c r="BZ20" s="176" t="s">
        <v>100</v>
      </c>
      <c r="CA20" s="176" t="s">
        <v>97</v>
      </c>
      <c r="CB20" s="176" t="s">
        <v>97</v>
      </c>
      <c r="CC20" s="177" t="s">
        <v>103</v>
      </c>
      <c r="CD20" s="177" t="s">
        <v>103</v>
      </c>
      <c r="CE20" s="177" t="s">
        <v>103</v>
      </c>
      <c r="CF20" s="175" t="s">
        <v>97</v>
      </c>
      <c r="CG20" s="176" t="s">
        <v>103</v>
      </c>
      <c r="CH20" s="176" t="s">
        <v>103</v>
      </c>
      <c r="CI20" s="176" t="s">
        <v>103</v>
      </c>
      <c r="CJ20" s="176" t="s">
        <v>103</v>
      </c>
      <c r="CK20" s="175" t="s">
        <v>97</v>
      </c>
      <c r="CL20" s="175" t="s">
        <v>97</v>
      </c>
      <c r="CM20" s="175" t="s">
        <v>100</v>
      </c>
      <c r="CN20" s="176" t="s">
        <v>103</v>
      </c>
      <c r="CO20" s="176" t="s">
        <v>103</v>
      </c>
      <c r="CP20" s="176" t="s">
        <v>103</v>
      </c>
      <c r="CQ20" s="176" t="s">
        <v>103</v>
      </c>
      <c r="CR20" s="175" t="s">
        <v>97</v>
      </c>
      <c r="CS20" s="175" t="s">
        <v>97</v>
      </c>
      <c r="CT20" s="175" t="s">
        <v>103</v>
      </c>
      <c r="CU20" s="175" t="s">
        <v>99</v>
      </c>
      <c r="CV20" s="175" t="s">
        <v>99</v>
      </c>
      <c r="CW20" s="175" t="s">
        <v>99</v>
      </c>
      <c r="CX20" s="177" t="s">
        <v>97</v>
      </c>
      <c r="CY20" s="175" t="s">
        <v>98</v>
      </c>
      <c r="CZ20" s="175" t="s">
        <v>98</v>
      </c>
      <c r="DA20" s="175" t="s">
        <v>98</v>
      </c>
      <c r="DB20" s="176" t="s">
        <v>100</v>
      </c>
      <c r="DC20" s="176" t="s">
        <v>97</v>
      </c>
      <c r="DD20" s="176" t="s">
        <v>97</v>
      </c>
      <c r="DE20" s="177" t="s">
        <v>99</v>
      </c>
      <c r="DF20" s="177" t="s">
        <v>99</v>
      </c>
      <c r="DG20" s="177" t="s">
        <v>99</v>
      </c>
      <c r="DH20" s="175" t="s">
        <v>97</v>
      </c>
      <c r="DI20" s="176" t="s">
        <v>98</v>
      </c>
      <c r="DJ20" s="176" t="s">
        <v>98</v>
      </c>
      <c r="DK20" s="176" t="s">
        <v>98</v>
      </c>
      <c r="DL20" s="176" t="s">
        <v>98</v>
      </c>
      <c r="DM20" s="175" t="s">
        <v>97</v>
      </c>
      <c r="DN20" s="175" t="s">
        <v>97</v>
      </c>
      <c r="DO20" s="175" t="s">
        <v>100</v>
      </c>
      <c r="DP20" s="176" t="s">
        <v>99</v>
      </c>
      <c r="DQ20" s="176" t="s">
        <v>99</v>
      </c>
      <c r="DR20" s="176" t="s">
        <v>98</v>
      </c>
      <c r="DS20" s="177" t="s">
        <v>98</v>
      </c>
      <c r="DT20" s="175" t="s">
        <v>97</v>
      </c>
      <c r="DU20" s="175" t="s">
        <v>97</v>
      </c>
      <c r="DV20" s="175" t="s">
        <v>99</v>
      </c>
      <c r="DW20" s="175" t="s">
        <v>99</v>
      </c>
      <c r="DX20" s="175" t="s">
        <v>99</v>
      </c>
      <c r="DY20" s="175" t="s">
        <v>99</v>
      </c>
      <c r="DZ20" s="177" t="s">
        <v>97</v>
      </c>
      <c r="EA20" s="175" t="s">
        <v>98</v>
      </c>
      <c r="EB20" s="175" t="s">
        <v>98</v>
      </c>
      <c r="EC20" s="175" t="s">
        <v>98</v>
      </c>
      <c r="ED20" s="176" t="s">
        <v>100</v>
      </c>
      <c r="EE20" s="176" t="s">
        <v>97</v>
      </c>
      <c r="EF20" s="176" t="s">
        <v>97</v>
      </c>
      <c r="EG20" s="177" t="s">
        <v>99</v>
      </c>
      <c r="EH20" s="177" t="s">
        <v>99</v>
      </c>
      <c r="EI20" s="177" t="s">
        <v>99</v>
      </c>
      <c r="EJ20" s="175" t="s">
        <v>97</v>
      </c>
      <c r="EK20" s="176" t="s">
        <v>98</v>
      </c>
      <c r="EL20" s="176" t="s">
        <v>98</v>
      </c>
      <c r="EM20" s="176" t="s">
        <v>98</v>
      </c>
      <c r="EN20" s="176" t="s">
        <v>98</v>
      </c>
      <c r="EO20" s="175" t="s">
        <v>97</v>
      </c>
      <c r="EP20" s="175" t="s">
        <v>97</v>
      </c>
      <c r="EQ20" s="175" t="s">
        <v>100</v>
      </c>
      <c r="ER20" s="176" t="s">
        <v>99</v>
      </c>
      <c r="ES20" s="176" t="s">
        <v>99</v>
      </c>
      <c r="ET20" s="176" t="s">
        <v>98</v>
      </c>
      <c r="EU20" s="177" t="s">
        <v>98</v>
      </c>
      <c r="EV20" s="175" t="s">
        <v>97</v>
      </c>
      <c r="EW20" s="175" t="s">
        <v>97</v>
      </c>
      <c r="EX20" s="175" t="s">
        <v>99</v>
      </c>
      <c r="EY20" s="175" t="s">
        <v>99</v>
      </c>
      <c r="EZ20" s="175" t="s">
        <v>99</v>
      </c>
      <c r="FA20" s="175" t="s">
        <v>99</v>
      </c>
      <c r="FB20" s="177" t="s">
        <v>97</v>
      </c>
      <c r="FC20" s="175" t="s">
        <v>98</v>
      </c>
      <c r="FD20" s="175" t="s">
        <v>98</v>
      </c>
      <c r="FE20" s="175" t="s">
        <v>98</v>
      </c>
      <c r="FF20" s="176" t="s">
        <v>100</v>
      </c>
      <c r="FG20" s="176" t="s">
        <v>97</v>
      </c>
      <c r="FH20" s="176" t="s">
        <v>97</v>
      </c>
      <c r="FI20" s="177" t="s">
        <v>99</v>
      </c>
      <c r="FJ20" s="177" t="s">
        <v>99</v>
      </c>
      <c r="FK20" s="177" t="s">
        <v>99</v>
      </c>
      <c r="FL20" s="175" t="s">
        <v>97</v>
      </c>
      <c r="FM20" s="176" t="s">
        <v>98</v>
      </c>
      <c r="FN20" s="176" t="s">
        <v>98</v>
      </c>
      <c r="FO20" s="176" t="s">
        <v>98</v>
      </c>
      <c r="FP20" s="176" t="s">
        <v>98</v>
      </c>
      <c r="FQ20" s="175" t="s">
        <v>97</v>
      </c>
      <c r="FR20" s="175" t="s">
        <v>97</v>
      </c>
      <c r="FS20" s="175" t="s">
        <v>100</v>
      </c>
      <c r="FT20" s="176" t="s">
        <v>99</v>
      </c>
      <c r="FU20" s="176" t="s">
        <v>99</v>
      </c>
      <c r="FV20" s="176" t="s">
        <v>98</v>
      </c>
      <c r="FW20" s="177" t="s">
        <v>98</v>
      </c>
      <c r="FX20" s="175" t="s">
        <v>97</v>
      </c>
      <c r="FY20" s="175" t="s">
        <v>97</v>
      </c>
      <c r="FZ20" s="175" t="s">
        <v>99</v>
      </c>
      <c r="GA20" s="175" t="s">
        <v>99</v>
      </c>
      <c r="GB20" s="175" t="s">
        <v>99</v>
      </c>
      <c r="GC20" s="175" t="s">
        <v>99</v>
      </c>
      <c r="GD20" s="177" t="s">
        <v>97</v>
      </c>
      <c r="GE20" s="175" t="s">
        <v>98</v>
      </c>
      <c r="GF20" s="175" t="s">
        <v>98</v>
      </c>
      <c r="GG20" s="175" t="s">
        <v>98</v>
      </c>
      <c r="GH20" s="176" t="s">
        <v>100</v>
      </c>
      <c r="GI20" s="176" t="s">
        <v>97</v>
      </c>
      <c r="GJ20" s="176" t="s">
        <v>97</v>
      </c>
      <c r="GK20" s="177" t="s">
        <v>99</v>
      </c>
      <c r="GL20" s="177" t="s">
        <v>99</v>
      </c>
      <c r="GM20" s="177" t="s">
        <v>99</v>
      </c>
      <c r="GN20" s="175" t="s">
        <v>97</v>
      </c>
      <c r="GO20" s="176" t="s">
        <v>98</v>
      </c>
      <c r="GP20" s="176" t="s">
        <v>98</v>
      </c>
      <c r="GQ20" s="176" t="s">
        <v>98</v>
      </c>
      <c r="GR20" s="176" t="s">
        <v>98</v>
      </c>
      <c r="GS20" s="175" t="s">
        <v>97</v>
      </c>
      <c r="GT20" s="175" t="s">
        <v>97</v>
      </c>
      <c r="GU20" s="175" t="s">
        <v>100</v>
      </c>
      <c r="GV20" s="176" t="s">
        <v>99</v>
      </c>
      <c r="GW20" s="176" t="s">
        <v>99</v>
      </c>
      <c r="GX20" s="176" t="s">
        <v>98</v>
      </c>
      <c r="GY20" s="177" t="s">
        <v>98</v>
      </c>
      <c r="GZ20" s="175" t="s">
        <v>97</v>
      </c>
      <c r="HA20" s="175" t="s">
        <v>97</v>
      </c>
      <c r="HB20" s="175" t="s">
        <v>99</v>
      </c>
      <c r="HC20" s="175" t="s">
        <v>99</v>
      </c>
      <c r="HD20" s="175" t="s">
        <v>99</v>
      </c>
      <c r="HE20" s="175" t="s">
        <v>99</v>
      </c>
      <c r="HF20" s="177" t="s">
        <v>97</v>
      </c>
      <c r="HG20" s="175" t="s">
        <v>98</v>
      </c>
      <c r="HH20" s="175" t="s">
        <v>98</v>
      </c>
      <c r="HI20" s="175" t="s">
        <v>98</v>
      </c>
      <c r="HJ20" s="176" t="s">
        <v>100</v>
      </c>
      <c r="HK20" s="176" t="s">
        <v>97</v>
      </c>
      <c r="HL20" s="176" t="s">
        <v>97</v>
      </c>
      <c r="HM20" s="177" t="s">
        <v>99</v>
      </c>
      <c r="HN20" s="177" t="s">
        <v>99</v>
      </c>
      <c r="HO20" s="177" t="s">
        <v>99</v>
      </c>
      <c r="HP20" s="175" t="s">
        <v>97</v>
      </c>
      <c r="HQ20" s="176" t="s">
        <v>98</v>
      </c>
      <c r="HR20" s="176" t="s">
        <v>98</v>
      </c>
      <c r="HS20" s="176" t="s">
        <v>98</v>
      </c>
      <c r="HT20" s="176" t="s">
        <v>98</v>
      </c>
      <c r="HU20" s="175" t="s">
        <v>97</v>
      </c>
      <c r="HV20" s="175" t="s">
        <v>97</v>
      </c>
      <c r="HW20" s="175" t="s">
        <v>100</v>
      </c>
      <c r="HX20" s="176" t="s">
        <v>99</v>
      </c>
      <c r="HY20" s="176" t="s">
        <v>99</v>
      </c>
      <c r="HZ20" s="176" t="s">
        <v>98</v>
      </c>
      <c r="IA20" s="177" t="s">
        <v>98</v>
      </c>
      <c r="IB20" s="175" t="s">
        <v>97</v>
      </c>
      <c r="IC20" s="175" t="s">
        <v>97</v>
      </c>
      <c r="ID20" s="175" t="s">
        <v>99</v>
      </c>
      <c r="IE20" s="175" t="s">
        <v>99</v>
      </c>
      <c r="IF20" s="175" t="s">
        <v>99</v>
      </c>
      <c r="IG20" s="175" t="s">
        <v>99</v>
      </c>
      <c r="IH20" s="177" t="s">
        <v>97</v>
      </c>
      <c r="II20" s="175" t="s">
        <v>98</v>
      </c>
      <c r="IJ20" s="175" t="s">
        <v>98</v>
      </c>
      <c r="IK20" s="175" t="s">
        <v>98</v>
      </c>
      <c r="IL20" s="176" t="s">
        <v>100</v>
      </c>
      <c r="IM20" s="176" t="s">
        <v>97</v>
      </c>
      <c r="IN20" s="176" t="s">
        <v>97</v>
      </c>
      <c r="IO20" s="177" t="s">
        <v>99</v>
      </c>
      <c r="IP20" s="177" t="s">
        <v>99</v>
      </c>
      <c r="IQ20" s="177" t="s">
        <v>99</v>
      </c>
      <c r="IR20" s="175" t="s">
        <v>97</v>
      </c>
      <c r="IS20" s="176" t="s">
        <v>98</v>
      </c>
      <c r="IT20" s="176" t="s">
        <v>98</v>
      </c>
      <c r="IU20" s="176" t="s">
        <v>98</v>
      </c>
      <c r="IV20" s="176" t="s">
        <v>98</v>
      </c>
      <c r="IW20" s="175" t="s">
        <v>97</v>
      </c>
      <c r="IX20" s="175" t="s">
        <v>97</v>
      </c>
    </row>
    <row r="21" spans="1:258" s="161" customFormat="1" ht="25.5" outlineLevel="1">
      <c r="A21" s="148" t="s">
        <v>71</v>
      </c>
      <c r="B21" s="149" t="e">
        <f ca="1">$E$1</f>
        <v>#REF!</v>
      </c>
      <c r="C21" s="149"/>
      <c r="D21" s="179" t="str">
        <f>$G$11</f>
        <v>POOL  DE POLE</v>
      </c>
      <c r="E21" s="180">
        <v>1</v>
      </c>
      <c r="F21" s="181"/>
      <c r="G21" s="182" t="s">
        <v>122</v>
      </c>
      <c r="H21" s="183" t="s">
        <v>82</v>
      </c>
      <c r="I21" s="155" t="s">
        <v>36</v>
      </c>
      <c r="J21" s="184" t="s">
        <v>83</v>
      </c>
      <c r="K21" s="185">
        <v>42247</v>
      </c>
      <c r="L21" s="186" t="s">
        <v>84</v>
      </c>
      <c r="M21" s="187">
        <v>6</v>
      </c>
      <c r="N21" s="188"/>
      <c r="O21" s="188" t="s">
        <v>42</v>
      </c>
      <c r="P21" s="188"/>
      <c r="Q21" s="188"/>
      <c r="R21" s="188" t="s">
        <v>87</v>
      </c>
      <c r="S21" s="188" t="s">
        <v>91</v>
      </c>
      <c r="T21" s="188" t="s">
        <v>91</v>
      </c>
      <c r="U21" s="188"/>
      <c r="V21" s="188" t="s">
        <v>90</v>
      </c>
      <c r="W21" s="188" t="s">
        <v>105</v>
      </c>
      <c r="X21" s="188" t="s">
        <v>105</v>
      </c>
      <c r="Y21" s="188"/>
      <c r="Z21" s="188" t="s">
        <v>42</v>
      </c>
      <c r="AA21" s="188" t="s">
        <v>42</v>
      </c>
      <c r="AB21" s="188"/>
      <c r="AC21" s="188"/>
      <c r="AD21" s="188"/>
      <c r="AE21" s="188"/>
      <c r="AF21" s="188"/>
      <c r="AG21" s="188"/>
      <c r="AH21" s="188"/>
      <c r="AI21" s="188"/>
      <c r="AJ21" s="188"/>
      <c r="AK21" s="188"/>
      <c r="AL21" s="188"/>
      <c r="AM21" s="188"/>
      <c r="AN21" s="188"/>
      <c r="AO21" s="188"/>
      <c r="AP21" s="188"/>
      <c r="AQ21" s="188" t="s">
        <v>42</v>
      </c>
      <c r="AR21" s="188"/>
      <c r="AS21" s="188"/>
      <c r="AT21" s="188"/>
      <c r="AU21" s="188"/>
      <c r="AV21" s="188"/>
      <c r="AW21" s="188"/>
      <c r="AX21" s="188"/>
      <c r="AY21" s="188"/>
      <c r="AZ21" s="188"/>
      <c r="BA21" s="188"/>
      <c r="BB21" s="188"/>
      <c r="BC21" s="188"/>
      <c r="BD21" s="188"/>
      <c r="BE21" s="188"/>
      <c r="BF21" s="188"/>
      <c r="BG21" s="188"/>
      <c r="BH21" s="188"/>
      <c r="BI21" s="188"/>
      <c r="BJ21" s="188"/>
      <c r="BK21" s="188"/>
      <c r="BL21" s="188"/>
      <c r="BM21" s="188"/>
      <c r="BN21" s="188"/>
      <c r="BO21" s="188"/>
      <c r="BP21" s="188"/>
      <c r="BQ21" s="188"/>
      <c r="BR21" s="188"/>
      <c r="BS21" s="188"/>
      <c r="BT21" s="188"/>
      <c r="BU21" s="188"/>
      <c r="BV21" s="188"/>
      <c r="BW21" s="188"/>
      <c r="BX21" s="188"/>
      <c r="BY21" s="188"/>
      <c r="BZ21" s="188"/>
      <c r="CA21" s="188"/>
      <c r="CB21" s="188"/>
      <c r="CC21" s="188"/>
      <c r="CD21" s="188"/>
      <c r="CE21" s="188"/>
      <c r="CF21" s="188"/>
      <c r="CG21" s="188"/>
      <c r="CH21" s="188"/>
      <c r="CI21" s="188"/>
      <c r="CJ21" s="188"/>
      <c r="CK21" s="188"/>
      <c r="CL21" s="188"/>
      <c r="CM21" s="188"/>
      <c r="CN21" s="188"/>
      <c r="CO21" s="188"/>
      <c r="CP21" s="188"/>
      <c r="CQ21" s="188"/>
      <c r="CR21" s="188"/>
      <c r="CS21" s="188"/>
      <c r="CT21" s="188"/>
      <c r="CU21" s="188"/>
      <c r="CV21" s="188"/>
      <c r="CW21" s="188"/>
      <c r="CX21" s="188"/>
      <c r="CY21" s="188"/>
      <c r="CZ21" s="188"/>
      <c r="DA21" s="188"/>
      <c r="DB21" s="188"/>
      <c r="DC21" s="188"/>
      <c r="DD21" s="188"/>
      <c r="DE21" s="188"/>
      <c r="DF21" s="188"/>
      <c r="DG21" s="188"/>
      <c r="DH21" s="188"/>
      <c r="DI21" s="188"/>
      <c r="DJ21" s="188"/>
      <c r="DK21" s="188"/>
      <c r="DL21" s="188"/>
      <c r="DM21" s="188"/>
      <c r="DN21" s="188"/>
      <c r="DO21" s="188"/>
      <c r="DP21" s="188"/>
      <c r="DQ21" s="188"/>
      <c r="DR21" s="188"/>
      <c r="DS21" s="188"/>
      <c r="DT21" s="188"/>
      <c r="DU21" s="188"/>
      <c r="DV21" s="188"/>
      <c r="DW21" s="188"/>
      <c r="DX21" s="188"/>
      <c r="DY21" s="188"/>
      <c r="DZ21" s="188"/>
      <c r="EA21" s="188"/>
      <c r="EB21" s="188"/>
      <c r="EC21" s="188"/>
      <c r="ED21" s="188"/>
      <c r="EE21" s="188"/>
      <c r="EF21" s="188"/>
      <c r="EG21" s="188"/>
      <c r="EH21" s="188"/>
      <c r="EI21" s="188"/>
      <c r="EJ21" s="188"/>
      <c r="EK21" s="188"/>
      <c r="EL21" s="188"/>
      <c r="EM21" s="188"/>
      <c r="EN21" s="188"/>
      <c r="EO21" s="188"/>
      <c r="EP21" s="188"/>
      <c r="EQ21" s="188"/>
      <c r="ER21" s="188"/>
      <c r="ES21" s="188"/>
      <c r="ET21" s="188"/>
      <c r="EU21" s="188"/>
      <c r="EV21" s="188"/>
      <c r="EW21" s="188"/>
      <c r="EX21" s="188"/>
      <c r="EY21" s="188"/>
      <c r="EZ21" s="188"/>
      <c r="FA21" s="188"/>
      <c r="FB21" s="188"/>
      <c r="FC21" s="188"/>
      <c r="FD21" s="188"/>
      <c r="FE21" s="188"/>
      <c r="FF21" s="188"/>
      <c r="FG21" s="188"/>
      <c r="FH21" s="188"/>
      <c r="FI21" s="188"/>
      <c r="FJ21" s="188"/>
      <c r="FK21" s="188"/>
      <c r="FL21" s="188"/>
      <c r="FM21" s="188"/>
      <c r="FN21" s="188"/>
      <c r="FO21" s="188"/>
      <c r="FP21" s="188"/>
      <c r="FQ21" s="188"/>
      <c r="FR21" s="188"/>
      <c r="FS21" s="188"/>
      <c r="FT21" s="188"/>
      <c r="FU21" s="188"/>
      <c r="FV21" s="188"/>
      <c r="FW21" s="188"/>
      <c r="FX21" s="188"/>
      <c r="FY21" s="188"/>
      <c r="FZ21" s="188"/>
      <c r="GA21" s="188"/>
      <c r="GB21" s="188"/>
      <c r="GC21" s="188"/>
      <c r="GD21" s="188"/>
      <c r="GE21" s="188"/>
      <c r="GF21" s="188"/>
      <c r="GG21" s="188"/>
      <c r="GH21" s="188"/>
      <c r="GI21" s="188"/>
      <c r="GJ21" s="188"/>
      <c r="GK21" s="188"/>
      <c r="GL21" s="188"/>
      <c r="GM21" s="188"/>
      <c r="GN21" s="188"/>
      <c r="GO21" s="188"/>
      <c r="GP21" s="188"/>
      <c r="GQ21" s="188"/>
      <c r="GR21" s="188"/>
      <c r="GS21" s="188"/>
      <c r="GT21" s="188"/>
      <c r="GU21" s="188"/>
      <c r="GV21" s="188"/>
      <c r="GW21" s="188"/>
      <c r="GX21" s="188"/>
      <c r="GY21" s="188"/>
      <c r="GZ21" s="188"/>
      <c r="HA21" s="188"/>
      <c r="HB21" s="188"/>
      <c r="HC21" s="188"/>
      <c r="HD21" s="188"/>
      <c r="HE21" s="188"/>
      <c r="HF21" s="188"/>
      <c r="HG21" s="188"/>
      <c r="HH21" s="188"/>
      <c r="HI21" s="188"/>
      <c r="HJ21" s="188"/>
      <c r="HK21" s="188"/>
      <c r="HL21" s="188"/>
      <c r="HM21" s="188"/>
      <c r="HN21" s="188"/>
      <c r="HO21" s="188"/>
      <c r="HP21" s="188"/>
      <c r="HQ21" s="188"/>
      <c r="HR21" s="188"/>
      <c r="HS21" s="188"/>
      <c r="HT21" s="188"/>
      <c r="HU21" s="188"/>
      <c r="HV21" s="188"/>
      <c r="HW21" s="188"/>
      <c r="HX21" s="188"/>
      <c r="HY21" s="188"/>
      <c r="HZ21" s="188"/>
      <c r="IA21" s="188"/>
      <c r="IB21" s="188"/>
      <c r="IC21" s="188"/>
      <c r="ID21" s="188"/>
      <c r="IE21" s="188"/>
      <c r="IF21" s="188"/>
      <c r="IG21" s="188"/>
      <c r="IH21" s="188"/>
      <c r="II21" s="188"/>
      <c r="IJ21" s="188"/>
      <c r="IK21" s="188"/>
      <c r="IL21" s="188"/>
      <c r="IM21" s="188"/>
      <c r="IN21" s="188"/>
      <c r="IO21" s="188"/>
      <c r="IP21" s="188"/>
      <c r="IQ21" s="188"/>
    </row>
    <row r="22" spans="1:258" s="161" customFormat="1" ht="15.75" outlineLevel="1">
      <c r="A22" s="148" t="s">
        <v>71</v>
      </c>
      <c r="B22" s="149"/>
      <c r="C22" s="149"/>
      <c r="D22" s="179"/>
      <c r="E22" s="151">
        <f>E21</f>
        <v>1</v>
      </c>
      <c r="F22" s="181"/>
      <c r="G22" s="153" t="s">
        <v>106</v>
      </c>
      <c r="H22" s="154" t="s">
        <v>93</v>
      </c>
      <c r="I22" s="155" t="s">
        <v>36</v>
      </c>
      <c r="J22" s="156" t="s">
        <v>94</v>
      </c>
      <c r="K22" s="157"/>
      <c r="L22" s="158"/>
      <c r="M22" s="159"/>
      <c r="N22" s="160"/>
      <c r="O22" s="160"/>
      <c r="P22" s="160"/>
      <c r="Q22" s="160"/>
      <c r="R22" s="160" t="s">
        <v>38</v>
      </c>
      <c r="S22" s="160" t="s">
        <v>38</v>
      </c>
      <c r="T22" s="160" t="s">
        <v>38</v>
      </c>
      <c r="U22" s="160"/>
      <c r="V22" s="160" t="s">
        <v>38</v>
      </c>
      <c r="W22" s="160" t="s">
        <v>38</v>
      </c>
      <c r="X22" s="160" t="s">
        <v>38</v>
      </c>
      <c r="Y22" s="160"/>
      <c r="Z22" s="160" t="s">
        <v>107</v>
      </c>
      <c r="AA22" s="160" t="s">
        <v>107</v>
      </c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  <c r="AS22" s="160"/>
      <c r="AT22" s="160"/>
      <c r="AU22" s="160"/>
      <c r="AV22" s="160"/>
      <c r="AW22" s="160" t="s">
        <v>42</v>
      </c>
      <c r="AX22" s="160"/>
      <c r="AY22" s="160"/>
      <c r="AZ22" s="160"/>
      <c r="BA22" s="160"/>
      <c r="BB22" s="160"/>
      <c r="BC22" s="160"/>
      <c r="BD22" s="160"/>
      <c r="BE22" s="160"/>
      <c r="BF22" s="160"/>
      <c r="BG22" s="160"/>
      <c r="BH22" s="160"/>
      <c r="BI22" s="160"/>
      <c r="BJ22" s="160"/>
      <c r="BK22" s="160"/>
      <c r="BL22" s="160"/>
      <c r="BM22" s="160"/>
      <c r="BN22" s="160"/>
      <c r="BO22" s="160"/>
      <c r="BP22" s="160"/>
      <c r="BQ22" s="160"/>
      <c r="BR22" s="160"/>
      <c r="BS22" s="160"/>
      <c r="BT22" s="160"/>
      <c r="BU22" s="160"/>
      <c r="BV22" s="160"/>
      <c r="BW22" s="160"/>
      <c r="BX22" s="160"/>
      <c r="BY22" s="160"/>
      <c r="BZ22" s="160"/>
      <c r="CA22" s="160"/>
      <c r="CB22" s="160"/>
      <c r="CC22" s="160"/>
      <c r="CD22" s="160"/>
      <c r="CE22" s="160"/>
      <c r="CF22" s="160"/>
      <c r="CG22" s="160"/>
      <c r="CH22" s="160"/>
      <c r="CI22" s="160"/>
      <c r="CJ22" s="160"/>
      <c r="CK22" s="160"/>
      <c r="CL22" s="160"/>
      <c r="CM22" s="160"/>
      <c r="CN22" s="160"/>
      <c r="CO22" s="160"/>
      <c r="CP22" s="160"/>
      <c r="CQ22" s="160"/>
      <c r="CR22" s="160"/>
      <c r="CS22" s="160"/>
      <c r="CT22" s="160"/>
      <c r="CU22" s="160"/>
      <c r="CV22" s="160"/>
      <c r="CW22" s="160"/>
      <c r="CX22" s="160"/>
      <c r="CY22" s="160"/>
      <c r="CZ22" s="160"/>
      <c r="DA22" s="160"/>
      <c r="DB22" s="160"/>
      <c r="DC22" s="160"/>
      <c r="DD22" s="160"/>
      <c r="DE22" s="160"/>
      <c r="DF22" s="160"/>
      <c r="DG22" s="160"/>
      <c r="DH22" s="160"/>
      <c r="DI22" s="160"/>
      <c r="DJ22" s="160"/>
      <c r="DK22" s="160"/>
      <c r="DL22" s="160"/>
      <c r="DM22" s="160"/>
      <c r="DN22" s="160"/>
      <c r="DO22" s="160"/>
      <c r="DP22" s="160"/>
      <c r="DQ22" s="160"/>
      <c r="DR22" s="160"/>
      <c r="DS22" s="160"/>
      <c r="DT22" s="160"/>
      <c r="DU22" s="160"/>
      <c r="DV22" s="160"/>
      <c r="DW22" s="160"/>
      <c r="DX22" s="160"/>
      <c r="DY22" s="160"/>
      <c r="DZ22" s="160"/>
      <c r="EA22" s="160"/>
      <c r="EB22" s="160"/>
      <c r="EC22" s="160"/>
      <c r="ED22" s="160"/>
      <c r="EE22" s="160"/>
      <c r="EF22" s="160"/>
      <c r="EG22" s="160"/>
      <c r="EH22" s="160"/>
      <c r="EI22" s="160"/>
      <c r="EJ22" s="160"/>
      <c r="EK22" s="160"/>
      <c r="EL22" s="160"/>
      <c r="EM22" s="160"/>
      <c r="EN22" s="160"/>
      <c r="EO22" s="160"/>
      <c r="EP22" s="160"/>
      <c r="EQ22" s="160"/>
      <c r="ER22" s="160"/>
      <c r="ES22" s="160"/>
      <c r="ET22" s="160"/>
      <c r="EU22" s="160"/>
      <c r="EV22" s="160"/>
      <c r="EW22" s="160"/>
      <c r="EX22" s="160"/>
      <c r="EY22" s="160"/>
      <c r="EZ22" s="160"/>
      <c r="FA22" s="160"/>
      <c r="FB22" s="160"/>
      <c r="FC22" s="160"/>
      <c r="FD22" s="160"/>
      <c r="FE22" s="160"/>
      <c r="FF22" s="160"/>
      <c r="FG22" s="160"/>
      <c r="FH22" s="160"/>
      <c r="FI22" s="160"/>
      <c r="FJ22" s="160"/>
      <c r="FK22" s="160"/>
      <c r="FL22" s="160"/>
      <c r="FM22" s="160"/>
      <c r="FN22" s="160"/>
      <c r="FO22" s="160"/>
      <c r="FP22" s="160"/>
      <c r="FQ22" s="160"/>
      <c r="FR22" s="160"/>
      <c r="FS22" s="160"/>
      <c r="FT22" s="160"/>
      <c r="FU22" s="160"/>
      <c r="FV22" s="160"/>
      <c r="FW22" s="160"/>
      <c r="FX22" s="160"/>
      <c r="FY22" s="160"/>
      <c r="FZ22" s="160"/>
      <c r="GA22" s="160"/>
      <c r="GB22" s="160"/>
      <c r="GC22" s="160"/>
      <c r="GD22" s="160"/>
      <c r="GE22" s="160"/>
      <c r="GF22" s="160"/>
      <c r="GG22" s="160"/>
      <c r="GH22" s="160"/>
      <c r="GI22" s="160"/>
      <c r="GJ22" s="160"/>
      <c r="GK22" s="160"/>
      <c r="GL22" s="160"/>
      <c r="GM22" s="160"/>
      <c r="GN22" s="160"/>
      <c r="GO22" s="160"/>
      <c r="GP22" s="160"/>
      <c r="GQ22" s="160"/>
      <c r="GR22" s="160"/>
      <c r="GS22" s="160"/>
      <c r="GT22" s="160"/>
      <c r="GU22" s="160"/>
      <c r="GV22" s="160"/>
      <c r="GW22" s="160"/>
      <c r="GX22" s="160"/>
      <c r="GY22" s="160"/>
      <c r="GZ22" s="160"/>
      <c r="HA22" s="160"/>
      <c r="HB22" s="160"/>
      <c r="HC22" s="160"/>
      <c r="HD22" s="160"/>
      <c r="HE22" s="160"/>
      <c r="HF22" s="160"/>
      <c r="HG22" s="160"/>
      <c r="HH22" s="160"/>
      <c r="HI22" s="160"/>
      <c r="HJ22" s="160"/>
      <c r="HK22" s="160"/>
      <c r="HL22" s="160"/>
      <c r="HM22" s="160"/>
      <c r="HN22" s="160"/>
      <c r="HO22" s="160"/>
      <c r="HP22" s="160"/>
      <c r="HQ22" s="160"/>
      <c r="HR22" s="160"/>
      <c r="HS22" s="160"/>
      <c r="HT22" s="160"/>
      <c r="HU22" s="160"/>
      <c r="HV22" s="160"/>
      <c r="HW22" s="160"/>
      <c r="HX22" s="160"/>
      <c r="HY22" s="160"/>
      <c r="HZ22" s="160"/>
      <c r="IA22" s="160"/>
      <c r="IB22" s="160"/>
      <c r="IC22" s="160"/>
      <c r="ID22" s="160"/>
      <c r="IE22" s="160"/>
      <c r="IF22" s="160"/>
      <c r="IG22" s="160"/>
      <c r="IH22" s="160"/>
      <c r="II22" s="160"/>
      <c r="IJ22" s="160"/>
      <c r="IK22" s="160"/>
      <c r="IL22" s="160"/>
      <c r="IM22" s="160"/>
      <c r="IN22" s="160"/>
      <c r="IO22" s="160"/>
      <c r="IP22" s="160"/>
      <c r="IQ22" s="160"/>
    </row>
    <row r="23" spans="1:258" s="161" customFormat="1" ht="16.5" outlineLevel="1" thickBot="1">
      <c r="A23" s="148" t="s">
        <v>71</v>
      </c>
      <c r="B23" s="189" t="e">
        <f>#REF!</f>
        <v>#REF!</v>
      </c>
      <c r="C23" s="190" t="e">
        <f>#REF!</f>
        <v>#REF!</v>
      </c>
      <c r="D23" s="191" t="e">
        <f>#REF!</f>
        <v>#REF!</v>
      </c>
      <c r="E23" s="151">
        <f>E22</f>
        <v>1</v>
      </c>
      <c r="F23" s="181" t="e">
        <f>#REF!</f>
        <v>#REF!</v>
      </c>
      <c r="G23" s="153" t="str">
        <f>G22</f>
        <v>MAILLET SOLENNE</v>
      </c>
      <c r="H23" s="192" t="s">
        <v>95</v>
      </c>
      <c r="I23" s="155" t="s">
        <v>36</v>
      </c>
      <c r="J23" s="156" t="s">
        <v>96</v>
      </c>
      <c r="K23" s="193"/>
      <c r="L23" s="194"/>
      <c r="M23" s="195"/>
      <c r="N23" s="175" t="s">
        <v>103</v>
      </c>
      <c r="O23" s="176" t="s">
        <v>100</v>
      </c>
      <c r="P23" s="176" t="s">
        <v>97</v>
      </c>
      <c r="Q23" s="176" t="s">
        <v>97</v>
      </c>
      <c r="R23" s="177" t="s">
        <v>99</v>
      </c>
      <c r="S23" s="177" t="s">
        <v>99</v>
      </c>
      <c r="T23" s="177" t="s">
        <v>99</v>
      </c>
      <c r="U23" s="175" t="s">
        <v>97</v>
      </c>
      <c r="V23" s="176" t="s">
        <v>98</v>
      </c>
      <c r="W23" s="176" t="s">
        <v>98</v>
      </c>
      <c r="X23" s="176" t="s">
        <v>98</v>
      </c>
      <c r="Y23" s="175" t="s">
        <v>97</v>
      </c>
      <c r="Z23" s="175" t="s">
        <v>99</v>
      </c>
      <c r="AA23" s="175" t="s">
        <v>99</v>
      </c>
      <c r="AB23" s="175" t="s">
        <v>97</v>
      </c>
      <c r="AC23" s="176" t="s">
        <v>99</v>
      </c>
      <c r="AD23" s="176" t="s">
        <v>99</v>
      </c>
      <c r="AE23" s="176" t="s">
        <v>98</v>
      </c>
      <c r="AF23" s="177" t="s">
        <v>98</v>
      </c>
      <c r="AG23" s="175" t="s">
        <v>97</v>
      </c>
      <c r="AH23" s="175" t="s">
        <v>97</v>
      </c>
      <c r="AI23" s="175" t="s">
        <v>99</v>
      </c>
      <c r="AJ23" s="175" t="s">
        <v>99</v>
      </c>
      <c r="AK23" s="175" t="s">
        <v>99</v>
      </c>
      <c r="AL23" s="175" t="s">
        <v>99</v>
      </c>
      <c r="AM23" s="177" t="s">
        <v>97</v>
      </c>
      <c r="AN23" s="175" t="s">
        <v>98</v>
      </c>
      <c r="AO23" s="175" t="s">
        <v>98</v>
      </c>
      <c r="AP23" s="175" t="s">
        <v>98</v>
      </c>
      <c r="AQ23" s="176" t="s">
        <v>100</v>
      </c>
      <c r="AR23" s="176" t="s">
        <v>97</v>
      </c>
      <c r="AS23" s="176" t="s">
        <v>97</v>
      </c>
      <c r="AT23" s="177" t="s">
        <v>99</v>
      </c>
      <c r="AU23" s="177" t="s">
        <v>99</v>
      </c>
      <c r="AV23" s="177" t="s">
        <v>99</v>
      </c>
      <c r="AW23" s="175" t="s">
        <v>97</v>
      </c>
      <c r="AX23" s="176" t="s">
        <v>98</v>
      </c>
      <c r="AY23" s="176" t="s">
        <v>98</v>
      </c>
      <c r="AZ23" s="176" t="s">
        <v>98</v>
      </c>
      <c r="BA23" s="176" t="s">
        <v>101</v>
      </c>
      <c r="BB23" s="175" t="s">
        <v>97</v>
      </c>
      <c r="BC23" s="175" t="s">
        <v>97</v>
      </c>
      <c r="BD23" s="175" t="s">
        <v>100</v>
      </c>
      <c r="BE23" s="176" t="s">
        <v>99</v>
      </c>
      <c r="BF23" s="176" t="s">
        <v>99</v>
      </c>
      <c r="BG23" s="176" t="s">
        <v>98</v>
      </c>
      <c r="BH23" s="177" t="s">
        <v>103</v>
      </c>
      <c r="BI23" s="175" t="s">
        <v>97</v>
      </c>
      <c r="BJ23" s="175" t="s">
        <v>97</v>
      </c>
      <c r="BK23" s="175" t="s">
        <v>99</v>
      </c>
      <c r="BL23" s="175" t="s">
        <v>99</v>
      </c>
      <c r="BM23" s="175" t="s">
        <v>99</v>
      </c>
      <c r="BN23" s="175" t="s">
        <v>99</v>
      </c>
      <c r="BO23" s="177" t="s">
        <v>97</v>
      </c>
      <c r="BP23" s="175" t="s">
        <v>98</v>
      </c>
      <c r="BQ23" s="175" t="s">
        <v>98</v>
      </c>
      <c r="BR23" s="175" t="s">
        <v>98</v>
      </c>
      <c r="BS23" s="176" t="s">
        <v>100</v>
      </c>
      <c r="BT23" s="176" t="s">
        <v>97</v>
      </c>
      <c r="BU23" s="176" t="s">
        <v>97</v>
      </c>
      <c r="BV23" s="177" t="s">
        <v>99</v>
      </c>
      <c r="BW23" s="177" t="s">
        <v>99</v>
      </c>
      <c r="BX23" s="177" t="s">
        <v>99</v>
      </c>
      <c r="BY23" s="175" t="s">
        <v>97</v>
      </c>
      <c r="BZ23" s="176" t="s">
        <v>98</v>
      </c>
      <c r="CA23" s="176" t="s">
        <v>98</v>
      </c>
      <c r="CB23" s="176" t="s">
        <v>98</v>
      </c>
      <c r="CC23" s="176" t="s">
        <v>98</v>
      </c>
      <c r="CD23" s="175" t="s">
        <v>97</v>
      </c>
      <c r="CE23" s="175" t="s">
        <v>97</v>
      </c>
      <c r="CF23" s="175" t="s">
        <v>100</v>
      </c>
      <c r="CG23" s="176" t="s">
        <v>99</v>
      </c>
      <c r="CH23" s="176" t="s">
        <v>99</v>
      </c>
      <c r="CI23" s="176" t="s">
        <v>98</v>
      </c>
      <c r="CJ23" s="177" t="s">
        <v>98</v>
      </c>
      <c r="CK23" s="175" t="s">
        <v>97</v>
      </c>
      <c r="CL23" s="175" t="s">
        <v>97</v>
      </c>
      <c r="CM23" s="175" t="s">
        <v>99</v>
      </c>
      <c r="CN23" s="175" t="s">
        <v>99</v>
      </c>
      <c r="CO23" s="175" t="s">
        <v>99</v>
      </c>
      <c r="CP23" s="175" t="s">
        <v>99</v>
      </c>
      <c r="CQ23" s="177" t="s">
        <v>97</v>
      </c>
      <c r="CR23" s="175" t="s">
        <v>98</v>
      </c>
      <c r="CS23" s="175" t="s">
        <v>98</v>
      </c>
      <c r="CT23" s="175" t="s">
        <v>98</v>
      </c>
      <c r="CU23" s="176" t="s">
        <v>100</v>
      </c>
      <c r="CV23" s="176" t="s">
        <v>97</v>
      </c>
      <c r="CW23" s="176" t="s">
        <v>97</v>
      </c>
      <c r="CX23" s="177" t="s">
        <v>99</v>
      </c>
      <c r="CY23" s="177" t="s">
        <v>99</v>
      </c>
      <c r="CZ23" s="177" t="s">
        <v>99</v>
      </c>
      <c r="DA23" s="175" t="s">
        <v>97</v>
      </c>
      <c r="DB23" s="176" t="s">
        <v>98</v>
      </c>
      <c r="DC23" s="176" t="s">
        <v>98</v>
      </c>
      <c r="DD23" s="176" t="s">
        <v>98</v>
      </c>
      <c r="DE23" s="176" t="s">
        <v>98</v>
      </c>
      <c r="DF23" s="175" t="s">
        <v>97</v>
      </c>
      <c r="DG23" s="175" t="s">
        <v>97</v>
      </c>
      <c r="DH23" s="175" t="s">
        <v>100</v>
      </c>
      <c r="DI23" s="176" t="s">
        <v>99</v>
      </c>
      <c r="DJ23" s="176" t="s">
        <v>99</v>
      </c>
      <c r="DK23" s="176" t="s">
        <v>98</v>
      </c>
      <c r="DL23" s="177" t="s">
        <v>98</v>
      </c>
      <c r="DM23" s="175" t="s">
        <v>97</v>
      </c>
      <c r="DN23" s="175" t="s">
        <v>97</v>
      </c>
      <c r="DO23" s="175" t="s">
        <v>103</v>
      </c>
      <c r="DP23" s="175" t="s">
        <v>103</v>
      </c>
      <c r="DQ23" s="175" t="s">
        <v>103</v>
      </c>
      <c r="DR23" s="175" t="s">
        <v>103</v>
      </c>
      <c r="DS23" s="177" t="s">
        <v>97</v>
      </c>
      <c r="DT23" s="175" t="s">
        <v>103</v>
      </c>
      <c r="DU23" s="175" t="s">
        <v>103</v>
      </c>
      <c r="DV23" s="175" t="s">
        <v>103</v>
      </c>
      <c r="DW23" s="176" t="s">
        <v>100</v>
      </c>
      <c r="DX23" s="176" t="s">
        <v>97</v>
      </c>
      <c r="DY23" s="176" t="s">
        <v>97</v>
      </c>
      <c r="DZ23" s="177" t="s">
        <v>103</v>
      </c>
      <c r="EA23" s="177" t="s">
        <v>103</v>
      </c>
      <c r="EB23" s="177" t="s">
        <v>103</v>
      </c>
      <c r="EC23" s="175" t="s">
        <v>97</v>
      </c>
      <c r="ED23" s="176" t="s">
        <v>103</v>
      </c>
      <c r="EE23" s="176" t="s">
        <v>103</v>
      </c>
      <c r="EF23" s="176" t="s">
        <v>103</v>
      </c>
      <c r="EG23" s="176" t="s">
        <v>103</v>
      </c>
      <c r="EH23" s="175" t="s">
        <v>97</v>
      </c>
      <c r="EI23" s="175" t="s">
        <v>97</v>
      </c>
      <c r="EJ23" s="175" t="s">
        <v>100</v>
      </c>
      <c r="EK23" s="176" t="s">
        <v>99</v>
      </c>
      <c r="EL23" s="176" t="s">
        <v>99</v>
      </c>
      <c r="EM23" s="176" t="s">
        <v>98</v>
      </c>
      <c r="EN23" s="177" t="s">
        <v>98</v>
      </c>
      <c r="EO23" s="175" t="s">
        <v>97</v>
      </c>
      <c r="EP23" s="175" t="s">
        <v>97</v>
      </c>
      <c r="EQ23" s="175" t="s">
        <v>99</v>
      </c>
      <c r="ER23" s="175" t="s">
        <v>99</v>
      </c>
      <c r="ES23" s="175" t="s">
        <v>99</v>
      </c>
      <c r="ET23" s="175" t="s">
        <v>99</v>
      </c>
      <c r="EU23" s="177" t="s">
        <v>97</v>
      </c>
      <c r="EV23" s="175" t="s">
        <v>98</v>
      </c>
      <c r="EW23" s="175" t="s">
        <v>98</v>
      </c>
      <c r="EX23" s="175" t="s">
        <v>98</v>
      </c>
      <c r="EY23" s="176" t="s">
        <v>100</v>
      </c>
      <c r="EZ23" s="176" t="s">
        <v>97</v>
      </c>
      <c r="FA23" s="176" t="s">
        <v>97</v>
      </c>
      <c r="FB23" s="177" t="s">
        <v>99</v>
      </c>
      <c r="FC23" s="177" t="s">
        <v>99</v>
      </c>
      <c r="FD23" s="177" t="s">
        <v>99</v>
      </c>
      <c r="FE23" s="175" t="s">
        <v>97</v>
      </c>
      <c r="FF23" s="176" t="s">
        <v>98</v>
      </c>
      <c r="FG23" s="176" t="s">
        <v>98</v>
      </c>
      <c r="FH23" s="176" t="s">
        <v>98</v>
      </c>
      <c r="FI23" s="176" t="s">
        <v>98</v>
      </c>
      <c r="FJ23" s="175" t="s">
        <v>97</v>
      </c>
      <c r="FK23" s="175" t="s">
        <v>97</v>
      </c>
      <c r="FL23" s="175" t="s">
        <v>100</v>
      </c>
      <c r="FM23" s="176" t="s">
        <v>99</v>
      </c>
      <c r="FN23" s="176" t="s">
        <v>99</v>
      </c>
      <c r="FO23" s="176" t="s">
        <v>98</v>
      </c>
      <c r="FP23" s="177" t="s">
        <v>98</v>
      </c>
      <c r="FQ23" s="175" t="s">
        <v>97</v>
      </c>
      <c r="FR23" s="175" t="s">
        <v>97</v>
      </c>
      <c r="FS23" s="175" t="s">
        <v>99</v>
      </c>
      <c r="FT23" s="175" t="s">
        <v>99</v>
      </c>
      <c r="FU23" s="175" t="s">
        <v>99</v>
      </c>
      <c r="FV23" s="175" t="s">
        <v>99</v>
      </c>
      <c r="FW23" s="177" t="s">
        <v>97</v>
      </c>
      <c r="FX23" s="175" t="s">
        <v>98</v>
      </c>
      <c r="FY23" s="175" t="s">
        <v>98</v>
      </c>
      <c r="FZ23" s="175" t="s">
        <v>98</v>
      </c>
      <c r="GA23" s="176" t="s">
        <v>100</v>
      </c>
      <c r="GB23" s="176" t="s">
        <v>97</v>
      </c>
      <c r="GC23" s="176" t="s">
        <v>97</v>
      </c>
      <c r="GD23" s="177" t="s">
        <v>99</v>
      </c>
      <c r="GE23" s="177" t="s">
        <v>99</v>
      </c>
      <c r="GF23" s="177" t="s">
        <v>99</v>
      </c>
      <c r="GG23" s="175" t="s">
        <v>97</v>
      </c>
      <c r="GH23" s="176" t="s">
        <v>98</v>
      </c>
      <c r="GI23" s="176" t="s">
        <v>98</v>
      </c>
      <c r="GJ23" s="176" t="s">
        <v>98</v>
      </c>
      <c r="GK23" s="176" t="s">
        <v>98</v>
      </c>
      <c r="GL23" s="175" t="s">
        <v>97</v>
      </c>
      <c r="GM23" s="175" t="s">
        <v>97</v>
      </c>
      <c r="GN23" s="175" t="s">
        <v>100</v>
      </c>
      <c r="GO23" s="176" t="s">
        <v>99</v>
      </c>
      <c r="GP23" s="176" t="s">
        <v>99</v>
      </c>
      <c r="GQ23" s="176" t="s">
        <v>98</v>
      </c>
      <c r="GR23" s="177" t="s">
        <v>98</v>
      </c>
      <c r="GS23" s="175" t="s">
        <v>97</v>
      </c>
      <c r="GT23" s="175" t="s">
        <v>97</v>
      </c>
      <c r="GU23" s="175" t="s">
        <v>99</v>
      </c>
      <c r="GV23" s="175" t="s">
        <v>99</v>
      </c>
      <c r="GW23" s="175" t="s">
        <v>99</v>
      </c>
      <c r="GX23" s="175" t="s">
        <v>99</v>
      </c>
      <c r="GY23" s="177" t="s">
        <v>97</v>
      </c>
      <c r="GZ23" s="175" t="s">
        <v>98</v>
      </c>
      <c r="HA23" s="175" t="s">
        <v>98</v>
      </c>
      <c r="HB23" s="175" t="s">
        <v>98</v>
      </c>
      <c r="HC23" s="176" t="s">
        <v>100</v>
      </c>
      <c r="HD23" s="176" t="s">
        <v>97</v>
      </c>
      <c r="HE23" s="176" t="s">
        <v>97</v>
      </c>
      <c r="HF23" s="177" t="s">
        <v>99</v>
      </c>
      <c r="HG23" s="177" t="s">
        <v>99</v>
      </c>
      <c r="HH23" s="177" t="s">
        <v>99</v>
      </c>
      <c r="HI23" s="175" t="s">
        <v>97</v>
      </c>
      <c r="HJ23" s="176" t="s">
        <v>98</v>
      </c>
      <c r="HK23" s="176" t="s">
        <v>98</v>
      </c>
      <c r="HL23" s="176" t="s">
        <v>98</v>
      </c>
      <c r="HM23" s="176" t="s">
        <v>98</v>
      </c>
      <c r="HN23" s="175" t="s">
        <v>97</v>
      </c>
      <c r="HO23" s="175" t="s">
        <v>97</v>
      </c>
      <c r="HP23" s="175" t="s">
        <v>100</v>
      </c>
      <c r="HQ23" s="176" t="s">
        <v>99</v>
      </c>
      <c r="HR23" s="176" t="s">
        <v>99</v>
      </c>
      <c r="HS23" s="176" t="s">
        <v>98</v>
      </c>
      <c r="HT23" s="177" t="s">
        <v>98</v>
      </c>
      <c r="HU23" s="175" t="s">
        <v>97</v>
      </c>
      <c r="HV23" s="175" t="s">
        <v>97</v>
      </c>
      <c r="HW23" s="175" t="s">
        <v>99</v>
      </c>
      <c r="HX23" s="175" t="s">
        <v>99</v>
      </c>
      <c r="HY23" s="175" t="s">
        <v>99</v>
      </c>
      <c r="HZ23" s="175" t="s">
        <v>99</v>
      </c>
      <c r="IA23" s="177" t="s">
        <v>97</v>
      </c>
      <c r="IB23" s="175" t="s">
        <v>98</v>
      </c>
      <c r="IC23" s="175" t="s">
        <v>98</v>
      </c>
      <c r="ID23" s="175" t="s">
        <v>98</v>
      </c>
      <c r="IE23" s="176" t="s">
        <v>100</v>
      </c>
      <c r="IF23" s="176" t="s">
        <v>97</v>
      </c>
      <c r="IG23" s="176" t="s">
        <v>97</v>
      </c>
      <c r="IH23" s="177" t="s">
        <v>99</v>
      </c>
      <c r="II23" s="177" t="s">
        <v>99</v>
      </c>
      <c r="IJ23" s="177" t="s">
        <v>99</v>
      </c>
      <c r="IK23" s="175" t="s">
        <v>97</v>
      </c>
      <c r="IL23" s="176" t="s">
        <v>98</v>
      </c>
      <c r="IM23" s="176" t="s">
        <v>98</v>
      </c>
      <c r="IN23" s="176" t="s">
        <v>98</v>
      </c>
      <c r="IO23" s="176" t="s">
        <v>98</v>
      </c>
      <c r="IP23" s="175" t="s">
        <v>97</v>
      </c>
      <c r="IQ23" s="175" t="s">
        <v>97</v>
      </c>
    </row>
    <row r="24" spans="1:258" s="161" customFormat="1" ht="25.5" outlineLevel="1">
      <c r="A24" s="134" t="s">
        <v>71</v>
      </c>
      <c r="B24" s="135" t="e">
        <f ca="1">$E$1</f>
        <v>#REF!</v>
      </c>
      <c r="C24" s="135"/>
      <c r="D24" s="196" t="str">
        <f>$G$11</f>
        <v>POOL  DE POLE</v>
      </c>
      <c r="E24" s="137">
        <v>1</v>
      </c>
      <c r="F24" s="197"/>
      <c r="G24" s="139" t="s">
        <v>123</v>
      </c>
      <c r="H24" s="140" t="s">
        <v>82</v>
      </c>
      <c r="I24" s="141" t="s">
        <v>36</v>
      </c>
      <c r="J24" s="184" t="s">
        <v>83</v>
      </c>
      <c r="K24" s="185">
        <v>42247</v>
      </c>
      <c r="L24" s="186" t="s">
        <v>84</v>
      </c>
      <c r="M24" s="187">
        <v>6</v>
      </c>
      <c r="N24" s="188" t="s">
        <v>42</v>
      </c>
      <c r="O24" s="188" t="s">
        <v>85</v>
      </c>
      <c r="P24" s="188" t="s">
        <v>87</v>
      </c>
      <c r="Q24" s="188" t="s">
        <v>86</v>
      </c>
      <c r="R24" s="188" t="s">
        <v>89</v>
      </c>
      <c r="S24" s="188"/>
      <c r="T24" s="188"/>
      <c r="U24" s="188"/>
      <c r="V24" s="188"/>
      <c r="W24" s="188" t="s">
        <v>109</v>
      </c>
      <c r="X24" s="188" t="s">
        <v>42</v>
      </c>
      <c r="Y24" s="188" t="s">
        <v>105</v>
      </c>
      <c r="Z24" s="188"/>
      <c r="AA24" s="188"/>
      <c r="AB24" s="188"/>
      <c r="AC24" s="188"/>
      <c r="AD24" s="188"/>
      <c r="AE24" s="188"/>
      <c r="AF24" s="188"/>
      <c r="AG24" s="188"/>
      <c r="AH24" s="188"/>
      <c r="AI24" s="188"/>
      <c r="AJ24" s="188"/>
      <c r="AK24" s="188"/>
      <c r="AL24" s="188"/>
      <c r="AM24" s="188"/>
      <c r="AN24" s="188"/>
      <c r="AO24" s="188"/>
      <c r="AP24" s="188"/>
      <c r="AQ24" s="188"/>
      <c r="AR24" s="188"/>
      <c r="AS24" s="188"/>
      <c r="AT24" s="188"/>
      <c r="AU24" s="188"/>
      <c r="AV24" s="188"/>
      <c r="AW24" s="188"/>
      <c r="AX24" s="188"/>
      <c r="AY24" s="188"/>
      <c r="AZ24" s="188"/>
      <c r="BA24" s="188"/>
      <c r="BB24" s="188"/>
      <c r="BC24" s="188"/>
      <c r="BD24" s="188"/>
      <c r="BE24" s="188"/>
      <c r="BF24" s="188"/>
      <c r="BG24" s="188"/>
      <c r="BH24" s="188"/>
      <c r="BI24" s="188"/>
      <c r="BJ24" s="188"/>
      <c r="BK24" s="188"/>
      <c r="BL24" s="188"/>
      <c r="BM24" s="188"/>
      <c r="BN24" s="188"/>
      <c r="BO24" s="188"/>
      <c r="BP24" s="188"/>
      <c r="BQ24" s="188"/>
      <c r="BR24" s="188" t="s">
        <v>42</v>
      </c>
      <c r="BS24" s="188"/>
      <c r="BT24" s="188"/>
      <c r="BU24" s="188"/>
      <c r="BV24" s="188"/>
      <c r="BW24" s="188"/>
      <c r="BX24" s="188"/>
      <c r="BY24" s="188"/>
      <c r="BZ24" s="188"/>
      <c r="CA24" s="188"/>
      <c r="CB24" s="188"/>
      <c r="CC24" s="188"/>
      <c r="CD24" s="188"/>
      <c r="CE24" s="188"/>
      <c r="CF24" s="188"/>
      <c r="CG24" s="188"/>
      <c r="CH24" s="188"/>
      <c r="CI24" s="188"/>
      <c r="CJ24" s="188"/>
      <c r="CK24" s="188"/>
      <c r="CL24" s="188"/>
      <c r="CM24" s="188"/>
      <c r="CN24" s="188"/>
      <c r="CO24" s="188"/>
      <c r="CP24" s="188"/>
      <c r="CQ24" s="188"/>
      <c r="CR24" s="188"/>
      <c r="CS24" s="188"/>
      <c r="CT24" s="188"/>
      <c r="CU24" s="188"/>
      <c r="CV24" s="188"/>
      <c r="CW24" s="188"/>
      <c r="CX24" s="188"/>
      <c r="CY24" s="188"/>
      <c r="CZ24" s="188"/>
      <c r="DA24" s="188"/>
      <c r="DB24" s="188"/>
      <c r="DC24" s="188"/>
      <c r="DD24" s="188"/>
      <c r="DE24" s="188"/>
      <c r="DF24" s="188"/>
      <c r="DG24" s="188"/>
      <c r="DH24" s="188"/>
      <c r="DI24" s="188"/>
      <c r="DJ24" s="188"/>
      <c r="DK24" s="188"/>
      <c r="DL24" s="188"/>
      <c r="DM24" s="188"/>
      <c r="DN24" s="188"/>
      <c r="DO24" s="188"/>
      <c r="DP24" s="188"/>
      <c r="DQ24" s="188"/>
      <c r="DR24" s="188"/>
      <c r="DS24" s="188"/>
      <c r="DT24" s="188"/>
      <c r="DU24" s="188"/>
      <c r="DV24" s="188"/>
      <c r="DW24" s="188"/>
      <c r="DX24" s="188"/>
      <c r="DY24" s="188"/>
      <c r="DZ24" s="188"/>
      <c r="EA24" s="188"/>
      <c r="EB24" s="188"/>
      <c r="EC24" s="188"/>
      <c r="ED24" s="188"/>
      <c r="EE24" s="188"/>
      <c r="EF24" s="188"/>
      <c r="EG24" s="188"/>
      <c r="EH24" s="188"/>
      <c r="EI24" s="188"/>
      <c r="EJ24" s="188"/>
      <c r="EK24" s="188"/>
      <c r="EL24" s="188"/>
      <c r="EM24" s="188"/>
      <c r="EN24" s="188"/>
      <c r="EO24" s="188"/>
      <c r="EP24" s="188"/>
      <c r="EQ24" s="188"/>
      <c r="ER24" s="188"/>
      <c r="ES24" s="188"/>
      <c r="ET24" s="188"/>
      <c r="EU24" s="188"/>
      <c r="EV24" s="188"/>
      <c r="EW24" s="188"/>
      <c r="EX24" s="188"/>
      <c r="EY24" s="188"/>
      <c r="EZ24" s="188"/>
      <c r="FA24" s="188"/>
      <c r="FB24" s="188"/>
      <c r="FC24" s="188"/>
      <c r="FD24" s="188"/>
      <c r="FE24" s="188"/>
      <c r="FF24" s="188"/>
      <c r="FG24" s="188"/>
      <c r="FH24" s="188"/>
      <c r="FI24" s="188"/>
      <c r="FJ24" s="188"/>
      <c r="FK24" s="188"/>
      <c r="FL24" s="188"/>
      <c r="FM24" s="188"/>
      <c r="FN24" s="188"/>
      <c r="FO24" s="188"/>
      <c r="FP24" s="188"/>
      <c r="FQ24" s="188"/>
      <c r="FR24" s="188"/>
      <c r="FS24" s="188"/>
      <c r="FT24" s="188"/>
      <c r="FU24" s="188"/>
      <c r="FV24" s="188"/>
      <c r="FW24" s="188"/>
      <c r="FX24" s="188"/>
      <c r="FY24" s="188"/>
      <c r="FZ24" s="188"/>
      <c r="GA24" s="188"/>
      <c r="GB24" s="188"/>
      <c r="GC24" s="188"/>
      <c r="GD24" s="188"/>
      <c r="GE24" s="188"/>
      <c r="GF24" s="188"/>
      <c r="GG24" s="188"/>
      <c r="GH24" s="188"/>
      <c r="GI24" s="188"/>
      <c r="GJ24" s="188"/>
      <c r="GK24" s="188"/>
      <c r="GL24" s="188"/>
      <c r="GM24" s="188"/>
      <c r="GN24" s="188"/>
      <c r="GO24" s="188"/>
      <c r="GP24" s="188"/>
      <c r="GQ24" s="188"/>
      <c r="GR24" s="188"/>
      <c r="GS24" s="188"/>
      <c r="GT24" s="188"/>
      <c r="GU24" s="188"/>
      <c r="GV24" s="188"/>
      <c r="GW24" s="188"/>
      <c r="GX24" s="188"/>
      <c r="GY24" s="188"/>
      <c r="GZ24" s="188"/>
      <c r="HA24" s="188"/>
      <c r="HB24" s="188"/>
      <c r="HC24" s="188"/>
      <c r="HD24" s="188"/>
      <c r="HE24" s="188"/>
      <c r="HF24" s="188"/>
      <c r="HG24" s="188"/>
      <c r="HH24" s="188"/>
      <c r="HI24" s="188"/>
      <c r="HJ24" s="188"/>
      <c r="HK24" s="188"/>
      <c r="HL24" s="188"/>
      <c r="HM24" s="188"/>
      <c r="HN24" s="188"/>
      <c r="HO24" s="188"/>
      <c r="HP24" s="188"/>
      <c r="HQ24" s="188"/>
      <c r="HR24" s="188"/>
      <c r="HS24" s="188"/>
      <c r="HT24" s="188"/>
      <c r="HU24" s="188"/>
      <c r="HV24" s="188"/>
      <c r="HW24" s="188"/>
      <c r="HX24" s="188"/>
      <c r="HY24" s="188"/>
      <c r="HZ24" s="188"/>
      <c r="IA24" s="188"/>
      <c r="IB24" s="188"/>
      <c r="IC24" s="188"/>
      <c r="ID24" s="188"/>
      <c r="IE24" s="188"/>
      <c r="IF24" s="188"/>
      <c r="IG24" s="188"/>
      <c r="IH24" s="188"/>
      <c r="II24" s="188"/>
      <c r="IJ24" s="188"/>
      <c r="IK24" s="188"/>
      <c r="IL24" s="188"/>
      <c r="IM24" s="188"/>
      <c r="IN24" s="188"/>
      <c r="IO24" s="188"/>
      <c r="IP24" s="188"/>
      <c r="IQ24" s="188"/>
    </row>
    <row r="25" spans="1:258" s="161" customFormat="1" ht="15.75" outlineLevel="1">
      <c r="A25" s="148" t="s">
        <v>71</v>
      </c>
      <c r="B25" s="149"/>
      <c r="C25" s="149"/>
      <c r="D25" s="179"/>
      <c r="E25" s="151" t="s">
        <v>110</v>
      </c>
      <c r="F25" s="181"/>
      <c r="G25" s="153" t="str">
        <f>G24</f>
        <v>ide nuit 03</v>
      </c>
      <c r="H25" s="154" t="s">
        <v>93</v>
      </c>
      <c r="I25" s="155" t="s">
        <v>36</v>
      </c>
      <c r="J25" s="156" t="s">
        <v>94</v>
      </c>
      <c r="K25" s="157"/>
      <c r="L25" s="158"/>
      <c r="M25" s="159"/>
      <c r="N25" s="160"/>
      <c r="O25" s="160" t="s">
        <v>38</v>
      </c>
      <c r="P25" s="160" t="s">
        <v>38</v>
      </c>
      <c r="Q25" s="160" t="s">
        <v>40</v>
      </c>
      <c r="R25" s="160" t="s">
        <v>40</v>
      </c>
      <c r="S25" s="160"/>
      <c r="T25" s="160" t="s">
        <v>42</v>
      </c>
      <c r="U25" s="160"/>
      <c r="V25" s="160"/>
      <c r="W25" s="160" t="s">
        <v>38</v>
      </c>
      <c r="X25" s="160"/>
      <c r="Y25" s="160" t="s">
        <v>38</v>
      </c>
      <c r="Z25" s="160"/>
      <c r="AA25" s="160"/>
      <c r="AB25" s="160"/>
      <c r="AC25" s="160"/>
      <c r="AD25" s="160"/>
      <c r="AE25" s="160"/>
      <c r="AF25" s="160"/>
      <c r="AG25" s="160"/>
      <c r="AH25" s="160"/>
      <c r="AI25" s="160"/>
      <c r="AJ25" s="160"/>
      <c r="AK25" s="160"/>
      <c r="AL25" s="160"/>
      <c r="AM25" s="160"/>
      <c r="AN25" s="160"/>
      <c r="AO25" s="160"/>
      <c r="AP25" s="160"/>
      <c r="AQ25" s="160"/>
      <c r="AR25" s="160"/>
      <c r="AS25" s="160"/>
      <c r="AT25" s="160"/>
      <c r="AU25" s="160"/>
      <c r="AV25" s="160"/>
      <c r="AW25" s="160"/>
      <c r="AX25" s="160"/>
      <c r="AY25" s="160"/>
      <c r="AZ25" s="160"/>
      <c r="BA25" s="160"/>
      <c r="BB25" s="160"/>
      <c r="BC25" s="160"/>
      <c r="BD25" s="160"/>
      <c r="BE25" s="160"/>
      <c r="BF25" s="160"/>
      <c r="BG25" s="160"/>
      <c r="BH25" s="160"/>
      <c r="BI25" s="160"/>
      <c r="BJ25" s="160"/>
      <c r="BK25" s="160"/>
      <c r="BL25" s="160"/>
      <c r="BM25" s="160"/>
      <c r="BN25" s="160"/>
      <c r="BO25" s="160"/>
      <c r="BP25" s="160"/>
      <c r="BQ25" s="160"/>
      <c r="BR25" s="160"/>
      <c r="BS25" s="160"/>
      <c r="BT25" s="160"/>
      <c r="BU25" s="160"/>
      <c r="BV25" s="160"/>
      <c r="BW25" s="160"/>
      <c r="BX25" s="160"/>
      <c r="BY25" s="160"/>
      <c r="BZ25" s="160"/>
      <c r="CA25" s="160"/>
      <c r="CB25" s="160"/>
      <c r="CC25" s="160"/>
      <c r="CD25" s="160"/>
      <c r="CE25" s="160"/>
      <c r="CF25" s="160"/>
      <c r="CG25" s="160"/>
      <c r="CH25" s="160"/>
      <c r="CI25" s="160"/>
      <c r="CJ25" s="160"/>
      <c r="CK25" s="160"/>
      <c r="CL25" s="160"/>
      <c r="CM25" s="160"/>
      <c r="CN25" s="160"/>
      <c r="CO25" s="160"/>
      <c r="CP25" s="160"/>
      <c r="CQ25" s="160"/>
      <c r="CR25" s="160"/>
      <c r="CS25" s="160"/>
      <c r="CT25" s="160"/>
      <c r="CU25" s="160"/>
      <c r="CV25" s="160"/>
      <c r="CW25" s="160"/>
      <c r="CX25" s="160"/>
      <c r="CY25" s="160"/>
      <c r="CZ25" s="160"/>
      <c r="DA25" s="160"/>
      <c r="DB25" s="160"/>
      <c r="DC25" s="160"/>
      <c r="DD25" s="160"/>
      <c r="DE25" s="160"/>
      <c r="DF25" s="160"/>
      <c r="DG25" s="160"/>
      <c r="DH25" s="160"/>
      <c r="DI25" s="160"/>
      <c r="DJ25" s="160"/>
      <c r="DK25" s="160"/>
      <c r="DL25" s="160"/>
      <c r="DM25" s="160"/>
      <c r="DN25" s="160"/>
      <c r="DO25" s="160"/>
      <c r="DP25" s="160"/>
      <c r="DQ25" s="160"/>
      <c r="DR25" s="160"/>
      <c r="DS25" s="160"/>
      <c r="DT25" s="160"/>
      <c r="DU25" s="160"/>
      <c r="DV25" s="160"/>
      <c r="DW25" s="160"/>
      <c r="DX25" s="160"/>
      <c r="DY25" s="160"/>
      <c r="DZ25" s="160"/>
      <c r="EA25" s="160"/>
      <c r="EB25" s="160"/>
      <c r="EC25" s="160"/>
      <c r="ED25" s="160"/>
      <c r="EE25" s="160"/>
      <c r="EF25" s="160"/>
      <c r="EG25" s="160"/>
      <c r="EH25" s="160"/>
      <c r="EI25" s="160"/>
      <c r="EJ25" s="160"/>
      <c r="EK25" s="160"/>
      <c r="EL25" s="160"/>
      <c r="EM25" s="160"/>
      <c r="EN25" s="160"/>
      <c r="EO25" s="160"/>
      <c r="EP25" s="160"/>
      <c r="EQ25" s="160"/>
      <c r="ER25" s="160"/>
      <c r="ES25" s="160"/>
      <c r="ET25" s="160"/>
      <c r="EU25" s="160"/>
      <c r="EV25" s="160"/>
      <c r="EW25" s="160"/>
      <c r="EX25" s="160"/>
      <c r="EY25" s="160"/>
      <c r="EZ25" s="160"/>
      <c r="FA25" s="160"/>
      <c r="FB25" s="160"/>
      <c r="FC25" s="160"/>
      <c r="FD25" s="160"/>
      <c r="FE25" s="160"/>
      <c r="FF25" s="160"/>
      <c r="FG25" s="160"/>
      <c r="FH25" s="160"/>
      <c r="FI25" s="160"/>
      <c r="FJ25" s="160"/>
      <c r="FK25" s="160"/>
      <c r="FL25" s="160"/>
      <c r="FM25" s="160"/>
      <c r="FN25" s="160"/>
      <c r="FO25" s="160"/>
      <c r="FP25" s="160"/>
      <c r="FQ25" s="160"/>
      <c r="FR25" s="160"/>
      <c r="FS25" s="160"/>
      <c r="FT25" s="160"/>
      <c r="FU25" s="160"/>
      <c r="FV25" s="160"/>
      <c r="FW25" s="160"/>
      <c r="FX25" s="160"/>
      <c r="FY25" s="160"/>
      <c r="FZ25" s="160"/>
      <c r="GA25" s="160"/>
      <c r="GB25" s="160"/>
      <c r="GC25" s="160"/>
      <c r="GD25" s="160"/>
      <c r="GE25" s="160"/>
      <c r="GF25" s="160"/>
      <c r="GG25" s="160"/>
      <c r="GH25" s="160"/>
      <c r="GI25" s="160"/>
      <c r="GJ25" s="160"/>
      <c r="GK25" s="160"/>
      <c r="GL25" s="160"/>
      <c r="GM25" s="160"/>
      <c r="GN25" s="160"/>
      <c r="GO25" s="160"/>
      <c r="GP25" s="160"/>
      <c r="GQ25" s="160"/>
      <c r="GR25" s="160"/>
      <c r="GS25" s="160"/>
      <c r="GT25" s="160"/>
      <c r="GU25" s="160"/>
      <c r="GV25" s="160"/>
      <c r="GW25" s="160"/>
      <c r="GX25" s="160"/>
      <c r="GY25" s="160"/>
      <c r="GZ25" s="160"/>
      <c r="HA25" s="160"/>
      <c r="HB25" s="160"/>
      <c r="HC25" s="160"/>
      <c r="HD25" s="160"/>
      <c r="HE25" s="160"/>
      <c r="HF25" s="160"/>
      <c r="HG25" s="160"/>
      <c r="HH25" s="160"/>
      <c r="HI25" s="160"/>
      <c r="HJ25" s="160"/>
      <c r="HK25" s="160"/>
      <c r="HL25" s="160"/>
      <c r="HM25" s="160"/>
      <c r="HN25" s="160"/>
      <c r="HO25" s="160"/>
      <c r="HP25" s="160"/>
      <c r="HQ25" s="160"/>
      <c r="HR25" s="160"/>
      <c r="HS25" s="160"/>
      <c r="HT25" s="160"/>
      <c r="HU25" s="160"/>
      <c r="HV25" s="160"/>
      <c r="HW25" s="160"/>
      <c r="HX25" s="160"/>
      <c r="HY25" s="160"/>
      <c r="HZ25" s="160"/>
      <c r="IA25" s="160"/>
      <c r="IB25" s="160"/>
      <c r="IC25" s="160"/>
      <c r="ID25" s="160"/>
      <c r="IE25" s="160"/>
      <c r="IF25" s="160"/>
      <c r="IG25" s="160"/>
      <c r="IH25" s="160"/>
      <c r="II25" s="160"/>
      <c r="IJ25" s="160"/>
      <c r="IK25" s="160"/>
      <c r="IL25" s="160"/>
      <c r="IM25" s="160"/>
      <c r="IN25" s="160"/>
      <c r="IO25" s="160"/>
      <c r="IP25" s="160"/>
      <c r="IQ25" s="160"/>
    </row>
    <row r="26" spans="1:258" s="178" customFormat="1" ht="16.5" outlineLevel="1" thickBot="1">
      <c r="A26" s="162" t="s">
        <v>71</v>
      </c>
      <c r="B26" s="163" t="e">
        <f>#REF!</f>
        <v>#REF!</v>
      </c>
      <c r="C26" s="164" t="e">
        <f>#REF!</f>
        <v>#REF!</v>
      </c>
      <c r="D26" s="198" t="e">
        <f>#REF!</f>
        <v>#REF!</v>
      </c>
      <c r="E26" s="166" t="str">
        <f>E25</f>
        <v>1</v>
      </c>
      <c r="F26" s="199" t="e">
        <f>#REF!</f>
        <v>#REF!</v>
      </c>
      <c r="G26" s="168" t="s">
        <v>111</v>
      </c>
      <c r="H26" s="169" t="s">
        <v>95</v>
      </c>
      <c r="I26" s="170" t="s">
        <v>36</v>
      </c>
      <c r="J26" s="171" t="s">
        <v>96</v>
      </c>
      <c r="K26" s="172"/>
      <c r="L26" s="173"/>
      <c r="M26" s="174"/>
      <c r="N26" s="175" t="s">
        <v>97</v>
      </c>
      <c r="O26" s="176" t="s">
        <v>98</v>
      </c>
      <c r="P26" s="176" t="s">
        <v>98</v>
      </c>
      <c r="Q26" s="176" t="s">
        <v>98</v>
      </c>
      <c r="R26" s="176" t="s">
        <v>98</v>
      </c>
      <c r="S26" s="175" t="s">
        <v>97</v>
      </c>
      <c r="T26" s="175" t="s">
        <v>97</v>
      </c>
      <c r="U26" s="175" t="s">
        <v>100</v>
      </c>
      <c r="V26" s="176" t="s">
        <v>99</v>
      </c>
      <c r="W26" s="176" t="s">
        <v>99</v>
      </c>
      <c r="X26" s="176" t="s">
        <v>98</v>
      </c>
      <c r="Y26" s="177" t="s">
        <v>98</v>
      </c>
      <c r="Z26" s="175" t="s">
        <v>97</v>
      </c>
      <c r="AA26" s="175" t="s">
        <v>97</v>
      </c>
      <c r="AB26" s="175" t="s">
        <v>99</v>
      </c>
      <c r="AC26" s="175" t="s">
        <v>99</v>
      </c>
      <c r="AD26" s="175" t="s">
        <v>99</v>
      </c>
      <c r="AE26" s="175" t="s">
        <v>99</v>
      </c>
      <c r="AF26" s="177" t="s">
        <v>97</v>
      </c>
      <c r="AG26" s="175" t="s">
        <v>98</v>
      </c>
      <c r="AH26" s="175" t="s">
        <v>98</v>
      </c>
      <c r="AI26" s="175" t="s">
        <v>103</v>
      </c>
      <c r="AJ26" s="176" t="s">
        <v>100</v>
      </c>
      <c r="AK26" s="176" t="s">
        <v>97</v>
      </c>
      <c r="AL26" s="176" t="s">
        <v>97</v>
      </c>
      <c r="AM26" s="177" t="s">
        <v>103</v>
      </c>
      <c r="AN26" s="177" t="s">
        <v>97</v>
      </c>
      <c r="AO26" s="177" t="s">
        <v>97</v>
      </c>
      <c r="AP26" s="175" t="s">
        <v>98</v>
      </c>
      <c r="AQ26" s="176" t="s">
        <v>98</v>
      </c>
      <c r="AR26" s="176" t="s">
        <v>98</v>
      </c>
      <c r="AS26" s="176" t="s">
        <v>98</v>
      </c>
      <c r="AT26" s="176" t="s">
        <v>97</v>
      </c>
      <c r="AU26" s="175" t="s">
        <v>99</v>
      </c>
      <c r="AV26" s="175" t="s">
        <v>99</v>
      </c>
      <c r="AW26" s="175" t="s">
        <v>100</v>
      </c>
      <c r="AX26" s="176" t="s">
        <v>99</v>
      </c>
      <c r="AY26" s="176" t="s">
        <v>99</v>
      </c>
      <c r="AZ26" s="176" t="s">
        <v>98</v>
      </c>
      <c r="BA26" s="177" t="s">
        <v>98</v>
      </c>
      <c r="BB26" s="175" t="s">
        <v>97</v>
      </c>
      <c r="BC26" s="175" t="s">
        <v>97</v>
      </c>
      <c r="BD26" s="175" t="s">
        <v>99</v>
      </c>
      <c r="BE26" s="175" t="s">
        <v>99</v>
      </c>
      <c r="BF26" s="175" t="s">
        <v>99</v>
      </c>
      <c r="BG26" s="175" t="s">
        <v>99</v>
      </c>
      <c r="BH26" s="177" t="s">
        <v>97</v>
      </c>
      <c r="BI26" s="175" t="s">
        <v>98</v>
      </c>
      <c r="BJ26" s="175" t="s">
        <v>98</v>
      </c>
      <c r="BK26" s="175" t="s">
        <v>98</v>
      </c>
      <c r="BL26" s="176" t="s">
        <v>100</v>
      </c>
      <c r="BM26" s="176" t="s">
        <v>97</v>
      </c>
      <c r="BN26" s="176" t="s">
        <v>97</v>
      </c>
      <c r="BO26" s="177" t="s">
        <v>99</v>
      </c>
      <c r="BP26" s="177" t="s">
        <v>99</v>
      </c>
      <c r="BQ26" s="177" t="s">
        <v>99</v>
      </c>
      <c r="BR26" s="175" t="s">
        <v>97</v>
      </c>
      <c r="BS26" s="176" t="s">
        <v>98</v>
      </c>
      <c r="BT26" s="176" t="s">
        <v>98</v>
      </c>
      <c r="BU26" s="176" t="s">
        <v>98</v>
      </c>
      <c r="BV26" s="176" t="s">
        <v>98</v>
      </c>
      <c r="BW26" s="175" t="s">
        <v>97</v>
      </c>
      <c r="BX26" s="175" t="s">
        <v>97</v>
      </c>
      <c r="BY26" s="175" t="s">
        <v>100</v>
      </c>
      <c r="BZ26" s="176" t="s">
        <v>103</v>
      </c>
      <c r="CA26" s="176" t="s">
        <v>103</v>
      </c>
      <c r="CB26" s="176" t="s">
        <v>103</v>
      </c>
      <c r="CC26" s="176" t="s">
        <v>103</v>
      </c>
      <c r="CD26" s="175" t="s">
        <v>97</v>
      </c>
      <c r="CE26" s="175" t="s">
        <v>97</v>
      </c>
      <c r="CF26" s="175" t="s">
        <v>103</v>
      </c>
      <c r="CG26" s="175" t="s">
        <v>103</v>
      </c>
      <c r="CH26" s="175" t="s">
        <v>103</v>
      </c>
      <c r="CI26" s="175" t="s">
        <v>103</v>
      </c>
      <c r="CJ26" s="177" t="s">
        <v>97</v>
      </c>
      <c r="CK26" s="175" t="s">
        <v>103</v>
      </c>
      <c r="CL26" s="175" t="s">
        <v>103</v>
      </c>
      <c r="CM26" s="175" t="s">
        <v>103</v>
      </c>
      <c r="CN26" s="176" t="s">
        <v>100</v>
      </c>
      <c r="CO26" s="176" t="s">
        <v>97</v>
      </c>
      <c r="CP26" s="176" t="s">
        <v>97</v>
      </c>
      <c r="CQ26" s="177" t="s">
        <v>103</v>
      </c>
      <c r="CR26" s="177" t="s">
        <v>103</v>
      </c>
      <c r="CS26" s="177" t="s">
        <v>103</v>
      </c>
      <c r="CT26" s="175" t="s">
        <v>97</v>
      </c>
      <c r="CU26" s="176" t="s">
        <v>98</v>
      </c>
      <c r="CV26" s="176" t="s">
        <v>98</v>
      </c>
      <c r="CW26" s="176" t="s">
        <v>98</v>
      </c>
      <c r="CX26" s="176" t="s">
        <v>98</v>
      </c>
      <c r="CY26" s="175" t="s">
        <v>97</v>
      </c>
      <c r="CZ26" s="175" t="s">
        <v>97</v>
      </c>
      <c r="DA26" s="175" t="s">
        <v>100</v>
      </c>
      <c r="DB26" s="176" t="s">
        <v>99</v>
      </c>
      <c r="DC26" s="176" t="s">
        <v>99</v>
      </c>
      <c r="DD26" s="176" t="s">
        <v>98</v>
      </c>
      <c r="DE26" s="177" t="s">
        <v>98</v>
      </c>
      <c r="DF26" s="175" t="s">
        <v>97</v>
      </c>
      <c r="DG26" s="175" t="s">
        <v>97</v>
      </c>
      <c r="DH26" s="175" t="s">
        <v>99</v>
      </c>
      <c r="DI26" s="175" t="s">
        <v>99</v>
      </c>
      <c r="DJ26" s="175" t="s">
        <v>99</v>
      </c>
      <c r="DK26" s="175" t="s">
        <v>99</v>
      </c>
      <c r="DL26" s="177" t="s">
        <v>97</v>
      </c>
      <c r="DM26" s="175" t="s">
        <v>98</v>
      </c>
      <c r="DN26" s="175" t="s">
        <v>98</v>
      </c>
      <c r="DO26" s="175" t="s">
        <v>98</v>
      </c>
      <c r="DP26" s="176" t="s">
        <v>100</v>
      </c>
      <c r="DQ26" s="176" t="s">
        <v>97</v>
      </c>
      <c r="DR26" s="176" t="s">
        <v>97</v>
      </c>
      <c r="DS26" s="177" t="s">
        <v>99</v>
      </c>
      <c r="DT26" s="177" t="s">
        <v>99</v>
      </c>
      <c r="DU26" s="177" t="s">
        <v>99</v>
      </c>
      <c r="DV26" s="175" t="s">
        <v>97</v>
      </c>
      <c r="DW26" s="176" t="s">
        <v>98</v>
      </c>
      <c r="DX26" s="176" t="s">
        <v>98</v>
      </c>
      <c r="DY26" s="176" t="s">
        <v>98</v>
      </c>
      <c r="DZ26" s="176" t="s">
        <v>98</v>
      </c>
      <c r="EA26" s="175" t="s">
        <v>97</v>
      </c>
      <c r="EB26" s="175" t="s">
        <v>97</v>
      </c>
      <c r="EC26" s="175" t="s">
        <v>100</v>
      </c>
      <c r="ED26" s="176" t="s">
        <v>99</v>
      </c>
      <c r="EE26" s="176" t="s">
        <v>99</v>
      </c>
      <c r="EF26" s="176" t="s">
        <v>98</v>
      </c>
      <c r="EG26" s="177" t="s">
        <v>98</v>
      </c>
      <c r="EH26" s="175" t="s">
        <v>97</v>
      </c>
      <c r="EI26" s="175" t="s">
        <v>97</v>
      </c>
      <c r="EJ26" s="175" t="s">
        <v>99</v>
      </c>
      <c r="EK26" s="175" t="s">
        <v>99</v>
      </c>
      <c r="EL26" s="175" t="s">
        <v>99</v>
      </c>
      <c r="EM26" s="175" t="s">
        <v>99</v>
      </c>
      <c r="EN26" s="177" t="s">
        <v>97</v>
      </c>
      <c r="EO26" s="175" t="s">
        <v>98</v>
      </c>
      <c r="EP26" s="175" t="s">
        <v>98</v>
      </c>
      <c r="EQ26" s="175" t="s">
        <v>98</v>
      </c>
      <c r="ER26" s="176" t="s">
        <v>100</v>
      </c>
      <c r="ES26" s="176" t="s">
        <v>97</v>
      </c>
      <c r="ET26" s="176" t="s">
        <v>97</v>
      </c>
      <c r="EU26" s="177" t="s">
        <v>99</v>
      </c>
      <c r="EV26" s="177" t="s">
        <v>99</v>
      </c>
      <c r="EW26" s="177" t="s">
        <v>99</v>
      </c>
      <c r="EX26" s="175" t="s">
        <v>97</v>
      </c>
      <c r="EY26" s="176" t="s">
        <v>98</v>
      </c>
      <c r="EZ26" s="176" t="s">
        <v>98</v>
      </c>
      <c r="FA26" s="176" t="s">
        <v>98</v>
      </c>
      <c r="FB26" s="176" t="s">
        <v>98</v>
      </c>
      <c r="FC26" s="175" t="s">
        <v>97</v>
      </c>
      <c r="FD26" s="175" t="s">
        <v>97</v>
      </c>
      <c r="FE26" s="175" t="s">
        <v>100</v>
      </c>
      <c r="FF26" s="176" t="s">
        <v>99</v>
      </c>
      <c r="FG26" s="176" t="s">
        <v>99</v>
      </c>
      <c r="FH26" s="176" t="s">
        <v>98</v>
      </c>
      <c r="FI26" s="177" t="s">
        <v>98</v>
      </c>
      <c r="FJ26" s="175" t="s">
        <v>97</v>
      </c>
      <c r="FK26" s="175" t="s">
        <v>97</v>
      </c>
      <c r="FL26" s="175" t="s">
        <v>99</v>
      </c>
      <c r="FM26" s="175" t="s">
        <v>99</v>
      </c>
      <c r="FN26" s="175" t="s">
        <v>99</v>
      </c>
      <c r="FO26" s="175" t="s">
        <v>99</v>
      </c>
      <c r="FP26" s="177" t="s">
        <v>97</v>
      </c>
      <c r="FQ26" s="175" t="s">
        <v>98</v>
      </c>
      <c r="FR26" s="175" t="s">
        <v>98</v>
      </c>
      <c r="FS26" s="175" t="s">
        <v>98</v>
      </c>
      <c r="FT26" s="176" t="s">
        <v>100</v>
      </c>
      <c r="FU26" s="176" t="s">
        <v>97</v>
      </c>
      <c r="FV26" s="176" t="s">
        <v>97</v>
      </c>
      <c r="FW26" s="177" t="s">
        <v>99</v>
      </c>
      <c r="FX26" s="177" t="s">
        <v>99</v>
      </c>
      <c r="FY26" s="177" t="s">
        <v>99</v>
      </c>
      <c r="FZ26" s="175" t="s">
        <v>97</v>
      </c>
      <c r="GA26" s="176" t="s">
        <v>98</v>
      </c>
      <c r="GB26" s="176" t="s">
        <v>98</v>
      </c>
      <c r="GC26" s="176" t="s">
        <v>98</v>
      </c>
      <c r="GD26" s="176" t="s">
        <v>98</v>
      </c>
      <c r="GE26" s="175" t="s">
        <v>97</v>
      </c>
      <c r="GF26" s="175" t="s">
        <v>97</v>
      </c>
      <c r="GG26" s="175" t="s">
        <v>100</v>
      </c>
      <c r="GH26" s="176" t="s">
        <v>99</v>
      </c>
      <c r="GI26" s="176" t="s">
        <v>99</v>
      </c>
      <c r="GJ26" s="176" t="s">
        <v>98</v>
      </c>
      <c r="GK26" s="177" t="s">
        <v>98</v>
      </c>
      <c r="GL26" s="175" t="s">
        <v>97</v>
      </c>
      <c r="GM26" s="175" t="s">
        <v>97</v>
      </c>
      <c r="GN26" s="175" t="s">
        <v>99</v>
      </c>
      <c r="GO26" s="175" t="s">
        <v>99</v>
      </c>
      <c r="GP26" s="175" t="s">
        <v>99</v>
      </c>
      <c r="GQ26" s="175" t="s">
        <v>99</v>
      </c>
      <c r="GR26" s="177" t="s">
        <v>97</v>
      </c>
      <c r="GS26" s="175" t="s">
        <v>98</v>
      </c>
      <c r="GT26" s="175" t="s">
        <v>98</v>
      </c>
      <c r="GU26" s="175" t="s">
        <v>98</v>
      </c>
      <c r="GV26" s="176" t="s">
        <v>100</v>
      </c>
      <c r="GW26" s="176" t="s">
        <v>97</v>
      </c>
      <c r="GX26" s="176" t="s">
        <v>97</v>
      </c>
      <c r="GY26" s="177" t="s">
        <v>99</v>
      </c>
      <c r="GZ26" s="177" t="s">
        <v>99</v>
      </c>
      <c r="HA26" s="177" t="s">
        <v>99</v>
      </c>
      <c r="HB26" s="175" t="s">
        <v>97</v>
      </c>
      <c r="HC26" s="176" t="s">
        <v>98</v>
      </c>
      <c r="HD26" s="176" t="s">
        <v>98</v>
      </c>
      <c r="HE26" s="176" t="s">
        <v>98</v>
      </c>
      <c r="HF26" s="176" t="s">
        <v>98</v>
      </c>
      <c r="HG26" s="175" t="s">
        <v>97</v>
      </c>
      <c r="HH26" s="175" t="s">
        <v>97</v>
      </c>
      <c r="HI26" s="175" t="s">
        <v>100</v>
      </c>
      <c r="HJ26" s="176" t="s">
        <v>99</v>
      </c>
      <c r="HK26" s="176" t="s">
        <v>99</v>
      </c>
      <c r="HL26" s="176" t="s">
        <v>98</v>
      </c>
      <c r="HM26" s="177" t="s">
        <v>98</v>
      </c>
      <c r="HN26" s="175" t="s">
        <v>97</v>
      </c>
      <c r="HO26" s="175" t="s">
        <v>97</v>
      </c>
      <c r="HP26" s="175" t="s">
        <v>99</v>
      </c>
      <c r="HQ26" s="175" t="s">
        <v>99</v>
      </c>
      <c r="HR26" s="175" t="s">
        <v>99</v>
      </c>
      <c r="HS26" s="175" t="s">
        <v>99</v>
      </c>
      <c r="HT26" s="177" t="s">
        <v>97</v>
      </c>
      <c r="HU26" s="175" t="s">
        <v>98</v>
      </c>
      <c r="HV26" s="175" t="s">
        <v>98</v>
      </c>
      <c r="HW26" s="175" t="s">
        <v>98</v>
      </c>
      <c r="HX26" s="176" t="s">
        <v>100</v>
      </c>
      <c r="HY26" s="176" t="s">
        <v>97</v>
      </c>
      <c r="HZ26" s="176" t="s">
        <v>97</v>
      </c>
      <c r="IA26" s="177" t="s">
        <v>99</v>
      </c>
      <c r="IB26" s="177" t="s">
        <v>99</v>
      </c>
      <c r="IC26" s="177" t="s">
        <v>99</v>
      </c>
      <c r="ID26" s="175" t="s">
        <v>97</v>
      </c>
      <c r="IE26" s="176" t="s">
        <v>98</v>
      </c>
      <c r="IF26" s="176" t="s">
        <v>98</v>
      </c>
      <c r="IG26" s="176" t="s">
        <v>98</v>
      </c>
      <c r="IH26" s="176" t="s">
        <v>98</v>
      </c>
      <c r="II26" s="175" t="s">
        <v>97</v>
      </c>
      <c r="IJ26" s="175" t="s">
        <v>97</v>
      </c>
      <c r="IK26" s="175" t="s">
        <v>100</v>
      </c>
      <c r="IL26" s="176" t="s">
        <v>99</v>
      </c>
      <c r="IM26" s="176" t="s">
        <v>99</v>
      </c>
      <c r="IN26" s="176" t="s">
        <v>98</v>
      </c>
      <c r="IO26" s="177" t="s">
        <v>98</v>
      </c>
      <c r="IP26" s="175" t="s">
        <v>97</v>
      </c>
      <c r="IQ26" s="175" t="s">
        <v>97</v>
      </c>
    </row>
    <row r="27" spans="1:258" s="161" customFormat="1" ht="25.5" outlineLevel="1">
      <c r="A27" s="148" t="s">
        <v>71</v>
      </c>
      <c r="B27" s="149" t="e">
        <f ca="1">$E$1</f>
        <v>#REF!</v>
      </c>
      <c r="C27" s="149"/>
      <c r="D27" s="179" t="str">
        <f>$G$11</f>
        <v>POOL  DE POLE</v>
      </c>
      <c r="E27" s="180">
        <v>1</v>
      </c>
      <c r="F27" s="181" t="s">
        <v>42</v>
      </c>
      <c r="G27" s="182" t="s">
        <v>124</v>
      </c>
      <c r="H27" s="183" t="s">
        <v>82</v>
      </c>
      <c r="I27" s="155" t="s">
        <v>36</v>
      </c>
      <c r="J27" s="184" t="s">
        <v>83</v>
      </c>
      <c r="K27" s="185">
        <v>42247</v>
      </c>
      <c r="L27" s="186" t="s">
        <v>84</v>
      </c>
      <c r="M27" s="187">
        <v>6</v>
      </c>
      <c r="N27" s="188"/>
      <c r="O27" s="188" t="s">
        <v>89</v>
      </c>
      <c r="P27" s="188" t="s">
        <v>86</v>
      </c>
      <c r="Q27" s="188" t="s">
        <v>104</v>
      </c>
      <c r="R27" s="188" t="s">
        <v>104</v>
      </c>
      <c r="S27" s="188"/>
      <c r="T27" s="188"/>
      <c r="U27" s="188"/>
      <c r="V27" s="188"/>
      <c r="W27" s="188"/>
      <c r="X27" s="188"/>
      <c r="Y27" s="188"/>
      <c r="Z27" s="188"/>
      <c r="AA27" s="188"/>
      <c r="AB27" s="188"/>
      <c r="AC27" s="188"/>
      <c r="AD27" s="188"/>
      <c r="AE27" s="188"/>
      <c r="AF27" s="188"/>
      <c r="AG27" s="188"/>
      <c r="AH27" s="188"/>
      <c r="AI27" s="188"/>
      <c r="AJ27" s="188"/>
      <c r="AK27" s="188"/>
      <c r="AL27" s="188"/>
      <c r="AM27" s="188"/>
      <c r="AN27" s="188"/>
      <c r="AO27" s="188"/>
      <c r="AP27" s="188"/>
      <c r="AQ27" s="188"/>
      <c r="AR27" s="188"/>
      <c r="AS27" s="188"/>
      <c r="AT27" s="188"/>
      <c r="AU27" s="188"/>
      <c r="AV27" s="188"/>
      <c r="AW27" s="188"/>
      <c r="AX27" s="188"/>
      <c r="AY27" s="188"/>
      <c r="AZ27" s="188"/>
      <c r="BA27" s="188"/>
      <c r="BB27" s="188"/>
      <c r="BC27" s="188"/>
      <c r="BD27" s="188"/>
      <c r="BE27" s="188"/>
      <c r="BF27" s="188"/>
      <c r="BG27" s="188"/>
      <c r="BH27" s="188"/>
      <c r="BI27" s="188"/>
      <c r="BJ27" s="188"/>
      <c r="BK27" s="188"/>
      <c r="BL27" s="188"/>
      <c r="BM27" s="188"/>
      <c r="BN27" s="188"/>
      <c r="BO27" s="188"/>
      <c r="BP27" s="188"/>
      <c r="BQ27" s="188"/>
      <c r="BR27" s="188"/>
      <c r="BS27" s="188"/>
      <c r="BT27" s="188"/>
      <c r="BU27" s="188"/>
      <c r="BV27" s="188"/>
      <c r="BW27" s="188"/>
      <c r="BX27" s="188"/>
      <c r="BY27" s="188"/>
      <c r="BZ27" s="188"/>
      <c r="CA27" s="188"/>
      <c r="CB27" s="188"/>
      <c r="CC27" s="188"/>
      <c r="CD27" s="188"/>
      <c r="CE27" s="188"/>
      <c r="CF27" s="188"/>
      <c r="CG27" s="188"/>
      <c r="CH27" s="188"/>
      <c r="CI27" s="188"/>
      <c r="CJ27" s="188"/>
      <c r="CK27" s="188"/>
      <c r="CL27" s="188"/>
      <c r="CM27" s="188"/>
      <c r="CN27" s="188"/>
      <c r="CO27" s="188"/>
      <c r="CP27" s="188"/>
      <c r="CQ27" s="188"/>
      <c r="CR27" s="188"/>
      <c r="CS27" s="188"/>
      <c r="CT27" s="188"/>
      <c r="CU27" s="188"/>
      <c r="CV27" s="188"/>
      <c r="CW27" s="188"/>
      <c r="CX27" s="188"/>
      <c r="CY27" s="188"/>
      <c r="CZ27" s="188"/>
      <c r="DA27" s="188"/>
      <c r="DB27" s="188"/>
      <c r="DC27" s="188"/>
      <c r="DD27" s="188"/>
      <c r="DE27" s="188"/>
      <c r="DF27" s="188"/>
      <c r="DG27" s="188"/>
      <c r="DH27" s="188"/>
      <c r="DI27" s="188"/>
      <c r="DJ27" s="188"/>
      <c r="DK27" s="188"/>
      <c r="DL27" s="188"/>
      <c r="DM27" s="188"/>
      <c r="DN27" s="188"/>
      <c r="DO27" s="188"/>
      <c r="DP27" s="188"/>
      <c r="DQ27" s="188"/>
      <c r="DR27" s="188"/>
      <c r="DS27" s="188"/>
      <c r="DT27" s="188"/>
      <c r="DU27" s="188"/>
      <c r="DV27" s="188"/>
      <c r="DW27" s="188"/>
      <c r="DX27" s="188"/>
      <c r="DY27" s="188"/>
      <c r="DZ27" s="188"/>
      <c r="EA27" s="188"/>
      <c r="EB27" s="188"/>
      <c r="EC27" s="188"/>
      <c r="ED27" s="188"/>
      <c r="EE27" s="188"/>
      <c r="EF27" s="188"/>
      <c r="EG27" s="188"/>
      <c r="EH27" s="188"/>
      <c r="EI27" s="188"/>
      <c r="EJ27" s="188"/>
      <c r="EK27" s="188"/>
      <c r="EL27" s="188"/>
      <c r="EM27" s="188"/>
      <c r="EN27" s="188"/>
      <c r="EO27" s="188"/>
      <c r="EP27" s="188"/>
      <c r="EQ27" s="188"/>
      <c r="ER27" s="188"/>
      <c r="ES27" s="188"/>
      <c r="ET27" s="188"/>
      <c r="EU27" s="188"/>
      <c r="EV27" s="188"/>
      <c r="EW27" s="188"/>
      <c r="EX27" s="188"/>
      <c r="EY27" s="188"/>
      <c r="EZ27" s="188"/>
      <c r="FA27" s="188"/>
      <c r="FB27" s="188"/>
      <c r="FC27" s="188"/>
      <c r="FD27" s="188"/>
      <c r="FE27" s="188"/>
      <c r="FF27" s="188"/>
      <c r="FG27" s="188"/>
      <c r="FH27" s="188"/>
      <c r="FI27" s="188"/>
      <c r="FJ27" s="188"/>
      <c r="FK27" s="188"/>
      <c r="FL27" s="188"/>
      <c r="FM27" s="188"/>
      <c r="FN27" s="188"/>
      <c r="FO27" s="188"/>
      <c r="FP27" s="188"/>
      <c r="FQ27" s="188"/>
      <c r="FR27" s="188"/>
      <c r="FS27" s="188"/>
      <c r="FT27" s="188"/>
      <c r="FU27" s="188"/>
      <c r="FV27" s="188"/>
      <c r="FW27" s="188"/>
      <c r="FX27" s="188"/>
      <c r="FY27" s="188"/>
      <c r="FZ27" s="188"/>
      <c r="GA27" s="188"/>
      <c r="GB27" s="188"/>
      <c r="GC27" s="188"/>
      <c r="GD27" s="188"/>
      <c r="GE27" s="188"/>
      <c r="GF27" s="188"/>
      <c r="GG27" s="188"/>
      <c r="GH27" s="188"/>
      <c r="GI27" s="188"/>
      <c r="GJ27" s="188"/>
      <c r="GK27" s="188"/>
      <c r="GL27" s="188"/>
      <c r="GM27" s="188"/>
      <c r="GN27" s="188"/>
      <c r="GO27" s="188"/>
      <c r="GP27" s="188"/>
      <c r="GQ27" s="188"/>
      <c r="GR27" s="188"/>
      <c r="GS27" s="188"/>
      <c r="GT27" s="188"/>
      <c r="GU27" s="188"/>
      <c r="GV27" s="188"/>
      <c r="GW27" s="188"/>
      <c r="GX27" s="188"/>
      <c r="GY27" s="188"/>
      <c r="GZ27" s="188"/>
      <c r="HA27" s="188"/>
      <c r="HB27" s="188"/>
      <c r="HC27" s="188"/>
      <c r="HD27" s="188"/>
      <c r="HE27" s="188"/>
      <c r="HF27" s="188"/>
      <c r="HG27" s="188"/>
      <c r="HH27" s="188"/>
      <c r="HI27" s="188"/>
      <c r="HJ27" s="188"/>
      <c r="HK27" s="188"/>
      <c r="HL27" s="188"/>
      <c r="HM27" s="188"/>
      <c r="HN27" s="188"/>
      <c r="HO27" s="188"/>
      <c r="HP27" s="188"/>
      <c r="HQ27" s="188"/>
      <c r="HR27" s="188"/>
      <c r="HS27" s="188"/>
      <c r="HT27" s="188"/>
      <c r="HU27" s="188"/>
      <c r="HV27" s="188"/>
      <c r="HW27" s="188"/>
      <c r="HX27" s="188"/>
      <c r="HY27" s="188"/>
      <c r="HZ27" s="188"/>
      <c r="IA27" s="188"/>
      <c r="IB27" s="188"/>
      <c r="IC27" s="188"/>
      <c r="ID27" s="188"/>
      <c r="IE27" s="188"/>
      <c r="IF27" s="188"/>
      <c r="IG27" s="188"/>
      <c r="IH27" s="188"/>
      <c r="II27" s="188"/>
      <c r="IJ27" s="188"/>
      <c r="IK27" s="188"/>
      <c r="IL27" s="188"/>
      <c r="IM27" s="188"/>
      <c r="IN27" s="188"/>
      <c r="IO27" s="188"/>
      <c r="IP27" s="188"/>
      <c r="IQ27" s="188"/>
    </row>
    <row r="28" spans="1:258" s="161" customFormat="1" ht="15.75" outlineLevel="1">
      <c r="A28" s="148" t="s">
        <v>71</v>
      </c>
      <c r="B28" s="149"/>
      <c r="C28" s="149"/>
      <c r="D28" s="179"/>
      <c r="E28" s="151">
        <f>E27</f>
        <v>1</v>
      </c>
      <c r="F28" s="181"/>
      <c r="G28" s="153" t="s">
        <v>112</v>
      </c>
      <c r="H28" s="154" t="s">
        <v>93</v>
      </c>
      <c r="I28" s="155" t="s">
        <v>36</v>
      </c>
      <c r="J28" s="156" t="s">
        <v>94</v>
      </c>
      <c r="K28" s="157"/>
      <c r="L28" s="158"/>
      <c r="M28" s="159"/>
      <c r="N28" s="160"/>
      <c r="O28" s="160" t="s">
        <v>81</v>
      </c>
      <c r="P28" s="160" t="s">
        <v>77</v>
      </c>
      <c r="Q28" s="160" t="s">
        <v>38</v>
      </c>
      <c r="R28" s="160" t="s">
        <v>38</v>
      </c>
      <c r="S28" s="160"/>
      <c r="T28" s="160"/>
      <c r="U28" s="160"/>
      <c r="V28" s="160"/>
      <c r="W28" s="160"/>
      <c r="X28" s="160" t="s">
        <v>42</v>
      </c>
      <c r="Y28" s="160"/>
      <c r="Z28" s="160" t="s">
        <v>42</v>
      </c>
      <c r="AA28" s="160"/>
      <c r="AB28" s="160"/>
      <c r="AC28" s="160"/>
      <c r="AD28" s="160"/>
      <c r="AE28" s="160"/>
      <c r="AF28" s="160"/>
      <c r="AG28" s="160"/>
      <c r="AH28" s="160"/>
      <c r="AI28" s="160"/>
      <c r="AJ28" s="160"/>
      <c r="AK28" s="160"/>
      <c r="AL28" s="160"/>
      <c r="AM28" s="160"/>
      <c r="AN28" s="160"/>
      <c r="AO28" s="160"/>
      <c r="AP28" s="160"/>
      <c r="AQ28" s="160"/>
      <c r="AR28" s="160"/>
      <c r="AS28" s="160"/>
      <c r="AT28" s="160"/>
      <c r="AU28" s="160"/>
      <c r="AV28" s="160"/>
      <c r="AW28" s="160"/>
      <c r="AX28" s="160"/>
      <c r="AY28" s="160"/>
      <c r="AZ28" s="160"/>
      <c r="BA28" s="160"/>
      <c r="BB28" s="160"/>
      <c r="BC28" s="160"/>
      <c r="BD28" s="160"/>
      <c r="BE28" s="160"/>
      <c r="BF28" s="160"/>
      <c r="BG28" s="160"/>
      <c r="BH28" s="160"/>
      <c r="BI28" s="160"/>
      <c r="BJ28" s="160"/>
      <c r="BK28" s="160"/>
      <c r="BL28" s="160"/>
      <c r="BM28" s="160"/>
      <c r="BN28" s="160"/>
      <c r="BO28" s="160"/>
      <c r="BP28" s="160"/>
      <c r="BQ28" s="160"/>
      <c r="BR28" s="160"/>
      <c r="BS28" s="160"/>
      <c r="BT28" s="160"/>
      <c r="BU28" s="160"/>
      <c r="BV28" s="160"/>
      <c r="BW28" s="160"/>
      <c r="BX28" s="160"/>
      <c r="BY28" s="160"/>
      <c r="BZ28" s="160"/>
      <c r="CA28" s="160"/>
      <c r="CB28" s="160"/>
      <c r="CC28" s="160"/>
      <c r="CD28" s="160"/>
      <c r="CE28" s="160"/>
      <c r="CF28" s="160"/>
      <c r="CG28" s="160"/>
      <c r="CH28" s="160"/>
      <c r="CI28" s="160"/>
      <c r="CJ28" s="160"/>
      <c r="CK28" s="160"/>
      <c r="CL28" s="160"/>
      <c r="CM28" s="160"/>
      <c r="CN28" s="160"/>
      <c r="CO28" s="160"/>
      <c r="CP28" s="160"/>
      <c r="CQ28" s="160"/>
      <c r="CR28" s="160"/>
      <c r="CS28" s="160"/>
      <c r="CT28" s="160"/>
      <c r="CU28" s="160"/>
      <c r="CV28" s="160"/>
      <c r="CW28" s="160"/>
      <c r="CX28" s="160"/>
      <c r="CY28" s="160"/>
      <c r="CZ28" s="160"/>
      <c r="DA28" s="160"/>
      <c r="DB28" s="160"/>
      <c r="DC28" s="160"/>
      <c r="DD28" s="160"/>
      <c r="DE28" s="160"/>
      <c r="DF28" s="160"/>
      <c r="DG28" s="160"/>
      <c r="DH28" s="160"/>
      <c r="DI28" s="160"/>
      <c r="DJ28" s="160"/>
      <c r="DK28" s="160"/>
      <c r="DL28" s="160"/>
      <c r="DM28" s="160"/>
      <c r="DN28" s="160"/>
      <c r="DO28" s="160"/>
      <c r="DP28" s="160"/>
      <c r="DQ28" s="160"/>
      <c r="DR28" s="160"/>
      <c r="DS28" s="160"/>
      <c r="DT28" s="160"/>
      <c r="DU28" s="160"/>
      <c r="DV28" s="160"/>
      <c r="DW28" s="160"/>
      <c r="DX28" s="160"/>
      <c r="DY28" s="160"/>
      <c r="DZ28" s="160"/>
      <c r="EA28" s="160"/>
      <c r="EB28" s="160"/>
      <c r="EC28" s="160"/>
      <c r="ED28" s="160"/>
      <c r="EE28" s="160"/>
      <c r="EF28" s="160"/>
      <c r="EG28" s="160"/>
      <c r="EH28" s="160"/>
      <c r="EI28" s="160"/>
      <c r="EJ28" s="160"/>
      <c r="EK28" s="160"/>
      <c r="EL28" s="160"/>
      <c r="EM28" s="160"/>
      <c r="EN28" s="160"/>
      <c r="EO28" s="160"/>
      <c r="EP28" s="160"/>
      <c r="EQ28" s="160"/>
      <c r="ER28" s="160"/>
      <c r="ES28" s="160"/>
      <c r="ET28" s="160"/>
      <c r="EU28" s="160"/>
      <c r="EV28" s="160"/>
      <c r="EW28" s="160"/>
      <c r="EX28" s="160"/>
      <c r="EY28" s="160"/>
      <c r="EZ28" s="160"/>
      <c r="FA28" s="160"/>
      <c r="FB28" s="160"/>
      <c r="FC28" s="160"/>
      <c r="FD28" s="160"/>
      <c r="FE28" s="160"/>
      <c r="FF28" s="160"/>
      <c r="FG28" s="160"/>
      <c r="FH28" s="160"/>
      <c r="FI28" s="160"/>
      <c r="FJ28" s="160"/>
      <c r="FK28" s="160"/>
      <c r="FL28" s="160"/>
      <c r="FM28" s="160"/>
      <c r="FN28" s="160"/>
      <c r="FO28" s="160"/>
      <c r="FP28" s="160"/>
      <c r="FQ28" s="160"/>
      <c r="FR28" s="160"/>
      <c r="FS28" s="160"/>
      <c r="FT28" s="160"/>
      <c r="FU28" s="160"/>
      <c r="FV28" s="160"/>
      <c r="FW28" s="160"/>
      <c r="FX28" s="160"/>
      <c r="FY28" s="160"/>
      <c r="FZ28" s="160"/>
      <c r="GA28" s="160"/>
      <c r="GB28" s="160"/>
      <c r="GC28" s="160"/>
      <c r="GD28" s="160"/>
      <c r="GE28" s="160"/>
      <c r="GF28" s="160"/>
      <c r="GG28" s="160"/>
      <c r="GH28" s="160"/>
      <c r="GI28" s="160"/>
      <c r="GJ28" s="160"/>
      <c r="GK28" s="160"/>
      <c r="GL28" s="160"/>
      <c r="GM28" s="160"/>
      <c r="GN28" s="160"/>
      <c r="GO28" s="160"/>
      <c r="GP28" s="160"/>
      <c r="GQ28" s="160"/>
      <c r="GR28" s="160"/>
      <c r="GS28" s="160"/>
      <c r="GT28" s="160"/>
      <c r="GU28" s="160"/>
      <c r="GV28" s="160"/>
      <c r="GW28" s="160"/>
      <c r="GX28" s="160"/>
      <c r="GY28" s="160"/>
      <c r="GZ28" s="160"/>
      <c r="HA28" s="160"/>
      <c r="HB28" s="160"/>
      <c r="HC28" s="160"/>
      <c r="HD28" s="160"/>
      <c r="HE28" s="160"/>
      <c r="HF28" s="160"/>
      <c r="HG28" s="160"/>
      <c r="HH28" s="160"/>
      <c r="HI28" s="160"/>
      <c r="HJ28" s="160"/>
      <c r="HK28" s="160"/>
      <c r="HL28" s="160"/>
      <c r="HM28" s="160"/>
      <c r="HN28" s="160"/>
      <c r="HO28" s="160"/>
      <c r="HP28" s="160"/>
      <c r="HQ28" s="160"/>
      <c r="HR28" s="160"/>
      <c r="HS28" s="160"/>
      <c r="HT28" s="160"/>
      <c r="HU28" s="160"/>
      <c r="HV28" s="160"/>
      <c r="HW28" s="160"/>
      <c r="HX28" s="160"/>
      <c r="HY28" s="160"/>
      <c r="HZ28" s="160"/>
      <c r="IA28" s="160"/>
      <c r="IB28" s="160"/>
      <c r="IC28" s="160"/>
      <c r="ID28" s="160"/>
      <c r="IE28" s="160"/>
      <c r="IF28" s="160"/>
      <c r="IG28" s="160"/>
      <c r="IH28" s="160"/>
      <c r="II28" s="160"/>
      <c r="IJ28" s="160"/>
      <c r="IK28" s="160"/>
      <c r="IL28" s="160"/>
      <c r="IM28" s="160"/>
      <c r="IN28" s="160"/>
      <c r="IO28" s="160"/>
      <c r="IP28" s="160"/>
      <c r="IQ28" s="160"/>
    </row>
    <row r="29" spans="1:258" s="178" customFormat="1" ht="16.5" outlineLevel="1" thickBot="1">
      <c r="A29" s="162" t="s">
        <v>71</v>
      </c>
      <c r="B29" s="163" t="e">
        <f>#REF!</f>
        <v>#REF!</v>
      </c>
      <c r="C29" s="164" t="e">
        <f>#REF!</f>
        <v>#REF!</v>
      </c>
      <c r="D29" s="198" t="e">
        <f>#REF!</f>
        <v>#REF!</v>
      </c>
      <c r="E29" s="166">
        <f>E28</f>
        <v>1</v>
      </c>
      <c r="F29" s="199" t="e">
        <f>#REF!</f>
        <v>#REF!</v>
      </c>
      <c r="G29" s="168" t="str">
        <f>G28</f>
        <v>ROUZIOU ELISE</v>
      </c>
      <c r="H29" s="169" t="s">
        <v>95</v>
      </c>
      <c r="I29" s="170" t="s">
        <v>36</v>
      </c>
      <c r="J29" s="171" t="s">
        <v>96</v>
      </c>
      <c r="K29" s="172"/>
      <c r="L29" s="173"/>
      <c r="M29" s="174"/>
      <c r="N29" s="175" t="s">
        <v>100</v>
      </c>
      <c r="O29" s="176" t="s">
        <v>99</v>
      </c>
      <c r="P29" s="176" t="s">
        <v>99</v>
      </c>
      <c r="Q29" s="176" t="s">
        <v>98</v>
      </c>
      <c r="R29" s="177" t="s">
        <v>98</v>
      </c>
      <c r="S29" s="175" t="s">
        <v>97</v>
      </c>
      <c r="T29" s="175" t="s">
        <v>97</v>
      </c>
      <c r="U29" s="175" t="s">
        <v>99</v>
      </c>
      <c r="V29" s="175" t="s">
        <v>99</v>
      </c>
      <c r="W29" s="175" t="s">
        <v>99</v>
      </c>
      <c r="X29" s="175" t="s">
        <v>99</v>
      </c>
      <c r="Y29" s="177" t="s">
        <v>97</v>
      </c>
      <c r="Z29" s="175" t="s">
        <v>98</v>
      </c>
      <c r="AA29" s="175" t="s">
        <v>98</v>
      </c>
      <c r="AB29" s="175" t="s">
        <v>98</v>
      </c>
      <c r="AC29" s="176" t="s">
        <v>100</v>
      </c>
      <c r="AD29" s="176" t="s">
        <v>97</v>
      </c>
      <c r="AE29" s="176" t="s">
        <v>97</v>
      </c>
      <c r="AF29" s="177" t="s">
        <v>99</v>
      </c>
      <c r="AG29" s="175" t="s">
        <v>99</v>
      </c>
      <c r="AH29" s="175" t="s">
        <v>99</v>
      </c>
      <c r="AI29" s="175" t="s">
        <v>97</v>
      </c>
      <c r="AJ29" s="176" t="s">
        <v>98</v>
      </c>
      <c r="AK29" s="176" t="s">
        <v>98</v>
      </c>
      <c r="AL29" s="176" t="s">
        <v>98</v>
      </c>
      <c r="AM29" s="177" t="s">
        <v>98</v>
      </c>
      <c r="AN29" s="175" t="s">
        <v>97</v>
      </c>
      <c r="AO29" s="175" t="s">
        <v>97</v>
      </c>
      <c r="AP29" s="175" t="s">
        <v>100</v>
      </c>
      <c r="AQ29" s="176" t="s">
        <v>99</v>
      </c>
      <c r="AR29" s="176" t="s">
        <v>99</v>
      </c>
      <c r="AS29" s="176" t="s">
        <v>98</v>
      </c>
      <c r="AT29" s="177" t="s">
        <v>98</v>
      </c>
      <c r="AU29" s="175" t="s">
        <v>97</v>
      </c>
      <c r="AV29" s="175" t="s">
        <v>97</v>
      </c>
      <c r="AW29" s="175" t="s">
        <v>99</v>
      </c>
      <c r="AX29" s="175" t="s">
        <v>99</v>
      </c>
      <c r="AY29" s="175" t="s">
        <v>99</v>
      </c>
      <c r="AZ29" s="175" t="s">
        <v>99</v>
      </c>
      <c r="BA29" s="177" t="s">
        <v>97</v>
      </c>
      <c r="BB29" s="175" t="s">
        <v>98</v>
      </c>
      <c r="BC29" s="175" t="s">
        <v>98</v>
      </c>
      <c r="BD29" s="175" t="s">
        <v>98</v>
      </c>
      <c r="BE29" s="176" t="s">
        <v>100</v>
      </c>
      <c r="BF29" s="176" t="s">
        <v>97</v>
      </c>
      <c r="BG29" s="176" t="s">
        <v>97</v>
      </c>
      <c r="BH29" s="177" t="s">
        <v>99</v>
      </c>
      <c r="BI29" s="175" t="s">
        <v>99</v>
      </c>
      <c r="BJ29" s="175" t="s">
        <v>99</v>
      </c>
      <c r="BK29" s="175" t="s">
        <v>97</v>
      </c>
      <c r="BL29" s="176" t="s">
        <v>98</v>
      </c>
      <c r="BM29" s="176" t="s">
        <v>98</v>
      </c>
      <c r="BN29" s="176" t="s">
        <v>98</v>
      </c>
      <c r="BO29" s="176" t="s">
        <v>98</v>
      </c>
      <c r="BP29" s="175" t="s">
        <v>97</v>
      </c>
      <c r="BQ29" s="175" t="s">
        <v>97</v>
      </c>
      <c r="BR29" s="175" t="s">
        <v>100</v>
      </c>
      <c r="BS29" s="176" t="s">
        <v>99</v>
      </c>
      <c r="BT29" s="176" t="s">
        <v>99</v>
      </c>
      <c r="BU29" s="176" t="s">
        <v>98</v>
      </c>
      <c r="BV29" s="177" t="s">
        <v>98</v>
      </c>
      <c r="BW29" s="175" t="s">
        <v>97</v>
      </c>
      <c r="BX29" s="175" t="s">
        <v>97</v>
      </c>
      <c r="BY29" s="175" t="s">
        <v>99</v>
      </c>
      <c r="BZ29" s="175" t="s">
        <v>99</v>
      </c>
      <c r="CA29" s="175" t="s">
        <v>99</v>
      </c>
      <c r="CB29" s="175" t="s">
        <v>99</v>
      </c>
      <c r="CC29" s="177" t="s">
        <v>97</v>
      </c>
      <c r="CD29" s="175" t="s">
        <v>98</v>
      </c>
      <c r="CE29" s="175" t="s">
        <v>98</v>
      </c>
      <c r="CF29" s="175" t="s">
        <v>98</v>
      </c>
      <c r="CG29" s="176" t="s">
        <v>100</v>
      </c>
      <c r="CH29" s="176" t="s">
        <v>97</v>
      </c>
      <c r="CI29" s="176" t="s">
        <v>97</v>
      </c>
      <c r="CJ29" s="177" t="s">
        <v>99</v>
      </c>
      <c r="CK29" s="177" t="s">
        <v>99</v>
      </c>
      <c r="CL29" s="177" t="s">
        <v>99</v>
      </c>
      <c r="CM29" s="175" t="s">
        <v>97</v>
      </c>
      <c r="CN29" s="176" t="s">
        <v>98</v>
      </c>
      <c r="CO29" s="176" t="s">
        <v>98</v>
      </c>
      <c r="CP29" s="176" t="s">
        <v>98</v>
      </c>
      <c r="CQ29" s="176" t="s">
        <v>98</v>
      </c>
      <c r="CR29" s="175" t="s">
        <v>97</v>
      </c>
      <c r="CS29" s="175" t="s">
        <v>97</v>
      </c>
      <c r="CT29" s="175" t="s">
        <v>100</v>
      </c>
      <c r="CU29" s="176" t="s">
        <v>113</v>
      </c>
      <c r="CV29" s="176" t="s">
        <v>99</v>
      </c>
      <c r="CW29" s="176" t="s">
        <v>98</v>
      </c>
      <c r="CX29" s="177" t="s">
        <v>98</v>
      </c>
      <c r="CY29" s="175" t="s">
        <v>97</v>
      </c>
      <c r="CZ29" s="175" t="s">
        <v>97</v>
      </c>
      <c r="DA29" s="175" t="s">
        <v>99</v>
      </c>
      <c r="DB29" s="175" t="s">
        <v>99</v>
      </c>
      <c r="DC29" s="175" t="s">
        <v>99</v>
      </c>
      <c r="DD29" s="175" t="s">
        <v>99</v>
      </c>
      <c r="DE29" s="177" t="s">
        <v>97</v>
      </c>
      <c r="DF29" s="175" t="s">
        <v>98</v>
      </c>
      <c r="DG29" s="175" t="s">
        <v>98</v>
      </c>
      <c r="DH29" s="175" t="s">
        <v>98</v>
      </c>
      <c r="DI29" s="176" t="s">
        <v>100</v>
      </c>
      <c r="DJ29" s="176" t="s">
        <v>97</v>
      </c>
      <c r="DK29" s="176" t="s">
        <v>97</v>
      </c>
      <c r="DL29" s="177" t="s">
        <v>99</v>
      </c>
      <c r="DM29" s="177" t="s">
        <v>99</v>
      </c>
      <c r="DN29" s="177" t="s">
        <v>99</v>
      </c>
      <c r="DO29" s="175" t="s">
        <v>97</v>
      </c>
      <c r="DP29" s="176" t="s">
        <v>103</v>
      </c>
      <c r="DQ29" s="176" t="s">
        <v>103</v>
      </c>
      <c r="DR29" s="176" t="s">
        <v>103</v>
      </c>
      <c r="DS29" s="176" t="s">
        <v>103</v>
      </c>
      <c r="DT29" s="175" t="s">
        <v>97</v>
      </c>
      <c r="DU29" s="175" t="s">
        <v>97</v>
      </c>
      <c r="DV29" s="175" t="s">
        <v>100</v>
      </c>
      <c r="DW29" s="176" t="s">
        <v>103</v>
      </c>
      <c r="DX29" s="176" t="s">
        <v>103</v>
      </c>
      <c r="DY29" s="176" t="s">
        <v>103</v>
      </c>
      <c r="DZ29" s="176" t="s">
        <v>103</v>
      </c>
      <c r="EA29" s="175" t="s">
        <v>97</v>
      </c>
      <c r="EB29" s="175" t="s">
        <v>97</v>
      </c>
      <c r="EC29" s="175" t="s">
        <v>103</v>
      </c>
      <c r="ED29" s="175" t="s">
        <v>103</v>
      </c>
      <c r="EE29" s="175" t="s">
        <v>103</v>
      </c>
      <c r="EF29" s="175" t="s">
        <v>103</v>
      </c>
      <c r="EG29" s="177" t="s">
        <v>97</v>
      </c>
      <c r="EH29" s="175" t="s">
        <v>103</v>
      </c>
      <c r="EI29" s="175" t="s">
        <v>103</v>
      </c>
      <c r="EJ29" s="175" t="s">
        <v>98</v>
      </c>
      <c r="EK29" s="176" t="s">
        <v>100</v>
      </c>
      <c r="EL29" s="176" t="s">
        <v>97</v>
      </c>
      <c r="EM29" s="176" t="s">
        <v>97</v>
      </c>
      <c r="EN29" s="177" t="s">
        <v>99</v>
      </c>
      <c r="EO29" s="177" t="s">
        <v>99</v>
      </c>
      <c r="EP29" s="177" t="s">
        <v>99</v>
      </c>
      <c r="EQ29" s="175" t="s">
        <v>97</v>
      </c>
      <c r="ER29" s="176" t="s">
        <v>98</v>
      </c>
      <c r="ES29" s="176" t="s">
        <v>98</v>
      </c>
      <c r="ET29" s="176" t="s">
        <v>98</v>
      </c>
      <c r="EU29" s="176" t="s">
        <v>98</v>
      </c>
      <c r="EV29" s="175" t="s">
        <v>97</v>
      </c>
      <c r="EW29" s="175" t="s">
        <v>97</v>
      </c>
      <c r="EX29" s="175" t="s">
        <v>100</v>
      </c>
      <c r="EY29" s="176" t="s">
        <v>99</v>
      </c>
      <c r="EZ29" s="176" t="s">
        <v>99</v>
      </c>
      <c r="FA29" s="176" t="s">
        <v>98</v>
      </c>
      <c r="FB29" s="177" t="s">
        <v>98</v>
      </c>
      <c r="FC29" s="175" t="s">
        <v>97</v>
      </c>
      <c r="FD29" s="175" t="s">
        <v>97</v>
      </c>
      <c r="FE29" s="175" t="s">
        <v>99</v>
      </c>
      <c r="FF29" s="175" t="s">
        <v>99</v>
      </c>
      <c r="FG29" s="175" t="s">
        <v>99</v>
      </c>
      <c r="FH29" s="175" t="s">
        <v>99</v>
      </c>
      <c r="FI29" s="177" t="s">
        <v>97</v>
      </c>
      <c r="FJ29" s="175" t="s">
        <v>98</v>
      </c>
      <c r="FK29" s="175" t="s">
        <v>98</v>
      </c>
      <c r="FL29" s="175" t="s">
        <v>98</v>
      </c>
      <c r="FM29" s="176" t="s">
        <v>100</v>
      </c>
      <c r="FN29" s="176" t="s">
        <v>97</v>
      </c>
      <c r="FO29" s="176" t="s">
        <v>97</v>
      </c>
      <c r="FP29" s="177" t="s">
        <v>99</v>
      </c>
      <c r="FQ29" s="177" t="s">
        <v>99</v>
      </c>
      <c r="FR29" s="177" t="s">
        <v>99</v>
      </c>
      <c r="FS29" s="175" t="s">
        <v>97</v>
      </c>
      <c r="FT29" s="176" t="s">
        <v>98</v>
      </c>
      <c r="FU29" s="176" t="s">
        <v>98</v>
      </c>
      <c r="FV29" s="176" t="s">
        <v>98</v>
      </c>
      <c r="FW29" s="176" t="s">
        <v>98</v>
      </c>
      <c r="FX29" s="175" t="s">
        <v>97</v>
      </c>
      <c r="FY29" s="175" t="s">
        <v>97</v>
      </c>
      <c r="FZ29" s="175" t="s">
        <v>100</v>
      </c>
      <c r="GA29" s="176" t="s">
        <v>99</v>
      </c>
      <c r="GB29" s="176" t="s">
        <v>99</v>
      </c>
      <c r="GC29" s="176" t="s">
        <v>98</v>
      </c>
      <c r="GD29" s="177" t="s">
        <v>98</v>
      </c>
      <c r="GE29" s="175" t="s">
        <v>97</v>
      </c>
      <c r="GF29" s="175" t="s">
        <v>97</v>
      </c>
      <c r="GG29" s="175" t="s">
        <v>99</v>
      </c>
      <c r="GH29" s="175" t="s">
        <v>99</v>
      </c>
      <c r="GI29" s="175" t="s">
        <v>99</v>
      </c>
      <c r="GJ29" s="175" t="s">
        <v>99</v>
      </c>
      <c r="GK29" s="177" t="s">
        <v>97</v>
      </c>
      <c r="GL29" s="175" t="s">
        <v>98</v>
      </c>
      <c r="GM29" s="175" t="s">
        <v>98</v>
      </c>
      <c r="GN29" s="175" t="s">
        <v>98</v>
      </c>
      <c r="GO29" s="176" t="s">
        <v>100</v>
      </c>
      <c r="GP29" s="176" t="s">
        <v>97</v>
      </c>
      <c r="GQ29" s="176" t="s">
        <v>97</v>
      </c>
      <c r="GR29" s="177" t="s">
        <v>99</v>
      </c>
      <c r="GS29" s="177" t="s">
        <v>99</v>
      </c>
      <c r="GT29" s="177" t="s">
        <v>99</v>
      </c>
      <c r="GU29" s="175" t="s">
        <v>97</v>
      </c>
      <c r="GV29" s="176" t="s">
        <v>98</v>
      </c>
      <c r="GW29" s="176" t="s">
        <v>98</v>
      </c>
      <c r="GX29" s="176" t="s">
        <v>98</v>
      </c>
      <c r="GY29" s="176" t="s">
        <v>98</v>
      </c>
      <c r="GZ29" s="175" t="s">
        <v>97</v>
      </c>
      <c r="HA29" s="175" t="s">
        <v>97</v>
      </c>
      <c r="HB29" s="175" t="s">
        <v>100</v>
      </c>
      <c r="HC29" s="176" t="s">
        <v>99</v>
      </c>
      <c r="HD29" s="176" t="s">
        <v>99</v>
      </c>
      <c r="HE29" s="176" t="s">
        <v>98</v>
      </c>
      <c r="HF29" s="177" t="s">
        <v>98</v>
      </c>
      <c r="HG29" s="175" t="s">
        <v>97</v>
      </c>
      <c r="HH29" s="175" t="s">
        <v>97</v>
      </c>
      <c r="HI29" s="175" t="s">
        <v>99</v>
      </c>
      <c r="HJ29" s="175" t="s">
        <v>99</v>
      </c>
      <c r="HK29" s="175" t="s">
        <v>99</v>
      </c>
      <c r="HL29" s="175" t="s">
        <v>99</v>
      </c>
      <c r="HM29" s="177" t="s">
        <v>97</v>
      </c>
      <c r="HN29" s="175" t="s">
        <v>98</v>
      </c>
      <c r="HO29" s="175" t="s">
        <v>98</v>
      </c>
      <c r="HP29" s="175" t="s">
        <v>98</v>
      </c>
      <c r="HQ29" s="176" t="s">
        <v>100</v>
      </c>
      <c r="HR29" s="176" t="s">
        <v>97</v>
      </c>
      <c r="HS29" s="176" t="s">
        <v>97</v>
      </c>
      <c r="HT29" s="177" t="s">
        <v>99</v>
      </c>
      <c r="HU29" s="177" t="s">
        <v>99</v>
      </c>
      <c r="HV29" s="177" t="s">
        <v>99</v>
      </c>
      <c r="HW29" s="175" t="s">
        <v>97</v>
      </c>
      <c r="HX29" s="176" t="s">
        <v>98</v>
      </c>
      <c r="HY29" s="176" t="s">
        <v>98</v>
      </c>
      <c r="HZ29" s="176" t="s">
        <v>98</v>
      </c>
      <c r="IA29" s="176" t="s">
        <v>98</v>
      </c>
      <c r="IB29" s="175" t="s">
        <v>97</v>
      </c>
      <c r="IC29" s="175" t="s">
        <v>97</v>
      </c>
      <c r="ID29" s="175" t="s">
        <v>100</v>
      </c>
      <c r="IE29" s="176" t="s">
        <v>99</v>
      </c>
      <c r="IF29" s="176" t="s">
        <v>99</v>
      </c>
      <c r="IG29" s="176" t="s">
        <v>98</v>
      </c>
      <c r="IH29" s="177" t="s">
        <v>98</v>
      </c>
      <c r="II29" s="175" t="s">
        <v>97</v>
      </c>
      <c r="IJ29" s="175" t="s">
        <v>97</v>
      </c>
      <c r="IK29" s="175" t="s">
        <v>99</v>
      </c>
      <c r="IL29" s="175" t="s">
        <v>99</v>
      </c>
      <c r="IM29" s="175" t="s">
        <v>99</v>
      </c>
      <c r="IN29" s="175" t="s">
        <v>99</v>
      </c>
      <c r="IO29" s="177" t="s">
        <v>97</v>
      </c>
      <c r="IP29" s="175" t="s">
        <v>98</v>
      </c>
      <c r="IQ29" s="175" t="s">
        <v>98</v>
      </c>
    </row>
    <row r="30" spans="1:258" s="161" customFormat="1" ht="25.5" outlineLevel="1">
      <c r="A30" s="148" t="s">
        <v>71</v>
      </c>
      <c r="B30" s="149" t="e">
        <f ca="1">$E$1</f>
        <v>#REF!</v>
      </c>
      <c r="C30" s="149"/>
      <c r="D30" s="179" t="str">
        <f>$G$11</f>
        <v>POOL  DE POLE</v>
      </c>
      <c r="E30" s="180">
        <v>1</v>
      </c>
      <c r="F30" s="181"/>
      <c r="G30" s="182" t="s">
        <v>125</v>
      </c>
      <c r="H30" s="183" t="s">
        <v>82</v>
      </c>
      <c r="I30" s="155" t="s">
        <v>36</v>
      </c>
      <c r="J30" s="184" t="s">
        <v>83</v>
      </c>
      <c r="K30" s="185">
        <v>42247</v>
      </c>
      <c r="L30" s="186" t="s">
        <v>84</v>
      </c>
      <c r="M30" s="187">
        <v>6</v>
      </c>
      <c r="N30" s="188" t="s">
        <v>42</v>
      </c>
      <c r="O30" s="188"/>
      <c r="P30" s="188" t="s">
        <v>104</v>
      </c>
      <c r="Q30" s="188" t="s">
        <v>104</v>
      </c>
      <c r="R30" s="188" t="s">
        <v>104</v>
      </c>
      <c r="S30" s="188"/>
      <c r="T30" s="188"/>
      <c r="U30" s="188" t="s">
        <v>105</v>
      </c>
      <c r="V30" s="188" t="s">
        <v>92</v>
      </c>
      <c r="W30" s="188" t="s">
        <v>92</v>
      </c>
      <c r="X30" s="188" t="s">
        <v>92</v>
      </c>
      <c r="Y30" s="188"/>
      <c r="Z30" s="188"/>
      <c r="AA30" s="188"/>
      <c r="AB30" s="188"/>
      <c r="AC30" s="188"/>
      <c r="AD30" s="188"/>
      <c r="AE30" s="188"/>
      <c r="AF30" s="188"/>
      <c r="AG30" s="188"/>
      <c r="AH30" s="188"/>
      <c r="AI30" s="188"/>
      <c r="AJ30" s="188"/>
      <c r="AK30" s="188"/>
      <c r="AL30" s="188"/>
      <c r="AM30" s="188"/>
      <c r="AN30" s="188"/>
      <c r="AO30" s="188"/>
      <c r="AP30" s="188"/>
      <c r="AQ30" s="188"/>
      <c r="AR30" s="188"/>
      <c r="AS30" s="188"/>
      <c r="AT30" s="188"/>
      <c r="AU30" s="188"/>
      <c r="AV30" s="188"/>
      <c r="AW30" s="188"/>
      <c r="AX30" s="188"/>
      <c r="AY30" s="188"/>
      <c r="AZ30" s="188"/>
      <c r="BA30" s="188"/>
      <c r="BB30" s="188"/>
      <c r="BC30" s="188"/>
      <c r="BD30" s="188"/>
      <c r="BE30" s="188"/>
      <c r="BF30" s="188"/>
      <c r="BG30" s="188"/>
      <c r="BH30" s="188"/>
      <c r="BI30" s="188"/>
      <c r="BJ30" s="188"/>
      <c r="BK30" s="188"/>
      <c r="BL30" s="188"/>
      <c r="BM30" s="188"/>
      <c r="BN30" s="188"/>
      <c r="BO30" s="188"/>
      <c r="BP30" s="188"/>
      <c r="BQ30" s="188"/>
      <c r="BR30" s="188"/>
      <c r="BS30" s="188"/>
      <c r="BT30" s="188"/>
      <c r="BU30" s="188"/>
      <c r="BV30" s="188"/>
      <c r="BW30" s="188"/>
      <c r="BX30" s="188"/>
      <c r="BY30" s="188"/>
      <c r="BZ30" s="188"/>
      <c r="CA30" s="188"/>
      <c r="CB30" s="188"/>
      <c r="CC30" s="188"/>
      <c r="CD30" s="188"/>
      <c r="CE30" s="188"/>
      <c r="CF30" s="188"/>
      <c r="CG30" s="188"/>
      <c r="CH30" s="188"/>
      <c r="CI30" s="188"/>
      <c r="CJ30" s="188"/>
      <c r="CK30" s="188"/>
      <c r="CL30" s="188"/>
      <c r="CM30" s="188"/>
      <c r="CN30" s="188"/>
      <c r="CO30" s="188"/>
      <c r="CP30" s="188"/>
      <c r="CQ30" s="188"/>
      <c r="CR30" s="188"/>
      <c r="CS30" s="188"/>
      <c r="CT30" s="188"/>
      <c r="CU30" s="188"/>
      <c r="CV30" s="188"/>
      <c r="CW30" s="188"/>
      <c r="CX30" s="188"/>
      <c r="CY30" s="188"/>
      <c r="CZ30" s="188"/>
      <c r="DA30" s="188"/>
      <c r="DB30" s="188"/>
      <c r="DC30" s="188"/>
      <c r="DD30" s="188"/>
      <c r="DE30" s="188"/>
      <c r="DF30" s="188"/>
      <c r="DG30" s="188"/>
      <c r="DH30" s="188"/>
      <c r="DI30" s="188"/>
      <c r="DJ30" s="188"/>
      <c r="DK30" s="188"/>
      <c r="DL30" s="188"/>
      <c r="DM30" s="188"/>
      <c r="DN30" s="188"/>
      <c r="DO30" s="188"/>
      <c r="DP30" s="188"/>
      <c r="DQ30" s="188"/>
      <c r="DR30" s="188"/>
      <c r="DS30" s="188"/>
      <c r="DT30" s="188"/>
      <c r="DU30" s="188"/>
      <c r="DV30" s="188"/>
      <c r="DW30" s="188"/>
      <c r="DX30" s="188"/>
      <c r="DY30" s="188"/>
      <c r="DZ30" s="188"/>
      <c r="EA30" s="188"/>
      <c r="EB30" s="188"/>
      <c r="EC30" s="188"/>
      <c r="ED30" s="188"/>
      <c r="EE30" s="188"/>
      <c r="EF30" s="188"/>
      <c r="EG30" s="188"/>
      <c r="EH30" s="188"/>
      <c r="EI30" s="188"/>
      <c r="EJ30" s="188"/>
      <c r="EK30" s="188"/>
      <c r="EL30" s="188"/>
      <c r="EM30" s="188"/>
      <c r="EN30" s="188"/>
      <c r="EO30" s="188"/>
      <c r="EP30" s="188"/>
      <c r="EQ30" s="188"/>
      <c r="ER30" s="188"/>
      <c r="ES30" s="188"/>
      <c r="ET30" s="188"/>
      <c r="EU30" s="188"/>
      <c r="EV30" s="188"/>
      <c r="EW30" s="188"/>
      <c r="EX30" s="188"/>
      <c r="EY30" s="188"/>
      <c r="EZ30" s="188"/>
      <c r="FA30" s="188"/>
      <c r="FB30" s="188"/>
      <c r="FC30" s="188"/>
      <c r="FD30" s="188"/>
      <c r="FE30" s="188"/>
      <c r="FF30" s="188"/>
      <c r="FG30" s="188"/>
      <c r="FH30" s="188"/>
      <c r="FI30" s="188"/>
      <c r="FJ30" s="188"/>
      <c r="FK30" s="188"/>
      <c r="FL30" s="188"/>
      <c r="FM30" s="188"/>
      <c r="FN30" s="188"/>
      <c r="FO30" s="188"/>
      <c r="FP30" s="188"/>
      <c r="FQ30" s="188"/>
      <c r="FR30" s="188"/>
      <c r="FS30" s="188"/>
      <c r="FT30" s="188"/>
      <c r="FU30" s="188"/>
      <c r="FV30" s="188"/>
      <c r="FW30" s="188"/>
      <c r="FX30" s="188"/>
      <c r="FY30" s="188"/>
      <c r="FZ30" s="188"/>
      <c r="GA30" s="188"/>
      <c r="GB30" s="188"/>
      <c r="GC30" s="188"/>
      <c r="GD30" s="188"/>
      <c r="GE30" s="188"/>
      <c r="GF30" s="188"/>
      <c r="GG30" s="188"/>
      <c r="GH30" s="188"/>
      <c r="GI30" s="188"/>
      <c r="GJ30" s="188"/>
      <c r="GK30" s="188"/>
      <c r="GL30" s="188"/>
      <c r="GM30" s="188"/>
      <c r="GN30" s="188"/>
      <c r="GO30" s="188"/>
      <c r="GP30" s="188"/>
      <c r="GQ30" s="188"/>
      <c r="GR30" s="188"/>
      <c r="GS30" s="188"/>
      <c r="GT30" s="188"/>
      <c r="GU30" s="188"/>
      <c r="GV30" s="188"/>
      <c r="GW30" s="188"/>
      <c r="GX30" s="188"/>
      <c r="GY30" s="188"/>
      <c r="GZ30" s="188"/>
      <c r="HA30" s="188"/>
      <c r="HB30" s="188"/>
      <c r="HC30" s="188"/>
      <c r="HD30" s="188"/>
      <c r="HE30" s="188"/>
      <c r="HF30" s="188"/>
      <c r="HG30" s="188"/>
      <c r="HH30" s="188"/>
      <c r="HI30" s="188"/>
      <c r="HJ30" s="188"/>
      <c r="HK30" s="188"/>
      <c r="HL30" s="188"/>
      <c r="HM30" s="188"/>
      <c r="HN30" s="188"/>
      <c r="HO30" s="188"/>
      <c r="HP30" s="188"/>
      <c r="HQ30" s="188"/>
      <c r="HR30" s="188"/>
      <c r="HS30" s="188"/>
      <c r="HT30" s="188"/>
      <c r="HU30" s="188"/>
      <c r="HV30" s="188"/>
      <c r="HW30" s="188"/>
      <c r="HX30" s="188"/>
      <c r="HY30" s="188"/>
      <c r="HZ30" s="188"/>
      <c r="IA30" s="188"/>
      <c r="IB30" s="188"/>
      <c r="IC30" s="188"/>
      <c r="ID30" s="188"/>
      <c r="IE30" s="188"/>
      <c r="IF30" s="188"/>
      <c r="IG30" s="188"/>
      <c r="IH30" s="188"/>
      <c r="II30" s="188"/>
      <c r="IJ30" s="188"/>
      <c r="IK30" s="188"/>
      <c r="IL30" s="188"/>
      <c r="IM30" s="188"/>
      <c r="IN30" s="188"/>
      <c r="IO30" s="188"/>
      <c r="IP30" s="188"/>
      <c r="IQ30" s="188"/>
    </row>
    <row r="31" spans="1:258" s="161" customFormat="1" ht="15.75" outlineLevel="1">
      <c r="A31" s="148" t="s">
        <v>71</v>
      </c>
      <c r="B31" s="149"/>
      <c r="C31" s="149"/>
      <c r="D31" s="179"/>
      <c r="E31" s="151">
        <f>E30</f>
        <v>1</v>
      </c>
      <c r="F31" s="181"/>
      <c r="G31" s="153" t="s">
        <v>106</v>
      </c>
      <c r="H31" s="154" t="s">
        <v>93</v>
      </c>
      <c r="I31" s="155" t="s">
        <v>36</v>
      </c>
      <c r="J31" s="156" t="s">
        <v>94</v>
      </c>
      <c r="K31" s="157"/>
      <c r="L31" s="158"/>
      <c r="M31" s="159"/>
      <c r="N31" s="160" t="s">
        <v>42</v>
      </c>
      <c r="O31" s="160"/>
      <c r="P31" s="160" t="s">
        <v>38</v>
      </c>
      <c r="Q31" s="160" t="s">
        <v>38</v>
      </c>
      <c r="R31" s="160" t="s">
        <v>38</v>
      </c>
      <c r="S31" s="160"/>
      <c r="T31" s="160"/>
      <c r="U31" s="160" t="s">
        <v>38</v>
      </c>
      <c r="V31" s="160" t="s">
        <v>38</v>
      </c>
      <c r="W31" s="160" t="s">
        <v>38</v>
      </c>
      <c r="X31" s="160" t="s">
        <v>38</v>
      </c>
      <c r="Y31" s="160"/>
      <c r="Z31" s="160"/>
      <c r="AA31" s="160"/>
      <c r="AB31" s="160"/>
      <c r="AC31" s="160"/>
      <c r="AD31" s="160"/>
      <c r="AE31" s="160"/>
      <c r="AF31" s="160"/>
      <c r="AG31" s="160"/>
      <c r="AH31" s="160"/>
      <c r="AI31" s="160"/>
      <c r="AJ31" s="160"/>
      <c r="AK31" s="160"/>
      <c r="AL31" s="160"/>
      <c r="AM31" s="160"/>
      <c r="AN31" s="160"/>
      <c r="AO31" s="160"/>
      <c r="AP31" s="160"/>
      <c r="AQ31" s="160"/>
      <c r="AR31" s="160"/>
      <c r="AS31" s="160"/>
      <c r="AT31" s="160"/>
      <c r="AU31" s="160"/>
      <c r="AV31" s="160"/>
      <c r="AW31" s="160"/>
      <c r="AX31" s="160"/>
      <c r="AY31" s="160"/>
      <c r="AZ31" s="160"/>
      <c r="BA31" s="160"/>
      <c r="BB31" s="160"/>
      <c r="BC31" s="160"/>
      <c r="BD31" s="160"/>
      <c r="BE31" s="160"/>
      <c r="BF31" s="160"/>
      <c r="BG31" s="160"/>
      <c r="BH31" s="160"/>
      <c r="BI31" s="160"/>
      <c r="BJ31" s="160"/>
      <c r="BK31" s="160"/>
      <c r="BL31" s="160"/>
      <c r="BM31" s="160"/>
      <c r="BN31" s="160"/>
      <c r="BO31" s="160"/>
      <c r="BP31" s="160"/>
      <c r="BQ31" s="160"/>
      <c r="BR31" s="160"/>
      <c r="BS31" s="160"/>
      <c r="BT31" s="160"/>
      <c r="BU31" s="160"/>
      <c r="BV31" s="160"/>
      <c r="BW31" s="160"/>
      <c r="BX31" s="160"/>
      <c r="BY31" s="160"/>
      <c r="BZ31" s="160"/>
      <c r="CA31" s="160"/>
      <c r="CB31" s="160"/>
      <c r="CC31" s="160"/>
      <c r="CD31" s="160"/>
      <c r="CE31" s="160"/>
      <c r="CF31" s="160"/>
      <c r="CG31" s="160"/>
      <c r="CH31" s="160"/>
      <c r="CI31" s="160"/>
      <c r="CJ31" s="160"/>
      <c r="CK31" s="160"/>
      <c r="CL31" s="160"/>
      <c r="CM31" s="160"/>
      <c r="CN31" s="160"/>
      <c r="CO31" s="160"/>
      <c r="CP31" s="160"/>
      <c r="CQ31" s="160"/>
      <c r="CR31" s="160"/>
      <c r="CS31" s="160"/>
      <c r="CT31" s="160"/>
      <c r="CU31" s="160"/>
      <c r="CV31" s="160"/>
      <c r="CW31" s="160"/>
      <c r="CX31" s="160"/>
      <c r="CY31" s="160"/>
      <c r="CZ31" s="160"/>
      <c r="DA31" s="160"/>
      <c r="DB31" s="160"/>
      <c r="DC31" s="160"/>
      <c r="DD31" s="160"/>
      <c r="DE31" s="160"/>
      <c r="DF31" s="160"/>
      <c r="DG31" s="160"/>
      <c r="DH31" s="160"/>
      <c r="DI31" s="160"/>
      <c r="DJ31" s="160"/>
      <c r="DK31" s="160"/>
      <c r="DL31" s="160"/>
      <c r="DM31" s="160"/>
      <c r="DN31" s="160"/>
      <c r="DO31" s="160"/>
      <c r="DP31" s="160"/>
      <c r="DQ31" s="160"/>
      <c r="DR31" s="160"/>
      <c r="DS31" s="160"/>
      <c r="DT31" s="160"/>
      <c r="DU31" s="160"/>
      <c r="DV31" s="160"/>
      <c r="DW31" s="160"/>
      <c r="DX31" s="160"/>
      <c r="DY31" s="160"/>
      <c r="DZ31" s="160"/>
      <c r="EA31" s="160"/>
      <c r="EB31" s="160"/>
      <c r="EC31" s="160"/>
      <c r="ED31" s="160"/>
      <c r="EE31" s="160"/>
      <c r="EF31" s="160"/>
      <c r="EG31" s="160"/>
      <c r="EH31" s="160"/>
      <c r="EI31" s="160"/>
      <c r="EJ31" s="160"/>
      <c r="EK31" s="160"/>
      <c r="EL31" s="160"/>
      <c r="EM31" s="160"/>
      <c r="EN31" s="160"/>
      <c r="EO31" s="160"/>
      <c r="EP31" s="160"/>
      <c r="EQ31" s="160"/>
      <c r="ER31" s="160"/>
      <c r="ES31" s="160"/>
      <c r="ET31" s="160"/>
      <c r="EU31" s="160"/>
      <c r="EV31" s="160"/>
      <c r="EW31" s="160"/>
      <c r="EX31" s="160"/>
      <c r="EY31" s="160"/>
      <c r="EZ31" s="160"/>
      <c r="FA31" s="160"/>
      <c r="FB31" s="160"/>
      <c r="FC31" s="160"/>
      <c r="FD31" s="160"/>
      <c r="FE31" s="160"/>
      <c r="FF31" s="160"/>
      <c r="FG31" s="160"/>
      <c r="FH31" s="160"/>
      <c r="FI31" s="160"/>
      <c r="FJ31" s="160"/>
      <c r="FK31" s="160"/>
      <c r="FL31" s="160"/>
      <c r="FM31" s="160"/>
      <c r="FN31" s="160"/>
      <c r="FO31" s="160"/>
      <c r="FP31" s="160"/>
      <c r="FQ31" s="160"/>
      <c r="FR31" s="160"/>
      <c r="FS31" s="160"/>
      <c r="FT31" s="160"/>
      <c r="FU31" s="160"/>
      <c r="FV31" s="160"/>
      <c r="FW31" s="160"/>
      <c r="FX31" s="160"/>
      <c r="FY31" s="160"/>
      <c r="FZ31" s="160"/>
      <c r="GA31" s="160"/>
      <c r="GB31" s="160"/>
      <c r="GC31" s="160"/>
      <c r="GD31" s="160"/>
      <c r="GE31" s="160"/>
      <c r="GF31" s="160"/>
      <c r="GG31" s="160"/>
      <c r="GH31" s="160"/>
      <c r="GI31" s="160"/>
      <c r="GJ31" s="160"/>
      <c r="GK31" s="160"/>
      <c r="GL31" s="160"/>
      <c r="GM31" s="160"/>
      <c r="GN31" s="160"/>
      <c r="GO31" s="160"/>
      <c r="GP31" s="160"/>
      <c r="GQ31" s="160"/>
      <c r="GR31" s="160"/>
      <c r="GS31" s="160"/>
      <c r="GT31" s="160"/>
      <c r="GU31" s="160"/>
      <c r="GV31" s="160"/>
      <c r="GW31" s="160"/>
      <c r="GX31" s="160"/>
      <c r="GY31" s="160"/>
      <c r="GZ31" s="160"/>
      <c r="HA31" s="160"/>
      <c r="HB31" s="160"/>
      <c r="HC31" s="160"/>
      <c r="HD31" s="160"/>
      <c r="HE31" s="160"/>
      <c r="HF31" s="160"/>
      <c r="HG31" s="160"/>
      <c r="HH31" s="160"/>
      <c r="HI31" s="160"/>
      <c r="HJ31" s="160"/>
      <c r="HK31" s="160"/>
      <c r="HL31" s="160"/>
      <c r="HM31" s="160"/>
      <c r="HN31" s="160"/>
      <c r="HO31" s="160"/>
      <c r="HP31" s="160"/>
      <c r="HQ31" s="160"/>
      <c r="HR31" s="160"/>
      <c r="HS31" s="160"/>
      <c r="HT31" s="160"/>
      <c r="HU31" s="160"/>
      <c r="HV31" s="160"/>
      <c r="HW31" s="160"/>
      <c r="HX31" s="160"/>
      <c r="HY31" s="160"/>
      <c r="HZ31" s="160"/>
      <c r="IA31" s="160"/>
      <c r="IB31" s="160"/>
      <c r="IC31" s="160"/>
      <c r="ID31" s="160"/>
      <c r="IE31" s="160"/>
      <c r="IF31" s="160"/>
      <c r="IG31" s="160"/>
      <c r="IH31" s="160"/>
      <c r="II31" s="160"/>
      <c r="IJ31" s="160"/>
      <c r="IK31" s="160"/>
      <c r="IL31" s="160"/>
      <c r="IM31" s="160"/>
      <c r="IN31" s="160"/>
      <c r="IO31" s="160"/>
      <c r="IP31" s="160"/>
      <c r="IQ31" s="160"/>
    </row>
    <row r="32" spans="1:258" s="161" customFormat="1" ht="16.5" outlineLevel="1" thickBot="1">
      <c r="A32" s="200" t="s">
        <v>71</v>
      </c>
      <c r="B32" s="201" t="e">
        <f>#REF!</f>
        <v>#REF!</v>
      </c>
      <c r="C32" s="190" t="e">
        <f>#REF!</f>
        <v>#REF!</v>
      </c>
      <c r="D32" s="191" t="e">
        <f>#REF!</f>
        <v>#REF!</v>
      </c>
      <c r="E32" s="202">
        <f>E31</f>
        <v>1</v>
      </c>
      <c r="F32" s="203" t="e">
        <f>#REF!</f>
        <v>#REF!</v>
      </c>
      <c r="G32" s="153" t="str">
        <f>G31</f>
        <v>MAILLET SOLENNE</v>
      </c>
      <c r="H32" s="204" t="s">
        <v>95</v>
      </c>
      <c r="I32" s="155" t="s">
        <v>36</v>
      </c>
      <c r="J32" s="156" t="s">
        <v>96</v>
      </c>
      <c r="K32" s="193"/>
      <c r="L32" s="194"/>
      <c r="M32" s="195"/>
      <c r="N32" s="206" t="s">
        <v>103</v>
      </c>
      <c r="O32" s="205" t="s">
        <v>97</v>
      </c>
      <c r="P32" s="175" t="s">
        <v>98</v>
      </c>
      <c r="Q32" s="175" t="s">
        <v>98</v>
      </c>
      <c r="R32" s="205" t="s">
        <v>98</v>
      </c>
      <c r="S32" s="205" t="s">
        <v>97</v>
      </c>
      <c r="T32" s="205" t="s">
        <v>97</v>
      </c>
      <c r="U32" s="206" t="s">
        <v>99</v>
      </c>
      <c r="V32" s="205" t="s">
        <v>99</v>
      </c>
      <c r="W32" s="175" t="s">
        <v>99</v>
      </c>
      <c r="X32" s="175" t="s">
        <v>99</v>
      </c>
      <c r="Y32" s="205" t="s">
        <v>100</v>
      </c>
      <c r="Z32" s="205" t="s">
        <v>97</v>
      </c>
      <c r="AA32" s="205" t="s">
        <v>97</v>
      </c>
      <c r="AB32" s="206" t="s">
        <v>99</v>
      </c>
      <c r="AC32" s="205" t="s">
        <v>98</v>
      </c>
      <c r="AD32" s="175" t="s">
        <v>98</v>
      </c>
      <c r="AE32" s="175" t="s">
        <v>97</v>
      </c>
      <c r="AF32" s="205" t="s">
        <v>100</v>
      </c>
      <c r="AG32" s="205" t="s">
        <v>98</v>
      </c>
      <c r="AH32" s="205" t="s">
        <v>98</v>
      </c>
      <c r="AI32" s="206" t="s">
        <v>98</v>
      </c>
      <c r="AJ32" s="205" t="s">
        <v>98</v>
      </c>
      <c r="AK32" s="175" t="s">
        <v>97</v>
      </c>
      <c r="AL32" s="175" t="s">
        <v>97</v>
      </c>
      <c r="AM32" s="205" t="s">
        <v>99</v>
      </c>
      <c r="AN32" s="205" t="s">
        <v>99</v>
      </c>
      <c r="AO32" s="205" t="s">
        <v>99</v>
      </c>
      <c r="AP32" s="206" t="s">
        <v>99</v>
      </c>
      <c r="AQ32" s="205" t="s">
        <v>97</v>
      </c>
      <c r="AR32" s="175" t="s">
        <v>98</v>
      </c>
      <c r="AS32" s="175" t="s">
        <v>98</v>
      </c>
      <c r="AT32" s="205" t="s">
        <v>98</v>
      </c>
      <c r="AU32" s="205" t="s">
        <v>97</v>
      </c>
      <c r="AV32" s="205" t="s">
        <v>97</v>
      </c>
      <c r="AW32" s="206" t="s">
        <v>99</v>
      </c>
      <c r="AX32" s="205" t="s">
        <v>99</v>
      </c>
      <c r="AY32" s="175" t="s">
        <v>99</v>
      </c>
      <c r="AZ32" s="175" t="s">
        <v>99</v>
      </c>
      <c r="BA32" s="205" t="s">
        <v>100</v>
      </c>
      <c r="BB32" s="205" t="s">
        <v>97</v>
      </c>
      <c r="BC32" s="205" t="s">
        <v>97</v>
      </c>
      <c r="BD32" s="206" t="s">
        <v>99</v>
      </c>
      <c r="BE32" s="205" t="s">
        <v>102</v>
      </c>
      <c r="BF32" s="175" t="s">
        <v>98</v>
      </c>
      <c r="BG32" s="175" t="s">
        <v>97</v>
      </c>
      <c r="BH32" s="205" t="s">
        <v>100</v>
      </c>
      <c r="BI32" s="205" t="s">
        <v>98</v>
      </c>
      <c r="BJ32" s="205" t="s">
        <v>98</v>
      </c>
      <c r="BK32" s="206" t="s">
        <v>98</v>
      </c>
      <c r="BL32" s="205" t="s">
        <v>98</v>
      </c>
      <c r="BM32" s="175" t="s">
        <v>97</v>
      </c>
      <c r="BN32" s="175" t="s">
        <v>97</v>
      </c>
      <c r="BO32" s="205" t="s">
        <v>99</v>
      </c>
      <c r="BP32" s="205" t="s">
        <v>99</v>
      </c>
      <c r="BQ32" s="205" t="s">
        <v>99</v>
      </c>
      <c r="BR32" s="206" t="s">
        <v>99</v>
      </c>
      <c r="BS32" s="205" t="s">
        <v>97</v>
      </c>
      <c r="BT32" s="175" t="s">
        <v>98</v>
      </c>
      <c r="BU32" s="175" t="s">
        <v>98</v>
      </c>
      <c r="BV32" s="205" t="s">
        <v>98</v>
      </c>
      <c r="BW32" s="205" t="s">
        <v>97</v>
      </c>
      <c r="BX32" s="205" t="s">
        <v>97</v>
      </c>
      <c r="BY32" s="206" t="s">
        <v>99</v>
      </c>
      <c r="BZ32" s="205" t="s">
        <v>99</v>
      </c>
      <c r="CA32" s="175" t="s">
        <v>99</v>
      </c>
      <c r="CB32" s="175" t="s">
        <v>99</v>
      </c>
      <c r="CC32" s="205" t="s">
        <v>108</v>
      </c>
      <c r="CD32" s="205" t="s">
        <v>97</v>
      </c>
      <c r="CE32" s="205" t="s">
        <v>97</v>
      </c>
      <c r="CF32" s="206" t="s">
        <v>99</v>
      </c>
      <c r="CG32" s="205" t="s">
        <v>98</v>
      </c>
      <c r="CH32" s="175" t="s">
        <v>98</v>
      </c>
      <c r="CI32" s="175" t="s">
        <v>97</v>
      </c>
      <c r="CJ32" s="205" t="s">
        <v>108</v>
      </c>
      <c r="CK32" s="205" t="s">
        <v>98</v>
      </c>
      <c r="CL32" s="205" t="s">
        <v>98</v>
      </c>
      <c r="CM32" s="206" t="s">
        <v>98</v>
      </c>
      <c r="CN32" s="205" t="s">
        <v>98</v>
      </c>
      <c r="CO32" s="175" t="s">
        <v>97</v>
      </c>
      <c r="CP32" s="175" t="s">
        <v>97</v>
      </c>
      <c r="CQ32" s="205" t="s">
        <v>99</v>
      </c>
      <c r="CR32" s="205" t="s">
        <v>99</v>
      </c>
      <c r="CS32" s="205" t="s">
        <v>99</v>
      </c>
      <c r="CT32" s="206" t="s">
        <v>103</v>
      </c>
      <c r="CU32" s="205" t="s">
        <v>97</v>
      </c>
      <c r="CV32" s="175" t="s">
        <v>103</v>
      </c>
      <c r="CW32" s="175" t="s">
        <v>103</v>
      </c>
      <c r="CX32" s="175" t="s">
        <v>103</v>
      </c>
      <c r="CY32" s="205" t="s">
        <v>97</v>
      </c>
      <c r="CZ32" s="205" t="s">
        <v>97</v>
      </c>
      <c r="DA32" s="206" t="s">
        <v>103</v>
      </c>
      <c r="DB32" s="206" t="s">
        <v>103</v>
      </c>
      <c r="DC32" s="206" t="s">
        <v>103</v>
      </c>
      <c r="DD32" s="206" t="s">
        <v>103</v>
      </c>
      <c r="DE32" s="205" t="s">
        <v>108</v>
      </c>
      <c r="DF32" s="205" t="s">
        <v>97</v>
      </c>
      <c r="DG32" s="205" t="s">
        <v>97</v>
      </c>
      <c r="DH32" s="206" t="s">
        <v>103</v>
      </c>
      <c r="DI32" s="206" t="s">
        <v>103</v>
      </c>
      <c r="DJ32" s="206" t="s">
        <v>103</v>
      </c>
      <c r="DK32" s="175" t="s">
        <v>97</v>
      </c>
      <c r="DL32" s="205" t="s">
        <v>108</v>
      </c>
      <c r="DM32" s="205" t="s">
        <v>103</v>
      </c>
      <c r="DN32" s="205" t="s">
        <v>103</v>
      </c>
      <c r="DO32" s="206" t="s">
        <v>98</v>
      </c>
      <c r="DP32" s="205" t="s">
        <v>98</v>
      </c>
      <c r="DQ32" s="175" t="s">
        <v>97</v>
      </c>
      <c r="DR32" s="175" t="s">
        <v>97</v>
      </c>
      <c r="DS32" s="205" t="s">
        <v>99</v>
      </c>
      <c r="DT32" s="205" t="s">
        <v>99</v>
      </c>
      <c r="DU32" s="205" t="s">
        <v>99</v>
      </c>
      <c r="DV32" s="206" t="s">
        <v>99</v>
      </c>
      <c r="DW32" s="205" t="s">
        <v>97</v>
      </c>
      <c r="DX32" s="175" t="s">
        <v>98</v>
      </c>
      <c r="DY32" s="175" t="s">
        <v>98</v>
      </c>
      <c r="DZ32" s="205" t="s">
        <v>98</v>
      </c>
      <c r="EA32" s="205" t="s">
        <v>97</v>
      </c>
      <c r="EB32" s="205" t="s">
        <v>97</v>
      </c>
      <c r="EC32" s="206" t="s">
        <v>99</v>
      </c>
      <c r="ED32" s="205" t="s">
        <v>99</v>
      </c>
      <c r="EE32" s="175" t="s">
        <v>99</v>
      </c>
      <c r="EF32" s="175" t="s">
        <v>99</v>
      </c>
      <c r="EG32" s="205" t="s">
        <v>108</v>
      </c>
      <c r="EH32" s="205" t="s">
        <v>97</v>
      </c>
      <c r="EI32" s="205" t="s">
        <v>97</v>
      </c>
      <c r="EJ32" s="206" t="s">
        <v>99</v>
      </c>
      <c r="EK32" s="205" t="s">
        <v>98</v>
      </c>
      <c r="EL32" s="175" t="s">
        <v>98</v>
      </c>
      <c r="EM32" s="175" t="s">
        <v>97</v>
      </c>
      <c r="EN32" s="205" t="s">
        <v>108</v>
      </c>
      <c r="EO32" s="205" t="s">
        <v>98</v>
      </c>
      <c r="EP32" s="205" t="s">
        <v>98</v>
      </c>
      <c r="EQ32" s="206" t="s">
        <v>98</v>
      </c>
      <c r="ER32" s="205" t="s">
        <v>98</v>
      </c>
      <c r="ES32" s="175" t="s">
        <v>97</v>
      </c>
      <c r="ET32" s="175" t="s">
        <v>97</v>
      </c>
      <c r="EU32" s="205" t="s">
        <v>99</v>
      </c>
      <c r="EV32" s="205" t="s">
        <v>99</v>
      </c>
      <c r="EW32" s="205" t="s">
        <v>99</v>
      </c>
      <c r="EX32" s="206" t="s">
        <v>99</v>
      </c>
      <c r="EY32" s="205" t="s">
        <v>97</v>
      </c>
      <c r="EZ32" s="175" t="s">
        <v>98</v>
      </c>
      <c r="FA32" s="175" t="s">
        <v>98</v>
      </c>
      <c r="FB32" s="205" t="s">
        <v>98</v>
      </c>
      <c r="FC32" s="205" t="s">
        <v>97</v>
      </c>
      <c r="FD32" s="205" t="s">
        <v>97</v>
      </c>
      <c r="FE32" s="206" t="s">
        <v>99</v>
      </c>
      <c r="FF32" s="205" t="s">
        <v>99</v>
      </c>
      <c r="FG32" s="175" t="s">
        <v>99</v>
      </c>
      <c r="FH32" s="175" t="s">
        <v>99</v>
      </c>
      <c r="FI32" s="205" t="s">
        <v>108</v>
      </c>
      <c r="FJ32" s="205" t="s">
        <v>97</v>
      </c>
      <c r="FK32" s="205" t="s">
        <v>97</v>
      </c>
      <c r="FL32" s="206" t="s">
        <v>99</v>
      </c>
      <c r="FM32" s="205" t="s">
        <v>98</v>
      </c>
      <c r="FN32" s="175" t="s">
        <v>98</v>
      </c>
      <c r="FO32" s="175" t="s">
        <v>97</v>
      </c>
      <c r="FP32" s="205" t="s">
        <v>108</v>
      </c>
      <c r="FQ32" s="205" t="s">
        <v>98</v>
      </c>
      <c r="FR32" s="205" t="s">
        <v>98</v>
      </c>
      <c r="FS32" s="206" t="s">
        <v>98</v>
      </c>
      <c r="FT32" s="205" t="s">
        <v>98</v>
      </c>
      <c r="FU32" s="175" t="s">
        <v>97</v>
      </c>
      <c r="FV32" s="175" t="s">
        <v>97</v>
      </c>
      <c r="FW32" s="205" t="s">
        <v>99</v>
      </c>
      <c r="FX32" s="205" t="s">
        <v>99</v>
      </c>
      <c r="FY32" s="205" t="s">
        <v>99</v>
      </c>
      <c r="FZ32" s="206" t="s">
        <v>99</v>
      </c>
      <c r="GA32" s="205" t="s">
        <v>97</v>
      </c>
      <c r="GB32" s="175" t="s">
        <v>98</v>
      </c>
      <c r="GC32" s="175" t="s">
        <v>98</v>
      </c>
      <c r="GD32" s="205" t="s">
        <v>98</v>
      </c>
      <c r="GE32" s="205" t="s">
        <v>97</v>
      </c>
      <c r="GF32" s="205" t="s">
        <v>97</v>
      </c>
      <c r="GG32" s="206" t="s">
        <v>99</v>
      </c>
      <c r="GH32" s="205" t="s">
        <v>99</v>
      </c>
      <c r="GI32" s="175" t="s">
        <v>99</v>
      </c>
      <c r="GJ32" s="175" t="s">
        <v>99</v>
      </c>
      <c r="GK32" s="205" t="s">
        <v>108</v>
      </c>
      <c r="GL32" s="205" t="s">
        <v>97</v>
      </c>
      <c r="GM32" s="205" t="s">
        <v>97</v>
      </c>
      <c r="GN32" s="206" t="s">
        <v>99</v>
      </c>
      <c r="GO32" s="205" t="s">
        <v>98</v>
      </c>
      <c r="GP32" s="175" t="s">
        <v>98</v>
      </c>
      <c r="GQ32" s="175" t="s">
        <v>97</v>
      </c>
      <c r="GR32" s="205" t="s">
        <v>108</v>
      </c>
      <c r="GS32" s="205" t="s">
        <v>98</v>
      </c>
      <c r="GT32" s="205" t="s">
        <v>98</v>
      </c>
      <c r="GU32" s="206" t="s">
        <v>98</v>
      </c>
      <c r="GV32" s="205" t="s">
        <v>98</v>
      </c>
      <c r="GW32" s="175" t="s">
        <v>97</v>
      </c>
      <c r="GX32" s="175" t="s">
        <v>97</v>
      </c>
      <c r="GY32" s="205" t="s">
        <v>99</v>
      </c>
      <c r="GZ32" s="205" t="s">
        <v>99</v>
      </c>
      <c r="HA32" s="205" t="s">
        <v>99</v>
      </c>
      <c r="HB32" s="206" t="s">
        <v>99</v>
      </c>
      <c r="HC32" s="205" t="s">
        <v>97</v>
      </c>
      <c r="HD32" s="175" t="s">
        <v>98</v>
      </c>
      <c r="HE32" s="175" t="s">
        <v>98</v>
      </c>
      <c r="HF32" s="205" t="s">
        <v>98</v>
      </c>
      <c r="HG32" s="205" t="s">
        <v>97</v>
      </c>
      <c r="HH32" s="205" t="s">
        <v>97</v>
      </c>
      <c r="HI32" s="206" t="s">
        <v>99</v>
      </c>
      <c r="HJ32" s="205" t="s">
        <v>99</v>
      </c>
      <c r="HK32" s="175" t="s">
        <v>99</v>
      </c>
      <c r="HL32" s="175" t="s">
        <v>99</v>
      </c>
      <c r="HM32" s="205" t="s">
        <v>108</v>
      </c>
      <c r="HN32" s="205" t="s">
        <v>97</v>
      </c>
      <c r="HO32" s="205" t="s">
        <v>97</v>
      </c>
      <c r="HP32" s="206" t="s">
        <v>99</v>
      </c>
      <c r="HQ32" s="205" t="s">
        <v>98</v>
      </c>
      <c r="HR32" s="175" t="s">
        <v>98</v>
      </c>
      <c r="HS32" s="175" t="s">
        <v>97</v>
      </c>
      <c r="HT32" s="205" t="s">
        <v>108</v>
      </c>
      <c r="HU32" s="205" t="s">
        <v>98</v>
      </c>
      <c r="HV32" s="205" t="s">
        <v>98</v>
      </c>
      <c r="HW32" s="206" t="s">
        <v>98</v>
      </c>
      <c r="HX32" s="205" t="s">
        <v>98</v>
      </c>
      <c r="HY32" s="175" t="s">
        <v>97</v>
      </c>
      <c r="HZ32" s="175" t="s">
        <v>97</v>
      </c>
      <c r="IA32" s="205" t="s">
        <v>99</v>
      </c>
      <c r="IB32" s="205" t="s">
        <v>99</v>
      </c>
      <c r="IC32" s="205" t="s">
        <v>99</v>
      </c>
      <c r="ID32" s="206" t="s">
        <v>99</v>
      </c>
      <c r="IE32" s="205" t="s">
        <v>97</v>
      </c>
      <c r="IF32" s="175" t="s">
        <v>98</v>
      </c>
      <c r="IG32" s="175" t="s">
        <v>98</v>
      </c>
      <c r="IH32" s="205" t="s">
        <v>98</v>
      </c>
      <c r="II32" s="205" t="s">
        <v>97</v>
      </c>
      <c r="IJ32" s="205" t="s">
        <v>97</v>
      </c>
      <c r="IK32" s="206" t="s">
        <v>99</v>
      </c>
      <c r="IL32" s="205" t="s">
        <v>99</v>
      </c>
      <c r="IM32" s="175" t="s">
        <v>99</v>
      </c>
      <c r="IN32" s="175" t="s">
        <v>99</v>
      </c>
      <c r="IO32" s="205" t="s">
        <v>108</v>
      </c>
      <c r="IP32" s="205" t="s">
        <v>97</v>
      </c>
      <c r="IQ32" s="205" t="s">
        <v>97</v>
      </c>
      <c r="IR32" s="206" t="s">
        <v>99</v>
      </c>
      <c r="IS32" s="205" t="s">
        <v>98</v>
      </c>
      <c r="IT32" s="175" t="s">
        <v>98</v>
      </c>
      <c r="IU32" s="175" t="s">
        <v>97</v>
      </c>
      <c r="IV32" s="205" t="s">
        <v>108</v>
      </c>
      <c r="IW32" s="205" t="s">
        <v>98</v>
      </c>
      <c r="IX32" s="205" t="s">
        <v>98</v>
      </c>
    </row>
    <row r="33" spans="1:251" s="207" customFormat="1" ht="15.75" outlineLevel="1">
      <c r="A33" s="207" t="s">
        <v>71</v>
      </c>
      <c r="B33" s="208"/>
      <c r="C33" s="209"/>
      <c r="D33" s="210"/>
      <c r="E33" s="211"/>
      <c r="F33" s="212"/>
      <c r="G33" s="213"/>
      <c r="H33" s="214"/>
      <c r="I33" s="215" t="s">
        <v>114</v>
      </c>
      <c r="J33" s="216"/>
      <c r="K33" s="217"/>
      <c r="L33" s="218"/>
      <c r="M33" s="219"/>
      <c r="N33" s="220"/>
      <c r="O33" s="220"/>
      <c r="P33" s="220"/>
      <c r="Q33" s="220"/>
      <c r="R33" s="220"/>
      <c r="S33" s="220"/>
      <c r="T33" s="221"/>
      <c r="U33" s="220"/>
      <c r="V33" s="220"/>
      <c r="W33" s="220"/>
      <c r="X33" s="220"/>
      <c r="Y33" s="220"/>
      <c r="Z33" s="220"/>
      <c r="AA33" s="221"/>
      <c r="AB33" s="220"/>
      <c r="AC33" s="220"/>
      <c r="AD33" s="220"/>
      <c r="AE33" s="220"/>
      <c r="AF33" s="220"/>
      <c r="AG33" s="220"/>
      <c r="AH33" s="221"/>
      <c r="AI33" s="220"/>
      <c r="AJ33" s="220"/>
      <c r="AK33" s="220"/>
      <c r="AL33" s="220"/>
      <c r="AM33" s="220"/>
      <c r="AN33" s="220"/>
      <c r="AO33" s="221"/>
      <c r="AP33" s="220"/>
      <c r="AQ33" s="220"/>
      <c r="AR33" s="220"/>
      <c r="AS33" s="220"/>
      <c r="AT33" s="220"/>
      <c r="AU33" s="220"/>
      <c r="AV33" s="221"/>
      <c r="AW33" s="220"/>
      <c r="AX33" s="220"/>
      <c r="AY33" s="220"/>
      <c r="AZ33" s="220"/>
      <c r="BA33" s="220"/>
      <c r="BB33" s="220"/>
      <c r="BC33" s="221"/>
      <c r="BD33" s="220"/>
      <c r="BE33" s="220"/>
      <c r="BF33" s="220"/>
      <c r="BG33" s="220"/>
      <c r="BH33" s="220"/>
      <c r="BI33" s="220"/>
      <c r="BJ33" s="221"/>
      <c r="BK33" s="220"/>
      <c r="BL33" s="220"/>
      <c r="BM33" s="220"/>
      <c r="BN33" s="220"/>
      <c r="BO33" s="220"/>
      <c r="BP33" s="220"/>
      <c r="BQ33" s="221"/>
      <c r="BR33" s="220"/>
      <c r="BS33" s="220"/>
      <c r="BT33" s="220"/>
      <c r="BU33" s="220"/>
      <c r="BV33" s="220"/>
      <c r="BW33" s="220"/>
      <c r="BX33" s="221"/>
      <c r="BY33" s="220"/>
      <c r="BZ33" s="220"/>
      <c r="CA33" s="220"/>
      <c r="CB33" s="220"/>
      <c r="CC33" s="220"/>
      <c r="CD33" s="220"/>
      <c r="CE33" s="221"/>
      <c r="CF33" s="220"/>
      <c r="CG33" s="220"/>
      <c r="CH33" s="220"/>
      <c r="CI33" s="220"/>
      <c r="CJ33" s="220"/>
      <c r="CK33" s="220"/>
      <c r="CL33" s="221"/>
      <c r="CM33" s="220"/>
      <c r="CN33" s="220"/>
      <c r="CO33" s="220"/>
      <c r="CP33" s="220"/>
      <c r="CQ33" s="220"/>
      <c r="CR33" s="220"/>
      <c r="CS33" s="221"/>
      <c r="CT33" s="220"/>
      <c r="CU33" s="220"/>
      <c r="CV33" s="220"/>
      <c r="CW33" s="220"/>
      <c r="CX33" s="220"/>
      <c r="CY33" s="220"/>
      <c r="CZ33" s="221"/>
      <c r="DA33" s="220"/>
      <c r="DB33" s="220"/>
      <c r="DC33" s="220"/>
      <c r="DD33" s="220"/>
      <c r="DE33" s="220"/>
      <c r="DF33" s="220"/>
      <c r="DG33" s="221"/>
      <c r="DH33" s="220"/>
      <c r="DI33" s="220"/>
      <c r="DJ33" s="220"/>
      <c r="DK33" s="220"/>
      <c r="DL33" s="220"/>
      <c r="DM33" s="220"/>
      <c r="DN33" s="221"/>
      <c r="DO33" s="220"/>
      <c r="DP33" s="220"/>
      <c r="DQ33" s="220"/>
      <c r="DR33" s="220"/>
      <c r="DS33" s="220"/>
      <c r="DT33" s="220"/>
      <c r="DU33" s="221"/>
      <c r="DV33" s="220"/>
      <c r="DW33" s="220"/>
      <c r="DX33" s="220"/>
      <c r="DY33" s="220"/>
      <c r="DZ33" s="220"/>
      <c r="EA33" s="220"/>
      <c r="EB33" s="221"/>
      <c r="EC33" s="220"/>
      <c r="ED33" s="220"/>
      <c r="EE33" s="220"/>
      <c r="EF33" s="220"/>
      <c r="EG33" s="220"/>
      <c r="EH33" s="220"/>
      <c r="EI33" s="221"/>
      <c r="EJ33" s="220"/>
      <c r="EK33" s="220"/>
      <c r="EL33" s="220"/>
      <c r="EM33" s="220"/>
      <c r="EN33" s="220"/>
      <c r="EO33" s="220"/>
      <c r="EP33" s="221"/>
      <c r="EQ33" s="220"/>
      <c r="ER33" s="220"/>
      <c r="ES33" s="220"/>
      <c r="ET33" s="220"/>
      <c r="EU33" s="220"/>
      <c r="EV33" s="220"/>
      <c r="EW33" s="221"/>
      <c r="EX33" s="220"/>
      <c r="EY33" s="220"/>
      <c r="EZ33" s="220"/>
      <c r="FA33" s="220"/>
      <c r="FB33" s="220"/>
      <c r="FC33" s="220"/>
      <c r="FD33" s="221"/>
      <c r="FE33" s="220"/>
      <c r="FF33" s="220"/>
      <c r="FG33" s="220"/>
      <c r="FH33" s="220"/>
      <c r="FI33" s="220"/>
      <c r="FJ33" s="220"/>
      <c r="FK33" s="221"/>
      <c r="FL33" s="220"/>
      <c r="FM33" s="220"/>
      <c r="FN33" s="220"/>
      <c r="FO33" s="220"/>
      <c r="FP33" s="220"/>
      <c r="FQ33" s="220"/>
      <c r="FR33" s="221"/>
      <c r="FS33" s="220"/>
      <c r="FT33" s="220"/>
      <c r="FU33" s="220"/>
      <c r="FV33" s="220"/>
      <c r="FW33" s="220"/>
      <c r="FX33" s="220"/>
      <c r="FY33" s="221"/>
      <c r="FZ33" s="220"/>
      <c r="GA33" s="220"/>
      <c r="GB33" s="220"/>
      <c r="GC33" s="220"/>
      <c r="GD33" s="220"/>
      <c r="GE33" s="220"/>
      <c r="GF33" s="221"/>
      <c r="GG33" s="220"/>
      <c r="GH33" s="220"/>
      <c r="GI33" s="220"/>
      <c r="GJ33" s="220"/>
      <c r="GK33" s="220"/>
      <c r="GL33" s="220"/>
      <c r="GM33" s="221"/>
      <c r="GN33" s="220"/>
      <c r="GO33" s="220"/>
      <c r="GP33" s="220"/>
      <c r="GQ33" s="220"/>
      <c r="GR33" s="220"/>
      <c r="GS33" s="220"/>
      <c r="GT33" s="221"/>
      <c r="GU33" s="220"/>
      <c r="GV33" s="220"/>
      <c r="GW33" s="220"/>
      <c r="GX33" s="220"/>
      <c r="GY33" s="220"/>
      <c r="GZ33" s="220"/>
      <c r="HA33" s="221"/>
      <c r="HB33" s="220"/>
      <c r="HC33" s="220"/>
      <c r="HD33" s="220"/>
      <c r="HE33" s="220"/>
      <c r="HF33" s="220"/>
      <c r="HG33" s="220"/>
      <c r="HH33" s="221"/>
      <c r="HI33" s="220"/>
      <c r="HJ33" s="220"/>
      <c r="HK33" s="220"/>
      <c r="HL33" s="220"/>
      <c r="HM33" s="220"/>
      <c r="HN33" s="220"/>
      <c r="HO33" s="221"/>
      <c r="HP33" s="220"/>
      <c r="HQ33" s="220"/>
      <c r="HR33" s="220"/>
      <c r="HS33" s="220"/>
      <c r="HT33" s="220"/>
      <c r="HU33" s="220"/>
      <c r="HV33" s="221"/>
      <c r="HW33" s="220"/>
      <c r="HX33" s="220"/>
      <c r="HY33" s="220"/>
      <c r="HZ33" s="220"/>
      <c r="IA33" s="220"/>
      <c r="IB33" s="220"/>
      <c r="IC33" s="221"/>
      <c r="ID33" s="220"/>
      <c r="IE33" s="220"/>
      <c r="IF33" s="220"/>
      <c r="IG33" s="220"/>
      <c r="IH33" s="220"/>
      <c r="II33" s="220"/>
      <c r="IJ33" s="221"/>
      <c r="IK33" s="220"/>
      <c r="IL33" s="220"/>
      <c r="IM33" s="220"/>
      <c r="IN33" s="220"/>
      <c r="IO33" s="220"/>
      <c r="IP33" s="220"/>
      <c r="IQ33" s="221"/>
    </row>
    <row r="34" spans="1:251" s="235" customFormat="1" ht="21">
      <c r="A34" s="222"/>
      <c r="B34" s="223"/>
      <c r="C34" s="222"/>
      <c r="D34" s="222"/>
      <c r="E34" s="224">
        <f>SUBTOTAL(9,E35:E40)/3</f>
        <v>1.5999999999999999</v>
      </c>
      <c r="F34" s="225">
        <v>15.4</v>
      </c>
      <c r="G34" s="226" t="s">
        <v>87</v>
      </c>
      <c r="H34" s="227"/>
      <c r="I34" s="228"/>
      <c r="J34" s="229"/>
      <c r="K34" s="230"/>
      <c r="L34" s="231"/>
      <c r="M34" s="232"/>
      <c r="N34" s="233"/>
      <c r="O34" s="233"/>
      <c r="P34" s="233"/>
      <c r="Q34" s="233"/>
      <c r="R34" s="233"/>
      <c r="S34" s="233"/>
      <c r="T34" s="234"/>
      <c r="U34" s="233"/>
      <c r="V34" s="233"/>
      <c r="W34" s="233"/>
      <c r="X34" s="233"/>
      <c r="Y34" s="233"/>
      <c r="Z34" s="233"/>
      <c r="AA34" s="234"/>
      <c r="AB34" s="233"/>
      <c r="AC34" s="233"/>
      <c r="AD34" s="233"/>
      <c r="AE34" s="233"/>
      <c r="AF34" s="233"/>
      <c r="AG34" s="233"/>
      <c r="AH34" s="234"/>
      <c r="AI34" s="233"/>
      <c r="AJ34" s="233"/>
      <c r="AK34" s="233"/>
      <c r="AL34" s="233"/>
      <c r="AM34" s="233"/>
      <c r="AN34" s="233"/>
      <c r="AO34" s="234"/>
      <c r="AP34" s="233"/>
      <c r="AQ34" s="233"/>
      <c r="AR34" s="233"/>
      <c r="AS34" s="233"/>
      <c r="AT34" s="233"/>
      <c r="AU34" s="233"/>
      <c r="AV34" s="234"/>
      <c r="AW34" s="233"/>
      <c r="AX34" s="233"/>
      <c r="AY34" s="233"/>
      <c r="AZ34" s="233"/>
      <c r="BA34" s="233"/>
      <c r="BB34" s="233"/>
      <c r="BC34" s="234"/>
      <c r="BD34" s="233"/>
      <c r="BE34" s="233"/>
      <c r="BF34" s="233"/>
      <c r="BG34" s="233"/>
      <c r="BH34" s="233"/>
      <c r="BI34" s="233"/>
      <c r="BJ34" s="234"/>
      <c r="BK34" s="233"/>
      <c r="BL34" s="233"/>
      <c r="BM34" s="233"/>
      <c r="BN34" s="233"/>
      <c r="BO34" s="233"/>
      <c r="BP34" s="233"/>
      <c r="BQ34" s="234"/>
      <c r="BR34" s="233"/>
      <c r="BS34" s="233"/>
      <c r="BT34" s="233"/>
      <c r="BU34" s="233"/>
      <c r="BV34" s="233"/>
      <c r="BW34" s="233"/>
      <c r="BX34" s="234"/>
      <c r="BY34" s="233"/>
      <c r="BZ34" s="233"/>
      <c r="CA34" s="233"/>
      <c r="CB34" s="233"/>
      <c r="CC34" s="233"/>
      <c r="CD34" s="233"/>
      <c r="CE34" s="234"/>
      <c r="CF34" s="233"/>
      <c r="CG34" s="233"/>
      <c r="CH34" s="233"/>
      <c r="CI34" s="233"/>
      <c r="CJ34" s="233"/>
      <c r="CK34" s="233"/>
      <c r="CL34" s="234"/>
      <c r="CM34" s="233"/>
      <c r="CN34" s="233"/>
      <c r="CO34" s="233"/>
      <c r="CP34" s="233"/>
      <c r="CQ34" s="233"/>
      <c r="CR34" s="233"/>
      <c r="CS34" s="234"/>
      <c r="CT34" s="233"/>
      <c r="CU34" s="233"/>
      <c r="CV34" s="233"/>
      <c r="CW34" s="233"/>
      <c r="CX34" s="233"/>
      <c r="CY34" s="233"/>
      <c r="CZ34" s="234"/>
      <c r="DA34" s="233"/>
      <c r="DB34" s="233"/>
      <c r="DC34" s="233"/>
      <c r="DD34" s="233"/>
      <c r="DE34" s="233"/>
      <c r="DF34" s="233"/>
      <c r="DG34" s="234"/>
      <c r="DH34" s="233"/>
      <c r="DI34" s="233"/>
      <c r="DJ34" s="233"/>
      <c r="DK34" s="233"/>
      <c r="DL34" s="233"/>
      <c r="DM34" s="233"/>
      <c r="DN34" s="234"/>
      <c r="DO34" s="233"/>
      <c r="DP34" s="233"/>
      <c r="DQ34" s="233"/>
      <c r="DR34" s="233"/>
      <c r="DS34" s="233"/>
      <c r="DT34" s="233"/>
      <c r="DU34" s="234"/>
      <c r="DV34" s="233"/>
      <c r="DW34" s="233"/>
      <c r="DX34" s="233"/>
      <c r="DY34" s="233"/>
      <c r="DZ34" s="233"/>
      <c r="EA34" s="233"/>
      <c r="EB34" s="234"/>
      <c r="EC34" s="233"/>
      <c r="ED34" s="233"/>
      <c r="EE34" s="233"/>
      <c r="EF34" s="233"/>
      <c r="EG34" s="233"/>
      <c r="EH34" s="233"/>
      <c r="EI34" s="234"/>
      <c r="EJ34" s="233"/>
      <c r="EK34" s="233"/>
      <c r="EL34" s="233"/>
      <c r="EM34" s="233"/>
      <c r="EN34" s="233"/>
      <c r="EO34" s="233"/>
      <c r="EP34" s="234"/>
      <c r="EQ34" s="233"/>
      <c r="ER34" s="233"/>
      <c r="ES34" s="233"/>
      <c r="ET34" s="233"/>
      <c r="EU34" s="233"/>
      <c r="EV34" s="233"/>
      <c r="EW34" s="234"/>
      <c r="EX34" s="233"/>
      <c r="EY34" s="233"/>
      <c r="EZ34" s="233"/>
      <c r="FA34" s="233"/>
      <c r="FB34" s="233"/>
      <c r="FC34" s="233"/>
      <c r="FD34" s="234"/>
      <c r="FE34" s="233"/>
      <c r="FF34" s="233"/>
      <c r="FG34" s="233"/>
      <c r="FH34" s="233"/>
      <c r="FI34" s="233"/>
      <c r="FJ34" s="233"/>
      <c r="FK34" s="234"/>
      <c r="FL34" s="233"/>
      <c r="FM34" s="233"/>
      <c r="FN34" s="233"/>
      <c r="FO34" s="233"/>
      <c r="FP34" s="233"/>
      <c r="FQ34" s="233"/>
      <c r="FR34" s="234"/>
      <c r="FS34" s="233"/>
      <c r="FT34" s="233"/>
      <c r="FU34" s="233"/>
      <c r="FV34" s="233"/>
      <c r="FW34" s="233"/>
      <c r="FX34" s="233"/>
      <c r="FY34" s="234"/>
      <c r="FZ34" s="233"/>
      <c r="GA34" s="233"/>
      <c r="GB34" s="233"/>
      <c r="GC34" s="233"/>
      <c r="GD34" s="233"/>
      <c r="GE34" s="233"/>
      <c r="GF34" s="234"/>
      <c r="GG34" s="233"/>
      <c r="GH34" s="233"/>
      <c r="GI34" s="233"/>
      <c r="GJ34" s="233"/>
      <c r="GK34" s="233"/>
      <c r="GL34" s="233"/>
      <c r="GM34" s="234"/>
      <c r="GN34" s="233"/>
      <c r="GO34" s="233"/>
      <c r="GP34" s="233"/>
      <c r="GQ34" s="233"/>
      <c r="GR34" s="233"/>
      <c r="GS34" s="233"/>
      <c r="GT34" s="234"/>
      <c r="GU34" s="233"/>
      <c r="GV34" s="233"/>
      <c r="GW34" s="233"/>
      <c r="GX34" s="233"/>
      <c r="GY34" s="233"/>
      <c r="GZ34" s="233"/>
      <c r="HA34" s="234"/>
      <c r="HB34" s="233"/>
      <c r="HC34" s="233"/>
      <c r="HD34" s="233"/>
      <c r="HE34" s="233"/>
      <c r="HF34" s="233"/>
      <c r="HG34" s="233"/>
      <c r="HH34" s="234"/>
      <c r="HI34" s="233"/>
      <c r="HJ34" s="233"/>
      <c r="HK34" s="233"/>
      <c r="HL34" s="233"/>
      <c r="HM34" s="233"/>
      <c r="HN34" s="233"/>
      <c r="HO34" s="234"/>
      <c r="HP34" s="233"/>
      <c r="HQ34" s="233"/>
      <c r="HR34" s="233"/>
      <c r="HS34" s="233"/>
      <c r="HT34" s="233"/>
      <c r="HU34" s="233"/>
      <c r="HV34" s="234"/>
      <c r="HW34" s="233"/>
      <c r="HX34" s="233"/>
      <c r="HY34" s="233"/>
      <c r="HZ34" s="233"/>
      <c r="IA34" s="233"/>
      <c r="IB34" s="233"/>
      <c r="IC34" s="234"/>
      <c r="ID34" s="233"/>
      <c r="IE34" s="233"/>
      <c r="IF34" s="233"/>
      <c r="IG34" s="233"/>
      <c r="IH34" s="233"/>
      <c r="II34" s="233"/>
      <c r="IJ34" s="234"/>
      <c r="IK34" s="233"/>
      <c r="IL34" s="233"/>
      <c r="IM34" s="233"/>
      <c r="IN34" s="233"/>
      <c r="IO34" s="233"/>
      <c r="IP34" s="233"/>
      <c r="IQ34" s="234"/>
    </row>
    <row r="35" spans="1:251" s="248" customFormat="1" ht="24.95" customHeight="1" outlineLevel="1">
      <c r="A35" s="236" t="s">
        <v>71</v>
      </c>
      <c r="B35" s="237" t="e">
        <f ca="1">$E$1</f>
        <v>#REF!</v>
      </c>
      <c r="C35" s="237"/>
      <c r="D35" s="238" t="str">
        <f>$G$34</f>
        <v>DCO</v>
      </c>
      <c r="E35" s="239">
        <v>0.8</v>
      </c>
      <c r="F35" s="240"/>
      <c r="G35" s="241" t="str">
        <f ca="1">HLOOKUP(TODAY()-(WEEKDAY(TODAY())-2),N$9:IQ37,ROW(IQ37)-10,FALSE)</f>
        <v xml:space="preserve">BERTIN LUCILE - qté 0,8 -titulaire </v>
      </c>
      <c r="H35" s="242" t="s">
        <v>115</v>
      </c>
      <c r="I35" s="155" t="s">
        <v>116</v>
      </c>
      <c r="J35" s="243"/>
      <c r="K35" s="244"/>
      <c r="L35" s="244"/>
      <c r="M35" s="245"/>
      <c r="N35" s="246" t="s">
        <v>117</v>
      </c>
      <c r="O35" s="247"/>
      <c r="P35" s="247"/>
      <c r="Q35" s="247"/>
      <c r="R35" s="247"/>
      <c r="S35" s="247"/>
      <c r="T35" s="246"/>
      <c r="U35" s="246" t="s">
        <v>117</v>
      </c>
      <c r="V35" s="247"/>
      <c r="W35" s="247"/>
      <c r="X35" s="247" t="s">
        <v>126</v>
      </c>
      <c r="Y35" s="247"/>
      <c r="Z35" s="247"/>
      <c r="AA35" s="246"/>
      <c r="AB35" s="246" t="s">
        <v>117</v>
      </c>
      <c r="AC35" s="247"/>
      <c r="AD35" s="247"/>
      <c r="AE35" s="247"/>
      <c r="AF35" s="247"/>
      <c r="AG35" s="247"/>
      <c r="AH35" s="246"/>
      <c r="AI35" s="246" t="s">
        <v>117</v>
      </c>
      <c r="AJ35" s="247"/>
      <c r="AK35" s="247"/>
      <c r="AL35" s="247"/>
      <c r="AM35" s="247"/>
      <c r="AN35" s="247"/>
      <c r="AO35" s="246"/>
      <c r="AP35" s="246" t="s">
        <v>117</v>
      </c>
      <c r="AQ35" s="247"/>
      <c r="AR35" s="247"/>
      <c r="AS35" s="247"/>
      <c r="AT35" s="247"/>
      <c r="AU35" s="247"/>
      <c r="AV35" s="246"/>
      <c r="AW35" s="246" t="s">
        <v>117</v>
      </c>
      <c r="AX35" s="247"/>
      <c r="AY35" s="247"/>
      <c r="AZ35" s="247"/>
      <c r="BA35" s="247"/>
      <c r="BB35" s="247"/>
      <c r="BC35" s="246"/>
      <c r="BD35" s="246" t="s">
        <v>117</v>
      </c>
      <c r="BE35" s="247"/>
      <c r="BF35" s="247"/>
      <c r="BG35" s="247"/>
      <c r="BH35" s="247"/>
      <c r="BI35" s="247"/>
      <c r="BJ35" s="246"/>
      <c r="BK35" s="246" t="s">
        <v>117</v>
      </c>
      <c r="BL35" s="247"/>
      <c r="BM35" s="247"/>
      <c r="BN35" s="247"/>
      <c r="BO35" s="247"/>
      <c r="BP35" s="247"/>
      <c r="BQ35" s="246"/>
      <c r="BR35" s="246" t="s">
        <v>117</v>
      </c>
      <c r="BS35" s="247"/>
      <c r="BT35" s="247"/>
      <c r="BU35" s="247"/>
      <c r="BV35" s="247"/>
      <c r="BW35" s="247"/>
      <c r="BX35" s="246"/>
      <c r="BY35" s="246" t="s">
        <v>117</v>
      </c>
      <c r="BZ35" s="247"/>
      <c r="CA35" s="247"/>
      <c r="CB35" s="247"/>
      <c r="CC35" s="247"/>
      <c r="CD35" s="247"/>
      <c r="CE35" s="246"/>
      <c r="CF35" s="246" t="s">
        <v>117</v>
      </c>
      <c r="CG35" s="247"/>
      <c r="CH35" s="247"/>
      <c r="CI35" s="247"/>
      <c r="CJ35" s="247"/>
      <c r="CK35" s="247"/>
      <c r="CL35" s="246"/>
      <c r="CM35" s="246" t="s">
        <v>117</v>
      </c>
      <c r="CN35" s="247"/>
      <c r="CO35" s="247"/>
      <c r="CP35" s="247"/>
      <c r="CQ35" s="247"/>
      <c r="CR35" s="247"/>
      <c r="CS35" s="246"/>
      <c r="CT35" s="246" t="s">
        <v>117</v>
      </c>
      <c r="CU35" s="247"/>
      <c r="CV35" s="247"/>
      <c r="CW35" s="247"/>
      <c r="CX35" s="247"/>
      <c r="CY35" s="247"/>
      <c r="CZ35" s="246"/>
      <c r="DA35" s="246" t="s">
        <v>117</v>
      </c>
      <c r="DB35" s="247"/>
      <c r="DC35" s="247"/>
      <c r="DD35" s="247"/>
      <c r="DE35" s="247"/>
      <c r="DF35" s="247"/>
      <c r="DG35" s="246"/>
      <c r="DH35" s="246" t="s">
        <v>117</v>
      </c>
      <c r="DI35" s="247"/>
      <c r="DJ35" s="247"/>
      <c r="DK35" s="247"/>
      <c r="DL35" s="247"/>
      <c r="DM35" s="247"/>
      <c r="DN35" s="246"/>
      <c r="DO35" s="246" t="s">
        <v>117</v>
      </c>
      <c r="DP35" s="247"/>
      <c r="DQ35" s="247"/>
      <c r="DR35" s="247"/>
      <c r="DS35" s="247"/>
      <c r="DT35" s="247"/>
      <c r="DU35" s="246"/>
      <c r="DV35" s="246" t="s">
        <v>117</v>
      </c>
      <c r="DW35" s="247"/>
      <c r="DX35" s="247"/>
      <c r="DY35" s="247"/>
      <c r="DZ35" s="247"/>
      <c r="EA35" s="247"/>
      <c r="EB35" s="246"/>
      <c r="EC35" s="246" t="s">
        <v>117</v>
      </c>
      <c r="ED35" s="247"/>
      <c r="EE35" s="247"/>
      <c r="EF35" s="247"/>
      <c r="EG35" s="247"/>
      <c r="EH35" s="247"/>
      <c r="EI35" s="246"/>
      <c r="EJ35" s="246" t="s">
        <v>117</v>
      </c>
      <c r="EK35" s="247"/>
      <c r="EL35" s="247"/>
      <c r="EM35" s="247"/>
      <c r="EN35" s="247"/>
      <c r="EO35" s="247"/>
      <c r="EP35" s="246"/>
      <c r="EQ35" s="246" t="s">
        <v>117</v>
      </c>
      <c r="ER35" s="247"/>
      <c r="ES35" s="247"/>
      <c r="ET35" s="247"/>
      <c r="EU35" s="247"/>
      <c r="EV35" s="247"/>
      <c r="EW35" s="246"/>
      <c r="EX35" s="246" t="s">
        <v>117</v>
      </c>
      <c r="EY35" s="247"/>
      <c r="EZ35" s="247"/>
      <c r="FA35" s="247"/>
      <c r="FB35" s="247"/>
      <c r="FC35" s="247"/>
      <c r="FD35" s="246"/>
      <c r="FE35" s="246" t="s">
        <v>117</v>
      </c>
      <c r="FF35" s="247"/>
      <c r="FG35" s="247"/>
      <c r="FH35" s="247"/>
      <c r="FI35" s="247"/>
      <c r="FJ35" s="247"/>
      <c r="FK35" s="246"/>
      <c r="FL35" s="246" t="s">
        <v>117</v>
      </c>
      <c r="FM35" s="247"/>
      <c r="FN35" s="247"/>
      <c r="FO35" s="247"/>
      <c r="FP35" s="247"/>
      <c r="FQ35" s="247"/>
      <c r="FR35" s="246"/>
      <c r="FS35" s="246" t="s">
        <v>117</v>
      </c>
      <c r="FT35" s="247"/>
      <c r="FU35" s="247"/>
      <c r="FV35" s="247"/>
      <c r="FW35" s="247"/>
      <c r="FX35" s="247"/>
      <c r="FY35" s="246"/>
      <c r="FZ35" s="246" t="s">
        <v>117</v>
      </c>
      <c r="GA35" s="247"/>
      <c r="GB35" s="247"/>
      <c r="GC35" s="247"/>
      <c r="GD35" s="247"/>
      <c r="GE35" s="247"/>
      <c r="GF35" s="246"/>
      <c r="GG35" s="246" t="s">
        <v>117</v>
      </c>
      <c r="GH35" s="247"/>
      <c r="GI35" s="247"/>
      <c r="GJ35" s="247"/>
      <c r="GK35" s="247"/>
      <c r="GL35" s="247"/>
      <c r="GM35" s="246"/>
      <c r="GN35" s="246" t="s">
        <v>117</v>
      </c>
      <c r="GO35" s="247"/>
      <c r="GP35" s="247"/>
      <c r="GQ35" s="247"/>
      <c r="GR35" s="247"/>
      <c r="GS35" s="247"/>
      <c r="GT35" s="246"/>
      <c r="GU35" s="246" t="s">
        <v>117</v>
      </c>
      <c r="GV35" s="247"/>
      <c r="GW35" s="247"/>
      <c r="GX35" s="247"/>
      <c r="GY35" s="247"/>
      <c r="GZ35" s="247"/>
      <c r="HA35" s="246"/>
      <c r="HB35" s="246" t="s">
        <v>117</v>
      </c>
      <c r="HC35" s="247"/>
      <c r="HD35" s="247"/>
      <c r="HE35" s="247"/>
      <c r="HF35" s="247"/>
      <c r="HG35" s="247"/>
      <c r="HH35" s="246"/>
      <c r="HI35" s="246" t="s">
        <v>117</v>
      </c>
      <c r="HJ35" s="247"/>
      <c r="HK35" s="247"/>
      <c r="HL35" s="247"/>
      <c r="HM35" s="247"/>
      <c r="HN35" s="247"/>
      <c r="HO35" s="246"/>
      <c r="HP35" s="246" t="s">
        <v>117</v>
      </c>
      <c r="HQ35" s="247"/>
      <c r="HR35" s="247"/>
      <c r="HS35" s="247"/>
      <c r="HT35" s="247"/>
      <c r="HU35" s="247"/>
      <c r="HV35" s="246"/>
      <c r="HW35" s="246" t="s">
        <v>117</v>
      </c>
      <c r="HX35" s="247"/>
      <c r="HY35" s="247"/>
      <c r="HZ35" s="247"/>
      <c r="IA35" s="247"/>
      <c r="IB35" s="247"/>
      <c r="IC35" s="246"/>
      <c r="ID35" s="246" t="s">
        <v>117</v>
      </c>
      <c r="IE35" s="247"/>
      <c r="IF35" s="247"/>
      <c r="IG35" s="247"/>
      <c r="IH35" s="247"/>
      <c r="II35" s="247"/>
      <c r="IJ35" s="246"/>
      <c r="IK35" s="246" t="s">
        <v>117</v>
      </c>
      <c r="IL35" s="247"/>
      <c r="IM35" s="247"/>
      <c r="IN35" s="247"/>
      <c r="IO35" s="247"/>
      <c r="IP35" s="247"/>
      <c r="IQ35" s="246"/>
    </row>
    <row r="36" spans="1:251" s="257" customFormat="1" ht="24.95" customHeight="1" outlineLevel="1">
      <c r="A36" s="249" t="s">
        <v>71</v>
      </c>
      <c r="B36" s="249" t="e">
        <f ca="1">B35</f>
        <v>#REF!</v>
      </c>
      <c r="C36" s="249">
        <f>C35</f>
        <v>0</v>
      </c>
      <c r="D36" s="249" t="str">
        <f>D35</f>
        <v>DCO</v>
      </c>
      <c r="E36" s="250">
        <f>E35</f>
        <v>0.8</v>
      </c>
      <c r="F36" s="181"/>
      <c r="G36" s="251" t="str">
        <f ca="1">G35</f>
        <v xml:space="preserve">BERTIN LUCILE - qté 0,8 -titulaire </v>
      </c>
      <c r="H36" s="252" t="str">
        <f>H35</f>
        <v>titulaire</v>
      </c>
      <c r="I36" s="253" t="str">
        <f>I35</f>
        <v>POLE E</v>
      </c>
      <c r="J36" s="254"/>
      <c r="K36" s="254"/>
      <c r="L36" s="254"/>
      <c r="M36" s="255"/>
      <c r="N36" s="256" t="s">
        <v>42</v>
      </c>
      <c r="O36" s="256"/>
      <c r="P36" s="256"/>
      <c r="Q36" s="256"/>
      <c r="R36" s="256"/>
      <c r="S36" s="256"/>
      <c r="T36" s="256" t="s">
        <v>42</v>
      </c>
      <c r="U36" s="256" t="s">
        <v>42</v>
      </c>
      <c r="V36" s="256"/>
      <c r="W36" s="256"/>
      <c r="X36" s="256" t="s">
        <v>38</v>
      </c>
      <c r="Y36" s="256"/>
      <c r="Z36" s="256"/>
      <c r="AA36" s="256" t="s">
        <v>42</v>
      </c>
      <c r="AB36" s="256" t="s">
        <v>42</v>
      </c>
      <c r="AC36" s="256"/>
      <c r="AD36" s="256"/>
      <c r="AE36" s="256"/>
      <c r="AF36" s="256"/>
      <c r="AG36" s="256"/>
      <c r="AH36" s="256" t="s">
        <v>42</v>
      </c>
      <c r="AI36" s="256" t="s">
        <v>42</v>
      </c>
      <c r="AJ36" s="256"/>
      <c r="AK36" s="256"/>
      <c r="AL36" s="256"/>
      <c r="AM36" s="256"/>
      <c r="AN36" s="256"/>
      <c r="AO36" s="256" t="s">
        <v>42</v>
      </c>
      <c r="AP36" s="256" t="s">
        <v>42</v>
      </c>
      <c r="AQ36" s="256"/>
      <c r="AR36" s="256"/>
      <c r="AS36" s="256"/>
      <c r="AT36" s="256"/>
      <c r="AU36" s="256"/>
      <c r="AV36" s="256" t="s">
        <v>42</v>
      </c>
      <c r="AW36" s="256" t="s">
        <v>42</v>
      </c>
      <c r="AX36" s="256"/>
      <c r="AY36" s="256"/>
      <c r="AZ36" s="256"/>
      <c r="BA36" s="256"/>
      <c r="BB36" s="256"/>
      <c r="BC36" s="256" t="s">
        <v>42</v>
      </c>
      <c r="BD36" s="256" t="s">
        <v>42</v>
      </c>
      <c r="BE36" s="256"/>
      <c r="BF36" s="256"/>
      <c r="BG36" s="256"/>
      <c r="BH36" s="256"/>
      <c r="BI36" s="256"/>
      <c r="BJ36" s="256" t="s">
        <v>42</v>
      </c>
      <c r="BK36" s="256" t="s">
        <v>42</v>
      </c>
      <c r="BL36" s="256"/>
      <c r="BM36" s="256"/>
      <c r="BN36" s="256"/>
      <c r="BO36" s="256"/>
      <c r="BP36" s="256"/>
      <c r="BQ36" s="256" t="s">
        <v>42</v>
      </c>
      <c r="BR36" s="256" t="s">
        <v>42</v>
      </c>
      <c r="BS36" s="256"/>
      <c r="BT36" s="256"/>
      <c r="BU36" s="256"/>
      <c r="BV36" s="256"/>
      <c r="BW36" s="256"/>
      <c r="BX36" s="256" t="s">
        <v>42</v>
      </c>
      <c r="BY36" s="256" t="s">
        <v>42</v>
      </c>
      <c r="BZ36" s="256"/>
      <c r="CA36" s="256"/>
      <c r="CB36" s="256"/>
      <c r="CC36" s="256"/>
      <c r="CD36" s="256"/>
      <c r="CE36" s="256" t="s">
        <v>42</v>
      </c>
      <c r="CF36" s="256" t="s">
        <v>42</v>
      </c>
      <c r="CG36" s="256"/>
      <c r="CH36" s="256"/>
      <c r="CI36" s="256"/>
      <c r="CJ36" s="256"/>
      <c r="CK36" s="256"/>
      <c r="CL36" s="256" t="s">
        <v>42</v>
      </c>
      <c r="CM36" s="256" t="s">
        <v>42</v>
      </c>
      <c r="CN36" s="256"/>
      <c r="CO36" s="256"/>
      <c r="CP36" s="256"/>
      <c r="CQ36" s="256"/>
      <c r="CR36" s="256"/>
      <c r="CS36" s="256" t="s">
        <v>42</v>
      </c>
      <c r="CT36" s="256" t="s">
        <v>42</v>
      </c>
      <c r="CU36" s="256"/>
      <c r="CV36" s="256"/>
      <c r="CW36" s="256"/>
      <c r="CX36" s="256"/>
      <c r="CY36" s="256"/>
      <c r="CZ36" s="256" t="s">
        <v>42</v>
      </c>
      <c r="DA36" s="256" t="s">
        <v>42</v>
      </c>
      <c r="DB36" s="256"/>
      <c r="DC36" s="256"/>
      <c r="DD36" s="256"/>
      <c r="DE36" s="256"/>
      <c r="DF36" s="256"/>
      <c r="DG36" s="256" t="s">
        <v>42</v>
      </c>
      <c r="DH36" s="256" t="s">
        <v>42</v>
      </c>
      <c r="DI36" s="256"/>
      <c r="DJ36" s="256"/>
      <c r="DK36" s="256"/>
      <c r="DL36" s="256"/>
      <c r="DM36" s="256"/>
      <c r="DN36" s="256" t="s">
        <v>42</v>
      </c>
      <c r="DO36" s="256" t="s">
        <v>42</v>
      </c>
      <c r="DP36" s="256"/>
      <c r="DQ36" s="256"/>
      <c r="DR36" s="256"/>
      <c r="DS36" s="256"/>
      <c r="DT36" s="256"/>
      <c r="DU36" s="256" t="s">
        <v>42</v>
      </c>
      <c r="DV36" s="256" t="s">
        <v>42</v>
      </c>
      <c r="DW36" s="256"/>
      <c r="DX36" s="256"/>
      <c r="DY36" s="256"/>
      <c r="DZ36" s="256"/>
      <c r="EA36" s="256"/>
      <c r="EB36" s="256" t="s">
        <v>42</v>
      </c>
      <c r="EC36" s="256" t="s">
        <v>42</v>
      </c>
      <c r="ED36" s="256"/>
      <c r="EE36" s="256"/>
      <c r="EF36" s="256"/>
      <c r="EG36" s="256"/>
      <c r="EH36" s="256"/>
      <c r="EI36" s="256" t="s">
        <v>42</v>
      </c>
      <c r="EJ36" s="256" t="s">
        <v>42</v>
      </c>
      <c r="EK36" s="256"/>
      <c r="EL36" s="256"/>
      <c r="EM36" s="256"/>
      <c r="EN36" s="256"/>
      <c r="EO36" s="256"/>
      <c r="EP36" s="256" t="s">
        <v>42</v>
      </c>
      <c r="EQ36" s="256" t="s">
        <v>42</v>
      </c>
      <c r="ER36" s="256"/>
      <c r="ES36" s="256"/>
      <c r="ET36" s="256"/>
      <c r="EU36" s="256"/>
      <c r="EV36" s="256"/>
      <c r="EW36" s="256" t="s">
        <v>42</v>
      </c>
      <c r="EX36" s="256" t="s">
        <v>42</v>
      </c>
      <c r="EY36" s="256"/>
      <c r="EZ36" s="256"/>
      <c r="FA36" s="256"/>
      <c r="FB36" s="256"/>
      <c r="FC36" s="256"/>
      <c r="FD36" s="256" t="s">
        <v>42</v>
      </c>
      <c r="FE36" s="256" t="s">
        <v>42</v>
      </c>
      <c r="FF36" s="256"/>
      <c r="FG36" s="256"/>
      <c r="FH36" s="256"/>
      <c r="FI36" s="256"/>
      <c r="FJ36" s="256"/>
      <c r="FK36" s="256" t="s">
        <v>42</v>
      </c>
      <c r="FL36" s="256" t="s">
        <v>42</v>
      </c>
      <c r="FM36" s="256"/>
      <c r="FN36" s="256"/>
      <c r="FO36" s="256"/>
      <c r="FP36" s="256"/>
      <c r="FQ36" s="256"/>
      <c r="FR36" s="256" t="s">
        <v>42</v>
      </c>
      <c r="FS36" s="256" t="s">
        <v>42</v>
      </c>
      <c r="FT36" s="256"/>
      <c r="FU36" s="256"/>
      <c r="FV36" s="256"/>
      <c r="FW36" s="256"/>
      <c r="FX36" s="256"/>
      <c r="FY36" s="256" t="s">
        <v>42</v>
      </c>
      <c r="FZ36" s="256" t="s">
        <v>42</v>
      </c>
      <c r="GA36" s="256"/>
      <c r="GB36" s="256"/>
      <c r="GC36" s="256"/>
      <c r="GD36" s="256"/>
      <c r="GE36" s="256"/>
      <c r="GF36" s="256" t="s">
        <v>42</v>
      </c>
      <c r="GG36" s="256" t="s">
        <v>42</v>
      </c>
      <c r="GH36" s="256"/>
      <c r="GI36" s="256"/>
      <c r="GJ36" s="256"/>
      <c r="GK36" s="256"/>
      <c r="GL36" s="256"/>
      <c r="GM36" s="256" t="s">
        <v>42</v>
      </c>
      <c r="GN36" s="256" t="s">
        <v>42</v>
      </c>
      <c r="GO36" s="256"/>
      <c r="GP36" s="256"/>
      <c r="GQ36" s="256"/>
      <c r="GR36" s="256"/>
      <c r="GS36" s="256"/>
      <c r="GT36" s="256" t="s">
        <v>42</v>
      </c>
      <c r="GU36" s="256" t="s">
        <v>42</v>
      </c>
      <c r="GV36" s="256"/>
      <c r="GW36" s="256"/>
      <c r="GX36" s="256"/>
      <c r="GY36" s="256"/>
      <c r="GZ36" s="256"/>
      <c r="HA36" s="256" t="s">
        <v>42</v>
      </c>
      <c r="HB36" s="256" t="s">
        <v>42</v>
      </c>
      <c r="HC36" s="256"/>
      <c r="HD36" s="256"/>
      <c r="HE36" s="256"/>
      <c r="HF36" s="256"/>
      <c r="HG36" s="256"/>
      <c r="HH36" s="256" t="s">
        <v>42</v>
      </c>
      <c r="HI36" s="256" t="s">
        <v>42</v>
      </c>
      <c r="HJ36" s="256"/>
      <c r="HK36" s="256"/>
      <c r="HL36" s="256"/>
      <c r="HM36" s="256"/>
      <c r="HN36" s="256"/>
      <c r="HO36" s="256" t="s">
        <v>42</v>
      </c>
      <c r="HP36" s="256" t="s">
        <v>42</v>
      </c>
      <c r="HQ36" s="256"/>
      <c r="HR36" s="256"/>
      <c r="HS36" s="256"/>
      <c r="HT36" s="256"/>
      <c r="HU36" s="256"/>
      <c r="HV36" s="256" t="s">
        <v>42</v>
      </c>
      <c r="HW36" s="256" t="s">
        <v>42</v>
      </c>
      <c r="HX36" s="256"/>
      <c r="HY36" s="256"/>
      <c r="HZ36" s="256"/>
      <c r="IA36" s="256"/>
      <c r="IB36" s="256"/>
      <c r="IC36" s="256" t="s">
        <v>42</v>
      </c>
      <c r="ID36" s="256" t="s">
        <v>42</v>
      </c>
      <c r="IE36" s="256"/>
      <c r="IF36" s="256"/>
      <c r="IG36" s="256"/>
      <c r="IH36" s="256"/>
      <c r="II36" s="256"/>
      <c r="IJ36" s="256" t="s">
        <v>42</v>
      </c>
      <c r="IK36" s="256" t="s">
        <v>42</v>
      </c>
      <c r="IL36" s="256"/>
      <c r="IM36" s="256"/>
      <c r="IN36" s="256"/>
      <c r="IO36" s="256"/>
      <c r="IP36" s="256"/>
      <c r="IQ36" s="256" t="s">
        <v>42</v>
      </c>
    </row>
    <row r="37" spans="1:251" s="248" customFormat="1" ht="24.95" customHeight="1" outlineLevel="1">
      <c r="A37" s="258" t="s">
        <v>71</v>
      </c>
      <c r="B37" s="258" t="e">
        <f ca="1">B35</f>
        <v>#REF!</v>
      </c>
      <c r="C37" s="258">
        <f>C35</f>
        <v>0</v>
      </c>
      <c r="D37" s="258" t="str">
        <f>D35</f>
        <v>DCO</v>
      </c>
      <c r="E37" s="259">
        <f>E36</f>
        <v>0.8</v>
      </c>
      <c r="F37" s="260"/>
      <c r="G37" s="261" t="str">
        <f ca="1">G35</f>
        <v xml:space="preserve">BERTIN LUCILE - qté 0,8 -titulaire </v>
      </c>
      <c r="H37" s="262" t="str">
        <f>H35</f>
        <v>titulaire</v>
      </c>
      <c r="I37" s="263" t="str">
        <f>I35</f>
        <v>POLE E</v>
      </c>
      <c r="J37" s="264" t="s">
        <v>118</v>
      </c>
      <c r="K37" s="265"/>
      <c r="L37" s="265"/>
      <c r="M37" s="266"/>
      <c r="N37" s="267"/>
      <c r="O37" s="267"/>
      <c r="P37" s="267"/>
      <c r="Q37" s="267"/>
      <c r="R37" s="267"/>
      <c r="S37" s="267"/>
      <c r="T37" s="267"/>
      <c r="U37" s="267"/>
      <c r="V37" s="267"/>
      <c r="W37" s="267"/>
      <c r="X37" s="267" t="s">
        <v>98</v>
      </c>
      <c r="Y37" s="267"/>
      <c r="Z37" s="267"/>
      <c r="AA37" s="267"/>
      <c r="AB37" s="267"/>
      <c r="AC37" s="267"/>
      <c r="AD37" s="267"/>
      <c r="AE37" s="267"/>
      <c r="AF37" s="267"/>
      <c r="AG37" s="267"/>
      <c r="AH37" s="267"/>
      <c r="AI37" s="267"/>
      <c r="AJ37" s="267"/>
      <c r="AK37" s="267"/>
      <c r="AL37" s="267"/>
      <c r="AM37" s="267"/>
      <c r="AN37" s="267"/>
      <c r="AO37" s="267"/>
      <c r="AP37" s="267"/>
      <c r="AQ37" s="267"/>
      <c r="AR37" s="267"/>
      <c r="AS37" s="267"/>
      <c r="AT37" s="267"/>
      <c r="AU37" s="267"/>
      <c r="AV37" s="267"/>
      <c r="AW37" s="267"/>
      <c r="AX37" s="267"/>
      <c r="AY37" s="267"/>
      <c r="AZ37" s="267"/>
      <c r="BA37" s="267"/>
      <c r="BB37" s="267"/>
      <c r="BC37" s="267"/>
      <c r="BD37" s="267"/>
      <c r="BE37" s="267"/>
      <c r="BF37" s="267"/>
      <c r="BG37" s="267"/>
      <c r="BH37" s="267"/>
      <c r="BI37" s="267"/>
      <c r="BJ37" s="267"/>
      <c r="BK37" s="267"/>
      <c r="BL37" s="267"/>
      <c r="BM37" s="267"/>
      <c r="BN37" s="267"/>
      <c r="BO37" s="267"/>
      <c r="BP37" s="267"/>
      <c r="BQ37" s="267"/>
      <c r="BR37" s="267"/>
      <c r="BS37" s="267"/>
      <c r="BT37" s="267"/>
      <c r="BU37" s="267"/>
      <c r="BV37" s="267"/>
      <c r="BW37" s="267"/>
      <c r="BX37" s="267"/>
      <c r="BY37" s="267"/>
      <c r="BZ37" s="267"/>
      <c r="CA37" s="267"/>
      <c r="CB37" s="267"/>
      <c r="CC37" s="267"/>
      <c r="CD37" s="267"/>
      <c r="CE37" s="267"/>
      <c r="CF37" s="267"/>
      <c r="CG37" s="267"/>
      <c r="CH37" s="267"/>
      <c r="CI37" s="267"/>
      <c r="CJ37" s="267"/>
      <c r="CK37" s="267"/>
      <c r="CL37" s="267"/>
      <c r="CM37" s="267"/>
      <c r="CN37" s="267"/>
      <c r="CO37" s="267"/>
      <c r="CP37" s="267"/>
      <c r="CQ37" s="267"/>
      <c r="CR37" s="267"/>
      <c r="CS37" s="267"/>
      <c r="CT37" s="267"/>
      <c r="CU37" s="267"/>
      <c r="CV37" s="267"/>
      <c r="CW37" s="267"/>
      <c r="CX37" s="267"/>
      <c r="CY37" s="267"/>
      <c r="CZ37" s="267"/>
      <c r="DA37" s="267"/>
      <c r="DB37" s="267"/>
      <c r="DC37" s="267"/>
      <c r="DD37" s="267"/>
      <c r="DE37" s="267"/>
      <c r="DF37" s="267"/>
      <c r="DG37" s="267"/>
      <c r="DH37" s="267"/>
      <c r="DI37" s="267"/>
      <c r="DJ37" s="267"/>
      <c r="DK37" s="267"/>
      <c r="DL37" s="267"/>
      <c r="DM37" s="267"/>
      <c r="DN37" s="267"/>
      <c r="DO37" s="267"/>
      <c r="DP37" s="267"/>
      <c r="DQ37" s="267"/>
      <c r="DR37" s="267"/>
      <c r="DS37" s="267"/>
      <c r="DT37" s="267"/>
      <c r="DU37" s="267"/>
      <c r="DV37" s="267"/>
      <c r="DW37" s="267"/>
      <c r="DX37" s="267"/>
      <c r="DY37" s="267"/>
      <c r="DZ37" s="267"/>
      <c r="EA37" s="267"/>
      <c r="EB37" s="267"/>
      <c r="EC37" s="267"/>
      <c r="ED37" s="267"/>
      <c r="EE37" s="267"/>
      <c r="EF37" s="267"/>
      <c r="EG37" s="267"/>
      <c r="EH37" s="267"/>
      <c r="EI37" s="267"/>
      <c r="EJ37" s="267"/>
      <c r="EK37" s="267"/>
      <c r="EL37" s="267"/>
      <c r="EM37" s="267"/>
      <c r="EN37" s="267"/>
      <c r="EO37" s="267"/>
      <c r="EP37" s="267"/>
      <c r="EQ37" s="267"/>
      <c r="ER37" s="267"/>
      <c r="ES37" s="267"/>
      <c r="ET37" s="267"/>
      <c r="EU37" s="267"/>
      <c r="EV37" s="267"/>
      <c r="EW37" s="267"/>
      <c r="EX37" s="267"/>
      <c r="EY37" s="267"/>
      <c r="EZ37" s="267"/>
      <c r="FA37" s="267"/>
      <c r="FB37" s="267"/>
      <c r="FC37" s="267"/>
      <c r="FD37" s="267"/>
      <c r="FE37" s="267"/>
      <c r="FF37" s="267"/>
      <c r="FG37" s="267"/>
      <c r="FH37" s="267"/>
      <c r="FI37" s="267"/>
      <c r="FJ37" s="267"/>
      <c r="FK37" s="267"/>
      <c r="FL37" s="267"/>
      <c r="FM37" s="267"/>
      <c r="FN37" s="267"/>
      <c r="FO37" s="267"/>
      <c r="FP37" s="267"/>
      <c r="FQ37" s="267"/>
      <c r="FR37" s="267"/>
      <c r="FS37" s="267"/>
      <c r="FT37" s="267"/>
      <c r="FU37" s="267"/>
      <c r="FV37" s="267"/>
      <c r="FW37" s="267"/>
      <c r="FX37" s="267"/>
      <c r="FY37" s="267"/>
      <c r="FZ37" s="267"/>
      <c r="GA37" s="267"/>
      <c r="GB37" s="267"/>
      <c r="GC37" s="267"/>
      <c r="GD37" s="267"/>
      <c r="GE37" s="267"/>
      <c r="GF37" s="267"/>
      <c r="GG37" s="267"/>
      <c r="GH37" s="267"/>
      <c r="GI37" s="267"/>
      <c r="GJ37" s="267"/>
      <c r="GK37" s="267"/>
      <c r="GL37" s="267"/>
      <c r="GM37" s="267"/>
      <c r="GN37" s="267"/>
      <c r="GO37" s="267"/>
      <c r="GP37" s="267"/>
      <c r="GQ37" s="267"/>
      <c r="GR37" s="267"/>
      <c r="GS37" s="267"/>
      <c r="GT37" s="267"/>
      <c r="GU37" s="267"/>
      <c r="GV37" s="267"/>
      <c r="GW37" s="267"/>
      <c r="GX37" s="267"/>
      <c r="GY37" s="267"/>
      <c r="GZ37" s="267"/>
      <c r="HA37" s="267"/>
      <c r="HB37" s="267"/>
      <c r="HC37" s="267"/>
      <c r="HD37" s="267"/>
      <c r="HE37" s="267"/>
      <c r="HF37" s="267"/>
      <c r="HG37" s="267"/>
      <c r="HH37" s="267"/>
      <c r="HI37" s="267"/>
      <c r="HJ37" s="267"/>
      <c r="HK37" s="267"/>
      <c r="HL37" s="267"/>
      <c r="HM37" s="267"/>
      <c r="HN37" s="267"/>
      <c r="HO37" s="267"/>
      <c r="HP37" s="267"/>
      <c r="HQ37" s="267"/>
      <c r="HR37" s="267"/>
      <c r="HS37" s="267"/>
      <c r="HT37" s="267"/>
      <c r="HU37" s="267"/>
      <c r="HV37" s="267"/>
      <c r="HW37" s="267"/>
      <c r="HX37" s="267"/>
      <c r="HY37" s="267"/>
      <c r="HZ37" s="267"/>
      <c r="IA37" s="267"/>
      <c r="IB37" s="267"/>
      <c r="IC37" s="267"/>
      <c r="ID37" s="267"/>
      <c r="IE37" s="267"/>
      <c r="IF37" s="267"/>
      <c r="IG37" s="267"/>
      <c r="IH37" s="267"/>
      <c r="II37" s="267"/>
      <c r="IJ37" s="267"/>
      <c r="IK37" s="267"/>
      <c r="IL37" s="267"/>
      <c r="IM37" s="267"/>
      <c r="IN37" s="267"/>
      <c r="IO37" s="267"/>
      <c r="IP37" s="267"/>
      <c r="IQ37" s="267"/>
    </row>
    <row r="38" spans="1:251" s="248" customFormat="1" ht="24.95" customHeight="1" outlineLevel="1">
      <c r="A38" s="236"/>
      <c r="B38" s="237" t="e">
        <f ca="1">$E$1</f>
        <v>#REF!</v>
      </c>
      <c r="C38" s="237"/>
      <c r="D38" s="238" t="str">
        <f>$G$34</f>
        <v>DCO</v>
      </c>
      <c r="E38" s="239">
        <v>0.8</v>
      </c>
      <c r="F38" s="240"/>
      <c r="G38" s="241" t="str">
        <f ca="1">HLOOKUP(TODAY()-(WEEKDAY(TODAY())-2),N$9:IQ40,ROW(IQ40)-10,FALSE)</f>
        <v xml:space="preserve">GAUTIER CHRISTELLE - qté 0,8 -titulaire </v>
      </c>
      <c r="H38" s="242" t="s">
        <v>115</v>
      </c>
      <c r="I38" s="155" t="s">
        <v>116</v>
      </c>
      <c r="J38" s="243"/>
      <c r="K38" s="244"/>
      <c r="L38" s="244"/>
      <c r="M38" s="245"/>
      <c r="N38" s="246" t="s">
        <v>119</v>
      </c>
      <c r="O38" s="247"/>
      <c r="P38" s="247"/>
      <c r="Q38" s="247"/>
      <c r="R38" s="247"/>
      <c r="S38" s="247"/>
      <c r="T38" s="246"/>
      <c r="U38" s="246" t="s">
        <v>119</v>
      </c>
      <c r="V38" s="247"/>
      <c r="W38" s="247"/>
      <c r="X38" s="247"/>
      <c r="Y38" s="247"/>
      <c r="Z38" s="247"/>
      <c r="AA38" s="246"/>
      <c r="AB38" s="246" t="s">
        <v>119</v>
      </c>
      <c r="AC38" s="247"/>
      <c r="AD38" s="247"/>
      <c r="AE38" s="247"/>
      <c r="AF38" s="247"/>
      <c r="AG38" s="247"/>
      <c r="AH38" s="246"/>
      <c r="AI38" s="246" t="s">
        <v>119</v>
      </c>
      <c r="AJ38" s="247"/>
      <c r="AK38" s="247"/>
      <c r="AL38" s="247"/>
      <c r="AM38" s="247"/>
      <c r="AN38" s="247"/>
      <c r="AO38" s="246"/>
      <c r="AP38" s="246" t="s">
        <v>119</v>
      </c>
      <c r="AQ38" s="247"/>
      <c r="AR38" s="247"/>
      <c r="AS38" s="247"/>
      <c r="AT38" s="247"/>
      <c r="AU38" s="247"/>
      <c r="AV38" s="246"/>
      <c r="AW38" s="246" t="s">
        <v>119</v>
      </c>
      <c r="AX38" s="247"/>
      <c r="AY38" s="247"/>
      <c r="AZ38" s="247"/>
      <c r="BA38" s="247"/>
      <c r="BB38" s="247"/>
      <c r="BC38" s="246"/>
      <c r="BD38" s="246" t="s">
        <v>119</v>
      </c>
      <c r="BE38" s="247"/>
      <c r="BF38" s="247"/>
      <c r="BG38" s="247"/>
      <c r="BH38" s="247"/>
      <c r="BI38" s="247"/>
      <c r="BJ38" s="246"/>
      <c r="BK38" s="246" t="s">
        <v>119</v>
      </c>
      <c r="BL38" s="247"/>
      <c r="BM38" s="247"/>
      <c r="BN38" s="247"/>
      <c r="BO38" s="247"/>
      <c r="BP38" s="247"/>
      <c r="BQ38" s="246"/>
      <c r="BR38" s="246" t="s">
        <v>119</v>
      </c>
      <c r="BS38" s="247"/>
      <c r="BT38" s="247"/>
      <c r="BU38" s="247"/>
      <c r="BV38" s="247"/>
      <c r="BW38" s="247"/>
      <c r="BX38" s="246"/>
      <c r="BY38" s="246" t="s">
        <v>119</v>
      </c>
      <c r="BZ38" s="247"/>
      <c r="CA38" s="247"/>
      <c r="CB38" s="247"/>
      <c r="CC38" s="247"/>
      <c r="CD38" s="247"/>
      <c r="CE38" s="246"/>
      <c r="CF38" s="246" t="s">
        <v>119</v>
      </c>
      <c r="CG38" s="247"/>
      <c r="CH38" s="247"/>
      <c r="CI38" s="247"/>
      <c r="CJ38" s="247"/>
      <c r="CK38" s="247"/>
      <c r="CL38" s="246"/>
      <c r="CM38" s="246" t="s">
        <v>119</v>
      </c>
      <c r="CN38" s="247"/>
      <c r="CO38" s="247"/>
      <c r="CP38" s="247"/>
      <c r="CQ38" s="247"/>
      <c r="CR38" s="247"/>
      <c r="CS38" s="246"/>
      <c r="CT38" s="246" t="s">
        <v>119</v>
      </c>
      <c r="CU38" s="247"/>
      <c r="CV38" s="247"/>
      <c r="CW38" s="247"/>
      <c r="CX38" s="247"/>
      <c r="CY38" s="247"/>
      <c r="CZ38" s="246"/>
      <c r="DA38" s="246" t="s">
        <v>119</v>
      </c>
      <c r="DB38" s="247"/>
      <c r="DC38" s="247"/>
      <c r="DD38" s="247"/>
      <c r="DE38" s="247"/>
      <c r="DF38" s="247"/>
      <c r="DG38" s="246"/>
      <c r="DH38" s="246" t="s">
        <v>119</v>
      </c>
      <c r="DI38" s="247"/>
      <c r="DJ38" s="247"/>
      <c r="DK38" s="247"/>
      <c r="DL38" s="247"/>
      <c r="DM38" s="247"/>
      <c r="DN38" s="246"/>
      <c r="DO38" s="246" t="s">
        <v>119</v>
      </c>
      <c r="DP38" s="247"/>
      <c r="DQ38" s="247"/>
      <c r="DR38" s="247"/>
      <c r="DS38" s="247"/>
      <c r="DT38" s="247"/>
      <c r="DU38" s="246"/>
      <c r="DV38" s="246" t="s">
        <v>119</v>
      </c>
      <c r="DW38" s="247"/>
      <c r="DX38" s="247"/>
      <c r="DY38" s="247"/>
      <c r="DZ38" s="247"/>
      <c r="EA38" s="247"/>
      <c r="EB38" s="246"/>
      <c r="EC38" s="246" t="s">
        <v>119</v>
      </c>
      <c r="ED38" s="247"/>
      <c r="EE38" s="247"/>
      <c r="EF38" s="247"/>
      <c r="EG38" s="247"/>
      <c r="EH38" s="247"/>
      <c r="EI38" s="246"/>
      <c r="EJ38" s="246" t="s">
        <v>119</v>
      </c>
      <c r="EK38" s="247"/>
      <c r="EL38" s="247"/>
      <c r="EM38" s="247"/>
      <c r="EN38" s="247"/>
      <c r="EO38" s="247"/>
      <c r="EP38" s="246"/>
      <c r="EQ38" s="246" t="s">
        <v>119</v>
      </c>
      <c r="ER38" s="247"/>
      <c r="ES38" s="247"/>
      <c r="ET38" s="247"/>
      <c r="EU38" s="247"/>
      <c r="EV38" s="247"/>
      <c r="EW38" s="246"/>
      <c r="EX38" s="246" t="s">
        <v>119</v>
      </c>
      <c r="EY38" s="247"/>
      <c r="EZ38" s="247"/>
      <c r="FA38" s="247"/>
      <c r="FB38" s="247"/>
      <c r="FC38" s="247"/>
      <c r="FD38" s="246"/>
      <c r="FE38" s="246" t="s">
        <v>119</v>
      </c>
      <c r="FF38" s="247"/>
      <c r="FG38" s="247"/>
      <c r="FH38" s="247"/>
      <c r="FI38" s="247"/>
      <c r="FJ38" s="247"/>
      <c r="FK38" s="246"/>
      <c r="FL38" s="246" t="s">
        <v>119</v>
      </c>
      <c r="FM38" s="247"/>
      <c r="FN38" s="247"/>
      <c r="FO38" s="247"/>
      <c r="FP38" s="247"/>
      <c r="FQ38" s="247"/>
      <c r="FR38" s="246"/>
      <c r="FS38" s="246" t="s">
        <v>119</v>
      </c>
      <c r="FT38" s="247"/>
      <c r="FU38" s="247"/>
      <c r="FV38" s="247"/>
      <c r="FW38" s="247"/>
      <c r="FX38" s="247"/>
      <c r="FY38" s="246"/>
      <c r="FZ38" s="246" t="s">
        <v>119</v>
      </c>
      <c r="GA38" s="247"/>
      <c r="GB38" s="247"/>
      <c r="GC38" s="247"/>
      <c r="GD38" s="247"/>
      <c r="GE38" s="247"/>
      <c r="GF38" s="246"/>
      <c r="GG38" s="246" t="s">
        <v>119</v>
      </c>
      <c r="GH38" s="247"/>
      <c r="GI38" s="247"/>
      <c r="GJ38" s="247"/>
      <c r="GK38" s="247"/>
      <c r="GL38" s="247"/>
      <c r="GM38" s="246"/>
      <c r="GN38" s="246" t="s">
        <v>119</v>
      </c>
      <c r="GO38" s="247"/>
      <c r="GP38" s="247"/>
      <c r="GQ38" s="247"/>
      <c r="GR38" s="247"/>
      <c r="GS38" s="247"/>
      <c r="GT38" s="246"/>
      <c r="GU38" s="246" t="s">
        <v>119</v>
      </c>
      <c r="GV38" s="247"/>
      <c r="GW38" s="247"/>
      <c r="GX38" s="247"/>
      <c r="GY38" s="247"/>
      <c r="GZ38" s="247"/>
      <c r="HA38" s="246"/>
      <c r="HB38" s="246" t="s">
        <v>119</v>
      </c>
      <c r="HC38" s="247"/>
      <c r="HD38" s="247"/>
      <c r="HE38" s="247"/>
      <c r="HF38" s="247"/>
      <c r="HG38" s="247"/>
      <c r="HH38" s="246"/>
      <c r="HI38" s="246" t="s">
        <v>119</v>
      </c>
      <c r="HJ38" s="247"/>
      <c r="HK38" s="247"/>
      <c r="HL38" s="247"/>
      <c r="HM38" s="247"/>
      <c r="HN38" s="247"/>
      <c r="HO38" s="246"/>
      <c r="HP38" s="246" t="s">
        <v>119</v>
      </c>
      <c r="HQ38" s="247"/>
      <c r="HR38" s="247"/>
      <c r="HS38" s="247"/>
      <c r="HT38" s="247"/>
      <c r="HU38" s="247"/>
      <c r="HV38" s="246"/>
      <c r="HW38" s="246" t="s">
        <v>119</v>
      </c>
      <c r="HX38" s="247"/>
      <c r="HY38" s="247"/>
      <c r="HZ38" s="247"/>
      <c r="IA38" s="247"/>
      <c r="IB38" s="247"/>
      <c r="IC38" s="246"/>
      <c r="ID38" s="246" t="s">
        <v>119</v>
      </c>
      <c r="IE38" s="247"/>
      <c r="IF38" s="247"/>
      <c r="IG38" s="247"/>
      <c r="IH38" s="247"/>
      <c r="II38" s="247"/>
      <c r="IJ38" s="246"/>
      <c r="IK38" s="246" t="s">
        <v>119</v>
      </c>
      <c r="IL38" s="247"/>
      <c r="IM38" s="247"/>
      <c r="IN38" s="247"/>
      <c r="IO38" s="247"/>
      <c r="IP38" s="247"/>
      <c r="IQ38" s="246"/>
    </row>
    <row r="39" spans="1:251" s="257" customFormat="1" ht="24.95" customHeight="1" outlineLevel="1">
      <c r="A39" s="249"/>
      <c r="B39" s="249" t="e">
        <f ca="1">B38</f>
        <v>#REF!</v>
      </c>
      <c r="C39" s="249">
        <f>C38</f>
        <v>0</v>
      </c>
      <c r="D39" s="249" t="str">
        <f>D38</f>
        <v>DCO</v>
      </c>
      <c r="E39" s="250">
        <f>E38</f>
        <v>0.8</v>
      </c>
      <c r="F39" s="181"/>
      <c r="G39" s="251" t="str">
        <f t="shared" ref="G39" ca="1" si="116">G38</f>
        <v xml:space="preserve">GAUTIER CHRISTELLE - qté 0,8 -titulaire </v>
      </c>
      <c r="H39" s="252" t="str">
        <f>H38</f>
        <v>titulaire</v>
      </c>
      <c r="I39" s="253" t="str">
        <f>I38</f>
        <v>POLE E</v>
      </c>
      <c r="J39" s="254"/>
      <c r="K39" s="254"/>
      <c r="L39" s="254"/>
      <c r="M39" s="255"/>
      <c r="N39" s="256" t="s">
        <v>42</v>
      </c>
      <c r="O39" s="256"/>
      <c r="P39" s="256"/>
      <c r="Q39" s="256"/>
      <c r="R39" s="256"/>
      <c r="S39" s="256"/>
      <c r="T39" s="256" t="s">
        <v>42</v>
      </c>
      <c r="U39" s="256" t="s">
        <v>42</v>
      </c>
      <c r="V39" s="256"/>
      <c r="W39" s="256"/>
      <c r="X39" s="256"/>
      <c r="Y39" s="256"/>
      <c r="Z39" s="256"/>
      <c r="AA39" s="256" t="s">
        <v>42</v>
      </c>
      <c r="AB39" s="256" t="s">
        <v>42</v>
      </c>
      <c r="AC39" s="256"/>
      <c r="AD39" s="256"/>
      <c r="AE39" s="256"/>
      <c r="AF39" s="256"/>
      <c r="AG39" s="256"/>
      <c r="AH39" s="256" t="s">
        <v>42</v>
      </c>
      <c r="AI39" s="256" t="s">
        <v>42</v>
      </c>
      <c r="AJ39" s="256"/>
      <c r="AK39" s="256"/>
      <c r="AL39" s="256"/>
      <c r="AM39" s="256"/>
      <c r="AN39" s="256"/>
      <c r="AO39" s="256" t="s">
        <v>42</v>
      </c>
      <c r="AP39" s="256" t="s">
        <v>42</v>
      </c>
      <c r="AQ39" s="256"/>
      <c r="AR39" s="256"/>
      <c r="AS39" s="256"/>
      <c r="AT39" s="256"/>
      <c r="AU39" s="256"/>
      <c r="AV39" s="256" t="s">
        <v>42</v>
      </c>
      <c r="AW39" s="256" t="s">
        <v>42</v>
      </c>
      <c r="AX39" s="256"/>
      <c r="AY39" s="256"/>
      <c r="AZ39" s="256"/>
      <c r="BA39" s="256"/>
      <c r="BB39" s="256"/>
      <c r="BC39" s="256" t="s">
        <v>42</v>
      </c>
      <c r="BD39" s="256" t="s">
        <v>42</v>
      </c>
      <c r="BE39" s="256"/>
      <c r="BF39" s="256"/>
      <c r="BG39" s="256"/>
      <c r="BH39" s="256"/>
      <c r="BI39" s="256"/>
      <c r="BJ39" s="256" t="s">
        <v>42</v>
      </c>
      <c r="BK39" s="256" t="s">
        <v>42</v>
      </c>
      <c r="BL39" s="256"/>
      <c r="BM39" s="256"/>
      <c r="BN39" s="256"/>
      <c r="BO39" s="256"/>
      <c r="BP39" s="256"/>
      <c r="BQ39" s="256" t="s">
        <v>42</v>
      </c>
      <c r="BR39" s="256" t="s">
        <v>42</v>
      </c>
      <c r="BS39" s="256"/>
      <c r="BT39" s="256"/>
      <c r="BU39" s="256"/>
      <c r="BV39" s="256"/>
      <c r="BW39" s="256"/>
      <c r="BX39" s="256" t="s">
        <v>42</v>
      </c>
      <c r="BY39" s="256" t="s">
        <v>42</v>
      </c>
      <c r="BZ39" s="256"/>
      <c r="CA39" s="256"/>
      <c r="CB39" s="256"/>
      <c r="CC39" s="256"/>
      <c r="CD39" s="256"/>
      <c r="CE39" s="256" t="s">
        <v>42</v>
      </c>
      <c r="CF39" s="256" t="s">
        <v>42</v>
      </c>
      <c r="CG39" s="256"/>
      <c r="CH39" s="256"/>
      <c r="CI39" s="256"/>
      <c r="CJ39" s="256"/>
      <c r="CK39" s="256"/>
      <c r="CL39" s="256" t="s">
        <v>42</v>
      </c>
      <c r="CM39" s="256" t="s">
        <v>42</v>
      </c>
      <c r="CN39" s="256"/>
      <c r="CO39" s="256"/>
      <c r="CP39" s="256"/>
      <c r="CQ39" s="256"/>
      <c r="CR39" s="256"/>
      <c r="CS39" s="256" t="s">
        <v>42</v>
      </c>
      <c r="CT39" s="256" t="s">
        <v>42</v>
      </c>
      <c r="CU39" s="256"/>
      <c r="CV39" s="256"/>
      <c r="CW39" s="256"/>
      <c r="CX39" s="256"/>
      <c r="CY39" s="256"/>
      <c r="CZ39" s="256" t="s">
        <v>42</v>
      </c>
      <c r="DA39" s="256" t="s">
        <v>42</v>
      </c>
      <c r="DB39" s="256"/>
      <c r="DC39" s="256"/>
      <c r="DD39" s="256"/>
      <c r="DE39" s="256"/>
      <c r="DF39" s="256"/>
      <c r="DG39" s="256" t="s">
        <v>42</v>
      </c>
      <c r="DH39" s="256" t="s">
        <v>42</v>
      </c>
      <c r="DI39" s="256"/>
      <c r="DJ39" s="256"/>
      <c r="DK39" s="256"/>
      <c r="DL39" s="256"/>
      <c r="DM39" s="256"/>
      <c r="DN39" s="256" t="s">
        <v>42</v>
      </c>
      <c r="DO39" s="256" t="s">
        <v>42</v>
      </c>
      <c r="DP39" s="256"/>
      <c r="DQ39" s="256"/>
      <c r="DR39" s="256"/>
      <c r="DS39" s="256"/>
      <c r="DT39" s="256"/>
      <c r="DU39" s="256" t="s">
        <v>42</v>
      </c>
      <c r="DV39" s="256" t="s">
        <v>42</v>
      </c>
      <c r="DW39" s="256"/>
      <c r="DX39" s="256"/>
      <c r="DY39" s="256"/>
      <c r="DZ39" s="256"/>
      <c r="EA39" s="256"/>
      <c r="EB39" s="256" t="s">
        <v>42</v>
      </c>
      <c r="EC39" s="256" t="s">
        <v>42</v>
      </c>
      <c r="ED39" s="256"/>
      <c r="EE39" s="256"/>
      <c r="EF39" s="256"/>
      <c r="EG39" s="256"/>
      <c r="EH39" s="256"/>
      <c r="EI39" s="256" t="s">
        <v>42</v>
      </c>
      <c r="EJ39" s="256" t="s">
        <v>42</v>
      </c>
      <c r="EK39" s="256"/>
      <c r="EL39" s="256"/>
      <c r="EM39" s="256"/>
      <c r="EN39" s="256"/>
      <c r="EO39" s="256"/>
      <c r="EP39" s="256" t="s">
        <v>42</v>
      </c>
      <c r="EQ39" s="256" t="s">
        <v>42</v>
      </c>
      <c r="ER39" s="256"/>
      <c r="ES39" s="256"/>
      <c r="ET39" s="256"/>
      <c r="EU39" s="256"/>
      <c r="EV39" s="256"/>
      <c r="EW39" s="256" t="s">
        <v>42</v>
      </c>
      <c r="EX39" s="256" t="s">
        <v>42</v>
      </c>
      <c r="EY39" s="256"/>
      <c r="EZ39" s="256"/>
      <c r="FA39" s="256"/>
      <c r="FB39" s="256"/>
      <c r="FC39" s="256"/>
      <c r="FD39" s="256" t="s">
        <v>42</v>
      </c>
      <c r="FE39" s="256" t="s">
        <v>42</v>
      </c>
      <c r="FF39" s="256"/>
      <c r="FG39" s="256"/>
      <c r="FH39" s="256"/>
      <c r="FI39" s="256"/>
      <c r="FJ39" s="256"/>
      <c r="FK39" s="256" t="s">
        <v>42</v>
      </c>
      <c r="FL39" s="256" t="s">
        <v>42</v>
      </c>
      <c r="FM39" s="256"/>
      <c r="FN39" s="256"/>
      <c r="FO39" s="256"/>
      <c r="FP39" s="256"/>
      <c r="FQ39" s="256"/>
      <c r="FR39" s="256" t="s">
        <v>42</v>
      </c>
      <c r="FS39" s="256" t="s">
        <v>42</v>
      </c>
      <c r="FT39" s="256"/>
      <c r="FU39" s="256"/>
      <c r="FV39" s="256"/>
      <c r="FW39" s="256"/>
      <c r="FX39" s="256"/>
      <c r="FY39" s="256" t="s">
        <v>42</v>
      </c>
      <c r="FZ39" s="256" t="s">
        <v>42</v>
      </c>
      <c r="GA39" s="256"/>
      <c r="GB39" s="256"/>
      <c r="GC39" s="256"/>
      <c r="GD39" s="256"/>
      <c r="GE39" s="256"/>
      <c r="GF39" s="256" t="s">
        <v>42</v>
      </c>
      <c r="GG39" s="256" t="s">
        <v>42</v>
      </c>
      <c r="GH39" s="256"/>
      <c r="GI39" s="256"/>
      <c r="GJ39" s="256"/>
      <c r="GK39" s="256"/>
      <c r="GL39" s="256"/>
      <c r="GM39" s="256" t="s">
        <v>42</v>
      </c>
      <c r="GN39" s="256" t="s">
        <v>42</v>
      </c>
      <c r="GO39" s="256"/>
      <c r="GP39" s="256"/>
      <c r="GQ39" s="256"/>
      <c r="GR39" s="256"/>
      <c r="GS39" s="256"/>
      <c r="GT39" s="256" t="s">
        <v>42</v>
      </c>
      <c r="GU39" s="256" t="s">
        <v>42</v>
      </c>
      <c r="GV39" s="256"/>
      <c r="GW39" s="256"/>
      <c r="GX39" s="256"/>
      <c r="GY39" s="256"/>
      <c r="GZ39" s="256"/>
      <c r="HA39" s="256" t="s">
        <v>42</v>
      </c>
      <c r="HB39" s="256" t="s">
        <v>42</v>
      </c>
      <c r="HC39" s="256"/>
      <c r="HD39" s="256"/>
      <c r="HE39" s="256"/>
      <c r="HF39" s="256"/>
      <c r="HG39" s="256"/>
      <c r="HH39" s="256" t="s">
        <v>42</v>
      </c>
      <c r="HI39" s="256" t="s">
        <v>42</v>
      </c>
      <c r="HJ39" s="256"/>
      <c r="HK39" s="256"/>
      <c r="HL39" s="256"/>
      <c r="HM39" s="256"/>
      <c r="HN39" s="256"/>
      <c r="HO39" s="256" t="s">
        <v>42</v>
      </c>
      <c r="HP39" s="256" t="s">
        <v>42</v>
      </c>
      <c r="HQ39" s="256"/>
      <c r="HR39" s="256"/>
      <c r="HS39" s="256"/>
      <c r="HT39" s="256"/>
      <c r="HU39" s="256"/>
      <c r="HV39" s="256" t="s">
        <v>42</v>
      </c>
      <c r="HW39" s="256" t="s">
        <v>42</v>
      </c>
      <c r="HX39" s="256"/>
      <c r="HY39" s="256"/>
      <c r="HZ39" s="256"/>
      <c r="IA39" s="256"/>
      <c r="IB39" s="256"/>
      <c r="IC39" s="256" t="s">
        <v>42</v>
      </c>
      <c r="ID39" s="256" t="s">
        <v>42</v>
      </c>
      <c r="IE39" s="256"/>
      <c r="IF39" s="256"/>
      <c r="IG39" s="256"/>
      <c r="IH39" s="256"/>
      <c r="II39" s="256"/>
      <c r="IJ39" s="256" t="s">
        <v>42</v>
      </c>
      <c r="IK39" s="256" t="s">
        <v>42</v>
      </c>
      <c r="IL39" s="256"/>
      <c r="IM39" s="256"/>
      <c r="IN39" s="256"/>
      <c r="IO39" s="256"/>
      <c r="IP39" s="256"/>
      <c r="IQ39" s="256" t="s">
        <v>42</v>
      </c>
    </row>
    <row r="40" spans="1:251" s="248" customFormat="1" ht="24.95" customHeight="1" outlineLevel="1">
      <c r="A40" s="258"/>
      <c r="B40" s="258" t="e">
        <f ca="1">B38</f>
        <v>#REF!</v>
      </c>
      <c r="C40" s="258">
        <f>C38</f>
        <v>0</v>
      </c>
      <c r="D40" s="258" t="str">
        <f>D38</f>
        <v>DCO</v>
      </c>
      <c r="E40" s="259">
        <f>E39</f>
        <v>0.8</v>
      </c>
      <c r="F40" s="260"/>
      <c r="G40" s="261" t="str">
        <f t="shared" ref="G40" ca="1" si="117">G38</f>
        <v xml:space="preserve">GAUTIER CHRISTELLE - qté 0,8 -titulaire </v>
      </c>
      <c r="H40" s="262" t="str">
        <f>H38</f>
        <v>titulaire</v>
      </c>
      <c r="I40" s="263" t="str">
        <f>I38</f>
        <v>POLE E</v>
      </c>
      <c r="J40" s="264" t="s">
        <v>120</v>
      </c>
      <c r="K40" s="265"/>
      <c r="L40" s="265"/>
      <c r="M40" s="266"/>
      <c r="N40" s="267"/>
      <c r="O40" s="267"/>
      <c r="P40" s="267"/>
      <c r="Q40" s="267"/>
      <c r="R40" s="267"/>
      <c r="S40" s="267"/>
      <c r="T40" s="267"/>
      <c r="U40" s="267"/>
      <c r="V40" s="267"/>
      <c r="W40" s="267"/>
      <c r="X40" s="267"/>
      <c r="Y40" s="267"/>
      <c r="Z40" s="267"/>
      <c r="AA40" s="267"/>
      <c r="AB40" s="267"/>
      <c r="AC40" s="267"/>
      <c r="AD40" s="267"/>
      <c r="AE40" s="267"/>
      <c r="AF40" s="267"/>
      <c r="AG40" s="267"/>
      <c r="AH40" s="267"/>
      <c r="AI40" s="267"/>
      <c r="AJ40" s="267"/>
      <c r="AK40" s="267"/>
      <c r="AL40" s="267"/>
      <c r="AM40" s="267"/>
      <c r="AN40" s="267"/>
      <c r="AO40" s="267"/>
      <c r="AP40" s="267"/>
      <c r="AQ40" s="267"/>
      <c r="AR40" s="267"/>
      <c r="AS40" s="267"/>
      <c r="AT40" s="267"/>
      <c r="AU40" s="267"/>
      <c r="AV40" s="267"/>
      <c r="AW40" s="267"/>
      <c r="AX40" s="267"/>
      <c r="AY40" s="267"/>
      <c r="AZ40" s="267"/>
      <c r="BA40" s="267"/>
      <c r="BB40" s="267"/>
      <c r="BC40" s="267"/>
      <c r="BD40" s="267"/>
      <c r="BE40" s="267"/>
      <c r="BF40" s="267"/>
      <c r="BG40" s="267"/>
      <c r="BH40" s="267"/>
      <c r="BI40" s="267"/>
      <c r="BJ40" s="267"/>
      <c r="BK40" s="267"/>
      <c r="BL40" s="267"/>
      <c r="BM40" s="267"/>
      <c r="BN40" s="267"/>
      <c r="BO40" s="267"/>
      <c r="BP40" s="267"/>
      <c r="BQ40" s="267"/>
      <c r="BR40" s="267"/>
      <c r="BS40" s="267"/>
      <c r="BT40" s="267"/>
      <c r="BU40" s="267"/>
      <c r="BV40" s="267"/>
      <c r="BW40" s="267"/>
      <c r="BX40" s="267"/>
      <c r="BY40" s="267"/>
      <c r="BZ40" s="267"/>
      <c r="CA40" s="267"/>
      <c r="CB40" s="267"/>
      <c r="CC40" s="267"/>
      <c r="CD40" s="267"/>
      <c r="CE40" s="267"/>
      <c r="CF40" s="267"/>
      <c r="CG40" s="267"/>
      <c r="CH40" s="267"/>
      <c r="CI40" s="267"/>
      <c r="CJ40" s="267"/>
      <c r="CK40" s="267"/>
      <c r="CL40" s="267"/>
      <c r="CM40" s="267"/>
      <c r="CN40" s="267"/>
      <c r="CO40" s="267"/>
      <c r="CP40" s="267"/>
      <c r="CQ40" s="267"/>
      <c r="CR40" s="267"/>
      <c r="CS40" s="267"/>
      <c r="CT40" s="267"/>
      <c r="CU40" s="267"/>
      <c r="CV40" s="267"/>
      <c r="CW40" s="267"/>
      <c r="CX40" s="267"/>
      <c r="CY40" s="267"/>
      <c r="CZ40" s="267"/>
      <c r="DA40" s="267"/>
      <c r="DB40" s="267"/>
      <c r="DC40" s="267"/>
      <c r="DD40" s="267"/>
      <c r="DE40" s="267"/>
      <c r="DF40" s="267"/>
      <c r="DG40" s="267"/>
      <c r="DH40" s="267"/>
      <c r="DI40" s="267"/>
      <c r="DJ40" s="267"/>
      <c r="DK40" s="267"/>
      <c r="DL40" s="267"/>
      <c r="DM40" s="267"/>
      <c r="DN40" s="267"/>
      <c r="DO40" s="267"/>
      <c r="DP40" s="267"/>
      <c r="DQ40" s="267"/>
      <c r="DR40" s="267"/>
      <c r="DS40" s="267"/>
      <c r="DT40" s="267"/>
      <c r="DU40" s="267"/>
      <c r="DV40" s="267"/>
      <c r="DW40" s="267"/>
      <c r="DX40" s="267"/>
      <c r="DY40" s="267"/>
      <c r="DZ40" s="267"/>
      <c r="EA40" s="267"/>
      <c r="EB40" s="267"/>
      <c r="EC40" s="267"/>
      <c r="ED40" s="267"/>
      <c r="EE40" s="267"/>
      <c r="EF40" s="267"/>
      <c r="EG40" s="267"/>
      <c r="EH40" s="267"/>
      <c r="EI40" s="267"/>
      <c r="EJ40" s="267"/>
      <c r="EK40" s="267"/>
      <c r="EL40" s="267"/>
      <c r="EM40" s="267"/>
      <c r="EN40" s="267"/>
      <c r="EO40" s="267"/>
      <c r="EP40" s="267"/>
      <c r="EQ40" s="267"/>
      <c r="ER40" s="267"/>
      <c r="ES40" s="267"/>
      <c r="ET40" s="267"/>
      <c r="EU40" s="267"/>
      <c r="EV40" s="267"/>
      <c r="EW40" s="267"/>
      <c r="EX40" s="267"/>
      <c r="EY40" s="267"/>
      <c r="EZ40" s="267"/>
      <c r="FA40" s="267"/>
      <c r="FB40" s="267"/>
      <c r="FC40" s="267"/>
      <c r="FD40" s="267"/>
      <c r="FE40" s="267"/>
      <c r="FF40" s="267"/>
      <c r="FG40" s="267"/>
      <c r="FH40" s="267"/>
      <c r="FI40" s="267"/>
      <c r="FJ40" s="267"/>
      <c r="FK40" s="267"/>
      <c r="FL40" s="267"/>
      <c r="FM40" s="267"/>
      <c r="FN40" s="267"/>
      <c r="FO40" s="267"/>
      <c r="FP40" s="267"/>
      <c r="FQ40" s="267"/>
      <c r="FR40" s="267"/>
      <c r="FS40" s="267"/>
      <c r="FT40" s="267"/>
      <c r="FU40" s="267"/>
      <c r="FV40" s="267"/>
      <c r="FW40" s="267"/>
      <c r="FX40" s="267"/>
      <c r="FY40" s="267"/>
      <c r="FZ40" s="267"/>
      <c r="GA40" s="267"/>
      <c r="GB40" s="267"/>
      <c r="GC40" s="267"/>
      <c r="GD40" s="267"/>
      <c r="GE40" s="267"/>
      <c r="GF40" s="267"/>
      <c r="GG40" s="267"/>
      <c r="GH40" s="267"/>
      <c r="GI40" s="267"/>
      <c r="GJ40" s="267"/>
      <c r="GK40" s="267"/>
      <c r="GL40" s="267"/>
      <c r="GM40" s="267"/>
      <c r="GN40" s="267"/>
      <c r="GO40" s="267"/>
      <c r="GP40" s="267"/>
      <c r="GQ40" s="267"/>
      <c r="GR40" s="267"/>
      <c r="GS40" s="267"/>
      <c r="GT40" s="267"/>
      <c r="GU40" s="267"/>
      <c r="GV40" s="267"/>
      <c r="GW40" s="267"/>
      <c r="GX40" s="267"/>
      <c r="GY40" s="267"/>
      <c r="GZ40" s="267"/>
      <c r="HA40" s="267"/>
      <c r="HB40" s="267"/>
      <c r="HC40" s="267"/>
      <c r="HD40" s="267"/>
      <c r="HE40" s="267"/>
      <c r="HF40" s="267"/>
      <c r="HG40" s="267"/>
      <c r="HH40" s="267"/>
      <c r="HI40" s="267"/>
      <c r="HJ40" s="267"/>
      <c r="HK40" s="267"/>
      <c r="HL40" s="267"/>
      <c r="HM40" s="267"/>
      <c r="HN40" s="267"/>
      <c r="HO40" s="267"/>
      <c r="HP40" s="267"/>
      <c r="HQ40" s="267"/>
      <c r="HR40" s="267"/>
      <c r="HS40" s="267"/>
      <c r="HT40" s="267"/>
      <c r="HU40" s="267"/>
      <c r="HV40" s="267"/>
      <c r="HW40" s="267"/>
      <c r="HX40" s="267"/>
      <c r="HY40" s="267"/>
      <c r="HZ40" s="267"/>
      <c r="IA40" s="267"/>
      <c r="IB40" s="267"/>
      <c r="IC40" s="267"/>
      <c r="ID40" s="267"/>
      <c r="IE40" s="267"/>
      <c r="IF40" s="267"/>
      <c r="IG40" s="267"/>
      <c r="IH40" s="267"/>
      <c r="II40" s="267"/>
      <c r="IJ40" s="267"/>
      <c r="IK40" s="267"/>
      <c r="IL40" s="267"/>
      <c r="IM40" s="267"/>
      <c r="IN40" s="267"/>
      <c r="IO40" s="267"/>
      <c r="IP40" s="267"/>
      <c r="IQ40" s="267"/>
    </row>
    <row r="41" spans="1:251" s="257" customFormat="1">
      <c r="B41" s="13"/>
      <c r="C41" s="13"/>
      <c r="D41" s="13"/>
      <c r="F41" s="268"/>
      <c r="G41" s="13"/>
      <c r="H41" s="13"/>
      <c r="I41" s="269"/>
      <c r="J41" s="161"/>
      <c r="K41" s="13"/>
      <c r="L41" s="13"/>
      <c r="M41" s="13"/>
    </row>
    <row r="42" spans="1:251" s="257" customFormat="1">
      <c r="B42" s="13"/>
      <c r="C42" s="13"/>
      <c r="D42" s="13"/>
      <c r="F42" s="268"/>
      <c r="G42" s="13"/>
      <c r="H42" s="13"/>
      <c r="I42" s="269"/>
      <c r="J42" s="161"/>
      <c r="K42" s="13"/>
      <c r="L42" s="13"/>
      <c r="M42" s="13"/>
    </row>
    <row r="43" spans="1:251" s="257" customFormat="1">
      <c r="B43" s="13"/>
      <c r="C43" s="13"/>
      <c r="D43" s="13"/>
      <c r="F43" s="268"/>
      <c r="G43" s="13"/>
      <c r="H43" s="13"/>
      <c r="I43" s="269"/>
      <c r="J43" s="161"/>
      <c r="K43" s="13"/>
      <c r="L43" s="13"/>
      <c r="M43" s="13"/>
    </row>
    <row r="44" spans="1:251" s="257" customFormat="1">
      <c r="B44" s="13"/>
      <c r="C44" s="13"/>
      <c r="D44" s="13"/>
      <c r="F44" s="268"/>
      <c r="G44" s="13"/>
      <c r="H44" s="13"/>
      <c r="I44" s="269"/>
      <c r="J44" s="161"/>
      <c r="K44" s="13"/>
      <c r="L44" s="13"/>
      <c r="M44" s="13"/>
    </row>
    <row r="45" spans="1:251" s="257" customFormat="1">
      <c r="B45" s="13"/>
      <c r="C45" s="13"/>
      <c r="D45" s="13"/>
      <c r="F45" s="268"/>
      <c r="G45" s="13"/>
      <c r="H45" s="13"/>
      <c r="I45" s="269"/>
      <c r="J45" s="161"/>
      <c r="K45" s="13"/>
      <c r="L45" s="13"/>
      <c r="M45" s="13"/>
    </row>
    <row r="46" spans="1:251" s="257" customFormat="1">
      <c r="B46" s="13"/>
      <c r="C46" s="13"/>
      <c r="D46" s="13"/>
      <c r="F46" s="268"/>
      <c r="G46" s="13"/>
      <c r="H46" s="13"/>
      <c r="I46" s="269"/>
      <c r="J46" s="161"/>
      <c r="K46" s="13"/>
      <c r="L46" s="13"/>
      <c r="M46" s="13"/>
    </row>
    <row r="47" spans="1:251" s="257" customFormat="1">
      <c r="B47" s="13"/>
      <c r="C47" s="13"/>
      <c r="D47" s="13"/>
      <c r="F47" s="268"/>
      <c r="G47" s="13"/>
      <c r="H47" s="13"/>
      <c r="I47" s="269"/>
      <c r="J47" s="161"/>
      <c r="K47" s="13"/>
      <c r="L47" s="13"/>
      <c r="M47" s="13"/>
    </row>
    <row r="48" spans="1:251" s="257" customFormat="1">
      <c r="B48" s="13"/>
      <c r="C48" s="13"/>
      <c r="D48" s="13"/>
      <c r="F48" s="268"/>
      <c r="G48" s="13"/>
      <c r="H48" s="13"/>
      <c r="I48" s="269"/>
      <c r="J48" s="161"/>
      <c r="K48" s="13"/>
      <c r="L48" s="13"/>
      <c r="M48" s="13"/>
    </row>
    <row r="49" spans="2:13" s="257" customFormat="1">
      <c r="B49" s="13"/>
      <c r="C49" s="13"/>
      <c r="D49" s="13"/>
      <c r="F49" s="268"/>
      <c r="G49" s="13"/>
      <c r="H49" s="13"/>
      <c r="I49" s="269"/>
      <c r="J49" s="161"/>
      <c r="K49" s="13"/>
      <c r="L49" s="13"/>
      <c r="M49" s="13"/>
    </row>
    <row r="50" spans="2:13" s="257" customFormat="1">
      <c r="B50" s="13"/>
      <c r="C50" s="13"/>
      <c r="D50" s="13"/>
      <c r="F50" s="268"/>
      <c r="G50" s="13"/>
      <c r="H50" s="13"/>
      <c r="I50" s="269"/>
      <c r="J50" s="161"/>
      <c r="K50" s="13"/>
      <c r="L50" s="13"/>
      <c r="M50" s="13"/>
    </row>
    <row r="51" spans="2:13" s="257" customFormat="1">
      <c r="B51" s="13"/>
      <c r="C51" s="13"/>
      <c r="D51" s="13"/>
      <c r="F51" s="268"/>
      <c r="G51" s="13"/>
      <c r="H51" s="13"/>
      <c r="I51" s="269"/>
      <c r="J51" s="161"/>
      <c r="K51" s="13"/>
      <c r="L51" s="13"/>
      <c r="M51" s="13"/>
    </row>
    <row r="52" spans="2:13" s="257" customFormat="1">
      <c r="B52" s="13"/>
      <c r="C52" s="13"/>
      <c r="D52" s="13"/>
      <c r="F52" s="268"/>
      <c r="G52" s="13"/>
      <c r="H52" s="13"/>
      <c r="I52" s="269"/>
      <c r="J52" s="161"/>
      <c r="K52" s="13"/>
      <c r="L52" s="13"/>
      <c r="M52" s="13"/>
    </row>
    <row r="53" spans="2:13" s="257" customFormat="1">
      <c r="B53" s="13"/>
      <c r="C53" s="13"/>
      <c r="D53" s="13"/>
      <c r="F53" s="268"/>
      <c r="G53" s="13"/>
      <c r="H53" s="13"/>
      <c r="I53" s="269"/>
      <c r="J53" s="161"/>
      <c r="K53" s="13"/>
      <c r="L53" s="13"/>
      <c r="M53" s="13"/>
    </row>
    <row r="54" spans="2:13" s="257" customFormat="1">
      <c r="B54" s="13"/>
      <c r="C54" s="13"/>
      <c r="D54" s="13"/>
      <c r="F54" s="268"/>
      <c r="G54" s="13"/>
      <c r="H54" s="13"/>
      <c r="I54" s="269"/>
      <c r="J54" s="161"/>
      <c r="K54" s="13"/>
      <c r="L54" s="13"/>
      <c r="M54" s="13"/>
    </row>
    <row r="55" spans="2:13" s="257" customFormat="1">
      <c r="B55" s="13"/>
      <c r="C55" s="13"/>
      <c r="D55" s="13"/>
      <c r="F55" s="268"/>
      <c r="G55" s="13"/>
      <c r="H55" s="13"/>
      <c r="I55" s="269"/>
      <c r="J55" s="161"/>
      <c r="K55" s="13"/>
      <c r="L55" s="13"/>
      <c r="M55" s="13"/>
    </row>
    <row r="56" spans="2:13" s="257" customFormat="1">
      <c r="B56" s="13"/>
      <c r="C56" s="13"/>
      <c r="D56" s="13"/>
      <c r="F56" s="268"/>
      <c r="G56" s="13"/>
      <c r="H56" s="13"/>
      <c r="I56" s="269"/>
      <c r="J56" s="161"/>
      <c r="K56" s="13"/>
      <c r="L56" s="13"/>
      <c r="M56" s="13"/>
    </row>
    <row r="57" spans="2:13" s="257" customFormat="1">
      <c r="B57" s="13"/>
      <c r="C57" s="13"/>
      <c r="D57" s="13"/>
      <c r="F57" s="268"/>
      <c r="G57" s="13"/>
      <c r="H57" s="13"/>
      <c r="I57" s="269"/>
      <c r="J57" s="161"/>
      <c r="K57" s="13"/>
      <c r="L57" s="13"/>
      <c r="M57" s="13"/>
    </row>
    <row r="58" spans="2:13" s="257" customFormat="1">
      <c r="B58" s="13"/>
      <c r="C58" s="13"/>
      <c r="D58" s="13"/>
      <c r="F58" s="268"/>
      <c r="G58" s="13"/>
      <c r="H58" s="13"/>
      <c r="I58" s="269"/>
      <c r="J58" s="161"/>
      <c r="K58" s="13"/>
      <c r="L58" s="13"/>
      <c r="M58" s="13"/>
    </row>
    <row r="59" spans="2:13" s="257" customFormat="1">
      <c r="B59" s="13"/>
      <c r="C59" s="13"/>
      <c r="D59" s="13"/>
      <c r="F59" s="268"/>
      <c r="G59" s="13"/>
      <c r="H59" s="13"/>
      <c r="I59" s="269"/>
      <c r="J59" s="161"/>
      <c r="K59" s="13"/>
      <c r="L59" s="13"/>
      <c r="M59" s="13"/>
    </row>
    <row r="60" spans="2:13" s="257" customFormat="1">
      <c r="B60" s="13"/>
      <c r="C60" s="13"/>
      <c r="D60" s="13"/>
      <c r="F60" s="268"/>
      <c r="G60" s="13"/>
      <c r="H60" s="13"/>
      <c r="I60" s="269"/>
      <c r="J60" s="161"/>
      <c r="K60" s="13"/>
      <c r="L60" s="13"/>
      <c r="M60" s="13"/>
    </row>
    <row r="61" spans="2:13" s="257" customFormat="1">
      <c r="B61" s="13"/>
      <c r="C61" s="13"/>
      <c r="D61" s="13"/>
      <c r="F61" s="268"/>
      <c r="G61" s="13"/>
      <c r="H61" s="13"/>
      <c r="I61" s="269"/>
      <c r="J61" s="161"/>
      <c r="K61" s="13"/>
      <c r="L61" s="13"/>
      <c r="M61" s="13"/>
    </row>
    <row r="62" spans="2:13" s="257" customFormat="1">
      <c r="B62" s="13"/>
      <c r="C62" s="13"/>
      <c r="D62" s="13"/>
      <c r="F62" s="268"/>
      <c r="G62" s="13"/>
      <c r="H62" s="13"/>
      <c r="I62" s="269"/>
      <c r="J62" s="161"/>
      <c r="K62" s="13"/>
      <c r="L62" s="13"/>
      <c r="M62" s="13"/>
    </row>
    <row r="63" spans="2:13" s="257" customFormat="1">
      <c r="B63" s="13"/>
      <c r="C63" s="13"/>
      <c r="D63" s="13"/>
      <c r="F63" s="268"/>
      <c r="G63" s="13"/>
      <c r="H63" s="13"/>
      <c r="I63" s="269"/>
      <c r="J63" s="161"/>
      <c r="K63" s="13"/>
      <c r="L63" s="13"/>
      <c r="M63" s="13"/>
    </row>
    <row r="64" spans="2:13" s="257" customFormat="1">
      <c r="B64" s="13"/>
      <c r="C64" s="13"/>
      <c r="D64" s="13"/>
      <c r="F64" s="268"/>
      <c r="G64" s="13"/>
      <c r="H64" s="13"/>
      <c r="I64" s="269"/>
      <c r="J64" s="161"/>
      <c r="K64" s="13"/>
      <c r="L64" s="13"/>
      <c r="M64" s="13"/>
    </row>
    <row r="65" spans="2:13" s="257" customFormat="1">
      <c r="B65" s="13"/>
      <c r="C65" s="13"/>
      <c r="D65" s="13"/>
      <c r="F65" s="268"/>
      <c r="G65" s="13"/>
      <c r="H65" s="13"/>
      <c r="I65" s="269"/>
      <c r="J65" s="161"/>
      <c r="K65" s="13"/>
      <c r="L65" s="13"/>
      <c r="M65" s="13"/>
    </row>
    <row r="66" spans="2:13" s="257" customFormat="1">
      <c r="B66" s="13"/>
      <c r="C66" s="13"/>
      <c r="D66" s="13"/>
      <c r="F66" s="268"/>
      <c r="G66" s="13"/>
      <c r="H66" s="13"/>
      <c r="I66" s="269"/>
      <c r="J66" s="161"/>
      <c r="K66" s="13"/>
      <c r="L66" s="13"/>
      <c r="M66" s="13"/>
    </row>
    <row r="67" spans="2:13" s="257" customFormat="1">
      <c r="B67" s="13"/>
      <c r="C67" s="13"/>
      <c r="D67" s="13"/>
      <c r="F67" s="268"/>
      <c r="G67" s="13"/>
      <c r="H67" s="13"/>
      <c r="I67" s="269"/>
      <c r="J67" s="161"/>
      <c r="K67" s="13"/>
      <c r="L67" s="13"/>
      <c r="M67" s="13"/>
    </row>
    <row r="68" spans="2:13" s="257" customFormat="1">
      <c r="B68" s="13"/>
      <c r="C68" s="13"/>
      <c r="D68" s="13"/>
      <c r="F68" s="268"/>
      <c r="G68" s="13"/>
      <c r="H68" s="13"/>
      <c r="I68" s="269"/>
      <c r="J68" s="161"/>
      <c r="K68" s="13"/>
      <c r="L68" s="13"/>
      <c r="M68" s="13"/>
    </row>
    <row r="69" spans="2:13" s="257" customFormat="1">
      <c r="B69" s="13"/>
      <c r="C69" s="13"/>
      <c r="D69" s="13"/>
      <c r="F69" s="268"/>
      <c r="G69" s="13"/>
      <c r="H69" s="13"/>
      <c r="I69" s="269"/>
      <c r="J69" s="161"/>
      <c r="K69" s="13"/>
      <c r="L69" s="13"/>
      <c r="M69" s="13"/>
    </row>
    <row r="70" spans="2:13" s="257" customFormat="1">
      <c r="B70" s="13"/>
      <c r="C70" s="13"/>
      <c r="D70" s="13"/>
      <c r="F70" s="268"/>
      <c r="G70" s="13"/>
      <c r="H70" s="13"/>
      <c r="I70" s="269"/>
      <c r="J70" s="161"/>
      <c r="K70" s="13"/>
      <c r="L70" s="13"/>
      <c r="M70" s="13"/>
    </row>
    <row r="71" spans="2:13" s="257" customFormat="1">
      <c r="B71" s="13"/>
      <c r="C71" s="13"/>
      <c r="D71" s="13"/>
      <c r="F71" s="268"/>
      <c r="G71" s="13"/>
      <c r="H71" s="13"/>
      <c r="I71" s="269"/>
      <c r="J71" s="161"/>
      <c r="K71" s="13"/>
      <c r="L71" s="13"/>
      <c r="M71" s="13"/>
    </row>
    <row r="72" spans="2:13" s="257" customFormat="1">
      <c r="B72" s="13"/>
      <c r="C72" s="13"/>
      <c r="D72" s="13"/>
      <c r="F72" s="268"/>
      <c r="G72" s="13"/>
      <c r="H72" s="13"/>
      <c r="I72" s="269"/>
      <c r="J72" s="161"/>
      <c r="K72" s="13"/>
      <c r="L72" s="13"/>
      <c r="M72" s="13"/>
    </row>
    <row r="73" spans="2:13" s="257" customFormat="1">
      <c r="B73" s="13"/>
      <c r="C73" s="13"/>
      <c r="D73" s="13"/>
      <c r="F73" s="268"/>
      <c r="G73" s="13"/>
      <c r="H73" s="13"/>
      <c r="I73" s="269"/>
      <c r="J73" s="161"/>
      <c r="K73" s="13"/>
      <c r="L73" s="13"/>
      <c r="M73" s="13"/>
    </row>
    <row r="74" spans="2:13" s="257" customFormat="1">
      <c r="B74" s="13"/>
      <c r="C74" s="13"/>
      <c r="D74" s="13"/>
      <c r="F74" s="268"/>
      <c r="G74" s="13"/>
      <c r="H74" s="13"/>
      <c r="I74" s="269"/>
      <c r="J74" s="161"/>
      <c r="K74" s="13"/>
      <c r="L74" s="13"/>
      <c r="M74" s="13"/>
    </row>
    <row r="75" spans="2:13" s="257" customFormat="1">
      <c r="B75" s="13"/>
      <c r="C75" s="13"/>
      <c r="D75" s="13"/>
      <c r="F75" s="268"/>
      <c r="G75" s="13"/>
      <c r="H75" s="13"/>
      <c r="I75" s="269"/>
      <c r="J75" s="161"/>
      <c r="K75" s="13"/>
      <c r="L75" s="13"/>
      <c r="M75" s="13"/>
    </row>
    <row r="76" spans="2:13" s="257" customFormat="1">
      <c r="B76" s="13"/>
      <c r="C76" s="13"/>
      <c r="D76" s="13"/>
      <c r="F76" s="268"/>
      <c r="G76" s="13"/>
      <c r="H76" s="13"/>
      <c r="I76" s="269"/>
      <c r="J76" s="161"/>
      <c r="K76" s="13"/>
      <c r="L76" s="13"/>
      <c r="M76" s="13"/>
    </row>
    <row r="77" spans="2:13" s="257" customFormat="1">
      <c r="B77" s="13"/>
      <c r="C77" s="13"/>
      <c r="D77" s="13"/>
      <c r="F77" s="268"/>
      <c r="G77" s="13"/>
      <c r="H77" s="13"/>
      <c r="I77" s="269"/>
      <c r="J77" s="161"/>
      <c r="K77" s="13"/>
      <c r="L77" s="13"/>
      <c r="M77" s="13"/>
    </row>
    <row r="78" spans="2:13" s="257" customFormat="1">
      <c r="B78" s="13"/>
      <c r="C78" s="13"/>
      <c r="D78" s="13"/>
      <c r="F78" s="268"/>
      <c r="G78" s="13"/>
      <c r="H78" s="13"/>
      <c r="I78" s="269"/>
      <c r="J78" s="161"/>
      <c r="K78" s="13"/>
      <c r="L78" s="13"/>
      <c r="M78" s="13"/>
    </row>
    <row r="79" spans="2:13" s="257" customFormat="1">
      <c r="B79" s="13"/>
      <c r="C79" s="13"/>
      <c r="D79" s="13"/>
      <c r="F79" s="268"/>
      <c r="G79" s="13"/>
      <c r="H79" s="13"/>
      <c r="I79" s="269"/>
      <c r="J79" s="161"/>
      <c r="K79" s="13"/>
      <c r="L79" s="13"/>
      <c r="M79" s="13"/>
    </row>
    <row r="80" spans="2:13" s="257" customFormat="1">
      <c r="B80" s="13"/>
      <c r="C80" s="13"/>
      <c r="D80" s="13"/>
      <c r="F80" s="268"/>
      <c r="G80" s="13"/>
      <c r="H80" s="13"/>
      <c r="I80" s="269"/>
      <c r="J80" s="161"/>
      <c r="K80" s="13"/>
      <c r="L80" s="13"/>
      <c r="M80" s="13"/>
    </row>
    <row r="81" spans="2:13" s="257" customFormat="1">
      <c r="B81" s="13"/>
      <c r="C81" s="13"/>
      <c r="D81" s="13"/>
      <c r="F81" s="268"/>
      <c r="G81" s="13"/>
      <c r="H81" s="13"/>
      <c r="I81" s="269"/>
      <c r="J81" s="161"/>
      <c r="K81" s="13"/>
      <c r="L81" s="13"/>
      <c r="M81" s="13"/>
    </row>
    <row r="82" spans="2:13" s="257" customFormat="1">
      <c r="B82" s="13"/>
      <c r="C82" s="13"/>
      <c r="D82" s="13"/>
      <c r="F82" s="268"/>
      <c r="G82" s="13"/>
      <c r="H82" s="13"/>
      <c r="I82" s="269"/>
      <c r="J82" s="161"/>
      <c r="K82" s="13"/>
      <c r="L82" s="13"/>
      <c r="M82" s="13"/>
    </row>
    <row r="83" spans="2:13" s="257" customFormat="1">
      <c r="B83" s="13"/>
      <c r="C83" s="13"/>
      <c r="D83" s="13"/>
      <c r="F83" s="268"/>
      <c r="G83" s="13"/>
      <c r="H83" s="13"/>
      <c r="I83" s="269"/>
      <c r="J83" s="161"/>
      <c r="K83" s="13"/>
      <c r="L83" s="13"/>
      <c r="M83" s="13"/>
    </row>
    <row r="84" spans="2:13" s="257" customFormat="1">
      <c r="B84" s="13"/>
      <c r="C84" s="13"/>
      <c r="D84" s="13"/>
      <c r="F84" s="268"/>
      <c r="G84" s="13"/>
      <c r="H84" s="13"/>
      <c r="I84" s="269"/>
      <c r="J84" s="161"/>
      <c r="K84" s="13"/>
      <c r="L84" s="13"/>
      <c r="M84" s="13"/>
    </row>
    <row r="85" spans="2:13" s="257" customFormat="1">
      <c r="B85" s="13"/>
      <c r="C85" s="13"/>
      <c r="D85" s="13"/>
      <c r="F85" s="268"/>
      <c r="G85" s="13"/>
      <c r="H85" s="13"/>
      <c r="I85" s="269"/>
      <c r="J85" s="161"/>
      <c r="K85" s="13"/>
      <c r="L85" s="13"/>
      <c r="M85" s="13"/>
    </row>
    <row r="86" spans="2:13" s="257" customFormat="1">
      <c r="B86" s="13"/>
      <c r="C86" s="13"/>
      <c r="D86" s="13"/>
      <c r="F86" s="268"/>
      <c r="G86" s="13"/>
      <c r="H86" s="13"/>
      <c r="I86" s="269"/>
      <c r="J86" s="161"/>
      <c r="K86" s="13"/>
      <c r="L86" s="13"/>
      <c r="M86" s="13"/>
    </row>
    <row r="87" spans="2:13" s="257" customFormat="1">
      <c r="B87" s="13"/>
      <c r="C87" s="13"/>
      <c r="D87" s="13"/>
      <c r="F87" s="268"/>
      <c r="G87" s="13"/>
      <c r="H87" s="13"/>
      <c r="I87" s="269"/>
      <c r="J87" s="161"/>
      <c r="K87" s="13"/>
      <c r="L87" s="13"/>
      <c r="M87" s="13"/>
    </row>
    <row r="88" spans="2:13" s="257" customFormat="1">
      <c r="B88" s="13"/>
      <c r="C88" s="13"/>
      <c r="D88" s="13"/>
      <c r="F88" s="268"/>
      <c r="G88" s="13"/>
      <c r="H88" s="13"/>
      <c r="I88" s="269"/>
      <c r="J88" s="161"/>
      <c r="K88" s="13"/>
      <c r="L88" s="13"/>
      <c r="M88" s="13"/>
    </row>
    <row r="89" spans="2:13" s="257" customFormat="1">
      <c r="B89" s="13"/>
      <c r="C89" s="13"/>
      <c r="D89" s="13"/>
      <c r="F89" s="268"/>
      <c r="G89" s="13"/>
      <c r="H89" s="13"/>
      <c r="I89" s="269"/>
      <c r="J89" s="161"/>
      <c r="K89" s="13"/>
      <c r="L89" s="13"/>
      <c r="M89" s="13"/>
    </row>
    <row r="90" spans="2:13" s="257" customFormat="1">
      <c r="B90" s="13"/>
      <c r="C90" s="13"/>
      <c r="D90" s="13"/>
      <c r="F90" s="268"/>
      <c r="G90" s="13"/>
      <c r="H90" s="13"/>
      <c r="I90" s="269"/>
      <c r="J90" s="161"/>
      <c r="K90" s="13"/>
      <c r="L90" s="13"/>
      <c r="M90" s="13"/>
    </row>
    <row r="91" spans="2:13" s="257" customFormat="1">
      <c r="B91" s="13"/>
      <c r="C91" s="13"/>
      <c r="D91" s="13"/>
      <c r="F91" s="268"/>
      <c r="G91" s="13"/>
      <c r="H91" s="13"/>
      <c r="I91" s="269"/>
      <c r="J91" s="161"/>
      <c r="K91" s="13"/>
      <c r="L91" s="13"/>
      <c r="M91" s="13"/>
    </row>
    <row r="92" spans="2:13" s="257" customFormat="1">
      <c r="B92" s="13"/>
      <c r="C92" s="13"/>
      <c r="D92" s="13"/>
      <c r="F92" s="268"/>
      <c r="G92" s="13"/>
      <c r="H92" s="13"/>
      <c r="I92" s="269"/>
      <c r="J92" s="161"/>
      <c r="K92" s="13"/>
      <c r="L92" s="13"/>
      <c r="M92" s="13"/>
    </row>
    <row r="93" spans="2:13" s="257" customFormat="1">
      <c r="B93" s="13"/>
      <c r="C93" s="13"/>
      <c r="D93" s="13"/>
      <c r="F93" s="268"/>
      <c r="G93" s="13"/>
      <c r="H93" s="13"/>
      <c r="I93" s="269"/>
      <c r="J93" s="161"/>
      <c r="K93" s="13"/>
      <c r="L93" s="13"/>
      <c r="M93" s="13"/>
    </row>
    <row r="94" spans="2:13" s="257" customFormat="1">
      <c r="B94" s="13"/>
      <c r="C94" s="13"/>
      <c r="D94" s="13"/>
      <c r="F94" s="268"/>
      <c r="G94" s="13"/>
      <c r="H94" s="13"/>
      <c r="I94" s="269"/>
      <c r="J94" s="161"/>
      <c r="K94" s="13"/>
      <c r="L94" s="13"/>
      <c r="M94" s="13"/>
    </row>
    <row r="95" spans="2:13" s="257" customFormat="1">
      <c r="B95" s="13"/>
      <c r="C95" s="13"/>
      <c r="D95" s="13"/>
      <c r="F95" s="268"/>
      <c r="G95" s="13"/>
      <c r="H95" s="13"/>
      <c r="I95" s="269"/>
      <c r="J95" s="161"/>
      <c r="K95" s="13"/>
      <c r="L95" s="13"/>
      <c r="M95" s="13"/>
    </row>
    <row r="96" spans="2:13" s="257" customFormat="1">
      <c r="B96" s="13"/>
      <c r="C96" s="13"/>
      <c r="D96" s="13"/>
      <c r="F96" s="268"/>
      <c r="G96" s="13"/>
      <c r="H96" s="13"/>
      <c r="I96" s="269"/>
      <c r="J96" s="161"/>
      <c r="K96" s="13"/>
      <c r="L96" s="13"/>
      <c r="M96" s="13"/>
    </row>
    <row r="97" spans="2:13" s="257" customFormat="1">
      <c r="B97" s="13"/>
      <c r="C97" s="13"/>
      <c r="D97" s="13"/>
      <c r="F97" s="268"/>
      <c r="G97" s="13"/>
      <c r="H97" s="13"/>
      <c r="I97" s="269"/>
      <c r="J97" s="161"/>
      <c r="K97" s="13"/>
      <c r="L97" s="13"/>
      <c r="M97" s="13"/>
    </row>
    <row r="98" spans="2:13" s="257" customFormat="1">
      <c r="B98" s="13"/>
      <c r="C98" s="13"/>
      <c r="D98" s="13"/>
      <c r="F98" s="268"/>
      <c r="G98" s="13"/>
      <c r="H98" s="13"/>
      <c r="I98" s="269"/>
      <c r="J98" s="161"/>
      <c r="K98" s="13"/>
      <c r="L98" s="13"/>
      <c r="M98" s="13"/>
    </row>
    <row r="99" spans="2:13" s="257" customFormat="1">
      <c r="B99" s="13"/>
      <c r="C99" s="13"/>
      <c r="D99" s="13"/>
      <c r="F99" s="268"/>
      <c r="G99" s="13"/>
      <c r="H99" s="13"/>
      <c r="I99" s="269"/>
      <c r="J99" s="161"/>
      <c r="K99" s="13"/>
      <c r="L99" s="13"/>
      <c r="M99" s="13"/>
    </row>
    <row r="100" spans="2:13" s="257" customFormat="1">
      <c r="B100" s="13"/>
      <c r="C100" s="13"/>
      <c r="D100" s="13"/>
      <c r="F100" s="268"/>
      <c r="G100" s="13"/>
      <c r="H100" s="13"/>
      <c r="I100" s="269"/>
      <c r="J100" s="161"/>
      <c r="K100" s="13"/>
      <c r="L100" s="13"/>
      <c r="M100" s="13"/>
    </row>
    <row r="101" spans="2:13" s="257" customFormat="1">
      <c r="B101" s="13"/>
      <c r="C101" s="13"/>
      <c r="D101" s="13"/>
      <c r="F101" s="268"/>
      <c r="G101" s="13"/>
      <c r="H101" s="13"/>
      <c r="I101" s="269"/>
      <c r="J101" s="161"/>
      <c r="K101" s="13"/>
      <c r="L101" s="13"/>
      <c r="M101" s="13"/>
    </row>
    <row r="102" spans="2:13" s="257" customFormat="1">
      <c r="B102" s="13"/>
      <c r="C102" s="13"/>
      <c r="D102" s="13"/>
      <c r="F102" s="268"/>
      <c r="G102" s="13"/>
      <c r="H102" s="13"/>
      <c r="I102" s="269"/>
      <c r="J102" s="161"/>
      <c r="K102" s="13"/>
      <c r="L102" s="13"/>
      <c r="M102" s="13"/>
    </row>
    <row r="103" spans="2:13" s="257" customFormat="1">
      <c r="B103" s="13"/>
      <c r="C103" s="13"/>
      <c r="D103" s="13"/>
      <c r="F103" s="268"/>
      <c r="G103" s="13"/>
      <c r="H103" s="13"/>
      <c r="I103" s="269"/>
      <c r="J103" s="161"/>
      <c r="K103" s="13"/>
      <c r="L103" s="13"/>
      <c r="M103" s="13"/>
    </row>
    <row r="104" spans="2:13" s="257" customFormat="1">
      <c r="B104" s="13"/>
      <c r="C104" s="13"/>
      <c r="D104" s="13"/>
      <c r="F104" s="268"/>
      <c r="G104" s="13"/>
      <c r="H104" s="13"/>
      <c r="I104" s="269"/>
      <c r="J104" s="161"/>
      <c r="K104" s="13"/>
      <c r="L104" s="13"/>
      <c r="M104" s="13"/>
    </row>
    <row r="105" spans="2:13" s="257" customFormat="1">
      <c r="B105" s="13"/>
      <c r="C105" s="13"/>
      <c r="D105" s="13"/>
      <c r="F105" s="268"/>
      <c r="G105" s="13"/>
      <c r="H105" s="13"/>
      <c r="I105" s="269"/>
      <c r="J105" s="161"/>
      <c r="K105" s="13"/>
      <c r="L105" s="13"/>
      <c r="M105" s="13"/>
    </row>
    <row r="106" spans="2:13" s="257" customFormat="1">
      <c r="B106" s="13"/>
      <c r="C106" s="13"/>
      <c r="D106" s="13"/>
      <c r="F106" s="268"/>
      <c r="G106" s="13"/>
      <c r="H106" s="13"/>
      <c r="I106" s="269"/>
      <c r="J106" s="161"/>
      <c r="K106" s="13"/>
      <c r="L106" s="13"/>
      <c r="M106" s="13"/>
    </row>
    <row r="107" spans="2:13" s="257" customFormat="1">
      <c r="B107" s="13"/>
      <c r="C107" s="13"/>
      <c r="D107" s="13"/>
      <c r="F107" s="268"/>
      <c r="G107" s="13"/>
      <c r="H107" s="13"/>
      <c r="I107" s="269"/>
      <c r="J107" s="161"/>
      <c r="K107" s="13"/>
      <c r="L107" s="13"/>
      <c r="M107" s="13"/>
    </row>
    <row r="108" spans="2:13" s="257" customFormat="1">
      <c r="B108" s="13"/>
      <c r="C108" s="13"/>
      <c r="D108" s="13"/>
      <c r="F108" s="268"/>
      <c r="G108" s="13"/>
      <c r="H108" s="13"/>
      <c r="I108" s="269"/>
      <c r="J108" s="161"/>
      <c r="K108" s="13"/>
      <c r="L108" s="13"/>
      <c r="M108" s="13"/>
    </row>
    <row r="109" spans="2:13" s="257" customFormat="1">
      <c r="B109" s="13"/>
      <c r="C109" s="13"/>
      <c r="D109" s="13"/>
      <c r="F109" s="268"/>
      <c r="G109" s="13"/>
      <c r="H109" s="13"/>
      <c r="I109" s="269"/>
      <c r="J109" s="161"/>
      <c r="K109" s="13"/>
      <c r="L109" s="13"/>
      <c r="M109" s="13"/>
    </row>
    <row r="110" spans="2:13" s="257" customFormat="1">
      <c r="B110" s="13"/>
      <c r="C110" s="13"/>
      <c r="D110" s="13"/>
      <c r="F110" s="268"/>
      <c r="G110" s="13"/>
      <c r="H110" s="13"/>
      <c r="I110" s="269"/>
      <c r="J110" s="161"/>
      <c r="K110" s="13"/>
      <c r="L110" s="13"/>
      <c r="M110" s="13"/>
    </row>
    <row r="111" spans="2:13" s="257" customFormat="1">
      <c r="B111" s="13"/>
      <c r="C111" s="13"/>
      <c r="D111" s="13"/>
      <c r="F111" s="268"/>
      <c r="G111" s="13"/>
      <c r="H111" s="13"/>
      <c r="I111" s="269"/>
      <c r="J111" s="161"/>
      <c r="K111" s="13"/>
      <c r="L111" s="13"/>
      <c r="M111" s="13"/>
    </row>
    <row r="112" spans="2:13" s="257" customFormat="1">
      <c r="B112" s="13"/>
      <c r="C112" s="13"/>
      <c r="D112" s="13"/>
      <c r="F112" s="268"/>
      <c r="G112" s="13"/>
      <c r="H112" s="13"/>
      <c r="I112" s="269"/>
      <c r="J112" s="161"/>
      <c r="K112" s="13"/>
      <c r="L112" s="13"/>
      <c r="M112" s="13"/>
    </row>
    <row r="113" spans="2:13" s="257" customFormat="1">
      <c r="B113" s="13"/>
      <c r="C113" s="13"/>
      <c r="D113" s="13"/>
      <c r="F113" s="268"/>
      <c r="G113" s="13"/>
      <c r="H113" s="13"/>
      <c r="I113" s="269"/>
      <c r="J113" s="161"/>
      <c r="K113" s="13"/>
      <c r="L113" s="13"/>
      <c r="M113" s="13"/>
    </row>
    <row r="114" spans="2:13" s="257" customFormat="1">
      <c r="B114" s="13"/>
      <c r="C114" s="13"/>
      <c r="D114" s="13"/>
      <c r="F114" s="268"/>
      <c r="G114" s="13"/>
      <c r="H114" s="13"/>
      <c r="I114" s="269"/>
      <c r="J114" s="161"/>
      <c r="K114" s="13"/>
      <c r="L114" s="13"/>
      <c r="M114" s="13"/>
    </row>
    <row r="115" spans="2:13" s="257" customFormat="1">
      <c r="B115" s="13"/>
      <c r="C115" s="13"/>
      <c r="D115" s="13"/>
      <c r="F115" s="268"/>
      <c r="G115" s="13"/>
      <c r="H115" s="13"/>
      <c r="I115" s="269"/>
      <c r="J115" s="161"/>
      <c r="K115" s="13"/>
      <c r="L115" s="13"/>
      <c r="M115" s="13"/>
    </row>
    <row r="116" spans="2:13" s="257" customFormat="1">
      <c r="B116" s="13"/>
      <c r="C116" s="13"/>
      <c r="D116" s="13"/>
      <c r="F116" s="268"/>
      <c r="G116" s="13"/>
      <c r="H116" s="13"/>
      <c r="I116" s="269"/>
      <c r="J116" s="161"/>
      <c r="K116" s="13"/>
      <c r="L116" s="13"/>
      <c r="M116" s="13"/>
    </row>
    <row r="117" spans="2:13" s="257" customFormat="1">
      <c r="B117" s="13"/>
      <c r="C117" s="13"/>
      <c r="D117" s="13"/>
      <c r="F117" s="268"/>
      <c r="G117" s="13"/>
      <c r="H117" s="13"/>
      <c r="I117" s="269"/>
      <c r="J117" s="161"/>
      <c r="K117" s="13"/>
      <c r="L117" s="13"/>
      <c r="M117" s="13"/>
    </row>
    <row r="118" spans="2:13" s="257" customFormat="1">
      <c r="B118" s="13"/>
      <c r="C118" s="13"/>
      <c r="D118" s="13"/>
      <c r="F118" s="268"/>
      <c r="G118" s="13"/>
      <c r="H118" s="13"/>
      <c r="I118" s="269"/>
      <c r="J118" s="161"/>
      <c r="K118" s="13"/>
      <c r="L118" s="13"/>
      <c r="M118" s="13"/>
    </row>
    <row r="119" spans="2:13" s="257" customFormat="1">
      <c r="B119" s="13"/>
      <c r="C119" s="13"/>
      <c r="D119" s="13"/>
      <c r="F119" s="268"/>
      <c r="G119" s="13"/>
      <c r="H119" s="13"/>
      <c r="I119" s="269"/>
      <c r="J119" s="161"/>
      <c r="K119" s="13"/>
      <c r="L119" s="13"/>
      <c r="M119" s="13"/>
    </row>
    <row r="120" spans="2:13" s="257" customFormat="1">
      <c r="B120" s="13"/>
      <c r="C120" s="13"/>
      <c r="D120" s="13"/>
      <c r="F120" s="268"/>
      <c r="G120" s="13"/>
      <c r="H120" s="13"/>
      <c r="I120" s="269"/>
      <c r="J120" s="161"/>
      <c r="K120" s="13"/>
      <c r="L120" s="13"/>
      <c r="M120" s="13"/>
    </row>
    <row r="121" spans="2:13" s="257" customFormat="1">
      <c r="B121" s="13"/>
      <c r="C121" s="13"/>
      <c r="D121" s="13"/>
      <c r="F121" s="268"/>
      <c r="G121" s="13"/>
      <c r="H121" s="13"/>
      <c r="I121" s="269"/>
      <c r="J121" s="161"/>
      <c r="K121" s="13"/>
      <c r="L121" s="13"/>
      <c r="M121" s="13"/>
    </row>
    <row r="122" spans="2:13" s="257" customFormat="1">
      <c r="B122" s="13"/>
      <c r="C122" s="13"/>
      <c r="D122" s="13"/>
      <c r="F122" s="268"/>
      <c r="G122" s="13"/>
      <c r="H122" s="13"/>
      <c r="I122" s="269"/>
      <c r="J122" s="161"/>
      <c r="K122" s="13"/>
      <c r="L122" s="13"/>
      <c r="M122" s="13"/>
    </row>
    <row r="123" spans="2:13" s="257" customFormat="1">
      <c r="B123" s="13"/>
      <c r="C123" s="13"/>
      <c r="D123" s="13"/>
      <c r="F123" s="268"/>
      <c r="G123" s="13"/>
      <c r="H123" s="13"/>
      <c r="I123" s="269"/>
      <c r="J123" s="161"/>
      <c r="K123" s="13"/>
      <c r="L123" s="13"/>
      <c r="M123" s="13"/>
    </row>
    <row r="124" spans="2:13" s="257" customFormat="1">
      <c r="B124" s="13"/>
      <c r="C124" s="13"/>
      <c r="D124" s="13"/>
      <c r="F124" s="268"/>
      <c r="G124" s="13"/>
      <c r="H124" s="13"/>
      <c r="I124" s="269"/>
      <c r="J124" s="161"/>
      <c r="K124" s="13"/>
      <c r="L124" s="13"/>
      <c r="M124" s="13"/>
    </row>
    <row r="125" spans="2:13" s="257" customFormat="1">
      <c r="B125" s="13"/>
      <c r="C125" s="13"/>
      <c r="D125" s="13"/>
      <c r="F125" s="268"/>
      <c r="G125" s="13"/>
      <c r="H125" s="13"/>
      <c r="I125" s="269"/>
      <c r="J125" s="161"/>
      <c r="K125" s="13"/>
      <c r="L125" s="13"/>
      <c r="M125" s="13"/>
    </row>
    <row r="126" spans="2:13" s="257" customFormat="1">
      <c r="B126" s="13"/>
      <c r="C126" s="13"/>
      <c r="D126" s="13"/>
      <c r="F126" s="268"/>
      <c r="G126" s="13"/>
      <c r="H126" s="13"/>
      <c r="I126" s="269"/>
      <c r="J126" s="161"/>
      <c r="K126" s="13"/>
      <c r="L126" s="13"/>
      <c r="M126" s="13"/>
    </row>
    <row r="127" spans="2:13" s="257" customFormat="1">
      <c r="B127" s="13"/>
      <c r="C127" s="13"/>
      <c r="D127" s="13"/>
      <c r="F127" s="268"/>
      <c r="G127" s="13"/>
      <c r="H127" s="13"/>
      <c r="I127" s="269"/>
      <c r="J127" s="161"/>
      <c r="K127" s="13"/>
      <c r="L127" s="13"/>
      <c r="M127" s="13"/>
    </row>
    <row r="128" spans="2:13" s="257" customFormat="1">
      <c r="B128" s="13"/>
      <c r="C128" s="13"/>
      <c r="D128" s="13"/>
      <c r="F128" s="268"/>
      <c r="G128" s="13"/>
      <c r="H128" s="13"/>
      <c r="I128" s="269"/>
      <c r="J128" s="161"/>
      <c r="K128" s="13"/>
      <c r="L128" s="13"/>
      <c r="M128" s="13"/>
    </row>
    <row r="129" spans="2:13" s="257" customFormat="1">
      <c r="B129" s="13"/>
      <c r="C129" s="13"/>
      <c r="D129" s="13"/>
      <c r="F129" s="268"/>
      <c r="G129" s="13"/>
      <c r="H129" s="13"/>
      <c r="I129" s="269"/>
      <c r="J129" s="161"/>
      <c r="K129" s="13"/>
      <c r="L129" s="13"/>
      <c r="M129" s="13"/>
    </row>
    <row r="130" spans="2:13" s="257" customFormat="1">
      <c r="B130" s="13"/>
      <c r="C130" s="13"/>
      <c r="D130" s="13"/>
      <c r="F130" s="268"/>
      <c r="G130" s="13"/>
      <c r="H130" s="13"/>
      <c r="I130" s="269"/>
      <c r="J130" s="161"/>
      <c r="K130" s="13"/>
      <c r="L130" s="13"/>
      <c r="M130" s="13"/>
    </row>
    <row r="131" spans="2:13" s="257" customFormat="1">
      <c r="B131" s="13"/>
      <c r="C131" s="13"/>
      <c r="D131" s="13"/>
      <c r="F131" s="268"/>
      <c r="G131" s="13"/>
      <c r="H131" s="13"/>
      <c r="I131" s="269"/>
      <c r="J131" s="161"/>
      <c r="K131" s="13"/>
      <c r="L131" s="13"/>
      <c r="M131" s="13"/>
    </row>
    <row r="132" spans="2:13" s="257" customFormat="1">
      <c r="B132" s="13"/>
      <c r="C132" s="13"/>
      <c r="D132" s="13"/>
      <c r="F132" s="268"/>
      <c r="G132" s="13"/>
      <c r="H132" s="13"/>
      <c r="I132" s="269"/>
      <c r="J132" s="161"/>
      <c r="K132" s="13"/>
      <c r="L132" s="13"/>
      <c r="M132" s="13"/>
    </row>
    <row r="133" spans="2:13" s="257" customFormat="1">
      <c r="B133" s="13"/>
      <c r="C133" s="13"/>
      <c r="D133" s="13"/>
      <c r="F133" s="268"/>
      <c r="G133" s="13"/>
      <c r="H133" s="13"/>
      <c r="I133" s="269"/>
      <c r="J133" s="161"/>
      <c r="K133" s="13"/>
      <c r="L133" s="13"/>
      <c r="M133" s="13"/>
    </row>
    <row r="134" spans="2:13" s="257" customFormat="1">
      <c r="B134" s="13"/>
      <c r="C134" s="13"/>
      <c r="D134" s="13"/>
      <c r="F134" s="268"/>
      <c r="G134" s="13"/>
      <c r="H134" s="13"/>
      <c r="I134" s="269"/>
      <c r="J134" s="161"/>
      <c r="K134" s="13"/>
      <c r="L134" s="13"/>
      <c r="M134" s="13"/>
    </row>
    <row r="135" spans="2:13" s="257" customFormat="1">
      <c r="B135" s="13"/>
      <c r="C135" s="13"/>
      <c r="D135" s="13"/>
      <c r="F135" s="268"/>
      <c r="G135" s="13"/>
      <c r="H135" s="13"/>
      <c r="I135" s="269"/>
      <c r="J135" s="161"/>
      <c r="K135" s="13"/>
      <c r="L135" s="13"/>
      <c r="M135" s="13"/>
    </row>
    <row r="136" spans="2:13" s="257" customFormat="1">
      <c r="B136" s="13"/>
      <c r="C136" s="13"/>
      <c r="D136" s="13"/>
      <c r="F136" s="268"/>
      <c r="G136" s="13"/>
      <c r="H136" s="13"/>
      <c r="I136" s="269"/>
      <c r="J136" s="161"/>
      <c r="K136" s="13"/>
      <c r="L136" s="13"/>
      <c r="M136" s="13"/>
    </row>
    <row r="137" spans="2:13" s="257" customFormat="1">
      <c r="B137" s="13"/>
      <c r="C137" s="13"/>
      <c r="D137" s="13"/>
      <c r="F137" s="268"/>
      <c r="G137" s="13"/>
      <c r="H137" s="13"/>
      <c r="I137" s="269"/>
      <c r="J137" s="161"/>
      <c r="K137" s="13"/>
      <c r="L137" s="13"/>
      <c r="M137" s="13"/>
    </row>
    <row r="138" spans="2:13" s="257" customFormat="1">
      <c r="B138" s="13"/>
      <c r="C138" s="13"/>
      <c r="D138" s="13"/>
      <c r="F138" s="268"/>
      <c r="G138" s="13"/>
      <c r="H138" s="13"/>
      <c r="I138" s="269"/>
      <c r="J138" s="161"/>
      <c r="K138" s="13"/>
      <c r="L138" s="13"/>
      <c r="M138" s="13"/>
    </row>
    <row r="139" spans="2:13" s="257" customFormat="1">
      <c r="B139" s="13"/>
      <c r="C139" s="13"/>
      <c r="D139" s="13"/>
      <c r="F139" s="268"/>
      <c r="G139" s="13"/>
      <c r="H139" s="13"/>
      <c r="I139" s="269"/>
      <c r="J139" s="161"/>
      <c r="K139" s="13"/>
      <c r="L139" s="13"/>
      <c r="M139" s="13"/>
    </row>
    <row r="140" spans="2:13" s="257" customFormat="1">
      <c r="B140" s="13"/>
      <c r="C140" s="13"/>
      <c r="D140" s="13"/>
      <c r="F140" s="268"/>
      <c r="G140" s="13"/>
      <c r="H140" s="13"/>
      <c r="I140" s="269"/>
      <c r="J140" s="161"/>
      <c r="K140" s="13"/>
      <c r="L140" s="13"/>
      <c r="M140" s="13"/>
    </row>
    <row r="141" spans="2:13" s="257" customFormat="1">
      <c r="B141" s="13"/>
      <c r="C141" s="13"/>
      <c r="D141" s="13"/>
      <c r="F141" s="268"/>
      <c r="G141" s="13"/>
      <c r="H141" s="13"/>
      <c r="I141" s="269"/>
      <c r="J141" s="161"/>
      <c r="K141" s="13"/>
      <c r="L141" s="13"/>
      <c r="M141" s="13"/>
    </row>
    <row r="142" spans="2:13" s="257" customFormat="1">
      <c r="B142" s="13"/>
      <c r="C142" s="13"/>
      <c r="D142" s="13"/>
      <c r="F142" s="268"/>
      <c r="G142" s="13"/>
      <c r="H142" s="13"/>
      <c r="I142" s="269"/>
      <c r="J142" s="161"/>
      <c r="K142" s="13"/>
      <c r="L142" s="13"/>
      <c r="M142" s="13"/>
    </row>
    <row r="143" spans="2:13" s="257" customFormat="1">
      <c r="B143" s="13"/>
      <c r="C143" s="13"/>
      <c r="D143" s="13"/>
      <c r="F143" s="268"/>
      <c r="G143" s="13"/>
      <c r="H143" s="13"/>
      <c r="I143" s="269"/>
      <c r="J143" s="161"/>
      <c r="K143" s="13"/>
      <c r="L143" s="13"/>
      <c r="M143" s="13"/>
    </row>
  </sheetData>
  <sheetProtection autoFilter="0"/>
  <autoFilter ref="A9:J40"/>
  <mergeCells count="110">
    <mergeCell ref="A9:A10"/>
    <mergeCell ref="B9:B10"/>
    <mergeCell ref="E9:E10"/>
    <mergeCell ref="F9:F10"/>
    <mergeCell ref="G9:G10"/>
    <mergeCell ref="H9:H10"/>
    <mergeCell ref="HB8:HH8"/>
    <mergeCell ref="HI8:HO8"/>
    <mergeCell ref="HP8:HV8"/>
    <mergeCell ref="DV8:EB8"/>
    <mergeCell ref="EC8:EI8"/>
    <mergeCell ref="EJ8:EP8"/>
    <mergeCell ref="EQ8:EW8"/>
    <mergeCell ref="EX8:FD8"/>
    <mergeCell ref="FE8:FK8"/>
    <mergeCell ref="CF8:CL8"/>
    <mergeCell ref="CM8:CS8"/>
    <mergeCell ref="CT8:CZ8"/>
    <mergeCell ref="DA8:DG8"/>
    <mergeCell ref="DH8:DN8"/>
    <mergeCell ref="DO8:DU8"/>
    <mergeCell ref="AP8:AV8"/>
    <mergeCell ref="AW8:BC8"/>
    <mergeCell ref="BD8:BJ8"/>
    <mergeCell ref="HW8:IC8"/>
    <mergeCell ref="ID8:IJ8"/>
    <mergeCell ref="IK8:IQ8"/>
    <mergeCell ref="FL8:FR8"/>
    <mergeCell ref="FS8:FY8"/>
    <mergeCell ref="FZ8:GF8"/>
    <mergeCell ref="GG8:GM8"/>
    <mergeCell ref="GN8:GT8"/>
    <mergeCell ref="GU8:HA8"/>
    <mergeCell ref="BK8:BQ8"/>
    <mergeCell ref="BR8:BX8"/>
    <mergeCell ref="BY8:CE8"/>
    <mergeCell ref="N8:T8"/>
    <mergeCell ref="U8:AA8"/>
    <mergeCell ref="AB8:AH8"/>
    <mergeCell ref="AI8:AO8"/>
    <mergeCell ref="ID7:IJ7"/>
    <mergeCell ref="IK7:IQ7"/>
    <mergeCell ref="GN7:GT7"/>
    <mergeCell ref="GU7:HA7"/>
    <mergeCell ref="HB7:HH7"/>
    <mergeCell ref="HI7:HO7"/>
    <mergeCell ref="HP7:HV7"/>
    <mergeCell ref="HW7:IC7"/>
    <mergeCell ref="EX7:FD7"/>
    <mergeCell ref="FE7:FK7"/>
    <mergeCell ref="FL7:FR7"/>
    <mergeCell ref="FS7:FY7"/>
    <mergeCell ref="FZ7:GF7"/>
    <mergeCell ref="GG7:GM7"/>
    <mergeCell ref="DH7:DN7"/>
    <mergeCell ref="DO7:DU7"/>
    <mergeCell ref="DV7:EB7"/>
    <mergeCell ref="EC7:EI7"/>
    <mergeCell ref="EJ7:EP7"/>
    <mergeCell ref="EQ7:EW7"/>
    <mergeCell ref="BR7:BX7"/>
    <mergeCell ref="BY7:CE7"/>
    <mergeCell ref="CF7:CL7"/>
    <mergeCell ref="CM7:CS7"/>
    <mergeCell ref="CT7:CZ7"/>
    <mergeCell ref="DA7:DG7"/>
    <mergeCell ref="AB7:AH7"/>
    <mergeCell ref="AI7:AO7"/>
    <mergeCell ref="AP7:AV7"/>
    <mergeCell ref="AW7:BC7"/>
    <mergeCell ref="BD7:BJ7"/>
    <mergeCell ref="BK7:BQ7"/>
    <mergeCell ref="N7:T7"/>
    <mergeCell ref="U7:AA7"/>
    <mergeCell ref="HP6:HV6"/>
    <mergeCell ref="EJ6:EP6"/>
    <mergeCell ref="EQ6:EW6"/>
    <mergeCell ref="EX6:FD6"/>
    <mergeCell ref="FE6:FK6"/>
    <mergeCell ref="FL6:FR6"/>
    <mergeCell ref="FS6:FY6"/>
    <mergeCell ref="CT6:CZ6"/>
    <mergeCell ref="DA6:DG6"/>
    <mergeCell ref="DH6:DN6"/>
    <mergeCell ref="DO6:DU6"/>
    <mergeCell ref="DV6:EB6"/>
    <mergeCell ref="EC6:EI6"/>
    <mergeCell ref="BD6:BJ6"/>
    <mergeCell ref="BK6:BQ6"/>
    <mergeCell ref="BR6:BX6"/>
    <mergeCell ref="HW6:IC6"/>
    <mergeCell ref="ID6:IJ6"/>
    <mergeCell ref="IK6:IQ6"/>
    <mergeCell ref="FZ6:GF6"/>
    <mergeCell ref="GG6:GM6"/>
    <mergeCell ref="GN6:GT6"/>
    <mergeCell ref="GU6:HA6"/>
    <mergeCell ref="HB6:HH6"/>
    <mergeCell ref="HI6:HO6"/>
    <mergeCell ref="A1:D2"/>
    <mergeCell ref="E1:G2"/>
    <mergeCell ref="BY6:CE6"/>
    <mergeCell ref="CF6:CL6"/>
    <mergeCell ref="CM6:CS6"/>
    <mergeCell ref="N6:T6"/>
    <mergeCell ref="U6:AA6"/>
    <mergeCell ref="AB6:AH6"/>
    <mergeCell ref="AI6:AO6"/>
    <mergeCell ref="AP6:AV6"/>
    <mergeCell ref="AW6:BC6"/>
  </mergeCells>
  <conditionalFormatting sqref="G34">
    <cfRule type="cellIs" dxfId="204" priority="5694" stopIfTrue="1" operator="equal">
      <formula>$G$6</formula>
    </cfRule>
  </conditionalFormatting>
  <conditionalFormatting sqref="F1:F34 F41:F1048576">
    <cfRule type="cellIs" dxfId="203" priority="5681" operator="equal">
      <formula>"pas de remplacement"</formula>
    </cfRule>
  </conditionalFormatting>
  <conditionalFormatting sqref="N13:IQ13">
    <cfRule type="cellIs" dxfId="202" priority="5673" operator="notEqual">
      <formula>0</formula>
    </cfRule>
  </conditionalFormatting>
  <conditionalFormatting sqref="N14:IQ14">
    <cfRule type="cellIs" dxfId="201" priority="5672" operator="notEqual">
      <formula>0</formula>
    </cfRule>
  </conditionalFormatting>
  <conditionalFormatting sqref="N15:IQ16">
    <cfRule type="cellIs" dxfId="200" priority="5671" operator="notEqual">
      <formula>0</formula>
    </cfRule>
  </conditionalFormatting>
  <conditionalFormatting sqref="N17:IQ17">
    <cfRule type="cellIs" dxfId="199" priority="5670" operator="notEqual">
      <formula>0</formula>
    </cfRule>
  </conditionalFormatting>
  <conditionalFormatting sqref="A30:IQ31 A1:XFD19 A21:IQ22 IR21:XFD31 IY20:XFD20 A24:IQ25 A23:BJ23 A27:IQ28 A26:BJ26 A29:BJ29 A33:XFD34 IY32:XFD32 A20:HV20 A32:HV32 A41:XFD1048576">
    <cfRule type="expression" dxfId="198" priority="5663">
      <formula>A$9=TODAY()</formula>
    </cfRule>
    <cfRule type="cellIs" dxfId="197" priority="5664" operator="equal">
      <formula>"Solde compteur-demande suppléance"</formula>
    </cfRule>
    <cfRule type="cellIs" dxfId="196" priority="5665" operator="equal">
      <formula>"Renfort-demande suppléance"</formula>
    </cfRule>
    <cfRule type="cellIs" dxfId="195" priority="5666" operator="equal">
      <formula>"Formation-demande suppléance"</formula>
    </cfRule>
    <cfRule type="cellIs" dxfId="194" priority="5667" operator="equal">
      <formula>"Arrêt maladie-demande suppléance"</formula>
    </cfRule>
    <cfRule type="cellIs" dxfId="193" priority="5668" operator="equal">
      <formula>"S"</formula>
    </cfRule>
    <cfRule type="cellIs" dxfId="192" priority="5669" operator="equal">
      <formula>"M"</formula>
    </cfRule>
  </conditionalFormatting>
  <conditionalFormatting sqref="N35:XB40">
    <cfRule type="cellIs" dxfId="191" priority="5656" operator="equal">
      <formula>"Solde compteur-demande suppléance"</formula>
    </cfRule>
    <cfRule type="cellIs" dxfId="190" priority="5657" operator="equal">
      <formula>"Renfort-demande suppléance"</formula>
    </cfRule>
    <cfRule type="cellIs" dxfId="189" priority="5658" operator="equal">
      <formula>"Formation-demande suppléance"</formula>
    </cfRule>
    <cfRule type="cellIs" dxfId="188" priority="5659" operator="equal">
      <formula>"Arrêt maladie-demande suppléance"</formula>
    </cfRule>
    <cfRule type="cellIs" dxfId="187" priority="5660" operator="equal">
      <formula>"S"</formula>
    </cfRule>
    <cfRule type="cellIs" dxfId="186" priority="5661" operator="equal">
      <formula>"M"</formula>
    </cfRule>
  </conditionalFormatting>
  <conditionalFormatting sqref="N35:IQ40">
    <cfRule type="expression" dxfId="185" priority="5548">
      <formula>AND(N$9&gt;=$K35,N$9&lt;=$L35)</formula>
    </cfRule>
  </conditionalFormatting>
  <conditionalFormatting sqref="H36:I36 E36:F37 G37:I37 E35:I35 A35:D37 D38:D40 G38 G40">
    <cfRule type="cellIs" dxfId="184" priority="5434" operator="equal">
      <formula>"Solde compteur-demande suppléance"</formula>
    </cfRule>
    <cfRule type="cellIs" dxfId="183" priority="5435" operator="equal">
      <formula>"Renfort-demande suppléance"</formula>
    </cfRule>
    <cfRule type="cellIs" dxfId="182" priority="5436" operator="equal">
      <formula>"Formation-demande suppléance"</formula>
    </cfRule>
    <cfRule type="cellIs" dxfId="181" priority="5437" operator="equal">
      <formula>"Arrêt maladie-demande suppléance"</formula>
    </cfRule>
    <cfRule type="cellIs" dxfId="180" priority="5438" operator="equal">
      <formula>"S"</formula>
    </cfRule>
    <cfRule type="cellIs" dxfId="179" priority="5439" operator="equal">
      <formula>"M"</formula>
    </cfRule>
  </conditionalFormatting>
  <conditionalFormatting sqref="F36:F37">
    <cfRule type="cellIs" dxfId="178" priority="5433" operator="equal">
      <formula>"pas de remplacement"</formula>
    </cfRule>
  </conditionalFormatting>
  <conditionalFormatting sqref="F35">
    <cfRule type="cellIs" dxfId="177" priority="5432" operator="equal">
      <formula>"pas de remplacement"</formula>
    </cfRule>
  </conditionalFormatting>
  <conditionalFormatting sqref="J37 J35">
    <cfRule type="cellIs" dxfId="176" priority="5426" operator="equal">
      <formula>"Solde compteur-demande suppléance"</formula>
    </cfRule>
    <cfRule type="cellIs" dxfId="175" priority="5427" operator="equal">
      <formula>"Renfort-demande suppléance"</formula>
    </cfRule>
    <cfRule type="cellIs" dxfId="174" priority="5428" operator="equal">
      <formula>"Formation-demande suppléance"</formula>
    </cfRule>
    <cfRule type="cellIs" dxfId="173" priority="5429" operator="equal">
      <formula>"Arrêt maladie-demande suppléance"</formula>
    </cfRule>
    <cfRule type="cellIs" dxfId="172" priority="5430" operator="equal">
      <formula>"S"</formula>
    </cfRule>
    <cfRule type="cellIs" dxfId="171" priority="5431" operator="equal">
      <formula>"M"</formula>
    </cfRule>
  </conditionalFormatting>
  <conditionalFormatting sqref="K35:M35 K37:M37">
    <cfRule type="cellIs" dxfId="170" priority="5420" operator="equal">
      <formula>"Solde compteur-demande suppléance"</formula>
    </cfRule>
    <cfRule type="cellIs" dxfId="169" priority="5421" operator="equal">
      <formula>"Renfort-demande suppléance"</formula>
    </cfRule>
    <cfRule type="cellIs" dxfId="168" priority="5422" operator="equal">
      <formula>"Formation-demande suppléance"</formula>
    </cfRule>
    <cfRule type="cellIs" dxfId="167" priority="5423" operator="equal">
      <formula>"Arrêt maladie-demande suppléance"</formula>
    </cfRule>
    <cfRule type="cellIs" dxfId="166" priority="5424" operator="equal">
      <formula>"S"</formula>
    </cfRule>
    <cfRule type="cellIs" dxfId="165" priority="5425" operator="equal">
      <formula>"M"</formula>
    </cfRule>
  </conditionalFormatting>
  <conditionalFormatting sqref="M35">
    <cfRule type="cellIs" dxfId="164" priority="5416" operator="equal">
      <formula>"Solde compteur-demande suppléance"</formula>
    </cfRule>
    <cfRule type="cellIs" dxfId="163" priority="5417" operator="equal">
      <formula>"Renfort-demande suppléance"</formula>
    </cfRule>
    <cfRule type="cellIs" dxfId="162" priority="5418" operator="equal">
      <formula>"Formation-demande suppléance"</formula>
    </cfRule>
    <cfRule type="cellIs" dxfId="161" priority="5419" operator="equal">
      <formula>"Arrêt maladie-demande suppléance"</formula>
    </cfRule>
  </conditionalFormatting>
  <conditionalFormatting sqref="M35">
    <cfRule type="expression" dxfId="160" priority="5409">
      <formula>M$9=TODAY()</formula>
    </cfRule>
    <cfRule type="cellIs" dxfId="159" priority="5410" operator="equal">
      <formula>"Solde compteur-demande suppléance"</formula>
    </cfRule>
    <cfRule type="cellIs" dxfId="158" priority="5411" operator="equal">
      <formula>"Renfort-demande suppléance"</formula>
    </cfRule>
    <cfRule type="cellIs" dxfId="157" priority="5412" operator="equal">
      <formula>"Formation-demande suppléance"</formula>
    </cfRule>
    <cfRule type="cellIs" dxfId="156" priority="5413" operator="equal">
      <formula>"Arrêt maladie-demande suppléance"</formula>
    </cfRule>
    <cfRule type="cellIs" dxfId="155" priority="5414" operator="equal">
      <formula>"S"</formula>
    </cfRule>
    <cfRule type="cellIs" dxfId="154" priority="5415" operator="equal">
      <formula>"M"</formula>
    </cfRule>
  </conditionalFormatting>
  <conditionalFormatting sqref="M35">
    <cfRule type="expression" dxfId="153" priority="5402">
      <formula>M$9=TODAY()</formula>
    </cfRule>
    <cfRule type="cellIs" dxfId="152" priority="5403" operator="equal">
      <formula>"Solde compteur-demande suppléance"</formula>
    </cfRule>
    <cfRule type="cellIs" dxfId="151" priority="5404" operator="equal">
      <formula>"Renfort-demande suppléance"</formula>
    </cfRule>
    <cfRule type="cellIs" dxfId="150" priority="5405" operator="equal">
      <formula>"Formation-demande suppléance"</formula>
    </cfRule>
    <cfRule type="cellIs" dxfId="149" priority="5406" operator="equal">
      <formula>"Arrêt maladie-demande suppléance"</formula>
    </cfRule>
    <cfRule type="cellIs" dxfId="148" priority="5407" operator="equal">
      <formula>"S"</formula>
    </cfRule>
    <cfRule type="cellIs" dxfId="147" priority="5408" operator="equal">
      <formula>"M"</formula>
    </cfRule>
  </conditionalFormatting>
  <conditionalFormatting sqref="M35">
    <cfRule type="expression" dxfId="146" priority="5395">
      <formula>M$9=TODAY()</formula>
    </cfRule>
    <cfRule type="cellIs" dxfId="145" priority="5396" operator="equal">
      <formula>"Solde compteur-demande suppléance"</formula>
    </cfRule>
    <cfRule type="cellIs" dxfId="144" priority="5397" operator="equal">
      <formula>"Renfort-demande suppléance"</formula>
    </cfRule>
    <cfRule type="cellIs" dxfId="143" priority="5398" operator="equal">
      <formula>"Formation-demande suppléance"</formula>
    </cfRule>
    <cfRule type="cellIs" dxfId="142" priority="5399" operator="equal">
      <formula>"Arrêt maladie-demande suppléance"</formula>
    </cfRule>
    <cfRule type="cellIs" dxfId="141" priority="5400" operator="equal">
      <formula>"S"</formula>
    </cfRule>
    <cfRule type="cellIs" dxfId="140" priority="5401" operator="equal">
      <formula>"M"</formula>
    </cfRule>
  </conditionalFormatting>
  <conditionalFormatting sqref="H39:I39 E39:F40 G40:I40 E38:I38 A38:D40">
    <cfRule type="cellIs" dxfId="139" priority="5015" operator="equal">
      <formula>"Solde compteur-demande suppléance"</formula>
    </cfRule>
    <cfRule type="cellIs" dxfId="138" priority="5016" operator="equal">
      <formula>"Renfort-demande suppléance"</formula>
    </cfRule>
    <cfRule type="cellIs" dxfId="137" priority="5017" operator="equal">
      <formula>"Formation-demande suppléance"</formula>
    </cfRule>
    <cfRule type="cellIs" dxfId="136" priority="5018" operator="equal">
      <formula>"Arrêt maladie-demande suppléance"</formula>
    </cfRule>
    <cfRule type="cellIs" dxfId="135" priority="5019" operator="equal">
      <formula>"S"</formula>
    </cfRule>
    <cfRule type="cellIs" dxfId="134" priority="5020" operator="equal">
      <formula>"M"</formula>
    </cfRule>
  </conditionalFormatting>
  <conditionalFormatting sqref="F39:F40">
    <cfRule type="cellIs" dxfId="133" priority="5014" operator="equal">
      <formula>"pas de remplacement"</formula>
    </cfRule>
  </conditionalFormatting>
  <conditionalFormatting sqref="F38">
    <cfRule type="cellIs" dxfId="132" priority="5013" operator="equal">
      <formula>"pas de remplacement"</formula>
    </cfRule>
  </conditionalFormatting>
  <conditionalFormatting sqref="J40 J38">
    <cfRule type="cellIs" dxfId="131" priority="5007" operator="equal">
      <formula>"Solde compteur-demande suppléance"</formula>
    </cfRule>
    <cfRule type="cellIs" dxfId="130" priority="5008" operator="equal">
      <formula>"Renfort-demande suppléance"</formula>
    </cfRule>
    <cfRule type="cellIs" dxfId="129" priority="5009" operator="equal">
      <formula>"Formation-demande suppléance"</formula>
    </cfRule>
    <cfRule type="cellIs" dxfId="128" priority="5010" operator="equal">
      <formula>"Arrêt maladie-demande suppléance"</formula>
    </cfRule>
    <cfRule type="cellIs" dxfId="127" priority="5011" operator="equal">
      <formula>"S"</formula>
    </cfRule>
    <cfRule type="cellIs" dxfId="126" priority="5012" operator="equal">
      <formula>"M"</formula>
    </cfRule>
  </conditionalFormatting>
  <conditionalFormatting sqref="K38:M38 K40:M40">
    <cfRule type="cellIs" dxfId="125" priority="5001" operator="equal">
      <formula>"Solde compteur-demande suppléance"</formula>
    </cfRule>
    <cfRule type="cellIs" dxfId="124" priority="5002" operator="equal">
      <formula>"Renfort-demande suppléance"</formula>
    </cfRule>
    <cfRule type="cellIs" dxfId="123" priority="5003" operator="equal">
      <formula>"Formation-demande suppléance"</formula>
    </cfRule>
    <cfRule type="cellIs" dxfId="122" priority="5004" operator="equal">
      <formula>"Arrêt maladie-demande suppléance"</formula>
    </cfRule>
    <cfRule type="cellIs" dxfId="121" priority="5005" operator="equal">
      <formula>"S"</formula>
    </cfRule>
    <cfRule type="cellIs" dxfId="120" priority="5006" operator="equal">
      <formula>"M"</formula>
    </cfRule>
  </conditionalFormatting>
  <conditionalFormatting sqref="M38">
    <cfRule type="cellIs" dxfId="119" priority="4995" operator="equal">
      <formula>"Solde compteur-demande suppléance"</formula>
    </cfRule>
    <cfRule type="cellIs" dxfId="118" priority="4996" operator="equal">
      <formula>"Renfort-demande suppléance"</formula>
    </cfRule>
    <cfRule type="cellIs" dxfId="117" priority="4997" operator="equal">
      <formula>"Formation-demande suppléance"</formula>
    </cfRule>
    <cfRule type="cellIs" dxfId="116" priority="4998" operator="equal">
      <formula>"Arrêt maladie-demande suppléance"</formula>
    </cfRule>
    <cfRule type="cellIs" dxfId="115" priority="4999" operator="equal">
      <formula>"S"</formula>
    </cfRule>
    <cfRule type="cellIs" dxfId="114" priority="5000" operator="equal">
      <formula>"M"</formula>
    </cfRule>
  </conditionalFormatting>
  <conditionalFormatting sqref="M38">
    <cfRule type="expression" dxfId="113" priority="4988">
      <formula>M$9=TODAY()</formula>
    </cfRule>
    <cfRule type="cellIs" dxfId="112" priority="4989" operator="equal">
      <formula>"Solde compteur-demande suppléance"</formula>
    </cfRule>
    <cfRule type="cellIs" dxfId="111" priority="4990" operator="equal">
      <formula>"Renfort-demande suppléance"</formula>
    </cfRule>
    <cfRule type="cellIs" dxfId="110" priority="4991" operator="equal">
      <formula>"Formation-demande suppléance"</formula>
    </cfRule>
    <cfRule type="cellIs" dxfId="109" priority="4992" operator="equal">
      <formula>"Arrêt maladie-demande suppléance"</formula>
    </cfRule>
    <cfRule type="cellIs" dxfId="108" priority="4993" operator="equal">
      <formula>"S"</formula>
    </cfRule>
    <cfRule type="cellIs" dxfId="107" priority="4994" operator="equal">
      <formula>"M"</formula>
    </cfRule>
  </conditionalFormatting>
  <conditionalFormatting sqref="M38">
    <cfRule type="expression" dxfId="106" priority="4981">
      <formula>M$9=TODAY()</formula>
    </cfRule>
    <cfRule type="cellIs" dxfId="105" priority="4982" operator="equal">
      <formula>"Solde compteur-demande suppléance"</formula>
    </cfRule>
    <cfRule type="cellIs" dxfId="104" priority="4983" operator="equal">
      <formula>"Renfort-demande suppléance"</formula>
    </cfRule>
    <cfRule type="cellIs" dxfId="103" priority="4984" operator="equal">
      <formula>"Formation-demande suppléance"</formula>
    </cfRule>
    <cfRule type="cellIs" dxfId="102" priority="4985" operator="equal">
      <formula>"Arrêt maladie-demande suppléance"</formula>
    </cfRule>
    <cfRule type="cellIs" dxfId="101" priority="4986" operator="equal">
      <formula>"S"</formula>
    </cfRule>
    <cfRule type="cellIs" dxfId="100" priority="4987" operator="equal">
      <formula>"M"</formula>
    </cfRule>
  </conditionalFormatting>
  <conditionalFormatting sqref="M38">
    <cfRule type="expression" dxfId="99" priority="4974">
      <formula>M$9=TODAY()</formula>
    </cfRule>
    <cfRule type="cellIs" dxfId="98" priority="4975" operator="equal">
      <formula>"Solde compteur-demande suppléance"</formula>
    </cfRule>
    <cfRule type="cellIs" dxfId="97" priority="4976" operator="equal">
      <formula>"Renfort-demande suppléance"</formula>
    </cfRule>
    <cfRule type="cellIs" dxfId="96" priority="4977" operator="equal">
      <formula>"Formation-demande suppléance"</formula>
    </cfRule>
    <cfRule type="cellIs" dxfId="95" priority="4978" operator="equal">
      <formula>"Arrêt maladie-demande suppléance"</formula>
    </cfRule>
    <cfRule type="cellIs" dxfId="94" priority="4979" operator="equal">
      <formula>"S"</formula>
    </cfRule>
    <cfRule type="cellIs" dxfId="93" priority="4980" operator="equal">
      <formula>"M"</formula>
    </cfRule>
  </conditionalFormatting>
  <conditionalFormatting sqref="IR21:XFD31 IY20:XFD20 IY32:XFD32 A1:XFD19 A21:IQ22 A24:IQ25 A23:BJ23 A27:IQ28 A26:BJ26 A29:BJ29 A30:IQ31 A20:HV20 A32:HV32 A33:XFD1048576">
    <cfRule type="cellIs" dxfId="92" priority="2327" operator="equal">
      <formula>"Tutorat-demande suppléance"</formula>
    </cfRule>
  </conditionalFormatting>
  <conditionalFormatting sqref="N16:IQ16">
    <cfRule type="cellIs" dxfId="91" priority="2326" operator="notEqual">
      <formula>0</formula>
    </cfRule>
  </conditionalFormatting>
  <conditionalFormatting sqref="G35 G38">
    <cfRule type="cellIs" dxfId="90" priority="1706" operator="equal">
      <formula>"Solde compteur-demande suppléance"</formula>
    </cfRule>
    <cfRule type="cellIs" dxfId="89" priority="1707" operator="equal">
      <formula>"Renfort-demande suppléance"</formula>
    </cfRule>
    <cfRule type="cellIs" dxfId="88" priority="1708" operator="equal">
      <formula>"Formation-demande suppléance"</formula>
    </cfRule>
    <cfRule type="cellIs" dxfId="87" priority="1709" operator="equal">
      <formula>"Arrêt maladie-demande suppléance"</formula>
    </cfRule>
    <cfRule type="cellIs" dxfId="86" priority="1710" operator="equal">
      <formula>"S"</formula>
    </cfRule>
    <cfRule type="cellIs" dxfId="85" priority="1711" operator="equal">
      <formula>"M"</formula>
    </cfRule>
  </conditionalFormatting>
  <conditionalFormatting sqref="HW20:IX20">
    <cfRule type="expression" dxfId="84" priority="576">
      <formula>HW$9=TODAY()</formula>
    </cfRule>
    <cfRule type="cellIs" dxfId="83" priority="577" operator="equal">
      <formula>"Solde compteur-demande suppléance"</formula>
    </cfRule>
    <cfRule type="cellIs" dxfId="82" priority="578" operator="equal">
      <formula>"Renfort-demande suppléance"</formula>
    </cfRule>
    <cfRule type="cellIs" dxfId="81" priority="579" operator="equal">
      <formula>"Formation-demande suppléance"</formula>
    </cfRule>
    <cfRule type="cellIs" dxfId="80" priority="580" operator="equal">
      <formula>"Arrêt maladie-demande suppléance"</formula>
    </cfRule>
    <cfRule type="cellIs" dxfId="79" priority="581" operator="equal">
      <formula>"S"</formula>
    </cfRule>
    <cfRule type="cellIs" dxfId="78" priority="582" operator="equal">
      <formula>"M"</formula>
    </cfRule>
  </conditionalFormatting>
  <conditionalFormatting sqref="HW20:IX20">
    <cfRule type="cellIs" dxfId="77" priority="575" operator="equal">
      <formula>"Tutorat-demande suppléance"</formula>
    </cfRule>
  </conditionalFormatting>
  <conditionalFormatting sqref="BK23:HO23">
    <cfRule type="expression" dxfId="76" priority="568">
      <formula>BK$9=TODAY()</formula>
    </cfRule>
    <cfRule type="cellIs" dxfId="75" priority="569" operator="equal">
      <formula>"Solde compteur-demande suppléance"</formula>
    </cfRule>
    <cfRule type="cellIs" dxfId="74" priority="570" operator="equal">
      <formula>"Renfort-demande suppléance"</formula>
    </cfRule>
    <cfRule type="cellIs" dxfId="73" priority="571" operator="equal">
      <formula>"Formation-demande suppléance"</formula>
    </cfRule>
    <cfRule type="cellIs" dxfId="72" priority="572" operator="equal">
      <formula>"Arrêt maladie-demande suppléance"</formula>
    </cfRule>
    <cfRule type="cellIs" dxfId="71" priority="573" operator="equal">
      <formula>"S"</formula>
    </cfRule>
    <cfRule type="cellIs" dxfId="70" priority="574" operator="equal">
      <formula>"M"</formula>
    </cfRule>
  </conditionalFormatting>
  <conditionalFormatting sqref="BK23:HO23">
    <cfRule type="cellIs" dxfId="69" priority="567" operator="equal">
      <formula>"Tutorat-demande suppléance"</formula>
    </cfRule>
  </conditionalFormatting>
  <conditionalFormatting sqref="HP23:IQ23">
    <cfRule type="expression" dxfId="68" priority="560">
      <formula>HP$9=TODAY()</formula>
    </cfRule>
    <cfRule type="cellIs" dxfId="67" priority="561" operator="equal">
      <formula>"Solde compteur-demande suppléance"</formula>
    </cfRule>
    <cfRule type="cellIs" dxfId="66" priority="562" operator="equal">
      <formula>"Renfort-demande suppléance"</formula>
    </cfRule>
    <cfRule type="cellIs" dxfId="65" priority="563" operator="equal">
      <formula>"Formation-demande suppléance"</formula>
    </cfRule>
    <cfRule type="cellIs" dxfId="64" priority="564" operator="equal">
      <formula>"Arrêt maladie-demande suppléance"</formula>
    </cfRule>
    <cfRule type="cellIs" dxfId="63" priority="565" operator="equal">
      <formula>"S"</formula>
    </cfRule>
    <cfRule type="cellIs" dxfId="62" priority="566" operator="equal">
      <formula>"M"</formula>
    </cfRule>
  </conditionalFormatting>
  <conditionalFormatting sqref="HP23:IQ23">
    <cfRule type="cellIs" dxfId="61" priority="559" operator="equal">
      <formula>"Tutorat-demande suppléance"</formula>
    </cfRule>
  </conditionalFormatting>
  <conditionalFormatting sqref="BK26:HH26">
    <cfRule type="expression" dxfId="60" priority="552">
      <formula>BK$9=TODAY()</formula>
    </cfRule>
    <cfRule type="cellIs" dxfId="59" priority="553" operator="equal">
      <formula>"Solde compteur-demande suppléance"</formula>
    </cfRule>
    <cfRule type="cellIs" dxfId="58" priority="554" operator="equal">
      <formula>"Renfort-demande suppléance"</formula>
    </cfRule>
    <cfRule type="cellIs" dxfId="57" priority="555" operator="equal">
      <formula>"Formation-demande suppléance"</formula>
    </cfRule>
    <cfRule type="cellIs" dxfId="56" priority="556" operator="equal">
      <formula>"Arrêt maladie-demande suppléance"</formula>
    </cfRule>
    <cfRule type="cellIs" dxfId="55" priority="557" operator="equal">
      <formula>"S"</formula>
    </cfRule>
    <cfRule type="cellIs" dxfId="54" priority="558" operator="equal">
      <formula>"M"</formula>
    </cfRule>
  </conditionalFormatting>
  <conditionalFormatting sqref="BK26:HH26">
    <cfRule type="cellIs" dxfId="53" priority="551" operator="equal">
      <formula>"Tutorat-demande suppléance"</formula>
    </cfRule>
  </conditionalFormatting>
  <conditionalFormatting sqref="HI26:IJ26">
    <cfRule type="expression" dxfId="52" priority="544">
      <formula>HI$9=TODAY()</formula>
    </cfRule>
    <cfRule type="cellIs" dxfId="51" priority="545" operator="equal">
      <formula>"Solde compteur-demande suppléance"</formula>
    </cfRule>
    <cfRule type="cellIs" dxfId="50" priority="546" operator="equal">
      <formula>"Renfort-demande suppléance"</formula>
    </cfRule>
    <cfRule type="cellIs" dxfId="49" priority="547" operator="equal">
      <formula>"Formation-demande suppléance"</formula>
    </cfRule>
    <cfRule type="cellIs" dxfId="48" priority="548" operator="equal">
      <formula>"Arrêt maladie-demande suppléance"</formula>
    </cfRule>
    <cfRule type="cellIs" dxfId="47" priority="549" operator="equal">
      <formula>"S"</formula>
    </cfRule>
    <cfRule type="cellIs" dxfId="46" priority="550" operator="equal">
      <formula>"M"</formula>
    </cfRule>
  </conditionalFormatting>
  <conditionalFormatting sqref="HI26:IJ26">
    <cfRule type="cellIs" dxfId="45" priority="543" operator="equal">
      <formula>"Tutorat-demande suppléance"</formula>
    </cfRule>
  </conditionalFormatting>
  <conditionalFormatting sqref="BK29:HA29">
    <cfRule type="expression" dxfId="44" priority="536">
      <formula>BK$9=TODAY()</formula>
    </cfRule>
    <cfRule type="cellIs" dxfId="43" priority="537" operator="equal">
      <formula>"Solde compteur-demande suppléance"</formula>
    </cfRule>
    <cfRule type="cellIs" dxfId="42" priority="538" operator="equal">
      <formula>"Renfort-demande suppléance"</formula>
    </cfRule>
    <cfRule type="cellIs" dxfId="41" priority="539" operator="equal">
      <formula>"Formation-demande suppléance"</formula>
    </cfRule>
    <cfRule type="cellIs" dxfId="40" priority="540" operator="equal">
      <formula>"Arrêt maladie-demande suppléance"</formula>
    </cfRule>
    <cfRule type="cellIs" dxfId="39" priority="541" operator="equal">
      <formula>"S"</formula>
    </cfRule>
    <cfRule type="cellIs" dxfId="38" priority="542" operator="equal">
      <formula>"M"</formula>
    </cfRule>
  </conditionalFormatting>
  <conditionalFormatting sqref="BK29:HA29">
    <cfRule type="cellIs" dxfId="37" priority="535" operator="equal">
      <formula>"Tutorat-demande suppléance"</formula>
    </cfRule>
  </conditionalFormatting>
  <conditionalFormatting sqref="HB29:IC29">
    <cfRule type="expression" dxfId="36" priority="528">
      <formula>HB$9=TODAY()</formula>
    </cfRule>
    <cfRule type="cellIs" dxfId="35" priority="529" operator="equal">
      <formula>"Solde compteur-demande suppléance"</formula>
    </cfRule>
    <cfRule type="cellIs" dxfId="34" priority="530" operator="equal">
      <formula>"Renfort-demande suppléance"</formula>
    </cfRule>
    <cfRule type="cellIs" dxfId="33" priority="531" operator="equal">
      <formula>"Formation-demande suppléance"</formula>
    </cfRule>
    <cfRule type="cellIs" dxfId="32" priority="532" operator="equal">
      <formula>"Arrêt maladie-demande suppléance"</formula>
    </cfRule>
    <cfRule type="cellIs" dxfId="31" priority="533" operator="equal">
      <formula>"S"</formula>
    </cfRule>
    <cfRule type="cellIs" dxfId="30" priority="534" operator="equal">
      <formula>"M"</formula>
    </cfRule>
  </conditionalFormatting>
  <conditionalFormatting sqref="HB29:IC29">
    <cfRule type="cellIs" dxfId="29" priority="527" operator="equal">
      <formula>"Tutorat-demande suppléance"</formula>
    </cfRule>
  </conditionalFormatting>
  <conditionalFormatting sqref="IK26:IQ26">
    <cfRule type="expression" dxfId="28" priority="520">
      <formula>IK$9=TODAY()</formula>
    </cfRule>
    <cfRule type="cellIs" dxfId="27" priority="521" operator="equal">
      <formula>"Solde compteur-demande suppléance"</formula>
    </cfRule>
    <cfRule type="cellIs" dxfId="26" priority="522" operator="equal">
      <formula>"Renfort-demande suppléance"</formula>
    </cfRule>
    <cfRule type="cellIs" dxfId="25" priority="523" operator="equal">
      <formula>"Formation-demande suppléance"</formula>
    </cfRule>
    <cfRule type="cellIs" dxfId="24" priority="524" operator="equal">
      <formula>"Arrêt maladie-demande suppléance"</formula>
    </cfRule>
    <cfRule type="cellIs" dxfId="23" priority="525" operator="equal">
      <formula>"S"</formula>
    </cfRule>
    <cfRule type="cellIs" dxfId="22" priority="526" operator="equal">
      <formula>"M"</formula>
    </cfRule>
  </conditionalFormatting>
  <conditionalFormatting sqref="IK26:IQ26">
    <cfRule type="cellIs" dxfId="21" priority="519" operator="equal">
      <formula>"Tutorat-demande suppléance"</formula>
    </cfRule>
  </conditionalFormatting>
  <conditionalFormatting sqref="ID29:IQ29">
    <cfRule type="expression" dxfId="20" priority="512">
      <formula>ID$9=TODAY()</formula>
    </cfRule>
    <cfRule type="cellIs" dxfId="19" priority="513" operator="equal">
      <formula>"Solde compteur-demande suppléance"</formula>
    </cfRule>
    <cfRule type="cellIs" dxfId="18" priority="514" operator="equal">
      <formula>"Renfort-demande suppléance"</formula>
    </cfRule>
    <cfRule type="cellIs" dxfId="17" priority="515" operator="equal">
      <formula>"Formation-demande suppléance"</formula>
    </cfRule>
    <cfRule type="cellIs" dxfId="16" priority="516" operator="equal">
      <formula>"Arrêt maladie-demande suppléance"</formula>
    </cfRule>
    <cfRule type="cellIs" dxfId="15" priority="517" operator="equal">
      <formula>"S"</formula>
    </cfRule>
    <cfRule type="cellIs" dxfId="14" priority="518" operator="equal">
      <formula>"M"</formula>
    </cfRule>
  </conditionalFormatting>
  <conditionalFormatting sqref="ID29:IQ29">
    <cfRule type="cellIs" dxfId="13" priority="511" operator="equal">
      <formula>"Tutorat-demande suppléance"</formula>
    </cfRule>
  </conditionalFormatting>
  <conditionalFormatting sqref="HW32:IX32">
    <cfRule type="expression" dxfId="12" priority="504">
      <formula>HW$9=TODAY()</formula>
    </cfRule>
    <cfRule type="cellIs" dxfId="11" priority="505" operator="equal">
      <formula>"Solde compteur-demande suppléance"</formula>
    </cfRule>
    <cfRule type="cellIs" dxfId="10" priority="506" operator="equal">
      <formula>"Renfort-demande suppléance"</formula>
    </cfRule>
    <cfRule type="cellIs" dxfId="9" priority="507" operator="equal">
      <formula>"Formation-demande suppléance"</formula>
    </cfRule>
    <cfRule type="cellIs" dxfId="8" priority="508" operator="equal">
      <formula>"Arrêt maladie-demande suppléance"</formula>
    </cfRule>
    <cfRule type="cellIs" dxfId="7" priority="509" operator="equal">
      <formula>"S"</formula>
    </cfRule>
    <cfRule type="cellIs" dxfId="6" priority="510" operator="equal">
      <formula>"M"</formula>
    </cfRule>
  </conditionalFormatting>
  <conditionalFormatting sqref="HW32:IX32">
    <cfRule type="cellIs" dxfId="5" priority="503" operator="equal">
      <formula>"Tutorat-demande suppléance"</formula>
    </cfRule>
  </conditionalFormatting>
  <conditionalFormatting sqref="F1:F1048576">
    <cfRule type="cellIs" dxfId="4" priority="458" operator="equal">
      <formula>"à suivre"</formula>
    </cfRule>
    <cfRule type="cellIs" dxfId="3" priority="459" operator="equal">
      <formula>"à prévoir"</formula>
    </cfRule>
    <cfRule type="cellIs" dxfId="2" priority="460" operator="equal">
      <formula>"géré"</formula>
    </cfRule>
  </conditionalFormatting>
  <dataValidations disablePrompts="1" count="11">
    <dataValidation type="list" allowBlank="1" showInputMessage="1" showErrorMessage="1" sqref="G6">
      <formula1>liste_uf_suppléance</formula1>
    </dataValidation>
    <dataValidation type="list" allowBlank="1" showInputMessage="1" showErrorMessage="1" sqref="F36 F39">
      <formula1>états</formula1>
    </dataValidation>
    <dataValidation type="list" allowBlank="1" showInputMessage="1" showErrorMessage="1" sqref="J35 J38">
      <formula1>motifs_absences</formula1>
    </dataValidation>
    <dataValidation type="list" allowBlank="1" showInputMessage="1" showErrorMessage="1" sqref="C21:C22 C18:C19 C24:C25 C27:C28 C30:C31 I34:I36 C35 I38:I39 C38">
      <formula1>affectations</formula1>
    </dataValidation>
    <dataValidation type="list" allowBlank="1" showInputMessage="1" showErrorMessage="1" sqref="I18:I19 I24:I25 I27:I28 I30:I31 I21:I22 H35:H36 H38:H39">
      <formula1>situations</formula1>
    </dataValidation>
    <dataValidation type="list" allowBlank="1" showInputMessage="1" showErrorMessage="1" sqref="E18 E24 E27 E30 E21 E36 E39">
      <formula1>quotités</formula1>
    </dataValidation>
    <dataValidation type="list" allowBlank="1" showInputMessage="1" showErrorMessage="1" sqref="F18:F19 F24:F25 F27:F28 F30:F31 F21:F22">
      <formula1>ETATS</formula1>
    </dataValidation>
    <dataValidation allowBlank="1" showInputMessage="1" sqref="G17 D33 D27:D28 G11:G14 D24:D25 F33 D21:D22 A36:C37 F11:F17 D18:D19 D30:D31 F34:G34 F35 A39:C40 F37:F38 F40 D35:D40"/>
    <dataValidation type="list" showInputMessage="1" showErrorMessage="1" error="UF NON CONNUE" sqref="N27:IQ27 N24:IQ24 N18:IQ18 N30:IQ30 N21:IQ21">
      <formula1>liste_uf_suppléance</formula1>
    </dataValidation>
    <dataValidation type="list" showInputMessage="1" showErrorMessage="1" error="MOTIF INEXACT" sqref="N31:IQ31 N25:IQ25 N19:IQ19 N28:IQ28 N22:IQ22">
      <formula1>motif_suppléance</formula1>
    </dataValidation>
    <dataValidation type="list" errorStyle="warning" showInputMessage="1" showErrorMessage="1" error="voulez vous saisir une autre donnée qu'une demande de suppélance?" sqref="N36:IQ36 N39:IQ39">
      <formula1>motif_suppléance</formula1>
    </dataValidation>
  </dataValidation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6152" r:id="rId4" name="ComboBox3">
          <controlPr defaultSize="0" autoLine="0" r:id="rId5">
            <anchor moveWithCells="1">
              <from>
                <xdr:col>13</xdr:col>
                <xdr:colOff>0</xdr:colOff>
                <xdr:row>40</xdr:row>
                <xdr:rowOff>0</xdr:rowOff>
              </from>
              <to>
                <xdr:col>16</xdr:col>
                <xdr:colOff>533400</xdr:colOff>
                <xdr:row>42</xdr:row>
                <xdr:rowOff>57150</xdr:rowOff>
              </to>
            </anchor>
          </controlPr>
        </control>
      </mc:Choice>
      <mc:Fallback>
        <control shapeId="6152" r:id="rId4" name="ComboBox3"/>
      </mc:Fallback>
    </mc:AlternateContent>
    <mc:AlternateContent xmlns:mc="http://schemas.openxmlformats.org/markup-compatibility/2006">
      <mc:Choice Requires="x14">
        <control shapeId="6151" r:id="rId6" name="ComboBox2">
          <controlPr defaultSize="0" autoLine="0" r:id="rId7">
            <anchor moveWithCells="1">
              <from>
                <xdr:col>25</xdr:col>
                <xdr:colOff>0</xdr:colOff>
                <xdr:row>33</xdr:row>
                <xdr:rowOff>0</xdr:rowOff>
              </from>
              <to>
                <xdr:col>30</xdr:col>
                <xdr:colOff>190500</xdr:colOff>
                <xdr:row>33</xdr:row>
                <xdr:rowOff>238125</xdr:rowOff>
              </to>
            </anchor>
          </controlPr>
        </control>
      </mc:Choice>
      <mc:Fallback>
        <control shapeId="6151" r:id="rId6" name="ComboBox2"/>
      </mc:Fallback>
    </mc:AlternateContent>
    <mc:AlternateContent xmlns:mc="http://schemas.openxmlformats.org/markup-compatibility/2006">
      <mc:Choice Requires="x14">
        <control shapeId="6150" r:id="rId8" name="ComboBox1">
          <controlPr defaultSize="0" autoLine="0" r:id="rId9">
            <anchor moveWithCells="1">
              <from>
                <xdr:col>22</xdr:col>
                <xdr:colOff>0</xdr:colOff>
                <xdr:row>33</xdr:row>
                <xdr:rowOff>0</xdr:rowOff>
              </from>
              <to>
                <xdr:col>27</xdr:col>
                <xdr:colOff>190500</xdr:colOff>
                <xdr:row>34</xdr:row>
                <xdr:rowOff>104775</xdr:rowOff>
              </to>
            </anchor>
          </controlPr>
        </control>
      </mc:Choice>
      <mc:Fallback>
        <control shapeId="6150" r:id="rId8" name="ComboBox1"/>
      </mc:Fallback>
    </mc:AlternateContent>
    <mc:AlternateContent xmlns:mc="http://schemas.openxmlformats.org/markup-compatibility/2006">
      <mc:Choice Requires="x14">
        <control shapeId="6145" r:id="rId10" name="Button 1">
          <controlPr defaultSize="0" print="0" autoFill="0" autoPict="0" macro="[1]!Bouton1699_Cliquer">
            <anchor moveWithCells="1" sizeWithCells="1">
              <from>
                <xdr:col>6</xdr:col>
                <xdr:colOff>657225</xdr:colOff>
                <xdr:row>5</xdr:row>
                <xdr:rowOff>85725</xdr:rowOff>
              </from>
              <to>
                <xdr:col>6</xdr:col>
                <xdr:colOff>2124075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6" r:id="rId11" name="Button 2">
          <controlPr defaultSize="0" print="0" autoFill="0" autoPict="0" macro="[1]!lancer">
            <anchor moveWithCells="1" sizeWithCells="1">
              <from>
                <xdr:col>6</xdr:col>
                <xdr:colOff>657225</xdr:colOff>
                <xdr:row>3</xdr:row>
                <xdr:rowOff>47625</xdr:rowOff>
              </from>
              <to>
                <xdr:col>6</xdr:col>
                <xdr:colOff>2000250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7" r:id="rId12" name="Button 3">
          <controlPr defaultSize="0" print="0" autoFill="0" autoPict="0" macro="[1]!Bouton2117_Cliquer">
            <anchor>
              <from>
                <xdr:col>0</xdr:col>
                <xdr:colOff>123825</xdr:colOff>
                <xdr:row>0</xdr:row>
                <xdr:rowOff>133350</xdr:rowOff>
              </from>
              <to>
                <xdr:col>0</xdr:col>
                <xdr:colOff>123825</xdr:colOff>
                <xdr:row>0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outon 1972">
          <controlPr defaultSize="0" print="0" autoFill="0" autoPict="0" macro="[1]!plein_écran.Macro2">
            <anchor moveWithCells="1" sizeWithCells="1">
              <from>
                <xdr:col>6</xdr:col>
                <xdr:colOff>657225</xdr:colOff>
                <xdr:row>1</xdr:row>
                <xdr:rowOff>171450</xdr:rowOff>
              </from>
              <to>
                <xdr:col>6</xdr:col>
                <xdr:colOff>2009775</xdr:colOff>
                <xdr:row>2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9" r:id="rId14" name="Button 5">
          <controlPr defaultSize="0" print="0" autoFill="0" autoPict="0" macro="[1]!AllerDateDuJour">
            <anchor moveWithCells="1" sizeWithCells="1">
              <from>
                <xdr:col>7</xdr:col>
                <xdr:colOff>28575</xdr:colOff>
                <xdr:row>6</xdr:row>
                <xdr:rowOff>38100</xdr:rowOff>
              </from>
              <to>
                <xdr:col>7</xdr:col>
                <xdr:colOff>666750</xdr:colOff>
                <xdr:row>7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3" r:id="rId15" name="Button 9">
          <controlPr defaultSize="0" print="0" autoFill="0" autoPict="0" macro="[1]!Bouton2117_Cliquer">
            <anchor moveWithCells="1">
              <from>
                <xdr:col>6</xdr:col>
                <xdr:colOff>695325</xdr:colOff>
                <xdr:row>7</xdr:row>
                <xdr:rowOff>38100</xdr:rowOff>
              </from>
              <to>
                <xdr:col>6</xdr:col>
                <xdr:colOff>2057400</xdr:colOff>
                <xdr:row>7</xdr:row>
                <xdr:rowOff>190500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655" id="{1638D415-C6E3-43A3-B779-8E936F45CC67}">
            <xm:f>'\\sw4f\MesDocuments_HaK\POLE_E\2. RESSOURCES\2.3 RESSOURCES HUMAINES PARA MEDICALES\2.3.0 SUIVI MOUVEMENT RH\[Fichier_GRHPôle.xlsm]AS'!#REF!=TODAY()</xm:f>
            <x14:dxf>
              <fill>
                <gradientFill>
                  <stop position="0">
                    <color theme="0"/>
                  </stop>
                  <stop position="0.5">
                    <color theme="9"/>
                  </stop>
                  <stop position="1">
                    <color theme="0"/>
                  </stop>
                </gradientFill>
              </fill>
            </x14:dxf>
          </x14:cfRule>
          <xm:sqref>H36:I36 E36:F37 G37:M37 H39:I39 E39:F40 G40:M40 A35:D40 E35:M35 E38:M38 N35:IQ40</xm:sqref>
        </x14:conditionalFormatting>
        <x14:conditionalFormatting xmlns:xm="http://schemas.microsoft.com/office/excel/2006/main">
          <x14:cfRule type="expression" priority="5699" id="{72BD9168-FDB0-4DE9-8264-4A3E0D462D5E}">
            <xm:f>'\\sw4f\MesDocuments_HaK\POLE_E\2. RESSOURCES\2.3 RESSOURCES HUMAINES PARA MEDICALES\2.3.0 SUIVI MOUVEMENT RH\[Fichier_GRHPôle.xlsm]AS'!#REF!=TODAY()</xm:f>
            <x14:dxf>
              <fill>
                <gradientFill>
                  <stop position="0">
                    <color theme="0"/>
                  </stop>
                  <stop position="0.5">
                    <color theme="9"/>
                  </stop>
                  <stop position="1">
                    <color theme="0"/>
                  </stop>
                </gradientFill>
              </fill>
            </x14:dxf>
          </x14:cfRule>
          <xm:sqref>IR35:XB40</xm:sqref>
        </x14:conditionalFormatting>
        <x14:conditionalFormatting xmlns:xm="http://schemas.microsoft.com/office/excel/2006/main">
          <x14:cfRule type="iconSet" priority="5989" id="{5D1434E2-7393-453D-AD39-FD3C9B36F242}">
            <x14:iconSet custom="1">
              <x14:cfvo type="percent">
                <xm:f>0</xm:f>
              </x14:cfvo>
              <x14:cfvo type="formula">
                <xm:f>0</xm:f>
              </x14:cfvo>
              <x14:cfvo type="formula" gte="0">
                <xm:f>0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N11:IQ11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demande</vt:lpstr>
      <vt:lpstr> Planning</vt:lpstr>
      <vt:lpstr>liste</vt:lpstr>
      <vt:lpstr>IDE (2)</vt:lpstr>
      <vt:lpstr>DCO</vt:lpstr>
      <vt:lpstr>ListeCadreNuit</vt:lpstr>
      <vt:lpstr>ListeFonction</vt:lpstr>
      <vt:lpstr>ListePole</vt:lpstr>
      <vt:lpstr>ListeSuppleance</vt:lpstr>
    </vt:vector>
  </TitlesOfParts>
  <Company>Centre Hospitalier Universitaire d'Angers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HUAULME OLIVIER</dc:creator>
  <cp:lastModifiedBy>HUAULME OLIVIER</cp:lastModifiedBy>
  <dcterms:created xsi:type="dcterms:W3CDTF">2019-05-15T12:05:08Z</dcterms:created>
  <dcterms:modified xsi:type="dcterms:W3CDTF">2019-09-05T05:27:22Z</dcterms:modified>
</cp:coreProperties>
</file>