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1220" windowHeight="10365" tabRatio="722"/>
  </bookViews>
  <sheets>
    <sheet name="CR" sheetId="7" r:id="rId1"/>
    <sheet name="Base Couteaux de rasage" sheetId="8" r:id="rId2"/>
    <sheet name="Saisie MA" sheetId="10" r:id="rId3"/>
    <sheet name="Saisie MLx" sheetId="1" r:id="rId4"/>
    <sheet name="Sapette" sheetId="12" r:id="rId5"/>
  </sheets>
  <functionGroups builtInGroupCount="17"/>
  <definedNames>
    <definedName name="_xlnm._FilterDatabase" localSheetId="2" hidden="1">'Saisie MA'!$A$2:$BN$22</definedName>
    <definedName name="ActiveRow">1</definedName>
    <definedName name="Parametres_Annee">#REF!</definedName>
    <definedName name="Parametres_CodeDocument">#REF!</definedName>
    <definedName name="Parametres_Consolide">#REF!</definedName>
    <definedName name="Parametres_DateCreation">#REF!</definedName>
    <definedName name="Parametres_DateMiseaJour">#REF!</definedName>
    <definedName name="Parametres_FrequenceMiseaJour">#REF!</definedName>
    <definedName name="Parametres_NiveauConfidentialite">#REF!</definedName>
    <definedName name="Parametres_Proprietaire">#REF!</definedName>
    <definedName name="Parametres_ResponsableMiseaJour">#REF!</definedName>
    <definedName name="Parametres_Service">#REF!</definedName>
    <definedName name="Parametres_Site">#REF!</definedName>
    <definedName name="Parametres_TelephoneResponsableMiseaJour">#REF!</definedName>
    <definedName name="Parametres_Titre">#REF!</definedName>
    <definedName name="Parametres_URLCodeDocument">#REF!</definedName>
    <definedName name="_xlnm.Print_Area" localSheetId="1">'Base Couteaux de rasage'!$A$3:$M$221</definedName>
    <definedName name="_xlnm.Print_Area" localSheetId="0">CR!$A$1:$K$29</definedName>
    <definedName name="_xlnm.Print_Area" localSheetId="2">'Saisie MA'!$A$1:$BM$22</definedName>
    <definedName name="_xlnm.Print_Area" localSheetId="3">'Saisie MLx'!$A$1:$BM$22</definedName>
  </definedNames>
  <calcPr calcId="145621"/>
</workbook>
</file>

<file path=xl/calcChain.xml><?xml version="1.0" encoding="utf-8"?>
<calcChain xmlns="http://schemas.openxmlformats.org/spreadsheetml/2006/main">
  <c r="D11" i="7" l="1"/>
  <c r="D9" i="7"/>
  <c r="N152" i="8" l="1"/>
  <c r="N122" i="8" l="1"/>
  <c r="F122" i="8"/>
  <c r="N5" i="8" l="1"/>
  <c r="F5" i="8"/>
  <c r="D17" i="7" l="1"/>
  <c r="N140" i="8" l="1"/>
  <c r="N70" i="8" l="1"/>
  <c r="F70" i="8"/>
  <c r="A7" i="1" l="1"/>
  <c r="A7" i="10"/>
  <c r="N116" i="8" l="1"/>
  <c r="F116" i="8"/>
  <c r="AH13" i="7"/>
  <c r="AI13" i="7"/>
  <c r="D7" i="7" s="1"/>
  <c r="D21" i="7" l="1"/>
  <c r="D19" i="7"/>
  <c r="D15" i="7"/>
  <c r="D13" i="7"/>
  <c r="N114" i="8" l="1"/>
  <c r="F114" i="8"/>
  <c r="BD54" i="7"/>
  <c r="BE54" i="7"/>
  <c r="BF54" i="7"/>
  <c r="BH54" i="7"/>
  <c r="BI54" i="7"/>
  <c r="BJ54" i="7"/>
  <c r="BK54" i="7"/>
  <c r="BL54" i="7"/>
  <c r="BM54" i="7"/>
  <c r="BN54" i="7"/>
  <c r="BD55" i="7"/>
  <c r="BE55" i="7"/>
  <c r="BF55" i="7"/>
  <c r="BH55" i="7"/>
  <c r="BI55" i="7"/>
  <c r="BJ55" i="7"/>
  <c r="BK55" i="7"/>
  <c r="BL55" i="7"/>
  <c r="BM55" i="7"/>
  <c r="BN55" i="7"/>
  <c r="BD56" i="7"/>
  <c r="BE56" i="7"/>
  <c r="BF56" i="7"/>
  <c r="BH56" i="7"/>
  <c r="BI56" i="7"/>
  <c r="BJ56" i="7"/>
  <c r="BK56" i="7"/>
  <c r="BL56" i="7"/>
  <c r="BM56" i="7"/>
  <c r="BN56" i="7"/>
  <c r="BD57" i="7"/>
  <c r="BE57" i="7"/>
  <c r="BF57" i="7"/>
  <c r="BH57" i="7"/>
  <c r="BI57" i="7"/>
  <c r="BJ57" i="7"/>
  <c r="BK57" i="7"/>
  <c r="BL57" i="7"/>
  <c r="BM57" i="7"/>
  <c r="BN57" i="7"/>
  <c r="BD58" i="7"/>
  <c r="BE58" i="7"/>
  <c r="BF58" i="7"/>
  <c r="BH58" i="7"/>
  <c r="BI58" i="7"/>
  <c r="BJ58" i="7"/>
  <c r="BK58" i="7"/>
  <c r="BL58" i="7"/>
  <c r="BM58" i="7"/>
  <c r="BN58" i="7"/>
  <c r="BD59" i="7"/>
  <c r="BE59" i="7"/>
  <c r="BF59" i="7"/>
  <c r="BH59" i="7"/>
  <c r="BI59" i="7"/>
  <c r="BJ59" i="7"/>
  <c r="BK59" i="7"/>
  <c r="BL59" i="7"/>
  <c r="BM59" i="7"/>
  <c r="BN59" i="7"/>
  <c r="BD60" i="7"/>
  <c r="BE60" i="7"/>
  <c r="BF60" i="7"/>
  <c r="BH60" i="7"/>
  <c r="BI60" i="7"/>
  <c r="BJ60" i="7"/>
  <c r="BK60" i="7"/>
  <c r="BL60" i="7"/>
  <c r="BM60" i="7"/>
  <c r="BN60" i="7"/>
  <c r="BD61" i="7"/>
  <c r="BE61" i="7"/>
  <c r="BF61" i="7"/>
  <c r="BH61" i="7"/>
  <c r="BI61" i="7"/>
  <c r="BJ61" i="7"/>
  <c r="BK61" i="7"/>
  <c r="BL61" i="7"/>
  <c r="BM61" i="7"/>
  <c r="BN61" i="7"/>
  <c r="BD62" i="7"/>
  <c r="BE62" i="7"/>
  <c r="BF62" i="7"/>
  <c r="BH62" i="7"/>
  <c r="BI62" i="7"/>
  <c r="BJ62" i="7"/>
  <c r="BK62" i="7"/>
  <c r="BL62" i="7"/>
  <c r="BM62" i="7"/>
  <c r="BN62" i="7"/>
  <c r="BD63" i="7"/>
  <c r="BE63" i="7"/>
  <c r="BF63" i="7"/>
  <c r="BH63" i="7"/>
  <c r="BI63" i="7"/>
  <c r="BJ63" i="7"/>
  <c r="BK63" i="7"/>
  <c r="BL63" i="7"/>
  <c r="BM63" i="7"/>
  <c r="BN63" i="7"/>
  <c r="BD64" i="7"/>
  <c r="BE64" i="7"/>
  <c r="BF64" i="7"/>
  <c r="BH64" i="7"/>
  <c r="BI64" i="7"/>
  <c r="BJ64" i="7"/>
  <c r="BK64" i="7"/>
  <c r="BL64" i="7"/>
  <c r="BM64" i="7"/>
  <c r="BN64" i="7"/>
  <c r="BD65" i="7"/>
  <c r="BE65" i="7"/>
  <c r="BF65" i="7"/>
  <c r="BH65" i="7"/>
  <c r="BI65" i="7"/>
  <c r="BJ65" i="7"/>
  <c r="BK65" i="7"/>
  <c r="BL65" i="7"/>
  <c r="BM65" i="7"/>
  <c r="BN65" i="7"/>
  <c r="BD66" i="7"/>
  <c r="BE66" i="7"/>
  <c r="BF66" i="7"/>
  <c r="BH66" i="7"/>
  <c r="BI66" i="7"/>
  <c r="BJ66" i="7"/>
  <c r="BK66" i="7"/>
  <c r="BL66" i="7"/>
  <c r="BM66" i="7"/>
  <c r="BN66" i="7"/>
  <c r="BD67" i="7"/>
  <c r="BE67" i="7"/>
  <c r="BF67" i="7"/>
  <c r="BH67" i="7"/>
  <c r="BI67" i="7"/>
  <c r="BJ67" i="7"/>
  <c r="BK67" i="7"/>
  <c r="BL67" i="7"/>
  <c r="BM67" i="7"/>
  <c r="BN67" i="7"/>
  <c r="BD68" i="7"/>
  <c r="BE68" i="7"/>
  <c r="BF68" i="7"/>
  <c r="BH68" i="7"/>
  <c r="BI68" i="7"/>
  <c r="BJ68" i="7"/>
  <c r="BK68" i="7"/>
  <c r="BL68" i="7"/>
  <c r="BM68" i="7"/>
  <c r="BN68" i="7"/>
  <c r="BD69" i="7"/>
  <c r="BE69" i="7"/>
  <c r="BF69" i="7"/>
  <c r="BH69" i="7"/>
  <c r="BI69" i="7"/>
  <c r="BJ69" i="7"/>
  <c r="BK69" i="7"/>
  <c r="BL69" i="7"/>
  <c r="BM69" i="7"/>
  <c r="BN69" i="7"/>
  <c r="BD70" i="7"/>
  <c r="BE70" i="7"/>
  <c r="BF70" i="7"/>
  <c r="BH70" i="7"/>
  <c r="BI70" i="7"/>
  <c r="BJ70" i="7"/>
  <c r="BK70" i="7"/>
  <c r="BL70" i="7"/>
  <c r="BM70" i="7"/>
  <c r="BN70" i="7"/>
  <c r="BD71" i="7"/>
  <c r="BE71" i="7"/>
  <c r="BF71" i="7"/>
  <c r="BH71" i="7"/>
  <c r="BI71" i="7"/>
  <c r="BJ71" i="7"/>
  <c r="BK71" i="7"/>
  <c r="BL71" i="7"/>
  <c r="BM71" i="7"/>
  <c r="BN71" i="7"/>
  <c r="BD72" i="7"/>
  <c r="BE72" i="7"/>
  <c r="BF72" i="7"/>
  <c r="BH72" i="7"/>
  <c r="BI72" i="7"/>
  <c r="BJ72" i="7"/>
  <c r="BK72" i="7"/>
  <c r="BL72" i="7"/>
  <c r="BM72" i="7"/>
  <c r="BN72" i="7"/>
  <c r="BD73" i="7"/>
  <c r="BE73" i="7"/>
  <c r="BF73" i="7"/>
  <c r="BH73" i="7"/>
  <c r="BI73" i="7"/>
  <c r="BJ73" i="7"/>
  <c r="BK73" i="7"/>
  <c r="BL73" i="7"/>
  <c r="BM73" i="7"/>
  <c r="BN73" i="7"/>
  <c r="BD74" i="7"/>
  <c r="BE74" i="7"/>
  <c r="BF74" i="7"/>
  <c r="BH74" i="7"/>
  <c r="BI74" i="7"/>
  <c r="BJ74" i="7"/>
  <c r="BK74" i="7"/>
  <c r="BL74" i="7"/>
  <c r="BM74" i="7"/>
  <c r="BN74" i="7"/>
  <c r="BD75" i="7"/>
  <c r="BE75" i="7"/>
  <c r="BF75" i="7"/>
  <c r="BH75" i="7"/>
  <c r="BI75" i="7"/>
  <c r="BJ75" i="7"/>
  <c r="BK75" i="7"/>
  <c r="BL75" i="7"/>
  <c r="BM75" i="7"/>
  <c r="BN75" i="7"/>
  <c r="BD76" i="7"/>
  <c r="BE76" i="7"/>
  <c r="BF76" i="7"/>
  <c r="BH76" i="7"/>
  <c r="BI76" i="7"/>
  <c r="BJ76" i="7"/>
  <c r="BK76" i="7"/>
  <c r="BL76" i="7"/>
  <c r="BM76" i="7"/>
  <c r="BN76" i="7"/>
  <c r="BD77" i="7"/>
  <c r="BE77" i="7"/>
  <c r="BF77" i="7"/>
  <c r="BH77" i="7"/>
  <c r="BI77" i="7"/>
  <c r="BJ77" i="7"/>
  <c r="BK77" i="7"/>
  <c r="BL77" i="7"/>
  <c r="BM77" i="7"/>
  <c r="BN77" i="7"/>
  <c r="BD78" i="7"/>
  <c r="BE78" i="7"/>
  <c r="BF78" i="7"/>
  <c r="BH78" i="7"/>
  <c r="BI78" i="7"/>
  <c r="BJ78" i="7"/>
  <c r="BK78" i="7"/>
  <c r="BL78" i="7"/>
  <c r="BM78" i="7"/>
  <c r="BN78" i="7"/>
  <c r="BD79" i="7"/>
  <c r="BE79" i="7"/>
  <c r="BF79" i="7"/>
  <c r="BH79" i="7"/>
  <c r="BI79" i="7"/>
  <c r="BJ79" i="7"/>
  <c r="BK79" i="7"/>
  <c r="BL79" i="7"/>
  <c r="BM79" i="7"/>
  <c r="BN79" i="7"/>
  <c r="BD80" i="7"/>
  <c r="BE80" i="7"/>
  <c r="BF80" i="7"/>
  <c r="BH80" i="7"/>
  <c r="BI80" i="7"/>
  <c r="BJ80" i="7"/>
  <c r="BK80" i="7"/>
  <c r="BL80" i="7"/>
  <c r="BM80" i="7"/>
  <c r="BN80" i="7"/>
  <c r="BD81" i="7"/>
  <c r="BE81" i="7"/>
  <c r="BF81" i="7"/>
  <c r="BH81" i="7"/>
  <c r="BI81" i="7"/>
  <c r="BJ81" i="7"/>
  <c r="BK81" i="7"/>
  <c r="BL81" i="7"/>
  <c r="BM81" i="7"/>
  <c r="BN81" i="7"/>
  <c r="BD82" i="7"/>
  <c r="BE82" i="7"/>
  <c r="BF82" i="7"/>
  <c r="BH82" i="7"/>
  <c r="BI82" i="7"/>
  <c r="BJ82" i="7"/>
  <c r="BK82" i="7"/>
  <c r="BL82" i="7"/>
  <c r="BM82" i="7"/>
  <c r="BN82" i="7"/>
  <c r="BD83" i="7"/>
  <c r="BE83" i="7"/>
  <c r="BF83" i="7"/>
  <c r="BH83" i="7"/>
  <c r="BI83" i="7"/>
  <c r="BJ83" i="7"/>
  <c r="BK83" i="7"/>
  <c r="BL83" i="7"/>
  <c r="BM83" i="7"/>
  <c r="BN83" i="7"/>
  <c r="BD84" i="7"/>
  <c r="BE84" i="7"/>
  <c r="BF84" i="7"/>
  <c r="BH84" i="7"/>
  <c r="BI84" i="7"/>
  <c r="BJ84" i="7"/>
  <c r="BK84" i="7"/>
  <c r="BL84" i="7"/>
  <c r="BM84" i="7"/>
  <c r="BN84" i="7"/>
  <c r="BD85" i="7"/>
  <c r="BE85" i="7"/>
  <c r="BF85" i="7"/>
  <c r="BH85" i="7"/>
  <c r="BI85" i="7"/>
  <c r="BJ85" i="7"/>
  <c r="BK85" i="7"/>
  <c r="BL85" i="7"/>
  <c r="BM85" i="7"/>
  <c r="BN85" i="7"/>
  <c r="BD86" i="7"/>
  <c r="BE86" i="7"/>
  <c r="BF86" i="7"/>
  <c r="BH86" i="7"/>
  <c r="BI86" i="7"/>
  <c r="BJ86" i="7"/>
  <c r="BK86" i="7"/>
  <c r="BL86" i="7"/>
  <c r="BM86" i="7"/>
  <c r="BN86" i="7"/>
  <c r="BD87" i="7"/>
  <c r="BE87" i="7"/>
  <c r="BF87" i="7"/>
  <c r="BH87" i="7"/>
  <c r="BI87" i="7"/>
  <c r="BJ87" i="7"/>
  <c r="BK87" i="7"/>
  <c r="BL87" i="7"/>
  <c r="BM87" i="7"/>
  <c r="BN87" i="7"/>
  <c r="BD88" i="7"/>
  <c r="BE88" i="7"/>
  <c r="BF88" i="7"/>
  <c r="BH88" i="7"/>
  <c r="BI88" i="7"/>
  <c r="BJ88" i="7"/>
  <c r="BK88" i="7"/>
  <c r="BL88" i="7"/>
  <c r="BM88" i="7"/>
  <c r="BN88" i="7"/>
  <c r="BD89" i="7"/>
  <c r="BE89" i="7"/>
  <c r="BF89" i="7"/>
  <c r="BH89" i="7"/>
  <c r="BI89" i="7"/>
  <c r="BJ89" i="7"/>
  <c r="BK89" i="7"/>
  <c r="BL89" i="7"/>
  <c r="BM89" i="7"/>
  <c r="BN89" i="7"/>
  <c r="BD90" i="7"/>
  <c r="BE90" i="7"/>
  <c r="BF90" i="7"/>
  <c r="BH90" i="7"/>
  <c r="BI90" i="7"/>
  <c r="BJ90" i="7"/>
  <c r="BK90" i="7"/>
  <c r="BL90" i="7"/>
  <c r="BM90" i="7"/>
  <c r="BN90" i="7"/>
  <c r="BD91" i="7"/>
  <c r="BE91" i="7"/>
  <c r="BF91" i="7"/>
  <c r="BH91" i="7"/>
  <c r="BI91" i="7"/>
  <c r="BJ91" i="7"/>
  <c r="BK91" i="7"/>
  <c r="BL91" i="7"/>
  <c r="BM91" i="7"/>
  <c r="BN91" i="7"/>
  <c r="BD92" i="7"/>
  <c r="BE92" i="7"/>
  <c r="BF92" i="7"/>
  <c r="BH92" i="7"/>
  <c r="BI92" i="7"/>
  <c r="BJ92" i="7"/>
  <c r="BK92" i="7"/>
  <c r="BL92" i="7"/>
  <c r="BM92" i="7"/>
  <c r="BN92" i="7"/>
  <c r="BD93" i="7"/>
  <c r="BE93" i="7"/>
  <c r="BF93" i="7"/>
  <c r="BH93" i="7"/>
  <c r="BI93" i="7"/>
  <c r="BJ93" i="7"/>
  <c r="BK93" i="7"/>
  <c r="BL93" i="7"/>
  <c r="BM93" i="7"/>
  <c r="BN93" i="7"/>
  <c r="BD94" i="7"/>
  <c r="BE94" i="7"/>
  <c r="BF94" i="7"/>
  <c r="BH94" i="7"/>
  <c r="BI94" i="7"/>
  <c r="BJ94" i="7"/>
  <c r="BK94" i="7"/>
  <c r="BL94" i="7"/>
  <c r="BM94" i="7"/>
  <c r="BN94" i="7"/>
  <c r="BD95" i="7"/>
  <c r="BE95" i="7"/>
  <c r="BF95" i="7"/>
  <c r="BH95" i="7"/>
  <c r="BI95" i="7"/>
  <c r="BJ95" i="7"/>
  <c r="BK95" i="7"/>
  <c r="BL95" i="7"/>
  <c r="BM95" i="7"/>
  <c r="BN95" i="7"/>
  <c r="BD96" i="7"/>
  <c r="BE96" i="7"/>
  <c r="BF96" i="7"/>
  <c r="BH96" i="7"/>
  <c r="BI96" i="7"/>
  <c r="BJ96" i="7"/>
  <c r="BK96" i="7"/>
  <c r="BL96" i="7"/>
  <c r="BM96" i="7"/>
  <c r="BN96" i="7"/>
  <c r="BD97" i="7"/>
  <c r="BE97" i="7"/>
  <c r="BF97" i="7"/>
  <c r="BH97" i="7"/>
  <c r="BI97" i="7"/>
  <c r="BJ97" i="7"/>
  <c r="BK97" i="7"/>
  <c r="BL97" i="7"/>
  <c r="BM97" i="7"/>
  <c r="BN97" i="7"/>
  <c r="BD98" i="7"/>
  <c r="BE98" i="7"/>
  <c r="BF98" i="7"/>
  <c r="BH98" i="7"/>
  <c r="BI98" i="7"/>
  <c r="BJ98" i="7"/>
  <c r="BK98" i="7"/>
  <c r="BL98" i="7"/>
  <c r="BM98" i="7"/>
  <c r="BN98" i="7"/>
  <c r="BD99" i="7"/>
  <c r="BE99" i="7"/>
  <c r="BF99" i="7"/>
  <c r="BH99" i="7"/>
  <c r="BI99" i="7"/>
  <c r="BJ99" i="7"/>
  <c r="BK99" i="7"/>
  <c r="BL99" i="7"/>
  <c r="BM99" i="7"/>
  <c r="BN99" i="7"/>
  <c r="BD100" i="7"/>
  <c r="BE100" i="7"/>
  <c r="BF100" i="7"/>
  <c r="BH100" i="7"/>
  <c r="BI100" i="7"/>
  <c r="BJ100" i="7"/>
  <c r="BK100" i="7"/>
  <c r="BL100" i="7"/>
  <c r="BM100" i="7"/>
  <c r="BN100" i="7"/>
  <c r="BD101" i="7"/>
  <c r="BE101" i="7"/>
  <c r="BF101" i="7"/>
  <c r="BH101" i="7"/>
  <c r="BI101" i="7"/>
  <c r="BJ101" i="7"/>
  <c r="BK101" i="7"/>
  <c r="BL101" i="7"/>
  <c r="BM101" i="7"/>
  <c r="BN101" i="7"/>
  <c r="BD102" i="7"/>
  <c r="BE102" i="7"/>
  <c r="BF102" i="7"/>
  <c r="BH102" i="7"/>
  <c r="BI102" i="7"/>
  <c r="BJ102" i="7"/>
  <c r="BK102" i="7"/>
  <c r="BL102" i="7"/>
  <c r="BM102" i="7"/>
  <c r="BN102" i="7"/>
  <c r="BD103" i="7"/>
  <c r="BE103" i="7"/>
  <c r="BF103" i="7"/>
  <c r="BH103" i="7"/>
  <c r="BI103" i="7"/>
  <c r="BJ103" i="7"/>
  <c r="BK103" i="7"/>
  <c r="BL103" i="7"/>
  <c r="BM103" i="7"/>
  <c r="BN103" i="7"/>
  <c r="BD104" i="7"/>
  <c r="BE104" i="7"/>
  <c r="BF104" i="7"/>
  <c r="BH104" i="7"/>
  <c r="BI104" i="7"/>
  <c r="BJ104" i="7"/>
  <c r="BK104" i="7"/>
  <c r="BL104" i="7"/>
  <c r="BM104" i="7"/>
  <c r="BN104" i="7"/>
  <c r="BD105" i="7"/>
  <c r="BE105" i="7"/>
  <c r="BF105" i="7"/>
  <c r="BH105" i="7"/>
  <c r="BI105" i="7"/>
  <c r="BJ105" i="7"/>
  <c r="BK105" i="7"/>
  <c r="BL105" i="7"/>
  <c r="BM105" i="7"/>
  <c r="BN105" i="7"/>
  <c r="BD106" i="7"/>
  <c r="BE106" i="7"/>
  <c r="BF106" i="7"/>
  <c r="BH106" i="7"/>
  <c r="BI106" i="7"/>
  <c r="BJ106" i="7"/>
  <c r="BK106" i="7"/>
  <c r="BL106" i="7"/>
  <c r="BM106" i="7"/>
  <c r="BN106" i="7"/>
  <c r="BD107" i="7"/>
  <c r="BE107" i="7"/>
  <c r="BF107" i="7"/>
  <c r="BH107" i="7"/>
  <c r="BI107" i="7"/>
  <c r="BJ107" i="7"/>
  <c r="BK107" i="7"/>
  <c r="BL107" i="7"/>
  <c r="BM107" i="7"/>
  <c r="BN107" i="7"/>
  <c r="BD108" i="7"/>
  <c r="BE108" i="7"/>
  <c r="BF108" i="7"/>
  <c r="BH108" i="7"/>
  <c r="BI108" i="7"/>
  <c r="BJ108" i="7"/>
  <c r="BK108" i="7"/>
  <c r="BL108" i="7"/>
  <c r="BM108" i="7"/>
  <c r="BN108" i="7"/>
  <c r="BD109" i="7"/>
  <c r="BE109" i="7"/>
  <c r="BF109" i="7"/>
  <c r="BH109" i="7"/>
  <c r="BI109" i="7"/>
  <c r="BJ109" i="7"/>
  <c r="BK109" i="7"/>
  <c r="BL109" i="7"/>
  <c r="BM109" i="7"/>
  <c r="BN109" i="7"/>
  <c r="BD110" i="7"/>
  <c r="BE110" i="7"/>
  <c r="BF110" i="7"/>
  <c r="BH110" i="7"/>
  <c r="BI110" i="7"/>
  <c r="BJ110" i="7"/>
  <c r="BK110" i="7"/>
  <c r="BL110" i="7"/>
  <c r="BM110" i="7"/>
  <c r="BN110" i="7"/>
  <c r="BD111" i="7"/>
  <c r="BE111" i="7"/>
  <c r="BF111" i="7"/>
  <c r="BH111" i="7"/>
  <c r="BI111" i="7"/>
  <c r="BJ111" i="7"/>
  <c r="BK111" i="7"/>
  <c r="BL111" i="7"/>
  <c r="BM111" i="7"/>
  <c r="BN111" i="7"/>
  <c r="BD112" i="7"/>
  <c r="BE112" i="7"/>
  <c r="BF112" i="7"/>
  <c r="BH112" i="7"/>
  <c r="BI112" i="7"/>
  <c r="BJ112" i="7"/>
  <c r="BK112" i="7"/>
  <c r="BL112" i="7"/>
  <c r="BM112" i="7"/>
  <c r="BN112" i="7"/>
  <c r="BD113" i="7"/>
  <c r="BE113" i="7"/>
  <c r="BF113" i="7"/>
  <c r="BH113" i="7"/>
  <c r="BI113" i="7"/>
  <c r="BJ113" i="7"/>
  <c r="BK113" i="7"/>
  <c r="BL113" i="7"/>
  <c r="BM113" i="7"/>
  <c r="BN113" i="7"/>
  <c r="BD114" i="7"/>
  <c r="BE114" i="7"/>
  <c r="BF114" i="7"/>
  <c r="BH114" i="7"/>
  <c r="BI114" i="7"/>
  <c r="BJ114" i="7"/>
  <c r="BK114" i="7"/>
  <c r="BL114" i="7"/>
  <c r="BM114" i="7"/>
  <c r="BN114" i="7"/>
  <c r="BD115" i="7"/>
  <c r="BE115" i="7"/>
  <c r="BF115" i="7"/>
  <c r="BH115" i="7"/>
  <c r="BI115" i="7"/>
  <c r="BJ115" i="7"/>
  <c r="BK115" i="7"/>
  <c r="BL115" i="7"/>
  <c r="BM115" i="7"/>
  <c r="BN115" i="7"/>
  <c r="BD116" i="7"/>
  <c r="BE116" i="7"/>
  <c r="BF116" i="7"/>
  <c r="BH116" i="7"/>
  <c r="BI116" i="7"/>
  <c r="BJ116" i="7"/>
  <c r="BK116" i="7"/>
  <c r="BL116" i="7"/>
  <c r="BM116" i="7"/>
  <c r="BN116" i="7"/>
  <c r="BD117" i="7"/>
  <c r="BE117" i="7"/>
  <c r="BF117" i="7"/>
  <c r="BH117" i="7"/>
  <c r="BI117" i="7"/>
  <c r="BJ117" i="7"/>
  <c r="BK117" i="7"/>
  <c r="BL117" i="7"/>
  <c r="BM117" i="7"/>
  <c r="BN117" i="7"/>
  <c r="BD118" i="7"/>
  <c r="BE118" i="7"/>
  <c r="BF118" i="7"/>
  <c r="BH118" i="7"/>
  <c r="BI118" i="7"/>
  <c r="BJ118" i="7"/>
  <c r="BK118" i="7"/>
  <c r="BL118" i="7"/>
  <c r="BM118" i="7"/>
  <c r="BN118" i="7"/>
  <c r="BD119" i="7"/>
  <c r="BE119" i="7"/>
  <c r="BF119" i="7"/>
  <c r="BH119" i="7"/>
  <c r="BI119" i="7"/>
  <c r="BJ119" i="7"/>
  <c r="BK119" i="7"/>
  <c r="BL119" i="7"/>
  <c r="BM119" i="7"/>
  <c r="BN119" i="7"/>
  <c r="BD120" i="7"/>
  <c r="BE120" i="7"/>
  <c r="BF120" i="7"/>
  <c r="BH120" i="7"/>
  <c r="BI120" i="7"/>
  <c r="BJ120" i="7"/>
  <c r="BK120" i="7"/>
  <c r="BL120" i="7"/>
  <c r="BM120" i="7"/>
  <c r="BN120" i="7"/>
  <c r="BD121" i="7"/>
  <c r="BE121" i="7"/>
  <c r="BF121" i="7"/>
  <c r="BH121" i="7"/>
  <c r="BI121" i="7"/>
  <c r="BJ121" i="7"/>
  <c r="BK121" i="7"/>
  <c r="BL121" i="7"/>
  <c r="BM121" i="7"/>
  <c r="BN121" i="7"/>
  <c r="BD122" i="7"/>
  <c r="BE122" i="7"/>
  <c r="BF122" i="7"/>
  <c r="BH122" i="7"/>
  <c r="BI122" i="7"/>
  <c r="BJ122" i="7"/>
  <c r="BK122" i="7"/>
  <c r="BL122" i="7"/>
  <c r="BM122" i="7"/>
  <c r="BN122" i="7"/>
  <c r="BD123" i="7"/>
  <c r="BE123" i="7"/>
  <c r="BF123" i="7"/>
  <c r="BH123" i="7"/>
  <c r="BI123" i="7"/>
  <c r="BJ123" i="7"/>
  <c r="BK123" i="7"/>
  <c r="BL123" i="7"/>
  <c r="BM123" i="7"/>
  <c r="BN123" i="7"/>
  <c r="BD124" i="7"/>
  <c r="BE124" i="7"/>
  <c r="BF124" i="7"/>
  <c r="BH124" i="7"/>
  <c r="BI124" i="7"/>
  <c r="BJ124" i="7"/>
  <c r="BK124" i="7"/>
  <c r="BL124" i="7"/>
  <c r="BM124" i="7"/>
  <c r="BN124" i="7"/>
  <c r="BD125" i="7"/>
  <c r="BE125" i="7"/>
  <c r="BF125" i="7"/>
  <c r="BH125" i="7"/>
  <c r="BI125" i="7"/>
  <c r="BJ125" i="7"/>
  <c r="BK125" i="7"/>
  <c r="BL125" i="7"/>
  <c r="BM125" i="7"/>
  <c r="BN125" i="7"/>
  <c r="BD126" i="7"/>
  <c r="BE126" i="7"/>
  <c r="BF126" i="7"/>
  <c r="BH126" i="7"/>
  <c r="BI126" i="7"/>
  <c r="BJ126" i="7"/>
  <c r="BK126" i="7"/>
  <c r="BL126" i="7"/>
  <c r="BM126" i="7"/>
  <c r="BN126" i="7"/>
  <c r="BD127" i="7"/>
  <c r="BE127" i="7"/>
  <c r="BF127" i="7"/>
  <c r="BH127" i="7"/>
  <c r="BI127" i="7"/>
  <c r="BJ127" i="7"/>
  <c r="BK127" i="7"/>
  <c r="BL127" i="7"/>
  <c r="BM127" i="7"/>
  <c r="BN127" i="7"/>
  <c r="BD128" i="7"/>
  <c r="BE128" i="7"/>
  <c r="BF128" i="7"/>
  <c r="BH128" i="7"/>
  <c r="BI128" i="7"/>
  <c r="BJ128" i="7"/>
  <c r="BK128" i="7"/>
  <c r="BL128" i="7"/>
  <c r="BM128" i="7"/>
  <c r="BN128" i="7"/>
  <c r="BD129" i="7"/>
  <c r="BE129" i="7"/>
  <c r="BF129" i="7"/>
  <c r="BH129" i="7"/>
  <c r="BI129" i="7"/>
  <c r="BJ129" i="7"/>
  <c r="BK129" i="7"/>
  <c r="BL129" i="7"/>
  <c r="BM129" i="7"/>
  <c r="BN129" i="7"/>
  <c r="BD130" i="7"/>
  <c r="BE130" i="7"/>
  <c r="BF130" i="7"/>
  <c r="BH130" i="7"/>
  <c r="BI130" i="7"/>
  <c r="BJ130" i="7"/>
  <c r="BK130" i="7"/>
  <c r="BL130" i="7"/>
  <c r="BM130" i="7"/>
  <c r="BN130" i="7"/>
  <c r="BD131" i="7"/>
  <c r="BE131" i="7"/>
  <c r="BF131" i="7"/>
  <c r="BH131" i="7"/>
  <c r="BI131" i="7"/>
  <c r="BJ131" i="7"/>
  <c r="BK131" i="7"/>
  <c r="BL131" i="7"/>
  <c r="BM131" i="7"/>
  <c r="BN131" i="7"/>
  <c r="BD132" i="7"/>
  <c r="BE132" i="7"/>
  <c r="BF132" i="7"/>
  <c r="BH132" i="7"/>
  <c r="BI132" i="7"/>
  <c r="BJ132" i="7"/>
  <c r="BK132" i="7"/>
  <c r="BL132" i="7"/>
  <c r="BM132" i="7"/>
  <c r="BN132" i="7"/>
  <c r="BD133" i="7"/>
  <c r="BE133" i="7"/>
  <c r="BF133" i="7"/>
  <c r="BH133" i="7"/>
  <c r="BI133" i="7"/>
  <c r="BJ133" i="7"/>
  <c r="BK133" i="7"/>
  <c r="BL133" i="7"/>
  <c r="BM133" i="7"/>
  <c r="BN133" i="7"/>
  <c r="BD134" i="7"/>
  <c r="BE134" i="7"/>
  <c r="BF134" i="7"/>
  <c r="BH134" i="7"/>
  <c r="BI134" i="7"/>
  <c r="BJ134" i="7"/>
  <c r="BK134" i="7"/>
  <c r="BL134" i="7"/>
  <c r="BM134" i="7"/>
  <c r="BN134" i="7"/>
  <c r="BD135" i="7"/>
  <c r="BE135" i="7"/>
  <c r="BF135" i="7"/>
  <c r="BH135" i="7"/>
  <c r="BI135" i="7"/>
  <c r="BJ135" i="7"/>
  <c r="BK135" i="7"/>
  <c r="BL135" i="7"/>
  <c r="BM135" i="7"/>
  <c r="BN135" i="7"/>
  <c r="BD136" i="7"/>
  <c r="BE136" i="7"/>
  <c r="BF136" i="7"/>
  <c r="BH136" i="7"/>
  <c r="BI136" i="7"/>
  <c r="BJ136" i="7"/>
  <c r="BK136" i="7"/>
  <c r="BL136" i="7"/>
  <c r="BM136" i="7"/>
  <c r="BN136" i="7"/>
  <c r="BD137" i="7"/>
  <c r="BE137" i="7"/>
  <c r="BF137" i="7"/>
  <c r="BH137" i="7"/>
  <c r="BI137" i="7"/>
  <c r="BJ137" i="7"/>
  <c r="BK137" i="7"/>
  <c r="BL137" i="7"/>
  <c r="BM137" i="7"/>
  <c r="BN137" i="7"/>
  <c r="BD138" i="7"/>
  <c r="BE138" i="7"/>
  <c r="BF138" i="7"/>
  <c r="BH138" i="7"/>
  <c r="BI138" i="7"/>
  <c r="BJ138" i="7"/>
  <c r="BK138" i="7"/>
  <c r="BL138" i="7"/>
  <c r="BM138" i="7"/>
  <c r="BN138" i="7"/>
  <c r="BD139" i="7"/>
  <c r="BE139" i="7"/>
  <c r="BF139" i="7"/>
  <c r="BH139" i="7"/>
  <c r="BI139" i="7"/>
  <c r="BJ139" i="7"/>
  <c r="BK139" i="7"/>
  <c r="BL139" i="7"/>
  <c r="BM139" i="7"/>
  <c r="BN139" i="7"/>
  <c r="BD140" i="7"/>
  <c r="BE140" i="7"/>
  <c r="BF140" i="7"/>
  <c r="BH140" i="7"/>
  <c r="BI140" i="7"/>
  <c r="BJ140" i="7"/>
  <c r="BK140" i="7"/>
  <c r="BL140" i="7"/>
  <c r="BM140" i="7"/>
  <c r="BN140" i="7"/>
  <c r="BD141" i="7"/>
  <c r="BE141" i="7"/>
  <c r="BF141" i="7"/>
  <c r="BH141" i="7"/>
  <c r="BI141" i="7"/>
  <c r="BJ141" i="7"/>
  <c r="BK141" i="7"/>
  <c r="BL141" i="7"/>
  <c r="BM141" i="7"/>
  <c r="BN141" i="7"/>
  <c r="BD142" i="7"/>
  <c r="BE142" i="7"/>
  <c r="BF142" i="7"/>
  <c r="BH142" i="7"/>
  <c r="BI142" i="7"/>
  <c r="BJ142" i="7"/>
  <c r="BK142" i="7"/>
  <c r="BL142" i="7"/>
  <c r="BM142" i="7"/>
  <c r="BN142" i="7"/>
  <c r="BD143" i="7"/>
  <c r="BE143" i="7"/>
  <c r="BF143" i="7"/>
  <c r="BH143" i="7"/>
  <c r="BI143" i="7"/>
  <c r="BJ143" i="7"/>
  <c r="BK143" i="7"/>
  <c r="BL143" i="7"/>
  <c r="BM143" i="7"/>
  <c r="BN143" i="7"/>
  <c r="BD144" i="7"/>
  <c r="BE144" i="7"/>
  <c r="BF144" i="7"/>
  <c r="BH144" i="7"/>
  <c r="BI144" i="7"/>
  <c r="BJ144" i="7"/>
  <c r="BK144" i="7"/>
  <c r="BL144" i="7"/>
  <c r="BM144" i="7"/>
  <c r="BN144" i="7"/>
  <c r="BD145" i="7"/>
  <c r="BE145" i="7"/>
  <c r="BF145" i="7"/>
  <c r="BH145" i="7"/>
  <c r="BI145" i="7"/>
  <c r="BJ145" i="7"/>
  <c r="BK145" i="7"/>
  <c r="BL145" i="7"/>
  <c r="BM145" i="7"/>
  <c r="BN145" i="7"/>
  <c r="BD146" i="7"/>
  <c r="BE146" i="7"/>
  <c r="BF146" i="7"/>
  <c r="BH146" i="7"/>
  <c r="BI146" i="7"/>
  <c r="BJ146" i="7"/>
  <c r="BK146" i="7"/>
  <c r="BL146" i="7"/>
  <c r="BM146" i="7"/>
  <c r="BN146" i="7"/>
  <c r="BD147" i="7"/>
  <c r="BE147" i="7"/>
  <c r="BF147" i="7"/>
  <c r="BH147" i="7"/>
  <c r="BI147" i="7"/>
  <c r="BJ147" i="7"/>
  <c r="BK147" i="7"/>
  <c r="BL147" i="7"/>
  <c r="BM147" i="7"/>
  <c r="BN147" i="7"/>
  <c r="BD148" i="7"/>
  <c r="BE148" i="7"/>
  <c r="BF148" i="7"/>
  <c r="BH148" i="7"/>
  <c r="BI148" i="7"/>
  <c r="BJ148" i="7"/>
  <c r="BK148" i="7"/>
  <c r="BL148" i="7"/>
  <c r="BM148" i="7"/>
  <c r="BN148" i="7"/>
  <c r="BD149" i="7"/>
  <c r="BE149" i="7"/>
  <c r="BF149" i="7"/>
  <c r="BH149" i="7"/>
  <c r="BI149" i="7"/>
  <c r="BJ149" i="7"/>
  <c r="BK149" i="7"/>
  <c r="BL149" i="7"/>
  <c r="BM149" i="7"/>
  <c r="BN149" i="7"/>
  <c r="BD150" i="7"/>
  <c r="BE150" i="7"/>
  <c r="BF150" i="7"/>
  <c r="BH150" i="7"/>
  <c r="BI150" i="7"/>
  <c r="BJ150" i="7"/>
  <c r="BK150" i="7"/>
  <c r="BL150" i="7"/>
  <c r="BM150" i="7"/>
  <c r="BN150" i="7"/>
  <c r="BD151" i="7"/>
  <c r="BE151" i="7"/>
  <c r="BF151" i="7"/>
  <c r="BH151" i="7"/>
  <c r="BI151" i="7"/>
  <c r="BJ151" i="7"/>
  <c r="BK151" i="7"/>
  <c r="BL151" i="7"/>
  <c r="BM151" i="7"/>
  <c r="BN151" i="7"/>
  <c r="BD152" i="7"/>
  <c r="BE152" i="7"/>
  <c r="BF152" i="7"/>
  <c r="BH152" i="7"/>
  <c r="BI152" i="7"/>
  <c r="BJ152" i="7"/>
  <c r="BK152" i="7"/>
  <c r="BL152" i="7"/>
  <c r="BM152" i="7"/>
  <c r="BN152" i="7"/>
  <c r="BD153" i="7"/>
  <c r="BE153" i="7"/>
  <c r="BF153" i="7"/>
  <c r="BH153" i="7"/>
  <c r="BI153" i="7"/>
  <c r="BJ153" i="7"/>
  <c r="BK153" i="7"/>
  <c r="BL153" i="7"/>
  <c r="BM153" i="7"/>
  <c r="BN153" i="7"/>
  <c r="BD154" i="7"/>
  <c r="BE154" i="7"/>
  <c r="BF154" i="7"/>
  <c r="BH154" i="7"/>
  <c r="BI154" i="7"/>
  <c r="BJ154" i="7"/>
  <c r="BK154" i="7"/>
  <c r="BL154" i="7"/>
  <c r="BM154" i="7"/>
  <c r="BN154" i="7"/>
  <c r="BD155" i="7"/>
  <c r="BE155" i="7"/>
  <c r="BF155" i="7"/>
  <c r="BH155" i="7"/>
  <c r="BI155" i="7"/>
  <c r="BJ155" i="7"/>
  <c r="BK155" i="7"/>
  <c r="BL155" i="7"/>
  <c r="BM155" i="7"/>
  <c r="BN155" i="7"/>
  <c r="BD156" i="7"/>
  <c r="BE156" i="7"/>
  <c r="BF156" i="7"/>
  <c r="BH156" i="7"/>
  <c r="BI156" i="7"/>
  <c r="BJ156" i="7"/>
  <c r="BK156" i="7"/>
  <c r="BL156" i="7"/>
  <c r="BM156" i="7"/>
  <c r="BN156" i="7"/>
  <c r="BD157" i="7"/>
  <c r="BE157" i="7"/>
  <c r="BF157" i="7"/>
  <c r="BH157" i="7"/>
  <c r="BI157" i="7"/>
  <c r="BJ157" i="7"/>
  <c r="BK157" i="7"/>
  <c r="BL157" i="7"/>
  <c r="BM157" i="7"/>
  <c r="BN157" i="7"/>
  <c r="BD158" i="7"/>
  <c r="BE158" i="7"/>
  <c r="BF158" i="7"/>
  <c r="BH158" i="7"/>
  <c r="BI158" i="7"/>
  <c r="BJ158" i="7"/>
  <c r="BK158" i="7"/>
  <c r="BL158" i="7"/>
  <c r="BM158" i="7"/>
  <c r="BN158" i="7"/>
  <c r="BD159" i="7"/>
  <c r="BE159" i="7"/>
  <c r="BF159" i="7"/>
  <c r="BH159" i="7"/>
  <c r="BI159" i="7"/>
  <c r="BJ159" i="7"/>
  <c r="BK159" i="7"/>
  <c r="BL159" i="7"/>
  <c r="BM159" i="7"/>
  <c r="BN159" i="7"/>
  <c r="BD160" i="7"/>
  <c r="BE160" i="7"/>
  <c r="BF160" i="7"/>
  <c r="BH160" i="7"/>
  <c r="BI160" i="7"/>
  <c r="BJ160" i="7"/>
  <c r="BK160" i="7"/>
  <c r="BL160" i="7"/>
  <c r="BM160" i="7"/>
  <c r="BN160" i="7"/>
  <c r="BD161" i="7"/>
  <c r="BE161" i="7"/>
  <c r="BF161" i="7"/>
  <c r="BH161" i="7"/>
  <c r="BI161" i="7"/>
  <c r="BJ161" i="7"/>
  <c r="BK161" i="7"/>
  <c r="BL161" i="7"/>
  <c r="BM161" i="7"/>
  <c r="BN161" i="7"/>
  <c r="BD162" i="7"/>
  <c r="BE162" i="7"/>
  <c r="BF162" i="7"/>
  <c r="BH162" i="7"/>
  <c r="BI162" i="7"/>
  <c r="BJ162" i="7"/>
  <c r="BK162" i="7"/>
  <c r="BL162" i="7"/>
  <c r="BM162" i="7"/>
  <c r="BN162" i="7"/>
  <c r="BD163" i="7"/>
  <c r="BE163" i="7"/>
  <c r="BF163" i="7"/>
  <c r="BH163" i="7"/>
  <c r="BI163" i="7"/>
  <c r="BJ163" i="7"/>
  <c r="BK163" i="7"/>
  <c r="BL163" i="7"/>
  <c r="BM163" i="7"/>
  <c r="BN163" i="7"/>
  <c r="BD164" i="7"/>
  <c r="BE164" i="7"/>
  <c r="BF164" i="7"/>
  <c r="BH164" i="7"/>
  <c r="BI164" i="7"/>
  <c r="BJ164" i="7"/>
  <c r="BK164" i="7"/>
  <c r="BL164" i="7"/>
  <c r="BM164" i="7"/>
  <c r="BN164" i="7"/>
  <c r="BD165" i="7"/>
  <c r="BE165" i="7"/>
  <c r="BF165" i="7"/>
  <c r="BH165" i="7"/>
  <c r="BI165" i="7"/>
  <c r="BJ165" i="7"/>
  <c r="BK165" i="7"/>
  <c r="BL165" i="7"/>
  <c r="BM165" i="7"/>
  <c r="BN165" i="7"/>
  <c r="BD166" i="7"/>
  <c r="BE166" i="7"/>
  <c r="BF166" i="7"/>
  <c r="BH166" i="7"/>
  <c r="BI166" i="7"/>
  <c r="BJ166" i="7"/>
  <c r="BK166" i="7"/>
  <c r="BL166" i="7"/>
  <c r="BM166" i="7"/>
  <c r="BN166" i="7"/>
  <c r="BD167" i="7"/>
  <c r="BE167" i="7"/>
  <c r="BF167" i="7"/>
  <c r="BH167" i="7"/>
  <c r="BI167" i="7"/>
  <c r="BJ167" i="7"/>
  <c r="BK167" i="7"/>
  <c r="BL167" i="7"/>
  <c r="BM167" i="7"/>
  <c r="BN167" i="7"/>
  <c r="BD168" i="7"/>
  <c r="BE168" i="7"/>
  <c r="BF168" i="7"/>
  <c r="BH168" i="7"/>
  <c r="BI168" i="7"/>
  <c r="BJ168" i="7"/>
  <c r="BK168" i="7"/>
  <c r="BL168" i="7"/>
  <c r="BM168" i="7"/>
  <c r="BN168" i="7"/>
  <c r="BD169" i="7"/>
  <c r="BE169" i="7"/>
  <c r="BF169" i="7"/>
  <c r="BH169" i="7"/>
  <c r="BI169" i="7"/>
  <c r="BJ169" i="7"/>
  <c r="BK169" i="7"/>
  <c r="BL169" i="7"/>
  <c r="BM169" i="7"/>
  <c r="BN169" i="7"/>
  <c r="BD170" i="7"/>
  <c r="BE170" i="7"/>
  <c r="BF170" i="7"/>
  <c r="BH170" i="7"/>
  <c r="BI170" i="7"/>
  <c r="BJ170" i="7"/>
  <c r="BK170" i="7"/>
  <c r="BL170" i="7"/>
  <c r="BM170" i="7"/>
  <c r="BN170" i="7"/>
  <c r="BD171" i="7"/>
  <c r="BE171" i="7"/>
  <c r="BF171" i="7"/>
  <c r="BH171" i="7"/>
  <c r="BI171" i="7"/>
  <c r="BJ171" i="7"/>
  <c r="BK171" i="7"/>
  <c r="BL171" i="7"/>
  <c r="BM171" i="7"/>
  <c r="BN171" i="7"/>
  <c r="BD172" i="7"/>
  <c r="BE172" i="7"/>
  <c r="BF172" i="7"/>
  <c r="BH172" i="7"/>
  <c r="BI172" i="7"/>
  <c r="BJ172" i="7"/>
  <c r="BK172" i="7"/>
  <c r="BL172" i="7"/>
  <c r="BM172" i="7"/>
  <c r="BN172" i="7"/>
  <c r="BD173" i="7"/>
  <c r="BE173" i="7"/>
  <c r="BF173" i="7"/>
  <c r="BH173" i="7"/>
  <c r="BI173" i="7"/>
  <c r="BJ173" i="7"/>
  <c r="BK173" i="7"/>
  <c r="BL173" i="7"/>
  <c r="BM173" i="7"/>
  <c r="BN173" i="7"/>
  <c r="BD174" i="7"/>
  <c r="BE174" i="7"/>
  <c r="BF174" i="7"/>
  <c r="BH174" i="7"/>
  <c r="BI174" i="7"/>
  <c r="BJ174" i="7"/>
  <c r="BK174" i="7"/>
  <c r="BL174" i="7"/>
  <c r="BM174" i="7"/>
  <c r="BN174" i="7"/>
  <c r="BD175" i="7"/>
  <c r="BE175" i="7"/>
  <c r="BF175" i="7"/>
  <c r="BH175" i="7"/>
  <c r="BI175" i="7"/>
  <c r="BJ175" i="7"/>
  <c r="BK175" i="7"/>
  <c r="BL175" i="7"/>
  <c r="BM175" i="7"/>
  <c r="BN175" i="7"/>
  <c r="BD176" i="7"/>
  <c r="BE176" i="7"/>
  <c r="BF176" i="7"/>
  <c r="BH176" i="7"/>
  <c r="BI176" i="7"/>
  <c r="BJ176" i="7"/>
  <c r="BK176" i="7"/>
  <c r="BL176" i="7"/>
  <c r="BM176" i="7"/>
  <c r="BN176" i="7"/>
  <c r="BD177" i="7"/>
  <c r="BE177" i="7"/>
  <c r="BH177" i="7"/>
  <c r="BI177" i="7"/>
  <c r="BJ177" i="7"/>
  <c r="BK177" i="7"/>
  <c r="BL177" i="7"/>
  <c r="BM177" i="7"/>
  <c r="BN177" i="7"/>
  <c r="BD178" i="7"/>
  <c r="BE178" i="7"/>
  <c r="BH178" i="7"/>
  <c r="BI178" i="7"/>
  <c r="BJ178" i="7"/>
  <c r="BK178" i="7"/>
  <c r="BL178" i="7"/>
  <c r="BM178" i="7"/>
  <c r="BN178" i="7"/>
  <c r="BD179" i="7"/>
  <c r="BE179" i="7"/>
  <c r="BH179" i="7"/>
  <c r="BI179" i="7"/>
  <c r="BJ179" i="7"/>
  <c r="BK179" i="7"/>
  <c r="BL179" i="7"/>
  <c r="BM179" i="7"/>
  <c r="BN179" i="7"/>
  <c r="BD180" i="7"/>
  <c r="BE180" i="7"/>
  <c r="BH180" i="7"/>
  <c r="BI180" i="7"/>
  <c r="BJ180" i="7"/>
  <c r="BK180" i="7"/>
  <c r="BL180" i="7"/>
  <c r="BM180" i="7"/>
  <c r="BN180" i="7"/>
  <c r="BD181" i="7"/>
  <c r="BE181" i="7"/>
  <c r="BG181" i="7"/>
  <c r="BH181" i="7"/>
  <c r="BI181" i="7"/>
  <c r="BJ181" i="7"/>
  <c r="BK181" i="7"/>
  <c r="BL181" i="7"/>
  <c r="BM181" i="7"/>
  <c r="BN181" i="7"/>
  <c r="BD182" i="7"/>
  <c r="BE182" i="7"/>
  <c r="BG182" i="7"/>
  <c r="BH182" i="7"/>
  <c r="BI182" i="7"/>
  <c r="BJ182" i="7"/>
  <c r="BK182" i="7"/>
  <c r="BL182" i="7"/>
  <c r="BM182" i="7"/>
  <c r="BN182" i="7"/>
  <c r="BD183" i="7"/>
  <c r="BE183" i="7"/>
  <c r="BG183" i="7"/>
  <c r="BH183" i="7"/>
  <c r="BI183" i="7"/>
  <c r="BJ183" i="7"/>
  <c r="BK183" i="7"/>
  <c r="BL183" i="7"/>
  <c r="BM183" i="7"/>
  <c r="BN183" i="7"/>
  <c r="BD184" i="7"/>
  <c r="BE184" i="7"/>
  <c r="BG184" i="7"/>
  <c r="BH184" i="7"/>
  <c r="BI184" i="7"/>
  <c r="BJ184" i="7"/>
  <c r="BK184" i="7"/>
  <c r="BL184" i="7"/>
  <c r="BM184" i="7"/>
  <c r="BN184" i="7"/>
  <c r="BD185" i="7"/>
  <c r="BE185" i="7"/>
  <c r="BG185" i="7"/>
  <c r="BH185" i="7"/>
  <c r="BI185" i="7"/>
  <c r="BJ185" i="7"/>
  <c r="BK185" i="7"/>
  <c r="BL185" i="7"/>
  <c r="BM185" i="7"/>
  <c r="BN185" i="7"/>
  <c r="BD186" i="7"/>
  <c r="BE186" i="7"/>
  <c r="BG186" i="7"/>
  <c r="BH186" i="7"/>
  <c r="BI186" i="7"/>
  <c r="BJ186" i="7"/>
  <c r="BK186" i="7"/>
  <c r="BL186" i="7"/>
  <c r="BM186" i="7"/>
  <c r="BN186" i="7"/>
  <c r="BD187" i="7"/>
  <c r="BE187" i="7"/>
  <c r="BG187" i="7"/>
  <c r="BH187" i="7"/>
  <c r="BI187" i="7"/>
  <c r="BJ187" i="7"/>
  <c r="BK187" i="7"/>
  <c r="BL187" i="7"/>
  <c r="BM187" i="7"/>
  <c r="BN187" i="7"/>
  <c r="BD188" i="7"/>
  <c r="BE188" i="7"/>
  <c r="BG188" i="7"/>
  <c r="BH188" i="7"/>
  <c r="BI188" i="7"/>
  <c r="BJ188" i="7"/>
  <c r="BK188" i="7"/>
  <c r="BL188" i="7"/>
  <c r="BM188" i="7"/>
  <c r="BN188" i="7"/>
  <c r="BD189" i="7"/>
  <c r="BE189" i="7"/>
  <c r="BG189" i="7"/>
  <c r="BH189" i="7"/>
  <c r="BI189" i="7"/>
  <c r="BJ189" i="7"/>
  <c r="BK189" i="7"/>
  <c r="BL189" i="7"/>
  <c r="BM189" i="7"/>
  <c r="BN189" i="7"/>
  <c r="BD190" i="7"/>
  <c r="BE190" i="7"/>
  <c r="BG190" i="7"/>
  <c r="BH190" i="7"/>
  <c r="BI190" i="7"/>
  <c r="BJ190" i="7"/>
  <c r="BK190" i="7"/>
  <c r="BL190" i="7"/>
  <c r="BM190" i="7"/>
  <c r="BN190" i="7"/>
  <c r="BD191" i="7"/>
  <c r="BE191" i="7"/>
  <c r="BG191" i="7"/>
  <c r="BH191" i="7"/>
  <c r="BI191" i="7"/>
  <c r="BJ191" i="7"/>
  <c r="BK191" i="7"/>
  <c r="BL191" i="7"/>
  <c r="BM191" i="7"/>
  <c r="BN191" i="7"/>
  <c r="BD192" i="7"/>
  <c r="BE192" i="7"/>
  <c r="BG192" i="7"/>
  <c r="BH192" i="7"/>
  <c r="BI192" i="7"/>
  <c r="BJ192" i="7"/>
  <c r="BK192" i="7"/>
  <c r="BL192" i="7"/>
  <c r="BM192" i="7"/>
  <c r="BN192" i="7"/>
  <c r="BD193" i="7"/>
  <c r="BE193" i="7"/>
  <c r="BG193" i="7"/>
  <c r="BH193" i="7"/>
  <c r="BI193" i="7"/>
  <c r="BJ193" i="7"/>
  <c r="BK193" i="7"/>
  <c r="BL193" i="7"/>
  <c r="BM193" i="7"/>
  <c r="BN193" i="7"/>
  <c r="BD194" i="7"/>
  <c r="BE194" i="7"/>
  <c r="BG194" i="7"/>
  <c r="BH194" i="7"/>
  <c r="BI194" i="7"/>
  <c r="BJ194" i="7"/>
  <c r="BK194" i="7"/>
  <c r="BL194" i="7"/>
  <c r="BM194" i="7"/>
  <c r="BN194" i="7"/>
  <c r="BD195" i="7"/>
  <c r="BE195" i="7"/>
  <c r="BG195" i="7"/>
  <c r="BH195" i="7"/>
  <c r="BI195" i="7"/>
  <c r="BJ195" i="7"/>
  <c r="BK195" i="7"/>
  <c r="BL195" i="7"/>
  <c r="BM195" i="7"/>
  <c r="BN195" i="7"/>
  <c r="BD196" i="7"/>
  <c r="BE196" i="7"/>
  <c r="BG196" i="7"/>
  <c r="BH196" i="7"/>
  <c r="BI196" i="7"/>
  <c r="BJ196" i="7"/>
  <c r="BK196" i="7"/>
  <c r="BL196" i="7"/>
  <c r="BM196" i="7"/>
  <c r="BN196" i="7"/>
  <c r="BD197" i="7"/>
  <c r="BE197" i="7"/>
  <c r="BG197" i="7"/>
  <c r="BH197" i="7"/>
  <c r="BI197" i="7"/>
  <c r="BJ197" i="7"/>
  <c r="BK197" i="7"/>
  <c r="BL197" i="7"/>
  <c r="BM197" i="7"/>
  <c r="BN197" i="7"/>
  <c r="BD198" i="7"/>
  <c r="BE198" i="7"/>
  <c r="BG198" i="7"/>
  <c r="BH198" i="7"/>
  <c r="BI198" i="7"/>
  <c r="BJ198" i="7"/>
  <c r="BK198" i="7"/>
  <c r="BL198" i="7"/>
  <c r="BM198" i="7"/>
  <c r="BN198" i="7"/>
  <c r="BD199" i="7"/>
  <c r="BE199" i="7"/>
  <c r="BG199" i="7"/>
  <c r="BH199" i="7"/>
  <c r="BI199" i="7"/>
  <c r="BJ199" i="7"/>
  <c r="BK199" i="7"/>
  <c r="BL199" i="7"/>
  <c r="BM199" i="7"/>
  <c r="BN199" i="7"/>
  <c r="BD200" i="7"/>
  <c r="BE200" i="7"/>
  <c r="BF200" i="7"/>
  <c r="BG200" i="7"/>
  <c r="BH200" i="7"/>
  <c r="BI200" i="7"/>
  <c r="BJ200" i="7"/>
  <c r="BK200" i="7"/>
  <c r="BL200" i="7"/>
  <c r="BM200" i="7"/>
  <c r="BN200" i="7"/>
  <c r="BD201" i="7"/>
  <c r="BE201" i="7"/>
  <c r="BF201" i="7"/>
  <c r="BG201" i="7"/>
  <c r="BH201" i="7"/>
  <c r="BI201" i="7"/>
  <c r="BJ201" i="7"/>
  <c r="BK201" i="7"/>
  <c r="BL201" i="7"/>
  <c r="BM201" i="7"/>
  <c r="BN201" i="7"/>
  <c r="BB202" i="7"/>
  <c r="BD202" i="7"/>
  <c r="BE202" i="7"/>
  <c r="BF202" i="7"/>
  <c r="BG202" i="7"/>
  <c r="BH202" i="7"/>
  <c r="BI202" i="7"/>
  <c r="BJ202" i="7"/>
  <c r="BK202" i="7"/>
  <c r="BL202" i="7"/>
  <c r="BM202" i="7"/>
  <c r="BN202" i="7"/>
  <c r="BB203" i="7"/>
  <c r="BD203" i="7"/>
  <c r="BE203" i="7"/>
  <c r="BF203" i="7"/>
  <c r="BG203" i="7"/>
  <c r="BH203" i="7"/>
  <c r="BI203" i="7"/>
  <c r="BJ203" i="7"/>
  <c r="BK203" i="7"/>
  <c r="BL203" i="7"/>
  <c r="BM203" i="7"/>
  <c r="BN203" i="7"/>
  <c r="BB204" i="7"/>
  <c r="BD204" i="7"/>
  <c r="BE204" i="7"/>
  <c r="BF204" i="7"/>
  <c r="BG204" i="7"/>
  <c r="BH204" i="7"/>
  <c r="BI204" i="7"/>
  <c r="BJ204" i="7"/>
  <c r="BK204" i="7"/>
  <c r="BL204" i="7"/>
  <c r="BM204" i="7"/>
  <c r="BN204" i="7"/>
  <c r="BB205" i="7"/>
  <c r="BD205" i="7"/>
  <c r="BE205" i="7"/>
  <c r="BF205" i="7"/>
  <c r="BG205" i="7"/>
  <c r="BH205" i="7"/>
  <c r="BI205" i="7"/>
  <c r="BJ205" i="7"/>
  <c r="BK205" i="7"/>
  <c r="BL205" i="7"/>
  <c r="BM205" i="7"/>
  <c r="BN205" i="7"/>
  <c r="BB206" i="7"/>
  <c r="BD206" i="7"/>
  <c r="BE206" i="7"/>
  <c r="BF206" i="7"/>
  <c r="BG206" i="7"/>
  <c r="BH206" i="7"/>
  <c r="BI206" i="7"/>
  <c r="BJ206" i="7"/>
  <c r="BK206" i="7"/>
  <c r="BL206" i="7"/>
  <c r="BM206" i="7"/>
  <c r="BN206" i="7"/>
  <c r="BB207" i="7"/>
  <c r="BD207" i="7"/>
  <c r="BE207" i="7"/>
  <c r="BF207" i="7"/>
  <c r="BG207" i="7"/>
  <c r="BH207" i="7"/>
  <c r="BI207" i="7"/>
  <c r="BJ207" i="7"/>
  <c r="BK207" i="7"/>
  <c r="BL207" i="7"/>
  <c r="BM207" i="7"/>
  <c r="BN207" i="7"/>
  <c r="BB208" i="7"/>
  <c r="BD208" i="7"/>
  <c r="BE208" i="7"/>
  <c r="BF208" i="7"/>
  <c r="BG208" i="7"/>
  <c r="BH208" i="7"/>
  <c r="BI208" i="7"/>
  <c r="BJ208" i="7"/>
  <c r="BK208" i="7"/>
  <c r="BL208" i="7"/>
  <c r="BM208" i="7"/>
  <c r="BN208" i="7"/>
  <c r="BB209" i="7"/>
  <c r="BD209" i="7"/>
  <c r="BE209" i="7"/>
  <c r="BF209" i="7"/>
  <c r="BG209" i="7"/>
  <c r="BH209" i="7"/>
  <c r="BI209" i="7"/>
  <c r="BJ209" i="7"/>
  <c r="BK209" i="7"/>
  <c r="BL209" i="7"/>
  <c r="BM209" i="7"/>
  <c r="BN209" i="7"/>
  <c r="BB210" i="7"/>
  <c r="BD210" i="7"/>
  <c r="BE210" i="7"/>
  <c r="BF210" i="7"/>
  <c r="BG210" i="7"/>
  <c r="BH210" i="7"/>
  <c r="BI210" i="7"/>
  <c r="BJ210" i="7"/>
  <c r="BK210" i="7"/>
  <c r="BL210" i="7"/>
  <c r="BM210" i="7"/>
  <c r="BN210" i="7"/>
  <c r="BB211" i="7"/>
  <c r="BD211" i="7"/>
  <c r="BE211" i="7"/>
  <c r="BF211" i="7"/>
  <c r="BG211" i="7"/>
  <c r="BH211" i="7"/>
  <c r="BI211" i="7"/>
  <c r="BJ211" i="7"/>
  <c r="BK211" i="7"/>
  <c r="BL211" i="7"/>
  <c r="BM211" i="7"/>
  <c r="BN211" i="7"/>
  <c r="BB212" i="7"/>
  <c r="BD212" i="7"/>
  <c r="BE212" i="7"/>
  <c r="BF212" i="7"/>
  <c r="BG212" i="7"/>
  <c r="BH212" i="7"/>
  <c r="BI212" i="7"/>
  <c r="BJ212" i="7"/>
  <c r="BK212" i="7"/>
  <c r="BL212" i="7"/>
  <c r="BM212" i="7"/>
  <c r="BN212" i="7"/>
  <c r="BB213" i="7"/>
  <c r="BD213" i="7"/>
  <c r="BE213" i="7"/>
  <c r="BF213" i="7"/>
  <c r="BG213" i="7"/>
  <c r="BH213" i="7"/>
  <c r="BI213" i="7"/>
  <c r="BJ213" i="7"/>
  <c r="BK213" i="7"/>
  <c r="BL213" i="7"/>
  <c r="BM213" i="7"/>
  <c r="BN213" i="7"/>
  <c r="BB214" i="7"/>
  <c r="BD214" i="7"/>
  <c r="BE214" i="7"/>
  <c r="BF214" i="7"/>
  <c r="BG214" i="7"/>
  <c r="BH214" i="7"/>
  <c r="BI214" i="7"/>
  <c r="BJ214" i="7"/>
  <c r="BK214" i="7"/>
  <c r="BL214" i="7"/>
  <c r="BM214" i="7"/>
  <c r="BN214" i="7"/>
  <c r="BB215" i="7"/>
  <c r="BD215" i="7"/>
  <c r="BE215" i="7"/>
  <c r="BF215" i="7"/>
  <c r="BG215" i="7"/>
  <c r="BH215" i="7"/>
  <c r="BI215" i="7"/>
  <c r="BJ215" i="7"/>
  <c r="BK215" i="7"/>
  <c r="BL215" i="7"/>
  <c r="BM215" i="7"/>
  <c r="BN215" i="7"/>
  <c r="BB216" i="7"/>
  <c r="BD216" i="7"/>
  <c r="BE216" i="7"/>
  <c r="BF216" i="7"/>
  <c r="BG216" i="7"/>
  <c r="BH216" i="7"/>
  <c r="BI216" i="7"/>
  <c r="BJ216" i="7"/>
  <c r="BK216" i="7"/>
  <c r="BL216" i="7"/>
  <c r="BM216" i="7"/>
  <c r="BN216" i="7"/>
  <c r="BB217" i="7"/>
  <c r="BD217" i="7"/>
  <c r="BE217" i="7"/>
  <c r="BF217" i="7"/>
  <c r="BG217" i="7"/>
  <c r="BH217" i="7"/>
  <c r="BI217" i="7"/>
  <c r="BJ217" i="7"/>
  <c r="BK217" i="7"/>
  <c r="BL217" i="7"/>
  <c r="BM217" i="7"/>
  <c r="BN217" i="7"/>
  <c r="BB218" i="7"/>
  <c r="BD218" i="7"/>
  <c r="BE218" i="7"/>
  <c r="BF218" i="7"/>
  <c r="BG218" i="7"/>
  <c r="BH218" i="7"/>
  <c r="BI218" i="7"/>
  <c r="BJ218" i="7"/>
  <c r="BK218" i="7"/>
  <c r="BL218" i="7"/>
  <c r="BM218" i="7"/>
  <c r="BN218" i="7"/>
  <c r="BB219" i="7"/>
  <c r="BD219" i="7"/>
  <c r="BE219" i="7"/>
  <c r="BF219" i="7"/>
  <c r="BG219" i="7"/>
  <c r="BH219" i="7"/>
  <c r="BI219" i="7"/>
  <c r="BJ219" i="7"/>
  <c r="BK219" i="7"/>
  <c r="BL219" i="7"/>
  <c r="BM219" i="7"/>
  <c r="BN219" i="7"/>
  <c r="BB220" i="7"/>
  <c r="BD220" i="7"/>
  <c r="BE220" i="7"/>
  <c r="BF220" i="7"/>
  <c r="BG220" i="7"/>
  <c r="BH220" i="7"/>
  <c r="BI220" i="7"/>
  <c r="BJ220" i="7"/>
  <c r="BK220" i="7"/>
  <c r="BL220" i="7"/>
  <c r="BM220" i="7"/>
  <c r="BN220" i="7"/>
  <c r="BB221" i="7"/>
  <c r="BD221" i="7"/>
  <c r="BE221" i="7"/>
  <c r="BF221" i="7"/>
  <c r="BG221" i="7"/>
  <c r="BH221" i="7"/>
  <c r="BI221" i="7"/>
  <c r="BJ221" i="7"/>
  <c r="BK221" i="7"/>
  <c r="BL221" i="7"/>
  <c r="BM221" i="7"/>
  <c r="BN221" i="7"/>
  <c r="BB222" i="7"/>
  <c r="BD222" i="7"/>
  <c r="BE222" i="7"/>
  <c r="BF222" i="7"/>
  <c r="BG222" i="7"/>
  <c r="BH222" i="7"/>
  <c r="BI222" i="7"/>
  <c r="BJ222" i="7"/>
  <c r="BK222" i="7"/>
  <c r="BL222" i="7"/>
  <c r="BM222" i="7"/>
  <c r="BN222" i="7"/>
  <c r="BB223" i="7"/>
  <c r="BD223" i="7"/>
  <c r="BE223" i="7"/>
  <c r="BF223" i="7"/>
  <c r="BG223" i="7"/>
  <c r="BH223" i="7"/>
  <c r="BI223" i="7"/>
  <c r="BJ223" i="7"/>
  <c r="BK223" i="7"/>
  <c r="BL223" i="7"/>
  <c r="BM223" i="7"/>
  <c r="BN223" i="7"/>
  <c r="BB224" i="7"/>
  <c r="BD224" i="7"/>
  <c r="BE224" i="7"/>
  <c r="BF224" i="7"/>
  <c r="BG224" i="7"/>
  <c r="BH224" i="7"/>
  <c r="BI224" i="7"/>
  <c r="BJ224" i="7"/>
  <c r="BK224" i="7"/>
  <c r="BL224" i="7"/>
  <c r="BM224" i="7"/>
  <c r="BN224" i="7"/>
  <c r="BB225" i="7"/>
  <c r="BD225" i="7"/>
  <c r="BE225" i="7"/>
  <c r="BF225" i="7"/>
  <c r="BG225" i="7"/>
  <c r="BH225" i="7"/>
  <c r="BI225" i="7"/>
  <c r="BJ225" i="7"/>
  <c r="BK225" i="7"/>
  <c r="BL225" i="7"/>
  <c r="BM225" i="7"/>
  <c r="BN225" i="7"/>
  <c r="BB226" i="7"/>
  <c r="BD226" i="7"/>
  <c r="BE226" i="7"/>
  <c r="BF226" i="7"/>
  <c r="BG226" i="7"/>
  <c r="BH226" i="7"/>
  <c r="BI226" i="7"/>
  <c r="BJ226" i="7"/>
  <c r="BK226" i="7"/>
  <c r="BL226" i="7"/>
  <c r="BM226" i="7"/>
  <c r="BN226" i="7"/>
  <c r="BB227" i="7"/>
  <c r="BD227" i="7"/>
  <c r="BE227" i="7"/>
  <c r="BF227" i="7"/>
  <c r="BG227" i="7"/>
  <c r="BH227" i="7"/>
  <c r="BI227" i="7"/>
  <c r="BJ227" i="7"/>
  <c r="BK227" i="7"/>
  <c r="BL227" i="7"/>
  <c r="BM227" i="7"/>
  <c r="BN227" i="7"/>
  <c r="BB228" i="7"/>
  <c r="BD228" i="7"/>
  <c r="BE228" i="7"/>
  <c r="BF228" i="7"/>
  <c r="BG228" i="7"/>
  <c r="BH228" i="7"/>
  <c r="BI228" i="7"/>
  <c r="BJ228" i="7"/>
  <c r="BK228" i="7"/>
  <c r="BL228" i="7"/>
  <c r="BM228" i="7"/>
  <c r="BN228" i="7"/>
  <c r="BB229" i="7"/>
  <c r="BD229" i="7"/>
  <c r="BE229" i="7"/>
  <c r="BF229" i="7"/>
  <c r="BG229" i="7"/>
  <c r="BH229" i="7"/>
  <c r="BI229" i="7"/>
  <c r="BJ229" i="7"/>
  <c r="BK229" i="7"/>
  <c r="BL229" i="7"/>
  <c r="BM229" i="7"/>
  <c r="BN229" i="7"/>
  <c r="BB230" i="7"/>
  <c r="BD230" i="7"/>
  <c r="BE230" i="7"/>
  <c r="BF230" i="7"/>
  <c r="BG230" i="7"/>
  <c r="BH230" i="7"/>
  <c r="BI230" i="7"/>
  <c r="BJ230" i="7"/>
  <c r="BK230" i="7"/>
  <c r="BL230" i="7"/>
  <c r="BM230" i="7"/>
  <c r="BN230" i="7"/>
  <c r="BB231" i="7"/>
  <c r="BD231" i="7"/>
  <c r="BE231" i="7"/>
  <c r="BF231" i="7"/>
  <c r="BG231" i="7"/>
  <c r="BH231" i="7"/>
  <c r="BI231" i="7"/>
  <c r="BJ231" i="7"/>
  <c r="BK231" i="7"/>
  <c r="BL231" i="7"/>
  <c r="BM231" i="7"/>
  <c r="BN231" i="7"/>
  <c r="BB232" i="7"/>
  <c r="BD232" i="7"/>
  <c r="BE232" i="7"/>
  <c r="BF232" i="7"/>
  <c r="BG232" i="7"/>
  <c r="BH232" i="7"/>
  <c r="BI232" i="7"/>
  <c r="BJ232" i="7"/>
  <c r="BK232" i="7"/>
  <c r="BL232" i="7"/>
  <c r="BM232" i="7"/>
  <c r="BN232" i="7"/>
  <c r="BB233" i="7"/>
  <c r="BD233" i="7"/>
  <c r="BE233" i="7"/>
  <c r="BF233" i="7"/>
  <c r="BG233" i="7"/>
  <c r="BH233" i="7"/>
  <c r="BI233" i="7"/>
  <c r="BJ233" i="7"/>
  <c r="BK233" i="7"/>
  <c r="BL233" i="7"/>
  <c r="BM233" i="7"/>
  <c r="BN233" i="7"/>
  <c r="BB234" i="7"/>
  <c r="BD234" i="7"/>
  <c r="BE234" i="7"/>
  <c r="BF234" i="7"/>
  <c r="BG234" i="7"/>
  <c r="BH234" i="7"/>
  <c r="BI234" i="7"/>
  <c r="BJ234" i="7"/>
  <c r="BK234" i="7"/>
  <c r="BL234" i="7"/>
  <c r="BM234" i="7"/>
  <c r="BN234" i="7"/>
  <c r="BB235" i="7"/>
  <c r="BD235" i="7"/>
  <c r="BE235" i="7"/>
  <c r="BF235" i="7"/>
  <c r="BG235" i="7"/>
  <c r="BH235" i="7"/>
  <c r="BI235" i="7"/>
  <c r="BJ235" i="7"/>
  <c r="BK235" i="7"/>
  <c r="BL235" i="7"/>
  <c r="BM235" i="7"/>
  <c r="BN235" i="7"/>
  <c r="BB236" i="7"/>
  <c r="BD236" i="7"/>
  <c r="BE236" i="7"/>
  <c r="BF236" i="7"/>
  <c r="BG236" i="7"/>
  <c r="BH236" i="7"/>
  <c r="BI236" i="7"/>
  <c r="BJ236" i="7"/>
  <c r="BK236" i="7"/>
  <c r="BL236" i="7"/>
  <c r="BM236" i="7"/>
  <c r="BN236" i="7"/>
  <c r="BB237" i="7"/>
  <c r="BD237" i="7"/>
  <c r="BE237" i="7"/>
  <c r="BF237" i="7"/>
  <c r="BG237" i="7"/>
  <c r="BH237" i="7"/>
  <c r="BI237" i="7"/>
  <c r="BJ237" i="7"/>
  <c r="BK237" i="7"/>
  <c r="BL237" i="7"/>
  <c r="BM237" i="7"/>
  <c r="BN237" i="7"/>
  <c r="BB238" i="7"/>
  <c r="BD238" i="7"/>
  <c r="BE238" i="7"/>
  <c r="BF238" i="7"/>
  <c r="BG238" i="7"/>
  <c r="BH238" i="7"/>
  <c r="BI238" i="7"/>
  <c r="BJ238" i="7"/>
  <c r="BK238" i="7"/>
  <c r="BL238" i="7"/>
  <c r="BM238" i="7"/>
  <c r="BN238" i="7"/>
  <c r="BB239" i="7"/>
  <c r="BD239" i="7"/>
  <c r="BE239" i="7"/>
  <c r="BF239" i="7"/>
  <c r="BG239" i="7"/>
  <c r="BH239" i="7"/>
  <c r="BI239" i="7"/>
  <c r="BJ239" i="7"/>
  <c r="BK239" i="7"/>
  <c r="BL239" i="7"/>
  <c r="BM239" i="7"/>
  <c r="BN239" i="7"/>
  <c r="BB240" i="7"/>
  <c r="BD240" i="7"/>
  <c r="BE240" i="7"/>
  <c r="BF240" i="7"/>
  <c r="BG240" i="7"/>
  <c r="BH240" i="7"/>
  <c r="BI240" i="7"/>
  <c r="BJ240" i="7"/>
  <c r="BK240" i="7"/>
  <c r="BL240" i="7"/>
  <c r="BM240" i="7"/>
  <c r="BN240" i="7"/>
  <c r="BB241" i="7"/>
  <c r="BD241" i="7"/>
  <c r="BE241" i="7"/>
  <c r="BF241" i="7"/>
  <c r="BG241" i="7"/>
  <c r="BH241" i="7"/>
  <c r="BI241" i="7"/>
  <c r="BJ241" i="7"/>
  <c r="BK241" i="7"/>
  <c r="BL241" i="7"/>
  <c r="BM241" i="7"/>
  <c r="BN241" i="7"/>
  <c r="BB242" i="7"/>
  <c r="BD242" i="7"/>
  <c r="BE242" i="7"/>
  <c r="BF242" i="7"/>
  <c r="BG242" i="7"/>
  <c r="BH242" i="7"/>
  <c r="BI242" i="7"/>
  <c r="BJ242" i="7"/>
  <c r="BK242" i="7"/>
  <c r="BL242" i="7"/>
  <c r="BM242" i="7"/>
  <c r="BN242" i="7"/>
  <c r="BB243" i="7"/>
  <c r="BD243" i="7"/>
  <c r="BE243" i="7"/>
  <c r="BF243" i="7"/>
  <c r="BG243" i="7"/>
  <c r="BH243" i="7"/>
  <c r="BI243" i="7"/>
  <c r="BJ243" i="7"/>
  <c r="BK243" i="7"/>
  <c r="BL243" i="7"/>
  <c r="BM243" i="7"/>
  <c r="BN243" i="7"/>
  <c r="BB244" i="7"/>
  <c r="BD244" i="7"/>
  <c r="BE244" i="7"/>
  <c r="BF244" i="7"/>
  <c r="BG244" i="7"/>
  <c r="BH244" i="7"/>
  <c r="BI244" i="7"/>
  <c r="BJ244" i="7"/>
  <c r="BK244" i="7"/>
  <c r="BL244" i="7"/>
  <c r="BM244" i="7"/>
  <c r="BN244" i="7"/>
  <c r="BB245" i="7"/>
  <c r="BD245" i="7"/>
  <c r="BE245" i="7"/>
  <c r="BF245" i="7"/>
  <c r="BG245" i="7"/>
  <c r="BH245" i="7"/>
  <c r="BI245" i="7"/>
  <c r="BJ245" i="7"/>
  <c r="BK245" i="7"/>
  <c r="BL245" i="7"/>
  <c r="BM245" i="7"/>
  <c r="BN245" i="7"/>
  <c r="BB246" i="7"/>
  <c r="BD246" i="7"/>
  <c r="BE246" i="7"/>
  <c r="BF246" i="7"/>
  <c r="BG246" i="7"/>
  <c r="BH246" i="7"/>
  <c r="BI246" i="7"/>
  <c r="BJ246" i="7"/>
  <c r="BK246" i="7"/>
  <c r="BL246" i="7"/>
  <c r="BM246" i="7"/>
  <c r="BN246" i="7"/>
  <c r="BB247" i="7"/>
  <c r="BD247" i="7"/>
  <c r="BE247" i="7"/>
  <c r="BF247" i="7"/>
  <c r="BG247" i="7"/>
  <c r="BH247" i="7"/>
  <c r="BI247" i="7"/>
  <c r="BJ247" i="7"/>
  <c r="BK247" i="7"/>
  <c r="BL247" i="7"/>
  <c r="BM247" i="7"/>
  <c r="BN247" i="7"/>
  <c r="BB248" i="7"/>
  <c r="BD248" i="7"/>
  <c r="BE248" i="7"/>
  <c r="BF248" i="7"/>
  <c r="BG248" i="7"/>
  <c r="BH248" i="7"/>
  <c r="BI248" i="7"/>
  <c r="BJ248" i="7"/>
  <c r="BK248" i="7"/>
  <c r="BL248" i="7"/>
  <c r="BM248" i="7"/>
  <c r="BN248" i="7"/>
  <c r="BB249" i="7"/>
  <c r="BD249" i="7"/>
  <c r="BE249" i="7"/>
  <c r="BF249" i="7"/>
  <c r="BG249" i="7"/>
  <c r="BH249" i="7"/>
  <c r="BI249" i="7"/>
  <c r="BJ249" i="7"/>
  <c r="BK249" i="7"/>
  <c r="BL249" i="7"/>
  <c r="BM249" i="7"/>
  <c r="BN249" i="7"/>
  <c r="BB250" i="7"/>
  <c r="BD250" i="7"/>
  <c r="BE250" i="7"/>
  <c r="BF250" i="7"/>
  <c r="BG250" i="7"/>
  <c r="BH250" i="7"/>
  <c r="BI250" i="7"/>
  <c r="BJ250" i="7"/>
  <c r="BK250" i="7"/>
  <c r="BL250" i="7"/>
  <c r="BM250" i="7"/>
  <c r="BN250" i="7"/>
  <c r="BB251" i="7"/>
  <c r="BD251" i="7"/>
  <c r="BE251" i="7"/>
  <c r="BF251" i="7"/>
  <c r="BG251" i="7"/>
  <c r="BH251" i="7"/>
  <c r="BI251" i="7"/>
  <c r="BJ251" i="7"/>
  <c r="BK251" i="7"/>
  <c r="BL251" i="7"/>
  <c r="BM251" i="7"/>
  <c r="BN251" i="7"/>
  <c r="BB252" i="7"/>
  <c r="BD252" i="7"/>
  <c r="BE252" i="7"/>
  <c r="BF252" i="7"/>
  <c r="BG252" i="7"/>
  <c r="BH252" i="7"/>
  <c r="BI252" i="7"/>
  <c r="BJ252" i="7"/>
  <c r="BK252" i="7"/>
  <c r="BL252" i="7"/>
  <c r="BM252" i="7"/>
  <c r="BN252" i="7"/>
  <c r="BB253" i="7"/>
  <c r="BD253" i="7"/>
  <c r="BE253" i="7"/>
  <c r="BF253" i="7"/>
  <c r="BG253" i="7"/>
  <c r="BH253" i="7"/>
  <c r="BI253" i="7"/>
  <c r="BJ253" i="7"/>
  <c r="BK253" i="7"/>
  <c r="BL253" i="7"/>
  <c r="BM253" i="7"/>
  <c r="BN253" i="7"/>
  <c r="BB254" i="7"/>
  <c r="BD254" i="7"/>
  <c r="BE254" i="7"/>
  <c r="BF254" i="7"/>
  <c r="BG254" i="7"/>
  <c r="BH254" i="7"/>
  <c r="BI254" i="7"/>
  <c r="BJ254" i="7"/>
  <c r="BK254" i="7"/>
  <c r="BL254" i="7"/>
  <c r="BM254" i="7"/>
  <c r="BN254" i="7"/>
  <c r="BB255" i="7"/>
  <c r="BD255" i="7"/>
  <c r="BE255" i="7"/>
  <c r="BF255" i="7"/>
  <c r="BG255" i="7"/>
  <c r="BH255" i="7"/>
  <c r="BI255" i="7"/>
  <c r="BJ255" i="7"/>
  <c r="BK255" i="7"/>
  <c r="BL255" i="7"/>
  <c r="BM255" i="7"/>
  <c r="BN255" i="7"/>
  <c r="BB256" i="7"/>
  <c r="BD256" i="7"/>
  <c r="BE256" i="7"/>
  <c r="BF256" i="7"/>
  <c r="BG256" i="7"/>
  <c r="BH256" i="7"/>
  <c r="BI256" i="7"/>
  <c r="BJ256" i="7"/>
  <c r="BK256" i="7"/>
  <c r="BL256" i="7"/>
  <c r="BM256" i="7"/>
  <c r="BN256" i="7"/>
  <c r="BB257" i="7"/>
  <c r="BD257" i="7"/>
  <c r="BE257" i="7"/>
  <c r="BF257" i="7"/>
  <c r="BG257" i="7"/>
  <c r="BH257" i="7"/>
  <c r="BI257" i="7"/>
  <c r="BJ257" i="7"/>
  <c r="BK257" i="7"/>
  <c r="BL257" i="7"/>
  <c r="BM257" i="7"/>
  <c r="BN257" i="7"/>
  <c r="BB258" i="7"/>
  <c r="BD258" i="7"/>
  <c r="BE258" i="7"/>
  <c r="BF258" i="7"/>
  <c r="BG258" i="7"/>
  <c r="BH258" i="7"/>
  <c r="BI258" i="7"/>
  <c r="BJ258" i="7"/>
  <c r="BK258" i="7"/>
  <c r="BL258" i="7"/>
  <c r="BM258" i="7"/>
  <c r="BN258" i="7"/>
  <c r="BB259" i="7"/>
  <c r="BD259" i="7"/>
  <c r="BE259" i="7"/>
  <c r="BF259" i="7"/>
  <c r="BG259" i="7"/>
  <c r="BH259" i="7"/>
  <c r="BI259" i="7"/>
  <c r="BJ259" i="7"/>
  <c r="BK259" i="7"/>
  <c r="BL259" i="7"/>
  <c r="BM259" i="7"/>
  <c r="BN259" i="7"/>
  <c r="BB260" i="7"/>
  <c r="BD260" i="7"/>
  <c r="BE260" i="7"/>
  <c r="BF260" i="7"/>
  <c r="BG260" i="7"/>
  <c r="BH260" i="7"/>
  <c r="BI260" i="7"/>
  <c r="BJ260" i="7"/>
  <c r="BK260" i="7"/>
  <c r="BL260" i="7"/>
  <c r="BM260" i="7"/>
  <c r="BN260" i="7"/>
  <c r="BB261" i="7"/>
  <c r="BD261" i="7"/>
  <c r="BE261" i="7"/>
  <c r="BF261" i="7"/>
  <c r="BG261" i="7"/>
  <c r="BH261" i="7"/>
  <c r="BI261" i="7"/>
  <c r="BJ261" i="7"/>
  <c r="BK261" i="7"/>
  <c r="BL261" i="7"/>
  <c r="BM261" i="7"/>
  <c r="BN261" i="7"/>
  <c r="BB262" i="7"/>
  <c r="BD262" i="7"/>
  <c r="BE262" i="7"/>
  <c r="BF262" i="7"/>
  <c r="BG262" i="7"/>
  <c r="BH262" i="7"/>
  <c r="BI262" i="7"/>
  <c r="BJ262" i="7"/>
  <c r="BK262" i="7"/>
  <c r="BL262" i="7"/>
  <c r="BM262" i="7"/>
  <c r="BN262" i="7"/>
  <c r="BB263" i="7"/>
  <c r="BD263" i="7"/>
  <c r="BE263" i="7"/>
  <c r="BF263" i="7"/>
  <c r="BG263" i="7"/>
  <c r="BH263" i="7"/>
  <c r="BI263" i="7"/>
  <c r="BJ263" i="7"/>
  <c r="BK263" i="7"/>
  <c r="BL263" i="7"/>
  <c r="BM263" i="7"/>
  <c r="BN263" i="7"/>
  <c r="BB264" i="7"/>
  <c r="BD264" i="7"/>
  <c r="BE264" i="7"/>
  <c r="BF264" i="7"/>
  <c r="BG264" i="7"/>
  <c r="BH264" i="7"/>
  <c r="BI264" i="7"/>
  <c r="BJ264" i="7"/>
  <c r="BK264" i="7"/>
  <c r="BL264" i="7"/>
  <c r="BM264" i="7"/>
  <c r="BN264" i="7"/>
  <c r="BB265" i="7"/>
  <c r="BD265" i="7"/>
  <c r="BE265" i="7"/>
  <c r="BF265" i="7"/>
  <c r="BG265" i="7"/>
  <c r="BH265" i="7"/>
  <c r="BI265" i="7"/>
  <c r="BJ265" i="7"/>
  <c r="BK265" i="7"/>
  <c r="BL265" i="7"/>
  <c r="BM265" i="7"/>
  <c r="BN265" i="7"/>
  <c r="BB266" i="7"/>
  <c r="BD266" i="7"/>
  <c r="BE266" i="7"/>
  <c r="BF266" i="7"/>
  <c r="BG266" i="7"/>
  <c r="BH266" i="7"/>
  <c r="BI266" i="7"/>
  <c r="BJ266" i="7"/>
  <c r="BK266" i="7"/>
  <c r="BL266" i="7"/>
  <c r="BM266" i="7"/>
  <c r="BN266" i="7"/>
  <c r="BB267" i="7"/>
  <c r="BD267" i="7"/>
  <c r="BE267" i="7"/>
  <c r="BF267" i="7"/>
  <c r="BG267" i="7"/>
  <c r="BH267" i="7"/>
  <c r="BI267" i="7"/>
  <c r="BJ267" i="7"/>
  <c r="BK267" i="7"/>
  <c r="BL267" i="7"/>
  <c r="BM267" i="7"/>
  <c r="BN267" i="7"/>
  <c r="BB268" i="7"/>
  <c r="BD268" i="7"/>
  <c r="BE268" i="7"/>
  <c r="BF268" i="7"/>
  <c r="BG268" i="7"/>
  <c r="BH268" i="7"/>
  <c r="BI268" i="7"/>
  <c r="BJ268" i="7"/>
  <c r="BK268" i="7"/>
  <c r="BL268" i="7"/>
  <c r="BM268" i="7"/>
  <c r="BN268" i="7"/>
  <c r="BB269" i="7"/>
  <c r="BD269" i="7"/>
  <c r="BE269" i="7"/>
  <c r="BF269" i="7"/>
  <c r="BG269" i="7"/>
  <c r="BH269" i="7"/>
  <c r="BI269" i="7"/>
  <c r="BJ269" i="7"/>
  <c r="BK269" i="7"/>
  <c r="BL269" i="7"/>
  <c r="BM269" i="7"/>
  <c r="BN269" i="7"/>
  <c r="BB270" i="7"/>
  <c r="BD270" i="7"/>
  <c r="BE270" i="7"/>
  <c r="BF270" i="7"/>
  <c r="BG270" i="7"/>
  <c r="BH270" i="7"/>
  <c r="BI270" i="7"/>
  <c r="BJ270" i="7"/>
  <c r="BK270" i="7"/>
  <c r="BL270" i="7"/>
  <c r="BM270" i="7"/>
  <c r="BN270" i="7"/>
  <c r="BB271" i="7"/>
  <c r="BD271" i="7"/>
  <c r="BE271" i="7"/>
  <c r="BF271" i="7"/>
  <c r="BG271" i="7"/>
  <c r="BH271" i="7"/>
  <c r="BI271" i="7"/>
  <c r="BJ271" i="7"/>
  <c r="BK271" i="7"/>
  <c r="BL271" i="7"/>
  <c r="BM271" i="7"/>
  <c r="BN271" i="7"/>
  <c r="BB272" i="7"/>
  <c r="BD272" i="7"/>
  <c r="BE272" i="7"/>
  <c r="BF272" i="7"/>
  <c r="BG272" i="7"/>
  <c r="BH272" i="7"/>
  <c r="BI272" i="7"/>
  <c r="BJ272" i="7"/>
  <c r="BK272" i="7"/>
  <c r="BL272" i="7"/>
  <c r="BM272" i="7"/>
  <c r="BN272" i="7"/>
  <c r="BB273" i="7"/>
  <c r="BD273" i="7"/>
  <c r="BE273" i="7"/>
  <c r="BF273" i="7"/>
  <c r="BG273" i="7"/>
  <c r="BH273" i="7"/>
  <c r="BI273" i="7"/>
  <c r="BJ273" i="7"/>
  <c r="BK273" i="7"/>
  <c r="BL273" i="7"/>
  <c r="BM273" i="7"/>
  <c r="BN273" i="7"/>
  <c r="BB274" i="7"/>
  <c r="BD274" i="7"/>
  <c r="BE274" i="7"/>
  <c r="BF274" i="7"/>
  <c r="BG274" i="7"/>
  <c r="BH274" i="7"/>
  <c r="BI274" i="7"/>
  <c r="BJ274" i="7"/>
  <c r="BK274" i="7"/>
  <c r="BL274" i="7"/>
  <c r="BM274" i="7"/>
  <c r="BN274" i="7"/>
  <c r="BB275" i="7"/>
  <c r="BD275" i="7"/>
  <c r="BE275" i="7"/>
  <c r="BF275" i="7"/>
  <c r="BG275" i="7"/>
  <c r="BH275" i="7"/>
  <c r="BI275" i="7"/>
  <c r="BJ275" i="7"/>
  <c r="BK275" i="7"/>
  <c r="BL275" i="7"/>
  <c r="BM275" i="7"/>
  <c r="BN275" i="7"/>
  <c r="BB276" i="7"/>
  <c r="BD276" i="7"/>
  <c r="BE276" i="7"/>
  <c r="BF276" i="7"/>
  <c r="BG276" i="7"/>
  <c r="BH276" i="7"/>
  <c r="BI276" i="7"/>
  <c r="BJ276" i="7"/>
  <c r="BK276" i="7"/>
  <c r="BL276" i="7"/>
  <c r="BM276" i="7"/>
  <c r="BN276" i="7"/>
  <c r="BD277" i="7"/>
  <c r="BE277" i="7"/>
  <c r="BF277" i="7"/>
  <c r="BG277" i="7"/>
  <c r="BH277" i="7"/>
  <c r="BI277" i="7"/>
  <c r="BJ277" i="7"/>
  <c r="BK277" i="7"/>
  <c r="BL277" i="7"/>
  <c r="BM277" i="7"/>
  <c r="BN277" i="7"/>
  <c r="BD278" i="7"/>
  <c r="BE278" i="7"/>
  <c r="BF278" i="7"/>
  <c r="BG278" i="7"/>
  <c r="BH278" i="7"/>
  <c r="BI278" i="7"/>
  <c r="BJ278" i="7"/>
  <c r="BK278" i="7"/>
  <c r="BL278" i="7"/>
  <c r="BM278" i="7"/>
  <c r="BN278" i="7"/>
  <c r="BD279" i="7"/>
  <c r="BE279" i="7"/>
  <c r="BF279" i="7"/>
  <c r="BG279" i="7"/>
  <c r="BH279" i="7"/>
  <c r="BI279" i="7"/>
  <c r="BJ279" i="7"/>
  <c r="BK279" i="7"/>
  <c r="BL279" i="7"/>
  <c r="BM279" i="7"/>
  <c r="BN279" i="7"/>
  <c r="BD280" i="7"/>
  <c r="BE280" i="7"/>
  <c r="BF280" i="7"/>
  <c r="BG280" i="7"/>
  <c r="BH280" i="7"/>
  <c r="BI280" i="7"/>
  <c r="BJ280" i="7"/>
  <c r="BK280" i="7"/>
  <c r="BL280" i="7"/>
  <c r="BM280" i="7"/>
  <c r="BN280" i="7"/>
  <c r="BD281" i="7"/>
  <c r="BE281" i="7"/>
  <c r="BF281" i="7"/>
  <c r="BG281" i="7"/>
  <c r="BH281" i="7"/>
  <c r="BI281" i="7"/>
  <c r="BJ281" i="7"/>
  <c r="BK281" i="7"/>
  <c r="BL281" i="7"/>
  <c r="BM281" i="7"/>
  <c r="BN281" i="7"/>
  <c r="BD282" i="7"/>
  <c r="BE282" i="7"/>
  <c r="BF282" i="7"/>
  <c r="BG282" i="7"/>
  <c r="BH282" i="7"/>
  <c r="BI282" i="7"/>
  <c r="BJ282" i="7"/>
  <c r="BK282" i="7"/>
  <c r="BL282" i="7"/>
  <c r="BM282" i="7"/>
  <c r="BN282" i="7"/>
  <c r="BD283" i="7"/>
  <c r="BE283" i="7"/>
  <c r="BF283" i="7"/>
  <c r="BG283" i="7"/>
  <c r="BH283" i="7"/>
  <c r="BI283" i="7"/>
  <c r="BJ283" i="7"/>
  <c r="BK283" i="7"/>
  <c r="BL283" i="7"/>
  <c r="BM283" i="7"/>
  <c r="BN283" i="7"/>
  <c r="BD284" i="7"/>
  <c r="BE284" i="7"/>
  <c r="BF284" i="7"/>
  <c r="BG284" i="7"/>
  <c r="BH284" i="7"/>
  <c r="BI284" i="7"/>
  <c r="BJ284" i="7"/>
  <c r="BK284" i="7"/>
  <c r="BL284" i="7"/>
  <c r="BM284" i="7"/>
  <c r="BN284" i="7"/>
  <c r="BD285" i="7"/>
  <c r="BE285" i="7"/>
  <c r="BF285" i="7"/>
  <c r="BG285" i="7"/>
  <c r="BH285" i="7"/>
  <c r="BI285" i="7"/>
  <c r="BJ285" i="7"/>
  <c r="BK285" i="7"/>
  <c r="BL285" i="7"/>
  <c r="BM285" i="7"/>
  <c r="BN285" i="7"/>
  <c r="BD286" i="7"/>
  <c r="BE286" i="7"/>
  <c r="BF286" i="7"/>
  <c r="BG286" i="7"/>
  <c r="BH286" i="7"/>
  <c r="BI286" i="7"/>
  <c r="BJ286" i="7"/>
  <c r="BK286" i="7"/>
  <c r="BL286" i="7"/>
  <c r="BM286" i="7"/>
  <c r="BN286" i="7"/>
  <c r="BD287" i="7"/>
  <c r="BE287" i="7"/>
  <c r="BF287" i="7"/>
  <c r="BG287" i="7"/>
  <c r="BH287" i="7"/>
  <c r="BI287" i="7"/>
  <c r="BJ287" i="7"/>
  <c r="BK287" i="7"/>
  <c r="BL287" i="7"/>
  <c r="BM287" i="7"/>
  <c r="BN287" i="7"/>
  <c r="BD288" i="7"/>
  <c r="BE288" i="7"/>
  <c r="BF288" i="7"/>
  <c r="BG288" i="7"/>
  <c r="BH288" i="7"/>
  <c r="BI288" i="7"/>
  <c r="BJ288" i="7"/>
  <c r="BK288" i="7"/>
  <c r="BL288" i="7"/>
  <c r="BM288" i="7"/>
  <c r="BN288" i="7"/>
  <c r="BD289" i="7"/>
  <c r="BE289" i="7"/>
  <c r="BF289" i="7"/>
  <c r="BG289" i="7"/>
  <c r="BH289" i="7"/>
  <c r="BI289" i="7"/>
  <c r="BJ289" i="7"/>
  <c r="BK289" i="7"/>
  <c r="BL289" i="7"/>
  <c r="BM289" i="7"/>
  <c r="BN289" i="7"/>
  <c r="BD290" i="7"/>
  <c r="BE290" i="7"/>
  <c r="BF290" i="7"/>
  <c r="BG290" i="7"/>
  <c r="BH290" i="7"/>
  <c r="BI290" i="7"/>
  <c r="BJ290" i="7"/>
  <c r="BK290" i="7"/>
  <c r="BL290" i="7"/>
  <c r="BM290" i="7"/>
  <c r="BN290" i="7"/>
  <c r="BD291" i="7"/>
  <c r="BE291" i="7"/>
  <c r="BF291" i="7"/>
  <c r="BG291" i="7"/>
  <c r="BH291" i="7"/>
  <c r="BI291" i="7"/>
  <c r="BJ291" i="7"/>
  <c r="BK291" i="7"/>
  <c r="BL291" i="7"/>
  <c r="BM291" i="7"/>
  <c r="BN291" i="7"/>
  <c r="BD292" i="7"/>
  <c r="BE292" i="7"/>
  <c r="BF292" i="7"/>
  <c r="BG292" i="7"/>
  <c r="BH292" i="7"/>
  <c r="BI292" i="7"/>
  <c r="BJ292" i="7"/>
  <c r="BK292" i="7"/>
  <c r="BL292" i="7"/>
  <c r="BM292" i="7"/>
  <c r="BN292" i="7"/>
  <c r="BD293" i="7"/>
  <c r="BE293" i="7"/>
  <c r="BF293" i="7"/>
  <c r="BG293" i="7"/>
  <c r="BH293" i="7"/>
  <c r="BI293" i="7"/>
  <c r="BJ293" i="7"/>
  <c r="BK293" i="7"/>
  <c r="BL293" i="7"/>
  <c r="BM293" i="7"/>
  <c r="BN293" i="7"/>
  <c r="BD294" i="7"/>
  <c r="BE294" i="7"/>
  <c r="BF294" i="7"/>
  <c r="BG294" i="7"/>
  <c r="BH294" i="7"/>
  <c r="BI294" i="7"/>
  <c r="BJ294" i="7"/>
  <c r="BK294" i="7"/>
  <c r="BL294" i="7"/>
  <c r="BM294" i="7"/>
  <c r="BN294" i="7"/>
  <c r="BD295" i="7"/>
  <c r="BE295" i="7"/>
  <c r="BF295" i="7"/>
  <c r="BG295" i="7"/>
  <c r="BH295" i="7"/>
  <c r="BI295" i="7"/>
  <c r="BJ295" i="7"/>
  <c r="BK295" i="7"/>
  <c r="BL295" i="7"/>
  <c r="BM295" i="7"/>
  <c r="BN295" i="7"/>
  <c r="BD296" i="7"/>
  <c r="BE296" i="7"/>
  <c r="BF296" i="7"/>
  <c r="BG296" i="7"/>
  <c r="BH296" i="7"/>
  <c r="BI296" i="7"/>
  <c r="BJ296" i="7"/>
  <c r="BK296" i="7"/>
  <c r="BL296" i="7"/>
  <c r="BM296" i="7"/>
  <c r="BN296" i="7"/>
  <c r="BD297" i="7"/>
  <c r="BE297" i="7"/>
  <c r="BF297" i="7"/>
  <c r="BG297" i="7"/>
  <c r="BH297" i="7"/>
  <c r="BI297" i="7"/>
  <c r="BJ297" i="7"/>
  <c r="BK297" i="7"/>
  <c r="BL297" i="7"/>
  <c r="BM297" i="7"/>
  <c r="BN297" i="7"/>
  <c r="BD298" i="7"/>
  <c r="BE298" i="7"/>
  <c r="BF298" i="7"/>
  <c r="BG298" i="7"/>
  <c r="BH298" i="7"/>
  <c r="BI298" i="7"/>
  <c r="BJ298" i="7"/>
  <c r="BK298" i="7"/>
  <c r="BL298" i="7"/>
  <c r="BM298" i="7"/>
  <c r="BN298" i="7"/>
  <c r="BB299" i="7"/>
  <c r="BD299" i="7"/>
  <c r="BE299" i="7"/>
  <c r="BF299" i="7"/>
  <c r="BG299" i="7"/>
  <c r="BH299" i="7"/>
  <c r="BI299" i="7"/>
  <c r="BJ299" i="7"/>
  <c r="BK299" i="7"/>
  <c r="BL299" i="7"/>
  <c r="BM299" i="7"/>
  <c r="BN299" i="7"/>
  <c r="BB300" i="7"/>
  <c r="BD300" i="7"/>
  <c r="BE300" i="7"/>
  <c r="BF300" i="7"/>
  <c r="BG300" i="7"/>
  <c r="BH300" i="7"/>
  <c r="BI300" i="7"/>
  <c r="BJ300" i="7"/>
  <c r="BK300" i="7"/>
  <c r="BL300" i="7"/>
  <c r="BM300" i="7"/>
  <c r="BN300" i="7"/>
  <c r="BB301" i="7"/>
  <c r="BD301" i="7"/>
  <c r="BE301" i="7"/>
  <c r="BF301" i="7"/>
  <c r="BG301" i="7"/>
  <c r="BH301" i="7"/>
  <c r="BI301" i="7"/>
  <c r="BJ301" i="7"/>
  <c r="BK301" i="7"/>
  <c r="BL301" i="7"/>
  <c r="BM301" i="7"/>
  <c r="BN301" i="7"/>
  <c r="BB302" i="7"/>
  <c r="BD302" i="7"/>
  <c r="BE302" i="7"/>
  <c r="BF302" i="7"/>
  <c r="BG302" i="7"/>
  <c r="BH302" i="7"/>
  <c r="BI302" i="7"/>
  <c r="BJ302" i="7"/>
  <c r="BK302" i="7"/>
  <c r="BL302" i="7"/>
  <c r="BM302" i="7"/>
  <c r="BN302" i="7"/>
  <c r="BB303" i="7"/>
  <c r="BD303" i="7"/>
  <c r="BE303" i="7"/>
  <c r="BF303" i="7"/>
  <c r="BG303" i="7"/>
  <c r="BH303" i="7"/>
  <c r="BI303" i="7"/>
  <c r="BJ303" i="7"/>
  <c r="BK303" i="7"/>
  <c r="BL303" i="7"/>
  <c r="BM303" i="7"/>
  <c r="BN303" i="7"/>
  <c r="BB304" i="7"/>
  <c r="BD304" i="7"/>
  <c r="BE304" i="7"/>
  <c r="BF304" i="7"/>
  <c r="BG304" i="7"/>
  <c r="BH304" i="7"/>
  <c r="BI304" i="7"/>
  <c r="BJ304" i="7"/>
  <c r="BK304" i="7"/>
  <c r="BL304" i="7"/>
  <c r="BM304" i="7"/>
  <c r="BN304" i="7"/>
  <c r="BB305" i="7"/>
  <c r="BD305" i="7"/>
  <c r="BE305" i="7"/>
  <c r="BF305" i="7"/>
  <c r="BG305" i="7"/>
  <c r="BH305" i="7"/>
  <c r="BI305" i="7"/>
  <c r="BJ305" i="7"/>
  <c r="BK305" i="7"/>
  <c r="BL305" i="7"/>
  <c r="BM305" i="7"/>
  <c r="BN305" i="7"/>
  <c r="BB306" i="7"/>
  <c r="BD306" i="7"/>
  <c r="BE306" i="7"/>
  <c r="BF306" i="7"/>
  <c r="BG306" i="7"/>
  <c r="BH306" i="7"/>
  <c r="BI306" i="7"/>
  <c r="BJ306" i="7"/>
  <c r="BK306" i="7"/>
  <c r="BL306" i="7"/>
  <c r="BM306" i="7"/>
  <c r="BN306" i="7"/>
  <c r="BB307" i="7"/>
  <c r="BD307" i="7"/>
  <c r="BE307" i="7"/>
  <c r="BF307" i="7"/>
  <c r="BG307" i="7"/>
  <c r="BH307" i="7"/>
  <c r="BI307" i="7"/>
  <c r="BJ307" i="7"/>
  <c r="BK307" i="7"/>
  <c r="BL307" i="7"/>
  <c r="BM307" i="7"/>
  <c r="BN307" i="7"/>
  <c r="BB308" i="7"/>
  <c r="BD308" i="7"/>
  <c r="BE308" i="7"/>
  <c r="BF308" i="7"/>
  <c r="BG308" i="7"/>
  <c r="BH308" i="7"/>
  <c r="BI308" i="7"/>
  <c r="BJ308" i="7"/>
  <c r="BK308" i="7"/>
  <c r="BL308" i="7"/>
  <c r="BM308" i="7"/>
  <c r="BN308" i="7"/>
  <c r="BB309" i="7"/>
  <c r="BD309" i="7"/>
  <c r="BE309" i="7"/>
  <c r="BF309" i="7"/>
  <c r="BG309" i="7"/>
  <c r="BH309" i="7"/>
  <c r="BI309" i="7"/>
  <c r="BJ309" i="7"/>
  <c r="BK309" i="7"/>
  <c r="BL309" i="7"/>
  <c r="BM309" i="7"/>
  <c r="BN309" i="7"/>
  <c r="BB310" i="7"/>
  <c r="BD310" i="7"/>
  <c r="BE310" i="7"/>
  <c r="BF310" i="7"/>
  <c r="BG310" i="7"/>
  <c r="BH310" i="7"/>
  <c r="BI310" i="7"/>
  <c r="BJ310" i="7"/>
  <c r="BK310" i="7"/>
  <c r="BL310" i="7"/>
  <c r="BM310" i="7"/>
  <c r="BN310" i="7"/>
  <c r="BB311" i="7"/>
  <c r="BD311" i="7"/>
  <c r="BE311" i="7"/>
  <c r="BF311" i="7"/>
  <c r="BG311" i="7"/>
  <c r="BH311" i="7"/>
  <c r="BI311" i="7"/>
  <c r="BJ311" i="7"/>
  <c r="BK311" i="7"/>
  <c r="BL311" i="7"/>
  <c r="BM311" i="7"/>
  <c r="BN311" i="7"/>
  <c r="BB312" i="7"/>
  <c r="BD312" i="7"/>
  <c r="BE312" i="7"/>
  <c r="BF312" i="7"/>
  <c r="BG312" i="7"/>
  <c r="BH312" i="7"/>
  <c r="BI312" i="7"/>
  <c r="BJ312" i="7"/>
  <c r="BK312" i="7"/>
  <c r="BL312" i="7"/>
  <c r="BM312" i="7"/>
  <c r="BN312" i="7"/>
  <c r="BB313" i="7"/>
  <c r="BD313" i="7"/>
  <c r="BE313" i="7"/>
  <c r="BF313" i="7"/>
  <c r="BG313" i="7"/>
  <c r="BH313" i="7"/>
  <c r="BI313" i="7"/>
  <c r="BJ313" i="7"/>
  <c r="BK313" i="7"/>
  <c r="BL313" i="7"/>
  <c r="BM313" i="7"/>
  <c r="BN313" i="7"/>
  <c r="BB314" i="7"/>
  <c r="BD314" i="7"/>
  <c r="BE314" i="7"/>
  <c r="BF314" i="7"/>
  <c r="BG314" i="7"/>
  <c r="BH314" i="7"/>
  <c r="BI314" i="7"/>
  <c r="BJ314" i="7"/>
  <c r="BK314" i="7"/>
  <c r="BL314" i="7"/>
  <c r="BM314" i="7"/>
  <c r="BN314" i="7"/>
  <c r="BB315" i="7"/>
  <c r="BD315" i="7"/>
  <c r="BE315" i="7"/>
  <c r="BF315" i="7"/>
  <c r="BG315" i="7"/>
  <c r="BH315" i="7"/>
  <c r="BI315" i="7"/>
  <c r="BJ315" i="7"/>
  <c r="BK315" i="7"/>
  <c r="BL315" i="7"/>
  <c r="BM315" i="7"/>
  <c r="BN315" i="7"/>
  <c r="BB316" i="7"/>
  <c r="BD316" i="7"/>
  <c r="BE316" i="7"/>
  <c r="BF316" i="7"/>
  <c r="BG316" i="7"/>
  <c r="BH316" i="7"/>
  <c r="BI316" i="7"/>
  <c r="BJ316" i="7"/>
  <c r="BK316" i="7"/>
  <c r="BL316" i="7"/>
  <c r="BM316" i="7"/>
  <c r="BN316" i="7"/>
  <c r="BB317" i="7"/>
  <c r="BD317" i="7"/>
  <c r="BE317" i="7"/>
  <c r="BF317" i="7"/>
  <c r="BG317" i="7"/>
  <c r="BH317" i="7"/>
  <c r="BI317" i="7"/>
  <c r="BJ317" i="7"/>
  <c r="BK317" i="7"/>
  <c r="BL317" i="7"/>
  <c r="BM317" i="7"/>
  <c r="BN317" i="7"/>
  <c r="BB318" i="7"/>
  <c r="BD318" i="7"/>
  <c r="BE318" i="7"/>
  <c r="BF318" i="7"/>
  <c r="BG318" i="7"/>
  <c r="BH318" i="7"/>
  <c r="BI318" i="7"/>
  <c r="BJ318" i="7"/>
  <c r="BK318" i="7"/>
  <c r="BL318" i="7"/>
  <c r="BM318" i="7"/>
  <c r="BN318" i="7"/>
  <c r="BB319" i="7"/>
  <c r="BD319" i="7"/>
  <c r="BE319" i="7"/>
  <c r="BF319" i="7"/>
  <c r="BG319" i="7"/>
  <c r="BH319" i="7"/>
  <c r="BI319" i="7"/>
  <c r="BJ319" i="7"/>
  <c r="BK319" i="7"/>
  <c r="BL319" i="7"/>
  <c r="BM319" i="7"/>
  <c r="BN319" i="7"/>
  <c r="BB320" i="7"/>
  <c r="BD320" i="7"/>
  <c r="BE320" i="7"/>
  <c r="BF320" i="7"/>
  <c r="BG320" i="7"/>
  <c r="BH320" i="7"/>
  <c r="BI320" i="7"/>
  <c r="BJ320" i="7"/>
  <c r="BK320" i="7"/>
  <c r="BL320" i="7"/>
  <c r="BM320" i="7"/>
  <c r="BN320" i="7"/>
  <c r="BB321" i="7"/>
  <c r="BD321" i="7"/>
  <c r="BE321" i="7"/>
  <c r="BF321" i="7"/>
  <c r="BG321" i="7"/>
  <c r="BH321" i="7"/>
  <c r="BI321" i="7"/>
  <c r="BJ321" i="7"/>
  <c r="BK321" i="7"/>
  <c r="BL321" i="7"/>
  <c r="BM321" i="7"/>
  <c r="BN321" i="7"/>
  <c r="BB322" i="7"/>
  <c r="BD322" i="7"/>
  <c r="BE322" i="7"/>
  <c r="BF322" i="7"/>
  <c r="BG322" i="7"/>
  <c r="BH322" i="7"/>
  <c r="BI322" i="7"/>
  <c r="BJ322" i="7"/>
  <c r="BK322" i="7"/>
  <c r="BL322" i="7"/>
  <c r="BM322" i="7"/>
  <c r="BN322" i="7"/>
  <c r="BB323" i="7"/>
  <c r="BD323" i="7"/>
  <c r="BE323" i="7"/>
  <c r="BF323" i="7"/>
  <c r="BG323" i="7"/>
  <c r="BH323" i="7"/>
  <c r="BI323" i="7"/>
  <c r="BJ323" i="7"/>
  <c r="BK323" i="7"/>
  <c r="BL323" i="7"/>
  <c r="BM323" i="7"/>
  <c r="BN323" i="7"/>
  <c r="BB324" i="7"/>
  <c r="BD324" i="7"/>
  <c r="BE324" i="7"/>
  <c r="BF324" i="7"/>
  <c r="BG324" i="7"/>
  <c r="BH324" i="7"/>
  <c r="BI324" i="7"/>
  <c r="BJ324" i="7"/>
  <c r="BK324" i="7"/>
  <c r="BL324" i="7"/>
  <c r="BM324" i="7"/>
  <c r="BN324" i="7"/>
  <c r="BB325" i="7"/>
  <c r="BD325" i="7"/>
  <c r="BE325" i="7"/>
  <c r="BF325" i="7"/>
  <c r="BG325" i="7"/>
  <c r="BH325" i="7"/>
  <c r="BI325" i="7"/>
  <c r="BJ325" i="7"/>
  <c r="BK325" i="7"/>
  <c r="BL325" i="7"/>
  <c r="BM325" i="7"/>
  <c r="BN325" i="7"/>
  <c r="BB326" i="7"/>
  <c r="BD326" i="7"/>
  <c r="BE326" i="7"/>
  <c r="BF326" i="7"/>
  <c r="BG326" i="7"/>
  <c r="BH326" i="7"/>
  <c r="BI326" i="7"/>
  <c r="BJ326" i="7"/>
  <c r="BK326" i="7"/>
  <c r="BL326" i="7"/>
  <c r="BM326" i="7"/>
  <c r="BN326" i="7"/>
  <c r="BB327" i="7"/>
  <c r="BD327" i="7"/>
  <c r="BE327" i="7"/>
  <c r="BF327" i="7"/>
  <c r="BG327" i="7"/>
  <c r="BH327" i="7"/>
  <c r="BI327" i="7"/>
  <c r="BJ327" i="7"/>
  <c r="BK327" i="7"/>
  <c r="BL327" i="7"/>
  <c r="BM327" i="7"/>
  <c r="BN327" i="7"/>
  <c r="BB328" i="7"/>
  <c r="BD328" i="7"/>
  <c r="BE328" i="7"/>
  <c r="BF328" i="7"/>
  <c r="BG328" i="7"/>
  <c r="BH328" i="7"/>
  <c r="BI328" i="7"/>
  <c r="BJ328" i="7"/>
  <c r="BK328" i="7"/>
  <c r="BL328" i="7"/>
  <c r="BM328" i="7"/>
  <c r="BN328" i="7"/>
  <c r="BB329" i="7"/>
  <c r="BD329" i="7"/>
  <c r="BE329" i="7"/>
  <c r="BF329" i="7"/>
  <c r="BG329" i="7"/>
  <c r="BH329" i="7"/>
  <c r="BI329" i="7"/>
  <c r="BJ329" i="7"/>
  <c r="BK329" i="7"/>
  <c r="BL329" i="7"/>
  <c r="BM329" i="7"/>
  <c r="BN329" i="7"/>
  <c r="BB330" i="7"/>
  <c r="BD330" i="7"/>
  <c r="BE330" i="7"/>
  <c r="BF330" i="7"/>
  <c r="BG330" i="7"/>
  <c r="BH330" i="7"/>
  <c r="BI330" i="7"/>
  <c r="BJ330" i="7"/>
  <c r="BK330" i="7"/>
  <c r="BL330" i="7"/>
  <c r="BM330" i="7"/>
  <c r="BN330" i="7"/>
  <c r="BB331" i="7"/>
  <c r="BD331" i="7"/>
  <c r="BE331" i="7"/>
  <c r="BF331" i="7"/>
  <c r="BG331" i="7"/>
  <c r="BH331" i="7"/>
  <c r="BI331" i="7"/>
  <c r="BJ331" i="7"/>
  <c r="BK331" i="7"/>
  <c r="BL331" i="7"/>
  <c r="BM331" i="7"/>
  <c r="BN331" i="7"/>
  <c r="BB332" i="7"/>
  <c r="BD332" i="7"/>
  <c r="BE332" i="7"/>
  <c r="BF332" i="7"/>
  <c r="BG332" i="7"/>
  <c r="BH332" i="7"/>
  <c r="BI332" i="7"/>
  <c r="BJ332" i="7"/>
  <c r="BK332" i="7"/>
  <c r="BL332" i="7"/>
  <c r="BM332" i="7"/>
  <c r="BN332" i="7"/>
  <c r="BB333" i="7"/>
  <c r="BD333" i="7"/>
  <c r="BE333" i="7"/>
  <c r="BF333" i="7"/>
  <c r="BG333" i="7"/>
  <c r="BH333" i="7"/>
  <c r="BI333" i="7"/>
  <c r="BJ333" i="7"/>
  <c r="BK333" i="7"/>
  <c r="BL333" i="7"/>
  <c r="BM333" i="7"/>
  <c r="BN333" i="7"/>
  <c r="BB334" i="7"/>
  <c r="BD334" i="7"/>
  <c r="BE334" i="7"/>
  <c r="BF334" i="7"/>
  <c r="BG334" i="7"/>
  <c r="BH334" i="7"/>
  <c r="BI334" i="7"/>
  <c r="BJ334" i="7"/>
  <c r="BK334" i="7"/>
  <c r="BL334" i="7"/>
  <c r="BM334" i="7"/>
  <c r="BN334" i="7"/>
  <c r="N120" i="8"/>
  <c r="F120" i="8"/>
  <c r="N107" i="8"/>
  <c r="F107" i="8"/>
  <c r="N106" i="8"/>
  <c r="F106" i="8"/>
  <c r="N104" i="8"/>
  <c r="F104" i="8"/>
  <c r="N103" i="8"/>
  <c r="F103" i="8"/>
  <c r="N61" i="8"/>
  <c r="F61" i="8"/>
  <c r="N51" i="8"/>
  <c r="F51" i="8"/>
  <c r="N49" i="8"/>
  <c r="F49" i="8"/>
  <c r="BG1" i="7"/>
  <c r="BF1" i="7"/>
  <c r="BE1" i="7"/>
  <c r="BD1" i="7"/>
  <c r="BC1" i="7"/>
  <c r="BB1" i="7"/>
  <c r="BA1" i="7"/>
  <c r="N73" i="8" l="1"/>
  <c r="F73" i="8"/>
  <c r="N65" i="8" l="1"/>
  <c r="F36" i="8"/>
  <c r="N36" i="8"/>
  <c r="F110" i="8"/>
  <c r="N110" i="8"/>
  <c r="E9" i="12" l="1"/>
  <c r="CC51" i="7" l="1"/>
  <c r="CC54" i="7"/>
  <c r="CC55" i="7"/>
  <c r="CC56" i="7"/>
  <c r="CC57" i="7"/>
  <c r="CC58" i="7"/>
  <c r="CC59" i="7"/>
  <c r="CC60" i="7"/>
  <c r="CC61" i="7"/>
  <c r="CC62" i="7"/>
  <c r="CC63" i="7"/>
  <c r="CC53" i="7"/>
  <c r="H12" i="12"/>
  <c r="G11" i="12"/>
  <c r="F10" i="12"/>
  <c r="AZ1" i="7" l="1"/>
  <c r="AX1" i="7"/>
  <c r="AF13" i="7" l="1"/>
  <c r="AW1" i="7"/>
  <c r="BJ53" i="7"/>
  <c r="AT1" i="7" l="1"/>
  <c r="AE13" i="7"/>
  <c r="N4" i="8"/>
  <c r="BB54" i="7" s="1"/>
  <c r="N6" i="8"/>
  <c r="BB55" i="7" s="1"/>
  <c r="N7" i="8"/>
  <c r="BB56" i="7" s="1"/>
  <c r="N8" i="8"/>
  <c r="N9" i="8"/>
  <c r="BB58" i="7" s="1"/>
  <c r="N10" i="8"/>
  <c r="N11" i="8"/>
  <c r="BB60" i="7" s="1"/>
  <c r="N12" i="8"/>
  <c r="N13" i="8"/>
  <c r="BB62" i="7" s="1"/>
  <c r="N14" i="8"/>
  <c r="N15" i="8"/>
  <c r="N16" i="8"/>
  <c r="N17" i="8"/>
  <c r="BB66" i="7" s="1"/>
  <c r="N18" i="8"/>
  <c r="N19" i="8"/>
  <c r="BB68" i="7" s="1"/>
  <c r="N20" i="8"/>
  <c r="N21" i="8"/>
  <c r="BB70" i="7" s="1"/>
  <c r="N22" i="8"/>
  <c r="N23" i="8"/>
  <c r="BB72" i="7" s="1"/>
  <c r="N24" i="8"/>
  <c r="N25" i="8"/>
  <c r="BB74" i="7" s="1"/>
  <c r="N26" i="8"/>
  <c r="N27" i="8"/>
  <c r="BB76" i="7" s="1"/>
  <c r="N28" i="8"/>
  <c r="N29" i="8"/>
  <c r="BB78" i="7" s="1"/>
  <c r="N30" i="8"/>
  <c r="N31" i="8"/>
  <c r="BB80" i="7" s="1"/>
  <c r="N32" i="8"/>
  <c r="N33" i="8"/>
  <c r="BB82" i="7" s="1"/>
  <c r="N34" i="8"/>
  <c r="N35" i="8"/>
  <c r="N37" i="8"/>
  <c r="BB86" i="7" s="1"/>
  <c r="N38" i="8"/>
  <c r="BB87" i="7" s="1"/>
  <c r="N39" i="8"/>
  <c r="N40" i="8"/>
  <c r="BB89" i="7" s="1"/>
  <c r="N41" i="8"/>
  <c r="N42" i="8"/>
  <c r="BB91" i="7" s="1"/>
  <c r="N43" i="8"/>
  <c r="N44" i="8"/>
  <c r="BB93" i="7" s="1"/>
  <c r="N45" i="8"/>
  <c r="N46" i="8"/>
  <c r="BB95" i="7" s="1"/>
  <c r="N47" i="8"/>
  <c r="N48" i="8"/>
  <c r="N50" i="8"/>
  <c r="N52" i="8"/>
  <c r="BB101" i="7" s="1"/>
  <c r="N53" i="8"/>
  <c r="N54" i="8"/>
  <c r="BB103" i="7" s="1"/>
  <c r="N55" i="8"/>
  <c r="N56" i="8"/>
  <c r="BB105" i="7" s="1"/>
  <c r="N57" i="8"/>
  <c r="N58" i="8"/>
  <c r="BB107" i="7" s="1"/>
  <c r="N59" i="8"/>
  <c r="N60" i="8"/>
  <c r="N62" i="8"/>
  <c r="BB111" i="7" s="1"/>
  <c r="N63" i="8"/>
  <c r="BB112" i="7" s="1"/>
  <c r="N64" i="8"/>
  <c r="N66" i="8"/>
  <c r="BB115" i="7" s="1"/>
  <c r="N67" i="8"/>
  <c r="N68" i="8"/>
  <c r="BB117" i="7" s="1"/>
  <c r="N69" i="8"/>
  <c r="N71" i="8"/>
  <c r="BB119" i="7" s="1"/>
  <c r="N72" i="8"/>
  <c r="N74" i="8"/>
  <c r="BB122" i="7" s="1"/>
  <c r="N75" i="8"/>
  <c r="N76" i="8"/>
  <c r="N77" i="8"/>
  <c r="N78" i="8"/>
  <c r="BB126" i="7" s="1"/>
  <c r="N79" i="8"/>
  <c r="N80" i="8"/>
  <c r="BB128" i="7" s="1"/>
  <c r="N81" i="8"/>
  <c r="N82" i="8"/>
  <c r="BB130" i="7" s="1"/>
  <c r="N83" i="8"/>
  <c r="N84" i="8"/>
  <c r="BB132" i="7" s="1"/>
  <c r="N85" i="8"/>
  <c r="N86" i="8"/>
  <c r="BB134" i="7" s="1"/>
  <c r="N87" i="8"/>
  <c r="N88" i="8"/>
  <c r="BB136" i="7" s="1"/>
  <c r="N89" i="8"/>
  <c r="N90" i="8"/>
  <c r="BB138" i="7" s="1"/>
  <c r="N91" i="8"/>
  <c r="N92" i="8"/>
  <c r="BB140" i="7" s="1"/>
  <c r="N93" i="8"/>
  <c r="N94" i="8"/>
  <c r="BB142" i="7" s="1"/>
  <c r="N95" i="8"/>
  <c r="N96" i="8"/>
  <c r="BB144" i="7" s="1"/>
  <c r="N97" i="8"/>
  <c r="N98" i="8"/>
  <c r="BB146" i="7" s="1"/>
  <c r="N99" i="8"/>
  <c r="N100" i="8"/>
  <c r="BB148" i="7" s="1"/>
  <c r="N101" i="8"/>
  <c r="N102" i="8"/>
  <c r="BB152" i="7" s="1"/>
  <c r="N105" i="8"/>
  <c r="BB155" i="7" s="1"/>
  <c r="N108" i="8"/>
  <c r="BB156" i="7" s="1"/>
  <c r="N109" i="8"/>
  <c r="N111" i="8"/>
  <c r="BB159" i="7" s="1"/>
  <c r="N112" i="8"/>
  <c r="N113" i="8"/>
  <c r="N115" i="8"/>
  <c r="N117" i="8"/>
  <c r="BB164" i="7" s="1"/>
  <c r="N118" i="8"/>
  <c r="BB165" i="7" s="1"/>
  <c r="N119" i="8"/>
  <c r="N121" i="8"/>
  <c r="N123" i="8"/>
  <c r="N124" i="8"/>
  <c r="BB170" i="7" s="1"/>
  <c r="N125" i="8"/>
  <c r="N126" i="8"/>
  <c r="N127" i="8"/>
  <c r="N128" i="8"/>
  <c r="N129" i="8"/>
  <c r="N130" i="8"/>
  <c r="N131" i="8"/>
  <c r="N132" i="8"/>
  <c r="N133" i="8"/>
  <c r="N134" i="8"/>
  <c r="N135" i="8"/>
  <c r="N136" i="8"/>
  <c r="N137" i="8"/>
  <c r="N138" i="8"/>
  <c r="N139" i="8"/>
  <c r="N141" i="8"/>
  <c r="N142" i="8"/>
  <c r="N143" i="8"/>
  <c r="N144" i="8"/>
  <c r="N145" i="8"/>
  <c r="N146" i="8"/>
  <c r="N147" i="8"/>
  <c r="N148" i="8"/>
  <c r="N149" i="8"/>
  <c r="N150" i="8"/>
  <c r="BB198" i="7" s="1"/>
  <c r="N151" i="8"/>
  <c r="BB201" i="7" s="1"/>
  <c r="N227" i="8"/>
  <c r="BB277" i="7" s="1"/>
  <c r="N228" i="8"/>
  <c r="BB278" i="7" s="1"/>
  <c r="N229" i="8"/>
  <c r="BB279" i="7" s="1"/>
  <c r="N230" i="8"/>
  <c r="BB280" i="7" s="1"/>
  <c r="N231" i="8"/>
  <c r="BB281" i="7" s="1"/>
  <c r="N232" i="8"/>
  <c r="BB282" i="7" s="1"/>
  <c r="N233" i="8"/>
  <c r="BB283" i="7" s="1"/>
  <c r="N234" i="8"/>
  <c r="BB284" i="7" s="1"/>
  <c r="N235" i="8"/>
  <c r="BB285" i="7" s="1"/>
  <c r="N236" i="8"/>
  <c r="BB286" i="7" s="1"/>
  <c r="N237" i="8"/>
  <c r="BB287" i="7" s="1"/>
  <c r="N238" i="8"/>
  <c r="BB288" i="7" s="1"/>
  <c r="N239" i="8"/>
  <c r="BB289" i="7" s="1"/>
  <c r="N240" i="8"/>
  <c r="BB290" i="7" s="1"/>
  <c r="N241" i="8"/>
  <c r="BB291" i="7" s="1"/>
  <c r="N242" i="8"/>
  <c r="BB292" i="7" s="1"/>
  <c r="N243" i="8"/>
  <c r="BB293" i="7" s="1"/>
  <c r="N244" i="8"/>
  <c r="BB294" i="7" s="1"/>
  <c r="N245" i="8"/>
  <c r="BB295" i="7" s="1"/>
  <c r="N246" i="8"/>
  <c r="BB296" i="7" s="1"/>
  <c r="N247" i="8"/>
  <c r="BB297" i="7" s="1"/>
  <c r="N248" i="8"/>
  <c r="BB298" i="7" s="1"/>
  <c r="N3" i="8"/>
  <c r="BB64" i="7" l="1"/>
  <c r="BB199" i="7"/>
  <c r="BB200" i="7"/>
  <c r="BB188" i="7"/>
  <c r="BB186" i="7"/>
  <c r="BB184" i="7"/>
  <c r="BB182" i="7"/>
  <c r="BB180" i="7"/>
  <c r="BB178" i="7"/>
  <c r="BB176" i="7"/>
  <c r="BB174" i="7"/>
  <c r="BB172" i="7"/>
  <c r="BB163" i="7"/>
  <c r="BB118" i="7"/>
  <c r="BB116" i="7"/>
  <c r="BB113" i="7"/>
  <c r="BB114" i="7"/>
  <c r="BB108" i="7"/>
  <c r="BB106" i="7"/>
  <c r="BB104" i="7"/>
  <c r="BB102" i="7"/>
  <c r="BB99" i="7"/>
  <c r="BB100" i="7"/>
  <c r="BB96" i="7"/>
  <c r="BB94" i="7"/>
  <c r="BB92" i="7"/>
  <c r="BB90" i="7"/>
  <c r="BB88" i="7"/>
  <c r="BB83" i="7"/>
  <c r="BB81" i="7"/>
  <c r="BB79" i="7"/>
  <c r="BB77" i="7"/>
  <c r="BB75" i="7"/>
  <c r="BB73" i="7"/>
  <c r="BB71" i="7"/>
  <c r="BB69" i="7"/>
  <c r="BB67" i="7"/>
  <c r="BB65" i="7"/>
  <c r="BB63" i="7"/>
  <c r="BB61" i="7"/>
  <c r="BB59" i="7"/>
  <c r="BB57" i="7"/>
  <c r="BB109" i="7"/>
  <c r="BB110" i="7"/>
  <c r="BB97" i="7"/>
  <c r="BB98" i="7"/>
  <c r="BB84" i="7"/>
  <c r="BB85" i="7"/>
  <c r="BB124" i="7"/>
  <c r="AS1" i="7"/>
  <c r="D5" i="7"/>
  <c r="BB194" i="7"/>
  <c r="BB192" i="7"/>
  <c r="BB190" i="7"/>
  <c r="BB168" i="7"/>
  <c r="BB160" i="7"/>
  <c r="BB157" i="7"/>
  <c r="BB158" i="7"/>
  <c r="BB153" i="7"/>
  <c r="BB154" i="7"/>
  <c r="BB149" i="7"/>
  <c r="BB147" i="7"/>
  <c r="BB145" i="7"/>
  <c r="BB143" i="7"/>
  <c r="BB141" i="7"/>
  <c r="BB139" i="7"/>
  <c r="BB137" i="7"/>
  <c r="BB135" i="7"/>
  <c r="BB133" i="7"/>
  <c r="BB131" i="7"/>
  <c r="BB129" i="7"/>
  <c r="BB127" i="7"/>
  <c r="BB125" i="7"/>
  <c r="BB123" i="7"/>
  <c r="BB120" i="7"/>
  <c r="BB121" i="7"/>
  <c r="BB161" i="7"/>
  <c r="BB162" i="7"/>
  <c r="BB150" i="7"/>
  <c r="BB151" i="7"/>
  <c r="BB196" i="7"/>
  <c r="BB197" i="7"/>
  <c r="BB195" i="7"/>
  <c r="BB193" i="7"/>
  <c r="BB191" i="7"/>
  <c r="BB189" i="7"/>
  <c r="BB187" i="7"/>
  <c r="BB185" i="7"/>
  <c r="BB183" i="7"/>
  <c r="BB181" i="7"/>
  <c r="BB179" i="7"/>
  <c r="BB177" i="7"/>
  <c r="BB175" i="7"/>
  <c r="BB173" i="7"/>
  <c r="BB171" i="7"/>
  <c r="BB169" i="7"/>
  <c r="BB166" i="7"/>
  <c r="BB167" i="7"/>
  <c r="BB53" i="7"/>
  <c r="AV1" i="7"/>
  <c r="AU1" i="7"/>
  <c r="AN3" i="7" l="1"/>
  <c r="AP51" i="7" l="1"/>
  <c r="AP49" i="7"/>
  <c r="BW53" i="7" l="1"/>
  <c r="BW54" i="7"/>
  <c r="BW55" i="7"/>
  <c r="BW56" i="7"/>
  <c r="BW57" i="7"/>
  <c r="BW58" i="7"/>
  <c r="BW59" i="7"/>
  <c r="BW60" i="7"/>
  <c r="BW61" i="7"/>
  <c r="BW62" i="7"/>
  <c r="BW63" i="7"/>
  <c r="BW64" i="7"/>
  <c r="BW65" i="7"/>
  <c r="BW66" i="7"/>
  <c r="BW67" i="7"/>
  <c r="BW68" i="7"/>
  <c r="BW69" i="7"/>
  <c r="BW70" i="7"/>
  <c r="BW71" i="7"/>
  <c r="BW51" i="7"/>
  <c r="F3" i="8" l="1"/>
  <c r="F4" i="8"/>
  <c r="BG54" i="7" s="1"/>
  <c r="F6" i="8"/>
  <c r="BG55" i="7" s="1"/>
  <c r="F7" i="8"/>
  <c r="F8" i="8"/>
  <c r="BG57" i="7" s="1"/>
  <c r="F9" i="8"/>
  <c r="F10" i="8"/>
  <c r="BG59" i="7" s="1"/>
  <c r="F11" i="8"/>
  <c r="F12" i="8"/>
  <c r="BG61" i="7" s="1"/>
  <c r="F13" i="8"/>
  <c r="F14" i="8"/>
  <c r="BG63" i="7" s="1"/>
  <c r="F15" i="8"/>
  <c r="F16" i="8"/>
  <c r="BG65" i="7" s="1"/>
  <c r="F17" i="8"/>
  <c r="F18" i="8"/>
  <c r="BG67" i="7" s="1"/>
  <c r="F19" i="8"/>
  <c r="F21" i="8"/>
  <c r="BG70" i="7" s="1"/>
  <c r="F22" i="8"/>
  <c r="F23" i="8"/>
  <c r="BG72" i="7" s="1"/>
  <c r="F24" i="8"/>
  <c r="F25" i="8"/>
  <c r="BG74" i="7" s="1"/>
  <c r="F26" i="8"/>
  <c r="F27" i="8"/>
  <c r="BG76" i="7" s="1"/>
  <c r="F28" i="8"/>
  <c r="F29" i="8"/>
  <c r="BG78" i="7" s="1"/>
  <c r="F30" i="8"/>
  <c r="F31" i="8"/>
  <c r="BG80" i="7" s="1"/>
  <c r="F32" i="8"/>
  <c r="F33" i="8"/>
  <c r="BG82" i="7" s="1"/>
  <c r="F34" i="8"/>
  <c r="F35" i="8"/>
  <c r="F37" i="8"/>
  <c r="BG86" i="7" s="1"/>
  <c r="F38" i="8"/>
  <c r="BG87" i="7" s="1"/>
  <c r="F39" i="8"/>
  <c r="F40" i="8"/>
  <c r="BG89" i="7" s="1"/>
  <c r="F41" i="8"/>
  <c r="F42" i="8"/>
  <c r="BG91" i="7" s="1"/>
  <c r="F43" i="8"/>
  <c r="F44" i="8"/>
  <c r="BG93" i="7" s="1"/>
  <c r="F45" i="8"/>
  <c r="F46" i="8"/>
  <c r="BG95" i="7" s="1"/>
  <c r="F47" i="8"/>
  <c r="F48" i="8"/>
  <c r="F50" i="8"/>
  <c r="F52" i="8"/>
  <c r="BG101" i="7" s="1"/>
  <c r="F53" i="8"/>
  <c r="F54" i="8"/>
  <c r="BG103" i="7" s="1"/>
  <c r="F55" i="8"/>
  <c r="F56" i="8"/>
  <c r="BG105" i="7" s="1"/>
  <c r="F57" i="8"/>
  <c r="F58" i="8"/>
  <c r="BG107" i="7" s="1"/>
  <c r="F59" i="8"/>
  <c r="F60" i="8"/>
  <c r="F62" i="8"/>
  <c r="BG111" i="7" s="1"/>
  <c r="F63" i="8"/>
  <c r="BG112" i="7" s="1"/>
  <c r="F64" i="8"/>
  <c r="F66" i="8"/>
  <c r="BG115" i="7" s="1"/>
  <c r="F67" i="8"/>
  <c r="F68" i="8"/>
  <c r="BG117" i="7" s="1"/>
  <c r="F69" i="8"/>
  <c r="F71" i="8"/>
  <c r="BG119" i="7" s="1"/>
  <c r="F72" i="8"/>
  <c r="F74" i="8"/>
  <c r="BG122" i="7" s="1"/>
  <c r="F75" i="8"/>
  <c r="F76" i="8"/>
  <c r="BG124" i="7" s="1"/>
  <c r="F77" i="8"/>
  <c r="F78" i="8"/>
  <c r="BG126" i="7" s="1"/>
  <c r="F79" i="8"/>
  <c r="F80" i="8"/>
  <c r="BG128" i="7" s="1"/>
  <c r="F81" i="8"/>
  <c r="F82" i="8"/>
  <c r="BG130" i="7" s="1"/>
  <c r="F83" i="8"/>
  <c r="F84" i="8"/>
  <c r="BG132" i="7" s="1"/>
  <c r="F85" i="8"/>
  <c r="F86" i="8"/>
  <c r="BG134" i="7" s="1"/>
  <c r="F87" i="8"/>
  <c r="F88" i="8"/>
  <c r="BG136" i="7" s="1"/>
  <c r="F89" i="8"/>
  <c r="F90" i="8"/>
  <c r="BG138" i="7" s="1"/>
  <c r="F91" i="8"/>
  <c r="F92" i="8"/>
  <c r="BG140" i="7" s="1"/>
  <c r="F93" i="8"/>
  <c r="F94" i="8"/>
  <c r="BG142" i="7" s="1"/>
  <c r="F95" i="8"/>
  <c r="F96" i="8"/>
  <c r="BG144" i="7" s="1"/>
  <c r="F97" i="8"/>
  <c r="F98" i="8"/>
  <c r="BG146" i="7" s="1"/>
  <c r="F99" i="8"/>
  <c r="F100" i="8"/>
  <c r="BG148" i="7" s="1"/>
  <c r="F101" i="8"/>
  <c r="F102" i="8"/>
  <c r="BG152" i="7" s="1"/>
  <c r="F105" i="8"/>
  <c r="BG155" i="7" s="1"/>
  <c r="F108" i="8"/>
  <c r="BG156" i="7" s="1"/>
  <c r="F109" i="8"/>
  <c r="F111" i="8"/>
  <c r="BG159" i="7" s="1"/>
  <c r="F112" i="8"/>
  <c r="F113" i="8"/>
  <c r="F115" i="8"/>
  <c r="F117" i="8"/>
  <c r="F119" i="8"/>
  <c r="F121" i="8"/>
  <c r="BG168" i="7" s="1"/>
  <c r="F123" i="8"/>
  <c r="F124" i="8"/>
  <c r="F125" i="8"/>
  <c r="F126" i="8"/>
  <c r="F127" i="8"/>
  <c r="F128" i="8"/>
  <c r="F129" i="8"/>
  <c r="F130" i="8"/>
  <c r="BG180" i="7" s="1"/>
  <c r="E131" i="8"/>
  <c r="BF177" i="7" s="1"/>
  <c r="E132" i="8"/>
  <c r="E133" i="8"/>
  <c r="BF179" i="7" s="1"/>
  <c r="E134" i="8"/>
  <c r="E135" i="8"/>
  <c r="E136" i="8"/>
  <c r="E137" i="8"/>
  <c r="E138" i="8"/>
  <c r="E139" i="8"/>
  <c r="E141" i="8"/>
  <c r="E142" i="8"/>
  <c r="E143" i="8"/>
  <c r="E144" i="8"/>
  <c r="E145" i="8"/>
  <c r="E146" i="8"/>
  <c r="E147" i="8"/>
  <c r="E148" i="8"/>
  <c r="E149" i="8"/>
  <c r="BF199" i="7" s="1"/>
  <c r="AY1" i="7"/>
  <c r="BZ51" i="7"/>
  <c r="BD53" i="7"/>
  <c r="BE53" i="7"/>
  <c r="BF53" i="7"/>
  <c r="BG53" i="7"/>
  <c r="BH53" i="7"/>
  <c r="BI53" i="7"/>
  <c r="BK53" i="7"/>
  <c r="BL53" i="7"/>
  <c r="BM53" i="7"/>
  <c r="BN53" i="7"/>
  <c r="BT53" i="7"/>
  <c r="BZ53" i="7"/>
  <c r="BT54" i="7"/>
  <c r="BZ54" i="7"/>
  <c r="BT55" i="7"/>
  <c r="BZ55" i="7"/>
  <c r="BT56" i="7"/>
  <c r="BZ56" i="7"/>
  <c r="BT57" i="7"/>
  <c r="BZ57" i="7"/>
  <c r="BT58" i="7"/>
  <c r="BZ58" i="7"/>
  <c r="BZ59" i="7"/>
  <c r="CC75" i="7"/>
  <c r="CC76" i="7"/>
  <c r="CC77" i="7"/>
  <c r="CC78" i="7"/>
  <c r="CC79" i="7"/>
  <c r="CB91" i="7"/>
  <c r="CB92" i="7"/>
  <c r="CB93" i="7"/>
  <c r="CB94" i="7"/>
  <c r="CB95" i="7"/>
  <c r="CB96" i="7"/>
  <c r="BF187" i="7" l="1"/>
  <c r="BF185" i="7"/>
  <c r="BF183" i="7"/>
  <c r="BF181" i="7"/>
  <c r="BG175" i="7"/>
  <c r="BG173" i="7"/>
  <c r="BG171" i="7"/>
  <c r="BG163" i="7"/>
  <c r="BG118" i="7"/>
  <c r="BG116" i="7"/>
  <c r="BG113" i="7"/>
  <c r="BG114" i="7"/>
  <c r="BG108" i="7"/>
  <c r="BG106" i="7"/>
  <c r="BG104" i="7"/>
  <c r="BG102" i="7"/>
  <c r="BG99" i="7"/>
  <c r="BG100" i="7"/>
  <c r="BG96" i="7"/>
  <c r="BG94" i="7"/>
  <c r="BG92" i="7"/>
  <c r="BG90" i="7"/>
  <c r="BG88" i="7"/>
  <c r="BG83" i="7"/>
  <c r="BG81" i="7"/>
  <c r="BG79" i="7"/>
  <c r="BG77" i="7"/>
  <c r="BG75" i="7"/>
  <c r="BG73" i="7"/>
  <c r="BG71" i="7"/>
  <c r="BG68" i="7"/>
  <c r="BG69" i="7"/>
  <c r="BG66" i="7"/>
  <c r="BG64" i="7"/>
  <c r="BG62" i="7"/>
  <c r="BG60" i="7"/>
  <c r="BG58" i="7"/>
  <c r="BG56" i="7"/>
  <c r="BF197" i="7"/>
  <c r="BF198" i="7"/>
  <c r="BG178" i="7"/>
  <c r="BG179" i="7"/>
  <c r="BG109" i="7"/>
  <c r="BG110" i="7"/>
  <c r="BG97" i="7"/>
  <c r="BG98" i="7"/>
  <c r="BG84" i="7"/>
  <c r="BG85" i="7"/>
  <c r="BF193" i="7"/>
  <c r="BF196" i="7"/>
  <c r="BF191" i="7"/>
  <c r="BF189" i="7"/>
  <c r="BG160" i="7"/>
  <c r="BG157" i="7"/>
  <c r="BG158" i="7"/>
  <c r="BG153" i="7"/>
  <c r="BG154" i="7"/>
  <c r="BG149" i="7"/>
  <c r="BG147" i="7"/>
  <c r="BG145" i="7"/>
  <c r="BG143" i="7"/>
  <c r="BG141" i="7"/>
  <c r="BG139" i="7"/>
  <c r="BG137" i="7"/>
  <c r="BG135" i="7"/>
  <c r="BG133" i="7"/>
  <c r="BG131" i="7"/>
  <c r="BG129" i="7"/>
  <c r="BG127" i="7"/>
  <c r="BG125" i="7"/>
  <c r="BG123" i="7"/>
  <c r="BG120" i="7"/>
  <c r="BG121" i="7"/>
  <c r="BG161" i="7"/>
  <c r="BG162" i="7"/>
  <c r="BG150" i="7"/>
  <c r="BG151" i="7"/>
  <c r="BG169" i="7"/>
  <c r="BG166" i="7"/>
  <c r="BG167" i="7"/>
  <c r="BF194" i="7"/>
  <c r="BF195" i="7"/>
  <c r="BF192" i="7"/>
  <c r="BF190" i="7"/>
  <c r="BF188" i="7"/>
  <c r="BF186" i="7"/>
  <c r="BF184" i="7"/>
  <c r="BF182" i="7"/>
  <c r="BF180" i="7"/>
  <c r="BF178" i="7"/>
  <c r="BG176" i="7"/>
  <c r="BG177" i="7"/>
  <c r="BG174" i="7"/>
  <c r="BG172" i="7"/>
  <c r="BG170" i="7"/>
  <c r="BG164" i="7"/>
  <c r="BG165" i="7"/>
</calcChain>
</file>

<file path=xl/sharedStrings.xml><?xml version="1.0" encoding="utf-8"?>
<sst xmlns="http://schemas.openxmlformats.org/spreadsheetml/2006/main" count="1282" uniqueCount="538">
  <si>
    <t>Charnière Théorique</t>
  </si>
  <si>
    <t>Charnière réalisée</t>
  </si>
  <si>
    <t/>
  </si>
  <si>
    <t>Repère</t>
  </si>
  <si>
    <t>Partie Moniteur</t>
  </si>
  <si>
    <t>Date de Retour</t>
  </si>
  <si>
    <t>Fabricant Outil</t>
  </si>
  <si>
    <t>Matricule Affûteur</t>
  </si>
  <si>
    <t>Nb d'affûtage</t>
  </si>
  <si>
    <t>Date d'affûtage</t>
  </si>
  <si>
    <t>PI Affûteuse</t>
  </si>
  <si>
    <t>PI Raseuse</t>
  </si>
  <si>
    <t>W</t>
  </si>
  <si>
    <t>FD</t>
  </si>
  <si>
    <t>FG</t>
  </si>
  <si>
    <t>Actions Correctives</t>
  </si>
  <si>
    <t>ffα</t>
  </si>
  <si>
    <t>Cα</t>
  </si>
  <si>
    <t>FHα</t>
  </si>
  <si>
    <t>ffβ</t>
  </si>
  <si>
    <t>Cβ</t>
  </si>
  <si>
    <t>fHα</t>
  </si>
  <si>
    <t>Pilote</t>
  </si>
  <si>
    <t>FHβ</t>
  </si>
  <si>
    <t>fHβ</t>
  </si>
  <si>
    <t>Faux rond &gt; 0,03</t>
  </si>
  <si>
    <t>Hélice Affûtage</t>
  </si>
  <si>
    <t>Profil Graphique</t>
  </si>
  <si>
    <t>Hélice Graphique</t>
  </si>
  <si>
    <t>Affûtage</t>
  </si>
  <si>
    <t>FAB</t>
  </si>
  <si>
    <t>Démontage Prématuré</t>
  </si>
  <si>
    <t>QUP</t>
  </si>
  <si>
    <t>Abaque AFF inadapté</t>
  </si>
  <si>
    <t>Ø alésage NC</t>
  </si>
  <si>
    <t>Profil Affûtage</t>
  </si>
  <si>
    <t>Données Feuille de suivi outil</t>
  </si>
  <si>
    <t>Données PV de contrôle Pièce</t>
  </si>
  <si>
    <t>Données PV de contrôle Outil</t>
  </si>
  <si>
    <t>Plat FG</t>
  </si>
  <si>
    <t>Plat FD</t>
  </si>
  <si>
    <t>Plat FG.FD</t>
  </si>
  <si>
    <t>Trace d'usure FG</t>
  </si>
  <si>
    <t>Trace d'usure FD</t>
  </si>
  <si>
    <t>Trace d'usure FG.FD</t>
  </si>
  <si>
    <t>Outil en limite d'usure</t>
  </si>
  <si>
    <t>Outil neuf</t>
  </si>
  <si>
    <t>Couteau sale</t>
  </si>
  <si>
    <t>Défaut indéterminé</t>
  </si>
  <si>
    <t>Profil en S</t>
  </si>
  <si>
    <t>Topographie NC</t>
  </si>
  <si>
    <t>Interprétation Graph. NOK</t>
  </si>
  <si>
    <t>Origine du défauts →</t>
  </si>
  <si>
    <t>Fabrication</t>
  </si>
  <si>
    <t>Qualité</t>
  </si>
  <si>
    <t>Abaque Non-respecté / AFF</t>
  </si>
  <si>
    <t>Plan Aff.</t>
  </si>
  <si>
    <t>Couple</t>
  </si>
  <si>
    <t>Pièce Usinée</t>
  </si>
  <si>
    <t>▼ Partie remplie par les TECHNICIENS ►►►</t>
  </si>
  <si>
    <t xml:space="preserve">RELEVES </t>
  </si>
  <si>
    <t>Responsable</t>
  </si>
  <si>
    <t>MABEC Outil</t>
  </si>
  <si>
    <t>072</t>
  </si>
  <si>
    <t>018</t>
  </si>
  <si>
    <t>Matricule</t>
  </si>
  <si>
    <t>Fournisseur</t>
  </si>
  <si>
    <t>Référence outils</t>
  </si>
  <si>
    <t>AZ 50</t>
  </si>
  <si>
    <t>Charnière</t>
  </si>
  <si>
    <t>Récepteur/Commande</t>
  </si>
  <si>
    <t>Pièces Réalisées</t>
  </si>
  <si>
    <t>MS</t>
  </si>
  <si>
    <t>Pas de base</t>
  </si>
  <si>
    <t>Nb. Dents</t>
  </si>
  <si>
    <t>Cote 8 dts Mini</t>
  </si>
  <si>
    <t>Long Utile</t>
  </si>
  <si>
    <t>Cote initiale</t>
  </si>
  <si>
    <t>Galet</t>
  </si>
  <si>
    <t>LIEBHERR</t>
  </si>
  <si>
    <t>Z000 102 574</t>
  </si>
  <si>
    <t>P.A.</t>
  </si>
  <si>
    <t>AA 40</t>
  </si>
  <si>
    <t>Charnière Réalisée :</t>
  </si>
  <si>
    <t>Charnière Théorique :</t>
  </si>
  <si>
    <t>Date de retour  :</t>
  </si>
  <si>
    <t>Pièce Usinée :</t>
  </si>
  <si>
    <t>Couple :</t>
  </si>
  <si>
    <t>Repére :</t>
  </si>
  <si>
    <t>PONT</t>
  </si>
  <si>
    <t>Z000 517 355</t>
  </si>
  <si>
    <t>Z000 517 353</t>
  </si>
  <si>
    <t>12 x 23 x 41</t>
  </si>
  <si>
    <t>M.Arrière</t>
  </si>
  <si>
    <t xml:space="preserve"> </t>
  </si>
  <si>
    <t>Z000 515 315</t>
  </si>
  <si>
    <t>Z000 514 608</t>
  </si>
  <si>
    <t>Z000 514 415</t>
  </si>
  <si>
    <t>Z000 514 375</t>
  </si>
  <si>
    <t>Z000 514 374</t>
  </si>
  <si>
    <t>Z000 514 302</t>
  </si>
  <si>
    <t>Z000 514 300</t>
  </si>
  <si>
    <t>Z000 513 404</t>
  </si>
  <si>
    <t>1ère</t>
  </si>
  <si>
    <t>Z000 415 739</t>
  </si>
  <si>
    <t>Z000 384 054</t>
  </si>
  <si>
    <t>Z000 384 052</t>
  </si>
  <si>
    <t>Z000 384 028</t>
  </si>
  <si>
    <r>
      <t xml:space="preserve">4 </t>
    </r>
    <r>
      <rPr>
        <b/>
        <vertAlign val="superscript"/>
        <sz val="10"/>
        <rFont val="Arial"/>
        <family val="2"/>
      </rPr>
      <t>ème</t>
    </r>
  </si>
  <si>
    <t>Z000 384 026</t>
  </si>
  <si>
    <t>Z000 384 025</t>
  </si>
  <si>
    <t>Z000 384 019</t>
  </si>
  <si>
    <t>Z000 384 017</t>
  </si>
  <si>
    <t>Z000 349 640</t>
  </si>
  <si>
    <t>Z000 349 638</t>
  </si>
  <si>
    <t>Z000 278 063</t>
  </si>
  <si>
    <t>Z000 278 062</t>
  </si>
  <si>
    <t>Z000 224 999</t>
  </si>
  <si>
    <t>Z000 224 998</t>
  </si>
  <si>
    <t>Z000 224 997</t>
  </si>
  <si>
    <t>Z000 224 996</t>
  </si>
  <si>
    <t>Z000 224 972</t>
  </si>
  <si>
    <t>Z000 224 971</t>
  </si>
  <si>
    <t>Z000 224 949</t>
  </si>
  <si>
    <t>Z000 224 843</t>
  </si>
  <si>
    <t>Z000 224 763</t>
  </si>
  <si>
    <t>Z000 224 761</t>
  </si>
  <si>
    <t>Z000 224 752</t>
  </si>
  <si>
    <t>Z000 224 750</t>
  </si>
  <si>
    <t>Z000 224 738</t>
  </si>
  <si>
    <t>Z000 224 736</t>
  </si>
  <si>
    <t xml:space="preserve">Couronne </t>
  </si>
  <si>
    <t>Z000 224 725</t>
  </si>
  <si>
    <t>Z000 224 723</t>
  </si>
  <si>
    <t>Z000 224 721</t>
  </si>
  <si>
    <t>Z000 224 719</t>
  </si>
  <si>
    <t>Z000 224 694</t>
  </si>
  <si>
    <t>Z000 224 692</t>
  </si>
  <si>
    <t>Z000 224 674</t>
  </si>
  <si>
    <t>Z000 224 672</t>
  </si>
  <si>
    <t>Z000 224 666</t>
  </si>
  <si>
    <t>Z000 224 662</t>
  </si>
  <si>
    <t>Z000 224 660</t>
  </si>
  <si>
    <t>Z000 224 655</t>
  </si>
  <si>
    <t>Z000 224 653</t>
  </si>
  <si>
    <r>
      <t xml:space="preserve">2 </t>
    </r>
    <r>
      <rPr>
        <b/>
        <vertAlign val="superscript"/>
        <sz val="10"/>
        <rFont val="Arial"/>
        <family val="2"/>
      </rPr>
      <t>ème</t>
    </r>
  </si>
  <si>
    <t>Z000 224 645</t>
  </si>
  <si>
    <t>Z000 180 977</t>
  </si>
  <si>
    <t>Z000 145 033</t>
  </si>
  <si>
    <t>Z000 119 945</t>
  </si>
  <si>
    <t>Z000 114 148</t>
  </si>
  <si>
    <t>Z000 113 943</t>
  </si>
  <si>
    <t>Z000 113 942</t>
  </si>
  <si>
    <t>Z000 113 941</t>
  </si>
  <si>
    <t>Z000 113 939</t>
  </si>
  <si>
    <t>Z000 110 418</t>
  </si>
  <si>
    <t>Z000 110 417</t>
  </si>
  <si>
    <t>Z000 110 416</t>
  </si>
  <si>
    <t>Z000 110 415</t>
  </si>
  <si>
    <t>Z000 110 411</t>
  </si>
  <si>
    <t>Z000 110 410</t>
  </si>
  <si>
    <t>Z000 110 409</t>
  </si>
  <si>
    <t>Z000 110 408</t>
  </si>
  <si>
    <t>Z000 102 999</t>
  </si>
  <si>
    <t>Z000 102 997</t>
  </si>
  <si>
    <t>Z000 102 990</t>
  </si>
  <si>
    <t>Z000 102 983</t>
  </si>
  <si>
    <t>Z000 102 981</t>
  </si>
  <si>
    <t>Z000 102 964</t>
  </si>
  <si>
    <t>Z000 102 948</t>
  </si>
  <si>
    <t>Z000 102 947</t>
  </si>
  <si>
    <t>Z000 102 894</t>
  </si>
  <si>
    <r>
      <t xml:space="preserve">1 </t>
    </r>
    <r>
      <rPr>
        <b/>
        <vertAlign val="superscript"/>
        <sz val="10"/>
        <rFont val="Arial"/>
        <family val="2"/>
      </rPr>
      <t>ère</t>
    </r>
  </si>
  <si>
    <t>Z000 102 814</t>
  </si>
  <si>
    <t>Z000 102 813</t>
  </si>
  <si>
    <t>Z000 102 777</t>
  </si>
  <si>
    <t>Z000 102 741</t>
  </si>
  <si>
    <t>Z000 102 712</t>
  </si>
  <si>
    <t>Z000 102 711</t>
  </si>
  <si>
    <t>Z000 102 710</t>
  </si>
  <si>
    <t>Z000 102 682</t>
  </si>
  <si>
    <t>Z000 102 666</t>
  </si>
  <si>
    <r>
      <t xml:space="preserve">5 </t>
    </r>
    <r>
      <rPr>
        <b/>
        <vertAlign val="superscript"/>
        <sz val="10"/>
        <rFont val="Arial"/>
        <family val="2"/>
      </rPr>
      <t>ème</t>
    </r>
  </si>
  <si>
    <t>Z000 102 632</t>
  </si>
  <si>
    <t>Z000 102 631</t>
  </si>
  <si>
    <t>Z000 102 629</t>
  </si>
  <si>
    <t>Z000 102 628</t>
  </si>
  <si>
    <t>Z000 102 627</t>
  </si>
  <si>
    <r>
      <t xml:space="preserve">3 </t>
    </r>
    <r>
      <rPr>
        <b/>
        <vertAlign val="superscript"/>
        <sz val="10"/>
        <rFont val="Arial"/>
        <family val="2"/>
      </rPr>
      <t>ème</t>
    </r>
  </si>
  <si>
    <t>Z000 102 579</t>
  </si>
  <si>
    <t>Z000 102 578</t>
  </si>
  <si>
    <t>Z000 102 577</t>
  </si>
  <si>
    <t>Z000 102 573</t>
  </si>
  <si>
    <t>Z000 102 548</t>
  </si>
  <si>
    <t>Z000 102 352</t>
  </si>
  <si>
    <t>P117 168 578</t>
  </si>
  <si>
    <t>P117 164 534</t>
  </si>
  <si>
    <t>P117 164 533</t>
  </si>
  <si>
    <t>P117 164 531</t>
  </si>
  <si>
    <t>P117 164 524</t>
  </si>
  <si>
    <t>P117 164 521</t>
  </si>
  <si>
    <t>P117 163 559</t>
  </si>
  <si>
    <t>P117 163 558</t>
  </si>
  <si>
    <t>P117 163 552</t>
  </si>
  <si>
    <t>P117 159 531</t>
  </si>
  <si>
    <t>P117 159 530</t>
  </si>
  <si>
    <t>P117 158 559</t>
  </si>
  <si>
    <t>P117 158 558</t>
  </si>
  <si>
    <t>P117 158 554</t>
  </si>
  <si>
    <t>P117 158 553</t>
  </si>
  <si>
    <t>P117 157 569</t>
  </si>
  <si>
    <t>P117 157 568</t>
  </si>
  <si>
    <t>P117 155 532</t>
  </si>
  <si>
    <t>P117 155 530</t>
  </si>
  <si>
    <t>P117 151 505</t>
  </si>
  <si>
    <t>P117 151 504</t>
  </si>
  <si>
    <t>P117 151 503</t>
  </si>
  <si>
    <t>P117 151 502</t>
  </si>
  <si>
    <t>P117 148 537</t>
  </si>
  <si>
    <t>P117 148 536</t>
  </si>
  <si>
    <t>P117 145 505</t>
  </si>
  <si>
    <t>P117 145 504</t>
  </si>
  <si>
    <t>P117 145 503</t>
  </si>
  <si>
    <t>P117 145 502</t>
  </si>
  <si>
    <t>P117 145 501</t>
  </si>
  <si>
    <t>P117 145 500</t>
  </si>
  <si>
    <t>P117 144 501</t>
  </si>
  <si>
    <t>FUBRI</t>
  </si>
  <si>
    <t>P117 144 500</t>
  </si>
  <si>
    <t>USPIT</t>
  </si>
  <si>
    <t>P117 143 501</t>
  </si>
  <si>
    <t>SU</t>
  </si>
  <si>
    <t>P117 143 500</t>
  </si>
  <si>
    <t>P117 142 506</t>
  </si>
  <si>
    <t>HURTH</t>
  </si>
  <si>
    <t>P117 142 505</t>
  </si>
  <si>
    <t>Atelier</t>
  </si>
  <si>
    <t>Récepteur Commande</t>
  </si>
  <si>
    <t>Valeur d'affutage</t>
  </si>
  <si>
    <t>Côte sur 8 dents :</t>
  </si>
  <si>
    <t>Date d'affutage :</t>
  </si>
  <si>
    <t>PI Raseuse :</t>
  </si>
  <si>
    <t>Cote sur           8 dents</t>
  </si>
  <si>
    <t>32 X 47</t>
  </si>
  <si>
    <t>35 X 41</t>
  </si>
  <si>
    <t>39 X 40</t>
  </si>
  <si>
    <t>37 X 39</t>
  </si>
  <si>
    <t>39 X 37</t>
  </si>
  <si>
    <t>43 X 33</t>
  </si>
  <si>
    <t>33 X 43</t>
  </si>
  <si>
    <t>41 X 35</t>
  </si>
  <si>
    <t>29 X 34</t>
  </si>
  <si>
    <t>34 X 29</t>
  </si>
  <si>
    <t>38 X 21</t>
  </si>
  <si>
    <t>39 X 20</t>
  </si>
  <si>
    <t>20 X 39</t>
  </si>
  <si>
    <t>21 X 38</t>
  </si>
  <si>
    <t>41 X 32</t>
  </si>
  <si>
    <t>12 X 30 X 43</t>
  </si>
  <si>
    <t>12 X 41</t>
  </si>
  <si>
    <t>41 X 12</t>
  </si>
  <si>
    <t>17 B 64</t>
  </si>
  <si>
    <t>64 A 17</t>
  </si>
  <si>
    <t>11 X 40</t>
  </si>
  <si>
    <t>40 X 11</t>
  </si>
  <si>
    <t>17 B 61</t>
  </si>
  <si>
    <t>61 X 17</t>
  </si>
  <si>
    <t>12 X 39</t>
  </si>
  <si>
    <t>13 X 83</t>
  </si>
  <si>
    <t>16 X 69</t>
  </si>
  <si>
    <t>69 X 16</t>
  </si>
  <si>
    <t>16 X 65</t>
  </si>
  <si>
    <t>17 X 67</t>
  </si>
  <si>
    <t>15 X 67</t>
  </si>
  <si>
    <t>13 X 68</t>
  </si>
  <si>
    <t>14 X 67</t>
  </si>
  <si>
    <t>14 X 65</t>
  </si>
  <si>
    <t>14 X 71</t>
  </si>
  <si>
    <t>13 X 40</t>
  </si>
  <si>
    <t>11 X 41</t>
  </si>
  <si>
    <t>23 X 41</t>
  </si>
  <si>
    <t>33 X 37</t>
  </si>
  <si>
    <t>31 X 37</t>
  </si>
  <si>
    <t>44 X 35</t>
  </si>
  <si>
    <t>41 X 37</t>
  </si>
  <si>
    <t>40 X 35</t>
  </si>
  <si>
    <t>51 X 31</t>
  </si>
  <si>
    <t>45 X 33</t>
  </si>
  <si>
    <t>47 X 33</t>
  </si>
  <si>
    <t>14 X 75</t>
  </si>
  <si>
    <t>17 X 71</t>
  </si>
  <si>
    <t>67 X 15</t>
  </si>
  <si>
    <t>15 X 74</t>
  </si>
  <si>
    <t>14 X 69</t>
  </si>
  <si>
    <t>82 X 41 X 41</t>
  </si>
  <si>
    <t>49 X 33</t>
  </si>
  <si>
    <t>41 X 12 X 23</t>
  </si>
  <si>
    <t>31 X 40</t>
  </si>
  <si>
    <t>21 X 41</t>
  </si>
  <si>
    <t>65 A 16</t>
  </si>
  <si>
    <t>16 B 65</t>
  </si>
  <si>
    <t>63 X 16</t>
  </si>
  <si>
    <t>16 A 63</t>
  </si>
  <si>
    <t>60 A 14</t>
  </si>
  <si>
    <t>14 B 60</t>
  </si>
  <si>
    <t>59 A 13</t>
  </si>
  <si>
    <t>13 B 59</t>
  </si>
  <si>
    <t>30 X 41</t>
  </si>
  <si>
    <t>41 X 30</t>
  </si>
  <si>
    <t>32 X 41</t>
  </si>
  <si>
    <t>39 X 12 X 23</t>
  </si>
  <si>
    <t>40 X 13 X 23</t>
  </si>
  <si>
    <t>51 X 33</t>
  </si>
  <si>
    <t>13 B 61</t>
  </si>
  <si>
    <t>61 X 13</t>
  </si>
  <si>
    <t>22 X 39</t>
  </si>
  <si>
    <t>53 X 31</t>
  </si>
  <si>
    <t>12 X 27 X 41</t>
  </si>
  <si>
    <t>58 X 31</t>
  </si>
  <si>
    <t>13 B 64 (T. C.)</t>
  </si>
  <si>
    <t>64 X 13</t>
  </si>
  <si>
    <t>19 X 70</t>
  </si>
  <si>
    <t>41 X 11 X 23</t>
  </si>
  <si>
    <t>44 X 37</t>
  </si>
  <si>
    <t>19 X 71</t>
  </si>
  <si>
    <t>17 X 65</t>
  </si>
  <si>
    <t>56 X 31</t>
  </si>
  <si>
    <t>19 X 68</t>
  </si>
  <si>
    <t>19 X 61</t>
  </si>
  <si>
    <r>
      <t xml:space="preserve">6 </t>
    </r>
    <r>
      <rPr>
        <b/>
        <vertAlign val="superscript"/>
        <sz val="10"/>
        <rFont val="Arial"/>
        <family val="2"/>
      </rPr>
      <t>ème</t>
    </r>
  </si>
  <si>
    <t>c</t>
  </si>
  <si>
    <t>P117168578250655VM</t>
  </si>
  <si>
    <t>=CONCATENER(STXT(A1;1;4);" ";STXT(C1;5;3);" ";STXT(C1;8;3);" ";(STXT(C2;22;3)))</t>
  </si>
  <si>
    <t>'=CONCATENER(STXT(A2;30;7))</t>
  </si>
  <si>
    <t>=CONCATENER(STXT(A8;11;2))</t>
  </si>
  <si>
    <t>=CONCATENER(STXT(A8;1;4);" ";STXT(A1;5;3);" ";STXT(A1;8;3);" ";(STXT(A1;22;3)))</t>
  </si>
  <si>
    <t>=CONCATENER(STXT(A9;30;7))</t>
  </si>
  <si>
    <t>Mabec</t>
  </si>
  <si>
    <t>Côte 8 dents</t>
  </si>
  <si>
    <t>Référence</t>
  </si>
  <si>
    <t>Référence + Atelier</t>
  </si>
  <si>
    <t>S'inscrire avec la zapette</t>
  </si>
  <si>
    <t>Avec la macro 1</t>
  </si>
  <si>
    <t>Avec la macro 2</t>
  </si>
  <si>
    <t>Nom des colonnes</t>
  </si>
  <si>
    <t>Avec Macro 2 copie AN1 et AO1 en AE1 AH1 et Efface AJ1:AO1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</si>
  <si>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</si>
  <si>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</si>
  <si>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</si>
  <si>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</si>
  <si>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</si>
  <si>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</si>
  <si>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</si>
  <si>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</si>
  <si>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</si>
  <si>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</si>
  <si>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</si>
  <si>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</si>
  <si>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</si>
  <si>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P.A. :</t>
  </si>
  <si>
    <t>Code Mabec :</t>
  </si>
  <si>
    <t>Atelier :</t>
  </si>
  <si>
    <t>M10</t>
  </si>
  <si>
    <t>Z000 415 639</t>
  </si>
  <si>
    <t>Mabec + Atelier</t>
  </si>
  <si>
    <t>Repére</t>
  </si>
  <si>
    <t>8 Dents</t>
  </si>
  <si>
    <t>Pièce</t>
  </si>
  <si>
    <t>C.Réaliser</t>
  </si>
  <si>
    <t>Fabricant</t>
  </si>
  <si>
    <t>N.Affutage</t>
  </si>
  <si>
    <t>Machine Affut.</t>
  </si>
  <si>
    <t>Date Affutage</t>
  </si>
  <si>
    <t>Machine Atel.</t>
  </si>
  <si>
    <t>Donnée copier avec macro " Recherche "</t>
  </si>
  <si>
    <t>Donnée recupérer sur page partie Moniteur</t>
  </si>
  <si>
    <t>Pour Choix</t>
  </si>
  <si>
    <t>Saisie MA ou MLx</t>
  </si>
  <si>
    <t>Laisser Vide</t>
  </si>
  <si>
    <t>Date retour</t>
  </si>
  <si>
    <t>Affuteuse</t>
  </si>
  <si>
    <t>'=CONCATENER(STXT(A8;11;2))</t>
  </si>
  <si>
    <t>=CONCATENER(STXT(A8;13;5))</t>
  </si>
  <si>
    <t>=CONCATENER(STXT(A8;18;1))</t>
  </si>
  <si>
    <t>=CONCATENER(STXT(A8;1;4);" ";STXT(A8;5;3);" ";STXT(A8;8;3)))</t>
  </si>
  <si>
    <t>Nombre Affutage :</t>
  </si>
  <si>
    <t>PA</t>
  </si>
  <si>
    <t>Pignon Inter.</t>
  </si>
  <si>
    <t>1/2</t>
  </si>
  <si>
    <t xml:space="preserve">                   MS262     34,91</t>
  </si>
  <si>
    <t>X</t>
  </si>
  <si>
    <t>POTC</t>
  </si>
  <si>
    <t>Ce positionner en C1</t>
  </si>
  <si>
    <t>Modif abaque affûtage</t>
  </si>
  <si>
    <t>Retour atelier pour remontage</t>
  </si>
  <si>
    <t>Manque graphique d'arrêt</t>
  </si>
  <si>
    <t>A affûter</t>
  </si>
  <si>
    <t>Voir qualité taille ébauche</t>
  </si>
  <si>
    <t>Dent(s) cassée(s) à repérer et affûtage</t>
  </si>
  <si>
    <t>Dent(s) cassée(s) à repérer et à renvoyer</t>
  </si>
  <si>
    <t>Modif en cours</t>
  </si>
  <si>
    <t>Outil magnétique</t>
  </si>
  <si>
    <t>Intervention machine atelier</t>
  </si>
  <si>
    <t>Manque bon de casse</t>
  </si>
  <si>
    <t>Outil sale renvoie atelier</t>
  </si>
  <si>
    <t>Valeur affûtage non conforme</t>
  </si>
  <si>
    <t>Affûteuse :</t>
  </si>
  <si>
    <t>Matricule :</t>
  </si>
  <si>
    <t>Fournisseur :</t>
  </si>
  <si>
    <t>Récepteur 5</t>
  </si>
  <si>
    <t>Commande 5</t>
  </si>
  <si>
    <t>Commande 4</t>
  </si>
  <si>
    <t>Récepteur 4</t>
  </si>
  <si>
    <t>Commande 3</t>
  </si>
  <si>
    <t>Récepteur 3</t>
  </si>
  <si>
    <t>Récepteur 2</t>
  </si>
  <si>
    <t>Commande 2</t>
  </si>
  <si>
    <t>Manchon 1/2</t>
  </si>
  <si>
    <t>Commande 1</t>
  </si>
  <si>
    <t>Récepteur 1</t>
  </si>
  <si>
    <t>Arbre Second.</t>
  </si>
  <si>
    <t>Récepteur 6</t>
  </si>
  <si>
    <t>Commande M.Arriére</t>
  </si>
  <si>
    <t>Moteur 5</t>
  </si>
  <si>
    <t>Moteur 5 - 6</t>
  </si>
  <si>
    <t>Commande AEB</t>
  </si>
  <si>
    <t>Récepteur 5 - 6</t>
  </si>
  <si>
    <t>Pignon Recept.</t>
  </si>
  <si>
    <t>Moteur 6</t>
  </si>
  <si>
    <t>Contra Rotatif</t>
  </si>
  <si>
    <t>Baladeur</t>
  </si>
  <si>
    <t>Renvoi M.Arriére</t>
  </si>
  <si>
    <t>2608T</t>
  </si>
  <si>
    <t>1330V</t>
  </si>
  <si>
    <t xml:space="preserve">Z000 102 777 </t>
  </si>
  <si>
    <t>25</t>
  </si>
  <si>
    <t>65,62</t>
  </si>
  <si>
    <t>MA</t>
  </si>
  <si>
    <t>MLC</t>
  </si>
  <si>
    <t>MLGU</t>
  </si>
  <si>
    <t>ML6C</t>
  </si>
  <si>
    <t>MLGU6</t>
  </si>
  <si>
    <t>ML5C/MLGU</t>
  </si>
  <si>
    <t>ML5C</t>
  </si>
  <si>
    <t>MLGU-Rec</t>
  </si>
  <si>
    <t>82 dents</t>
  </si>
  <si>
    <t>0398V</t>
  </si>
  <si>
    <t xml:space="preserve">Z000 224 752 </t>
  </si>
  <si>
    <t xml:space="preserve">  </t>
  </si>
  <si>
    <t>61,50</t>
  </si>
  <si>
    <t>1868T</t>
  </si>
  <si>
    <t xml:space="preserve">Z000 514 374 </t>
  </si>
  <si>
    <t>36,44</t>
  </si>
  <si>
    <t>1869T</t>
  </si>
  <si>
    <t>36,57</t>
  </si>
  <si>
    <t>0455V</t>
  </si>
  <si>
    <t xml:space="preserve">Z000 224 761 </t>
  </si>
  <si>
    <t>21</t>
  </si>
  <si>
    <t>37,49</t>
  </si>
  <si>
    <t>0703V</t>
  </si>
  <si>
    <t xml:space="preserve">Z000 102 947 </t>
  </si>
  <si>
    <t>22</t>
  </si>
  <si>
    <t>38,19</t>
  </si>
  <si>
    <t>2609T</t>
  </si>
  <si>
    <t xml:space="preserve">Z000 102 579 </t>
  </si>
  <si>
    <t>41,40</t>
  </si>
  <si>
    <t>0441V</t>
  </si>
  <si>
    <t xml:space="preserve">P117 155 532 </t>
  </si>
  <si>
    <t>48,59</t>
  </si>
  <si>
    <t>0652V</t>
  </si>
  <si>
    <t xml:space="preserve">P117 157 569 </t>
  </si>
  <si>
    <t>50,66</t>
  </si>
  <si>
    <t>1402T</t>
  </si>
  <si>
    <t xml:space="preserve">P117 142 505 </t>
  </si>
  <si>
    <t>33,42</t>
  </si>
  <si>
    <t xml:space="preserve">Z000 113 943 </t>
  </si>
  <si>
    <t>3155L</t>
  </si>
  <si>
    <t>44,40</t>
  </si>
  <si>
    <t>0844V</t>
  </si>
  <si>
    <t xml:space="preserve">Z000 514 302 </t>
  </si>
  <si>
    <t>63,30</t>
  </si>
  <si>
    <t>41,32</t>
  </si>
  <si>
    <t xml:space="preserve">Z000 102 997 </t>
  </si>
  <si>
    <t>50,23</t>
  </si>
  <si>
    <t>0985T</t>
  </si>
  <si>
    <t xml:space="preserve">P117 143 500 </t>
  </si>
  <si>
    <t>34,96</t>
  </si>
  <si>
    <t>0810V</t>
  </si>
  <si>
    <t xml:space="preserve">Z000 102 894 </t>
  </si>
  <si>
    <t>35,46</t>
  </si>
  <si>
    <t>1044V</t>
  </si>
  <si>
    <t xml:space="preserve">Z000 224 998 </t>
  </si>
  <si>
    <t>57,77</t>
  </si>
  <si>
    <t>0623V</t>
  </si>
  <si>
    <t>35,42</t>
  </si>
  <si>
    <t>0612V</t>
  </si>
  <si>
    <t xml:space="preserve">P117 144 501 </t>
  </si>
  <si>
    <t>35,66</t>
  </si>
  <si>
    <t>50,75</t>
  </si>
  <si>
    <t>2331T</t>
  </si>
  <si>
    <t>33,23</t>
  </si>
  <si>
    <t>1366V</t>
  </si>
  <si>
    <t>65,64</t>
  </si>
  <si>
    <t>1201T</t>
  </si>
  <si>
    <t xml:space="preserve">P117 158 554 </t>
  </si>
  <si>
    <t>51,97</t>
  </si>
  <si>
    <t>0001V</t>
  </si>
  <si>
    <t xml:space="preserve">Z000 224 660 </t>
  </si>
  <si>
    <t>35,37</t>
  </si>
  <si>
    <t>0666V</t>
  </si>
  <si>
    <t xml:space="preserve">P117 157 568 </t>
  </si>
  <si>
    <t>49,25</t>
  </si>
  <si>
    <t>0640V</t>
  </si>
  <si>
    <t>49,27</t>
  </si>
  <si>
    <t>Boite</t>
  </si>
  <si>
    <t xml:space="preserve">Saisissez avec liste de choix dans les cases Bleu Foncé Fournisseur, Matricule, et Affûteuse </t>
  </si>
  <si>
    <t>Saisisez dans les cases grise en manuel Nb. Affûtage, Charnière réalisée, Date d'affûtage, PI Raseuse et pour terminer appuyer sur  " Copie des données "</t>
  </si>
  <si>
    <t>Mangeon</t>
  </si>
  <si>
    <t>Mayer</t>
  </si>
  <si>
    <t>Commentaire</t>
  </si>
  <si>
    <t>Z000 415 640</t>
  </si>
  <si>
    <t>Z000102997250529VM</t>
  </si>
  <si>
    <t>Renvoi atelier charnière pièce non réalisée!</t>
  </si>
  <si>
    <t>Couteau dents cassées</t>
  </si>
  <si>
    <t>Erreur type pièces</t>
  </si>
  <si>
    <t>Mauvais chargement</t>
  </si>
  <si>
    <t>Outil cassé en cycle ou démontage</t>
  </si>
  <si>
    <t>Z000 520 205</t>
  </si>
  <si>
    <t>13 R 68</t>
  </si>
  <si>
    <t>AE13</t>
  </si>
  <si>
    <t>AI13</t>
  </si>
  <si>
    <t>AH1</t>
  </si>
  <si>
    <t>AF1</t>
  </si>
  <si>
    <t>BK1</t>
  </si>
  <si>
    <t>BI1</t>
  </si>
  <si>
    <t>BL1</t>
  </si>
  <si>
    <t>AH13</t>
  </si>
  <si>
    <t xml:space="preserve">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</si>
</sst>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"/>
    <numFmt numFmtId="165" formatCode="[$-40C]d\ mmmm\ yyyy;@"/>
    <numFmt numFmtId="166" formatCode="[$-40C]d\-mmm\-yy;@"/>
    <numFmt numFmtId="167" formatCode="General_)"/>
  </numFmts>
  <fonts count="59" x14ac:knownFonts="1">
    <font>
      <sz val="11"/>
      <color theme="1"/>
      <name val="Calibri"/>
      <family val="2"/>
      <scheme val="minor"/>
    </font>
    <font>
      <sz val="12"/>
      <color theme="1"/>
      <name val="Arial Narrow"/>
      <family val="2"/>
    </font>
    <font>
      <sz val="12"/>
      <name val="Arial Narrow"/>
      <family val="2"/>
    </font>
    <font>
      <sz val="12"/>
      <color theme="1"/>
      <name val="Arial Black"/>
      <family val="2"/>
    </font>
    <font>
      <sz val="9"/>
      <color theme="1"/>
      <name val="Arial Narrow"/>
      <family val="2"/>
    </font>
    <font>
      <sz val="9"/>
      <color theme="1"/>
      <name val="Arial Black"/>
      <family val="2"/>
    </font>
    <font>
      <b/>
      <i/>
      <sz val="9"/>
      <color theme="1"/>
      <name val="Arial Narrow"/>
      <family val="2"/>
    </font>
    <font>
      <b/>
      <sz val="9"/>
      <color theme="1"/>
      <name val="Arial Narrow"/>
      <family val="2"/>
    </font>
    <font>
      <sz val="9"/>
      <color theme="1"/>
      <name val="Impact"/>
      <family val="2"/>
    </font>
    <font>
      <sz val="16"/>
      <color theme="1"/>
      <name val="Arial Black"/>
      <family val="2"/>
    </font>
    <font>
      <sz val="14"/>
      <color theme="1"/>
      <name val="Arial Black"/>
      <family val="2"/>
    </font>
    <font>
      <sz val="10"/>
      <name val="Arial"/>
    </font>
    <font>
      <sz val="14"/>
      <name val="Arial"/>
    </font>
    <font>
      <b/>
      <sz val="12"/>
      <name val="Arial"/>
      <family val="2"/>
    </font>
    <font>
      <sz val="12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12"/>
      <name val="Arial"/>
    </font>
    <font>
      <sz val="10"/>
      <color indexed="52"/>
      <name val="Arial"/>
    </font>
    <font>
      <sz val="10"/>
      <color indexed="10"/>
      <name val="Arial"/>
    </font>
    <font>
      <sz val="10"/>
      <color indexed="21"/>
      <name val="Arial"/>
    </font>
    <font>
      <sz val="10"/>
      <color indexed="17"/>
      <name val="Arial"/>
    </font>
    <font>
      <b/>
      <sz val="10"/>
      <name val="Arial"/>
      <family val="2"/>
    </font>
    <font>
      <b/>
      <sz val="10"/>
      <color indexed="12"/>
      <name val="Arial"/>
      <family val="2"/>
    </font>
    <font>
      <b/>
      <sz val="11"/>
      <color indexed="52"/>
      <name val="Arial"/>
      <family val="2"/>
    </font>
    <font>
      <b/>
      <sz val="11"/>
      <name val="Arial"/>
      <family val="2"/>
    </font>
    <font>
      <b/>
      <sz val="11"/>
      <color indexed="10"/>
      <name val="Arial"/>
      <family val="2"/>
    </font>
    <font>
      <b/>
      <sz val="11"/>
      <color indexed="21"/>
      <name val="Arial"/>
      <family val="2"/>
    </font>
    <font>
      <b/>
      <sz val="11"/>
      <color indexed="12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2"/>
      <name val="Arial"/>
      <family val="2"/>
    </font>
    <font>
      <sz val="16"/>
      <name val="Arial"/>
      <family val="2"/>
    </font>
    <font>
      <i/>
      <u/>
      <sz val="14"/>
      <name val="Arial"/>
      <family val="2"/>
    </font>
    <font>
      <b/>
      <sz val="14"/>
      <name val="Arial"/>
      <family val="2"/>
    </font>
    <font>
      <sz val="10"/>
      <color rgb="FFFF0000"/>
      <name val="Arial"/>
      <family val="2"/>
    </font>
    <font>
      <b/>
      <sz val="12"/>
      <color indexed="8"/>
      <name val="Arial"/>
      <family val="2"/>
    </font>
    <font>
      <b/>
      <sz val="10"/>
      <color indexed="10"/>
      <name val="Arial"/>
      <family val="2"/>
    </font>
    <font>
      <sz val="12"/>
      <color indexed="10"/>
      <name val="Arial"/>
    </font>
    <font>
      <b/>
      <vertAlign val="superscript"/>
      <sz val="10"/>
      <name val="Arial"/>
      <family val="2"/>
    </font>
    <font>
      <b/>
      <sz val="11"/>
      <color indexed="17"/>
      <name val="Arial"/>
      <family val="2"/>
    </font>
    <font>
      <b/>
      <sz val="12"/>
      <color indexed="17"/>
      <name val="Arial"/>
      <family val="2"/>
    </font>
    <font>
      <b/>
      <sz val="9"/>
      <color theme="2" tint="-9.9978637043366805E-2"/>
      <name val="Arial Narrow"/>
      <family val="2"/>
    </font>
    <font>
      <sz val="16"/>
      <color theme="1"/>
      <name val="Calibri"/>
      <family val="2"/>
      <scheme val="minor"/>
    </font>
    <font>
      <b/>
      <sz val="10"/>
      <color rgb="FF0000FF"/>
      <name val="Arial"/>
      <family val="2"/>
    </font>
    <font>
      <b/>
      <sz val="10"/>
      <color rgb="FF00B050"/>
      <name val="Arial"/>
      <family val="2"/>
    </font>
    <font>
      <sz val="10"/>
      <color rgb="FF00B050"/>
      <name val="Arial"/>
      <family val="2"/>
    </font>
    <font>
      <b/>
      <sz val="10"/>
      <color theme="9" tint="-0.499984740745262"/>
      <name val="Arial"/>
      <family val="2"/>
    </font>
    <font>
      <sz val="18"/>
      <color theme="1"/>
      <name val="Calibri"/>
      <family val="2"/>
      <scheme val="minor"/>
    </font>
    <font>
      <b/>
      <sz val="13"/>
      <color theme="3" tint="0.39997558519241921"/>
      <name val="Arial"/>
      <family val="2"/>
    </font>
    <font>
      <b/>
      <sz val="9"/>
      <color theme="0" tint="-0.14999847407452621"/>
      <name val="Arial Narrow"/>
      <family val="2"/>
    </font>
    <font>
      <sz val="12"/>
      <color theme="9" tint="-0.499984740745262"/>
      <name val="Arial"/>
      <family val="2"/>
    </font>
    <font>
      <sz val="10"/>
      <color theme="1"/>
      <name val="Arial Narrow"/>
      <family val="2"/>
    </font>
    <font>
      <i/>
      <sz val="10"/>
      <color theme="1"/>
      <name val="Arial Narrow"/>
      <family val="2"/>
    </font>
    <font>
      <sz val="12"/>
      <name val="Helv"/>
    </font>
    <font>
      <sz val="14"/>
      <name val="Times New Roman"/>
      <family val="1"/>
    </font>
    <font>
      <sz val="14"/>
      <color rgb="FFFF0000"/>
      <name val="Times New Roman"/>
      <family val="1"/>
    </font>
    <font>
      <b/>
      <sz val="9"/>
      <color theme="2"/>
      <name val="Arial Narrow"/>
      <family val="2"/>
    </font>
    <font>
      <sz val="14"/>
      <color theme="3" tint="0.79998168889431442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59999389629810485"/>
        <bgColor indexed="64"/>
      </patternFill>
    </fill>
  </fills>
  <borders count="6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1" fillId="0" borderId="0"/>
    <xf numFmtId="0" fontId="15" fillId="0" borderId="0"/>
    <xf numFmtId="0" fontId="15" fillId="0" borderId="0"/>
    <xf numFmtId="167" fontId="54" fillId="0" borderId="0"/>
  </cellStyleXfs>
  <cellXfs count="35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11" fillId="0" borderId="0" xfId="1" applyProtection="1"/>
    <xf numFmtId="0" fontId="11" fillId="0" borderId="0" xfId="1" applyProtection="1">
      <protection locked="0"/>
    </xf>
    <xf numFmtId="0" fontId="11" fillId="0" borderId="0" xfId="1" applyAlignment="1" applyProtection="1">
      <alignment horizontal="center" vertical="center"/>
      <protection locked="0"/>
    </xf>
    <xf numFmtId="0" fontId="11" fillId="0" borderId="0" xfId="1" applyAlignment="1" applyProtection="1">
      <alignment horizontal="center" textRotation="90"/>
    </xf>
    <xf numFmtId="0" fontId="11" fillId="0" borderId="0" xfId="1" applyNumberFormat="1" applyAlignment="1" applyProtection="1">
      <alignment horizontal="center" textRotation="90"/>
    </xf>
    <xf numFmtId="0" fontId="11" fillId="0" borderId="0" xfId="1" applyBorder="1" applyProtection="1"/>
    <xf numFmtId="0" fontId="11" fillId="5" borderId="0" xfId="1" applyFill="1" applyProtection="1"/>
    <xf numFmtId="0" fontId="12" fillId="7" borderId="0" xfId="1" applyFont="1" applyFill="1" applyBorder="1" applyAlignment="1" applyProtection="1"/>
    <xf numFmtId="0" fontId="12" fillId="7" borderId="0" xfId="1" applyFont="1" applyFill="1" applyBorder="1" applyAlignment="1" applyProtection="1">
      <alignment horizontal="center" vertical="center"/>
    </xf>
    <xf numFmtId="0" fontId="11" fillId="5" borderId="0" xfId="1" applyFill="1" applyBorder="1" applyProtection="1"/>
    <xf numFmtId="0" fontId="32" fillId="7" borderId="1" xfId="1" applyFont="1" applyFill="1" applyBorder="1" applyAlignment="1" applyProtection="1">
      <alignment horizontal="center" vertical="center"/>
    </xf>
    <xf numFmtId="0" fontId="33" fillId="7" borderId="0" xfId="1" applyFont="1" applyFill="1" applyBorder="1" applyAlignment="1" applyProtection="1"/>
    <xf numFmtId="0" fontId="12" fillId="7" borderId="0" xfId="1" applyFont="1" applyFill="1" applyBorder="1" applyAlignment="1" applyProtection="1">
      <alignment horizontal="right"/>
    </xf>
    <xf numFmtId="0" fontId="12" fillId="7" borderId="0" xfId="1" quotePrefix="1" applyFont="1" applyFill="1" applyBorder="1" applyAlignment="1" applyProtection="1"/>
    <xf numFmtId="0" fontId="12" fillId="7" borderId="1" xfId="1" applyFont="1" applyFill="1" applyBorder="1" applyAlignment="1" applyProtection="1">
      <alignment horizontal="center" vertical="center"/>
    </xf>
    <xf numFmtId="0" fontId="16" fillId="7" borderId="0" xfId="1" quotePrefix="1" applyFont="1" applyFill="1" applyBorder="1" applyAlignment="1" applyProtection="1"/>
    <xf numFmtId="0" fontId="34" fillId="7" borderId="0" xfId="1" applyFont="1" applyFill="1" applyBorder="1" applyAlignment="1" applyProtection="1">
      <alignment horizontal="center" vertical="center"/>
    </xf>
    <xf numFmtId="0" fontId="35" fillId="0" borderId="0" xfId="1" applyFont="1" applyBorder="1" applyAlignment="1">
      <alignment vertical="center"/>
    </xf>
    <xf numFmtId="0" fontId="11" fillId="0" borderId="0" xfId="1" applyAlignment="1">
      <alignment horizontal="center"/>
    </xf>
    <xf numFmtId="0" fontId="22" fillId="0" borderId="0" xfId="1" applyFont="1" applyAlignment="1">
      <alignment horizontal="center"/>
    </xf>
    <xf numFmtId="0" fontId="14" fillId="0" borderId="0" xfId="1" applyFont="1" applyAlignment="1">
      <alignment horizontal="center"/>
    </xf>
    <xf numFmtId="0" fontId="36" fillId="0" borderId="0" xfId="3" applyFont="1" applyFill="1" applyBorder="1" applyAlignment="1">
      <alignment horizontal="center" wrapText="1"/>
    </xf>
    <xf numFmtId="0" fontId="13" fillId="0" borderId="0" xfId="2" quotePrefix="1" applyNumberFormat="1" applyFont="1" applyFill="1" applyBorder="1" applyAlignment="1">
      <alignment horizontal="center" wrapText="1"/>
    </xf>
    <xf numFmtId="0" fontId="13" fillId="0" borderId="0" xfId="2" applyFont="1" applyFill="1" applyBorder="1" applyAlignment="1">
      <alignment horizontal="center" wrapText="1"/>
    </xf>
    <xf numFmtId="0" fontId="11" fillId="0" borderId="0" xfId="1"/>
    <xf numFmtId="0" fontId="19" fillId="0" borderId="0" xfId="1" applyFont="1" applyAlignment="1">
      <alignment horizontal="center"/>
    </xf>
    <xf numFmtId="0" fontId="20" fillId="0" borderId="0" xfId="1" applyFont="1" applyAlignment="1">
      <alignment horizontal="center"/>
    </xf>
    <xf numFmtId="0" fontId="37" fillId="0" borderId="0" xfId="1" applyFont="1" applyBorder="1" applyAlignment="1">
      <alignment horizontal="center"/>
    </xf>
    <xf numFmtId="0" fontId="37" fillId="0" borderId="0" xfId="1" applyFont="1" applyAlignment="1">
      <alignment horizontal="center"/>
    </xf>
    <xf numFmtId="0" fontId="37" fillId="0" borderId="0" xfId="1" applyNumberFormat="1" applyFont="1" applyBorder="1" applyAlignment="1">
      <alignment horizontal="center"/>
    </xf>
    <xf numFmtId="0" fontId="40" fillId="0" borderId="1" xfId="1" applyFont="1" applyBorder="1" applyAlignment="1">
      <alignment horizontal="center" vertical="center" wrapText="1"/>
    </xf>
    <xf numFmtId="0" fontId="40" fillId="0" borderId="1" xfId="1" applyFont="1" applyFill="1" applyBorder="1" applyAlignment="1" applyProtection="1">
      <alignment horizontal="center" vertical="center" wrapText="1"/>
      <protection locked="0"/>
    </xf>
    <xf numFmtId="0" fontId="41" fillId="0" borderId="1" xfId="1" applyNumberFormat="1" applyFont="1" applyBorder="1" applyAlignment="1">
      <alignment horizontal="center" vertical="center" wrapText="1"/>
    </xf>
    <xf numFmtId="0" fontId="41" fillId="0" borderId="1" xfId="1" applyFont="1" applyBorder="1" applyAlignment="1">
      <alignment horizontal="center" vertical="center" wrapText="1"/>
    </xf>
    <xf numFmtId="0" fontId="29" fillId="7" borderId="1" xfId="1" applyFont="1" applyFill="1" applyBorder="1" applyAlignment="1" applyProtection="1">
      <alignment horizontal="right" vertical="center" indent="1"/>
    </xf>
    <xf numFmtId="0" fontId="16" fillId="0" borderId="0" xfId="1" applyFont="1" applyAlignment="1" applyProtection="1">
      <alignment horizontal="center" vertical="center"/>
    </xf>
    <xf numFmtId="166" fontId="32" fillId="7" borderId="1" xfId="1" applyNumberFormat="1" applyFont="1" applyFill="1" applyBorder="1" applyAlignment="1" applyProtection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left" vertical="center"/>
    </xf>
    <xf numFmtId="0" fontId="32" fillId="8" borderId="1" xfId="1" applyFont="1" applyFill="1" applyBorder="1" applyAlignment="1" applyProtection="1">
      <alignment horizontal="center" vertical="center"/>
      <protection locked="0"/>
    </xf>
    <xf numFmtId="166" fontId="32" fillId="8" borderId="1" xfId="1" applyNumberFormat="1" applyFont="1" applyFill="1" applyBorder="1" applyAlignment="1" applyProtection="1">
      <alignment horizontal="center" vertical="center"/>
      <protection locked="0"/>
    </xf>
    <xf numFmtId="0" fontId="16" fillId="0" borderId="0" xfId="1" applyFont="1" applyAlignment="1" applyProtection="1">
      <alignment horizontal="center" vertical="center"/>
      <protection locked="0"/>
    </xf>
    <xf numFmtId="0" fontId="43" fillId="0" borderId="0" xfId="0" applyFont="1"/>
    <xf numFmtId="0" fontId="43" fillId="0" borderId="0" xfId="0" quotePrefix="1" applyFont="1"/>
    <xf numFmtId="0" fontId="29" fillId="7" borderId="0" xfId="1" applyFont="1" applyFill="1" applyBorder="1" applyAlignment="1" applyProtection="1"/>
    <xf numFmtId="0" fontId="43" fillId="9" borderId="0" xfId="0" quotePrefix="1" applyFont="1" applyFill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5" borderId="0" xfId="0" applyFill="1" applyProtection="1">
      <protection locked="0"/>
    </xf>
    <xf numFmtId="49" fontId="37" fillId="5" borderId="0" xfId="0" applyNumberFormat="1" applyFont="1" applyFill="1" applyBorder="1" applyAlignment="1" applyProtection="1">
      <alignment vertical="center"/>
      <protection locked="0"/>
    </xf>
    <xf numFmtId="0" fontId="0" fillId="5" borderId="0" xfId="0" applyFill="1"/>
    <xf numFmtId="0" fontId="0" fillId="0" borderId="0" xfId="0" applyFill="1"/>
    <xf numFmtId="0" fontId="16" fillId="5" borderId="0" xfId="0" applyFont="1" applyFill="1"/>
    <xf numFmtId="49" fontId="44" fillId="5" borderId="0" xfId="0" applyNumberFormat="1" applyFont="1" applyFill="1" applyBorder="1" applyAlignment="1" applyProtection="1">
      <alignment vertical="center"/>
      <protection locked="0"/>
    </xf>
    <xf numFmtId="49" fontId="45" fillId="5" borderId="0" xfId="0" applyNumberFormat="1" applyFont="1" applyFill="1" applyBorder="1" applyAlignment="1" applyProtection="1">
      <alignment vertical="center"/>
      <protection locked="0"/>
    </xf>
    <xf numFmtId="0" fontId="46" fillId="5" borderId="0" xfId="0" applyFont="1" applyFill="1"/>
    <xf numFmtId="49" fontId="47" fillId="5" borderId="0" xfId="0" applyNumberFormat="1" applyFont="1" applyFill="1" applyBorder="1" applyAlignment="1" applyProtection="1">
      <alignment vertical="center"/>
      <protection locked="0"/>
    </xf>
    <xf numFmtId="49" fontId="45" fillId="5" borderId="1" xfId="0" applyNumberFormat="1" applyFont="1" applyFill="1" applyBorder="1" applyAlignment="1" applyProtection="1">
      <alignment horizontal="center" vertical="center"/>
      <protection locked="0"/>
    </xf>
    <xf numFmtId="0" fontId="14" fillId="0" borderId="0" xfId="1" applyFont="1" applyFill="1" applyAlignment="1">
      <alignment horizontal="center"/>
    </xf>
    <xf numFmtId="0" fontId="11" fillId="0" borderId="0" xfId="1" applyFill="1" applyAlignment="1">
      <alignment horizontal="center"/>
    </xf>
    <xf numFmtId="0" fontId="11" fillId="0" borderId="0" xfId="1" applyAlignment="1" applyProtection="1">
      <alignment horizontal="center" vertical="center"/>
    </xf>
    <xf numFmtId="166" fontId="11" fillId="0" borderId="0" xfId="1" applyNumberFormat="1" applyAlignment="1" applyProtection="1">
      <alignment horizontal="center" vertical="center"/>
    </xf>
    <xf numFmtId="0" fontId="2" fillId="11" borderId="1" xfId="0" applyFont="1" applyFill="1" applyBorder="1" applyAlignment="1">
      <alignment horizontal="center" vertical="center"/>
    </xf>
    <xf numFmtId="166" fontId="2" fillId="11" borderId="1" xfId="0" applyNumberFormat="1" applyFont="1" applyFill="1" applyBorder="1" applyAlignment="1">
      <alignment horizontal="center" vertical="center"/>
    </xf>
    <xf numFmtId="0" fontId="1" fillId="11" borderId="1" xfId="0" applyFont="1" applyFill="1" applyBorder="1" applyAlignment="1">
      <alignment horizontal="center" vertical="center"/>
    </xf>
    <xf numFmtId="166" fontId="1" fillId="11" borderId="1" xfId="0" applyNumberFormat="1" applyFont="1" applyFill="1" applyBorder="1" applyAlignment="1">
      <alignment horizontal="center" vertical="center"/>
    </xf>
    <xf numFmtId="0" fontId="31" fillId="5" borderId="0" xfId="1" applyFont="1" applyFill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0" fontId="51" fillId="0" borderId="1" xfId="1" quotePrefix="1" applyFont="1" applyFill="1" applyBorder="1" applyAlignment="1">
      <alignment horizontal="center" vertical="center"/>
    </xf>
    <xf numFmtId="0" fontId="51" fillId="0" borderId="1" xfId="1" applyFont="1" applyFill="1" applyBorder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5" borderId="0" xfId="0" applyFill="1" applyBorder="1" applyAlignment="1" applyProtection="1">
      <alignment horizontal="center" vertical="center"/>
      <protection locked="0"/>
    </xf>
    <xf numFmtId="0" fontId="11" fillId="5" borderId="0" xfId="0" applyFont="1" applyFill="1" applyBorder="1" applyAlignment="1" applyProtection="1">
      <alignment horizontal="center" vertical="center"/>
      <protection locked="0"/>
    </xf>
    <xf numFmtId="0" fontId="22" fillId="5" borderId="0" xfId="0" applyFont="1" applyFill="1" applyBorder="1" applyAlignment="1" applyProtection="1">
      <alignment vertical="center"/>
      <protection locked="0"/>
    </xf>
    <xf numFmtId="0" fontId="16" fillId="5" borderId="0" xfId="0" applyFont="1" applyFill="1" applyProtection="1">
      <protection locked="0"/>
    </xf>
    <xf numFmtId="0" fontId="16" fillId="5" borderId="0" xfId="0" applyFont="1" applyFill="1" applyBorder="1" applyAlignment="1" applyProtection="1">
      <alignment horizontal="center" vertical="center"/>
      <protection locked="0"/>
    </xf>
    <xf numFmtId="0" fontId="16" fillId="12" borderId="21" xfId="1" applyFont="1" applyFill="1" applyBorder="1" applyAlignment="1" applyProtection="1">
      <alignment horizontal="center" vertical="center"/>
      <protection locked="0"/>
    </xf>
    <xf numFmtId="0" fontId="16" fillId="12" borderId="14" xfId="1" applyFont="1" applyFill="1" applyBorder="1" applyAlignment="1" applyProtection="1">
      <alignment horizontal="center" vertical="center"/>
      <protection locked="0"/>
    </xf>
    <xf numFmtId="0" fontId="1" fillId="0" borderId="26" xfId="0" applyFont="1" applyFill="1" applyBorder="1" applyAlignment="1" applyProtection="1">
      <alignment horizontal="center" vertical="center"/>
      <protection locked="0"/>
    </xf>
    <xf numFmtId="166" fontId="1" fillId="0" borderId="26" xfId="0" applyNumberFormat="1" applyFont="1" applyFill="1" applyBorder="1" applyAlignment="1" applyProtection="1">
      <alignment horizontal="center" vertical="center"/>
      <protection locked="0"/>
    </xf>
    <xf numFmtId="0" fontId="1" fillId="0" borderId="27" xfId="0" applyFont="1" applyFill="1" applyBorder="1" applyAlignment="1" applyProtection="1">
      <alignment horizontal="center" vertical="center"/>
      <protection locked="0"/>
    </xf>
    <xf numFmtId="0" fontId="1" fillId="0" borderId="31" xfId="0" applyFont="1" applyFill="1" applyBorder="1" applyAlignment="1" applyProtection="1">
      <alignment horizontal="center" vertical="center"/>
      <protection locked="0"/>
    </xf>
    <xf numFmtId="0" fontId="1" fillId="0" borderId="28" xfId="0" applyFont="1" applyFill="1" applyBorder="1" applyAlignment="1" applyProtection="1">
      <alignment horizontal="center" vertical="center"/>
      <protection locked="0"/>
    </xf>
    <xf numFmtId="0" fontId="4" fillId="4" borderId="0" xfId="0" applyFont="1" applyFill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52" fillId="0" borderId="0" xfId="0" applyFont="1" applyAlignment="1">
      <alignment horizontal="left" vertical="center"/>
    </xf>
    <xf numFmtId="0" fontId="52" fillId="0" borderId="0" xfId="0" applyFont="1" applyAlignment="1">
      <alignment horizontal="center" vertical="center"/>
    </xf>
    <xf numFmtId="0" fontId="52" fillId="4" borderId="0" xfId="0" applyFont="1" applyFill="1" applyAlignment="1">
      <alignment horizontal="center" vertical="center"/>
    </xf>
    <xf numFmtId="0" fontId="53" fillId="0" borderId="0" xfId="0" applyFont="1" applyAlignment="1">
      <alignment horizontal="center" vertical="center"/>
    </xf>
    <xf numFmtId="0" fontId="4" fillId="4" borderId="0" xfId="0" applyFont="1" applyFill="1" applyAlignment="1">
      <alignment horizontal="left" vertical="center"/>
    </xf>
    <xf numFmtId="0" fontId="11" fillId="0" borderId="0" xfId="1" applyBorder="1" applyAlignment="1" applyProtection="1">
      <alignment horizontal="center" vertical="center"/>
    </xf>
    <xf numFmtId="0" fontId="11" fillId="5" borderId="0" xfId="1" applyFill="1" applyBorder="1" applyAlignment="1" applyProtection="1">
      <alignment horizontal="center" vertical="center"/>
    </xf>
    <xf numFmtId="0" fontId="31" fillId="0" borderId="0" xfId="1" applyFont="1" applyAlignment="1" applyProtection="1">
      <alignment horizontal="center"/>
    </xf>
    <xf numFmtId="167" fontId="55" fillId="0" borderId="1" xfId="4" applyFont="1" applyFill="1" applyBorder="1" applyAlignment="1">
      <alignment horizontal="center" vertical="center"/>
    </xf>
    <xf numFmtId="167" fontId="55" fillId="0" borderId="1" xfId="4" applyFont="1" applyFill="1" applyBorder="1" applyAlignment="1" applyProtection="1">
      <alignment horizontal="center" vertical="center"/>
    </xf>
    <xf numFmtId="0" fontId="22" fillId="0" borderId="1" xfId="1" quotePrefix="1" applyFont="1" applyFill="1" applyBorder="1" applyAlignment="1">
      <alignment horizontal="center"/>
    </xf>
    <xf numFmtId="0" fontId="31" fillId="0" borderId="1" xfId="2" applyFont="1" applyFill="1" applyBorder="1" applyAlignment="1">
      <alignment horizontal="center" wrapText="1"/>
    </xf>
    <xf numFmtId="0" fontId="31" fillId="0" borderId="1" xfId="1" applyNumberFormat="1" applyFont="1" applyFill="1" applyBorder="1" applyAlignment="1">
      <alignment horizontal="center"/>
    </xf>
    <xf numFmtId="2" fontId="31" fillId="0" borderId="1" xfId="1" applyNumberFormat="1" applyFont="1" applyFill="1" applyBorder="1" applyAlignment="1">
      <alignment horizontal="center"/>
    </xf>
    <xf numFmtId="0" fontId="22" fillId="0" borderId="1" xfId="1" applyFont="1" applyFill="1" applyBorder="1" applyAlignment="1">
      <alignment horizontal="center"/>
    </xf>
    <xf numFmtId="0" fontId="31" fillId="0" borderId="1" xfId="2" quotePrefix="1" applyFont="1" applyFill="1" applyBorder="1" applyAlignment="1">
      <alignment horizontal="center" wrapText="1"/>
    </xf>
    <xf numFmtId="0" fontId="22" fillId="0" borderId="1" xfId="2" applyFont="1" applyFill="1" applyBorder="1" applyAlignment="1">
      <alignment horizontal="center" wrapText="1"/>
    </xf>
    <xf numFmtId="16" fontId="22" fillId="0" borderId="1" xfId="1" quotePrefix="1" applyNumberFormat="1" applyFont="1" applyFill="1" applyBorder="1" applyAlignment="1">
      <alignment horizontal="center"/>
    </xf>
    <xf numFmtId="2" fontId="31" fillId="0" borderId="1" xfId="1" quotePrefix="1" applyNumberFormat="1" applyFont="1" applyFill="1" applyBorder="1" applyAlignment="1">
      <alignment horizontal="center"/>
    </xf>
    <xf numFmtId="0" fontId="14" fillId="0" borderId="1" xfId="2" applyFont="1" applyFill="1" applyBorder="1" applyAlignment="1">
      <alignment horizontal="center" wrapText="1"/>
    </xf>
    <xf numFmtId="0" fontId="14" fillId="0" borderId="1" xfId="1" applyNumberFormat="1" applyFont="1" applyFill="1" applyBorder="1" applyAlignment="1">
      <alignment horizontal="center"/>
    </xf>
    <xf numFmtId="2" fontId="14" fillId="0" borderId="1" xfId="1" applyNumberFormat="1" applyFont="1" applyFill="1" applyBorder="1" applyAlignment="1">
      <alignment horizontal="center"/>
    </xf>
    <xf numFmtId="0" fontId="37" fillId="0" borderId="1" xfId="1" applyFont="1" applyFill="1" applyBorder="1" applyAlignment="1">
      <alignment horizontal="center"/>
    </xf>
    <xf numFmtId="0" fontId="37" fillId="0" borderId="1" xfId="1" quotePrefix="1" applyFont="1" applyFill="1" applyBorder="1" applyAlignment="1">
      <alignment horizontal="center"/>
    </xf>
    <xf numFmtId="0" fontId="14" fillId="0" borderId="1" xfId="2" quotePrefix="1" applyFont="1" applyFill="1" applyBorder="1" applyAlignment="1">
      <alignment horizontal="center" wrapText="1"/>
    </xf>
    <xf numFmtId="0" fontId="38" fillId="0" borderId="1" xfId="2" applyFont="1" applyFill="1" applyBorder="1" applyAlignment="1">
      <alignment horizontal="center" wrapText="1"/>
    </xf>
    <xf numFmtId="0" fontId="22" fillId="0" borderId="0" xfId="1" applyFont="1" applyFill="1" applyAlignment="1">
      <alignment horizontal="center"/>
    </xf>
    <xf numFmtId="167" fontId="56" fillId="0" borderId="1" xfId="4" applyFont="1" applyFill="1" applyBorder="1" applyAlignment="1" applyProtection="1">
      <alignment horizontal="center" vertical="center"/>
    </xf>
    <xf numFmtId="0" fontId="1" fillId="0" borderId="24" xfId="0" applyFont="1" applyFill="1" applyBorder="1" applyAlignment="1" applyProtection="1">
      <alignment horizontal="center" vertical="center"/>
      <protection locked="0"/>
    </xf>
    <xf numFmtId="166" fontId="1" fillId="0" borderId="24" xfId="0" applyNumberFormat="1" applyFont="1" applyFill="1" applyBorder="1" applyAlignment="1" applyProtection="1">
      <alignment horizontal="center" vertical="center"/>
      <protection locked="0"/>
    </xf>
    <xf numFmtId="0" fontId="1" fillId="0" borderId="25" xfId="0" applyFont="1" applyFill="1" applyBorder="1" applyAlignment="1" applyProtection="1">
      <alignment horizontal="center" vertical="center"/>
      <protection locked="0"/>
    </xf>
    <xf numFmtId="0" fontId="1" fillId="0" borderId="36" xfId="0" applyFont="1" applyFill="1" applyBorder="1" applyAlignment="1" applyProtection="1">
      <alignment horizontal="center" vertical="center"/>
      <protection locked="0"/>
    </xf>
    <xf numFmtId="0" fontId="1" fillId="0" borderId="37" xfId="0" applyFont="1" applyFill="1" applyBorder="1" applyAlignment="1" applyProtection="1">
      <alignment horizontal="center" vertical="center"/>
      <protection locked="0"/>
    </xf>
    <xf numFmtId="0" fontId="22" fillId="0" borderId="14" xfId="1" applyFont="1" applyFill="1" applyBorder="1" applyAlignment="1">
      <alignment horizontal="center"/>
    </xf>
    <xf numFmtId="0" fontId="51" fillId="0" borderId="14" xfId="1" quotePrefix="1" applyFont="1" applyFill="1" applyBorder="1" applyAlignment="1">
      <alignment horizontal="center" vertical="center"/>
    </xf>
    <xf numFmtId="0" fontId="14" fillId="0" borderId="1" xfId="1" applyFont="1" applyFill="1" applyBorder="1" applyAlignment="1">
      <alignment horizontal="center"/>
    </xf>
    <xf numFmtId="0" fontId="14" fillId="0" borderId="1" xfId="1" applyFont="1" applyFill="1" applyBorder="1" applyAlignment="1" applyProtection="1">
      <alignment horizontal="center"/>
      <protection locked="0"/>
    </xf>
    <xf numFmtId="0" fontId="14" fillId="0" borderId="14" xfId="2" applyFont="1" applyFill="1" applyBorder="1" applyAlignment="1">
      <alignment horizontal="center" wrapText="1"/>
    </xf>
    <xf numFmtId="0" fontId="14" fillId="0" borderId="14" xfId="1" applyNumberFormat="1" applyFont="1" applyFill="1" applyBorder="1" applyAlignment="1">
      <alignment horizontal="center"/>
    </xf>
    <xf numFmtId="2" fontId="14" fillId="0" borderId="14" xfId="1" applyNumberFormat="1" applyFont="1" applyFill="1" applyBorder="1" applyAlignment="1">
      <alignment horizontal="center"/>
    </xf>
    <xf numFmtId="0" fontId="14" fillId="0" borderId="14" xfId="2" quotePrefix="1" applyFont="1" applyFill="1" applyBorder="1" applyAlignment="1">
      <alignment horizontal="center" wrapText="1"/>
    </xf>
    <xf numFmtId="0" fontId="37" fillId="0" borderId="14" xfId="1" quotePrefix="1" applyFont="1" applyFill="1" applyBorder="1" applyAlignment="1">
      <alignment horizontal="center"/>
    </xf>
    <xf numFmtId="0" fontId="37" fillId="0" borderId="14" xfId="1" applyFont="1" applyFill="1" applyBorder="1" applyAlignment="1">
      <alignment horizontal="center"/>
    </xf>
    <xf numFmtId="0" fontId="12" fillId="7" borderId="0" xfId="1" applyFont="1" applyFill="1" applyBorder="1" applyAlignment="1" applyProtection="1">
      <alignment vertical="center" wrapText="1"/>
    </xf>
    <xf numFmtId="0" fontId="29" fillId="7" borderId="0" xfId="1" applyFont="1" applyFill="1" applyBorder="1" applyAlignment="1" applyProtection="1">
      <alignment vertical="center" wrapText="1"/>
    </xf>
    <xf numFmtId="0" fontId="12" fillId="7" borderId="10" xfId="1" applyFont="1" applyFill="1" applyBorder="1" applyAlignment="1" applyProtection="1">
      <alignment vertical="center" wrapText="1"/>
    </xf>
    <xf numFmtId="0" fontId="29" fillId="7" borderId="45" xfId="1" applyFont="1" applyFill="1" applyBorder="1" applyAlignment="1" applyProtection="1">
      <alignment vertical="center" wrapText="1"/>
    </xf>
    <xf numFmtId="0" fontId="32" fillId="13" borderId="1" xfId="1" applyFont="1" applyFill="1" applyBorder="1" applyAlignment="1" applyProtection="1">
      <alignment horizontal="center" vertical="center"/>
      <protection locked="0"/>
    </xf>
    <xf numFmtId="0" fontId="4" fillId="4" borderId="48" xfId="0" applyFont="1" applyFill="1" applyBorder="1" applyAlignment="1" applyProtection="1">
      <alignment horizontal="center" vertical="center"/>
    </xf>
    <xf numFmtId="0" fontId="4" fillId="4" borderId="35" xfId="0" applyFont="1" applyFill="1" applyBorder="1" applyAlignment="1" applyProtection="1">
      <alignment horizontal="center" vertical="center"/>
    </xf>
    <xf numFmtId="0" fontId="6" fillId="4" borderId="35" xfId="0" applyFont="1" applyFill="1" applyBorder="1" applyAlignment="1" applyProtection="1">
      <alignment horizontal="center" vertical="center"/>
    </xf>
    <xf numFmtId="0" fontId="7" fillId="3" borderId="35" xfId="0" applyFont="1" applyFill="1" applyBorder="1" applyAlignment="1" applyProtection="1">
      <alignment horizontal="center" wrapText="1"/>
    </xf>
    <xf numFmtId="0" fontId="42" fillId="3" borderId="7" xfId="0" applyFont="1" applyFill="1" applyBorder="1" applyAlignment="1" applyProtection="1">
      <alignment vertical="center" wrapText="1"/>
    </xf>
    <xf numFmtId="0" fontId="7" fillId="3" borderId="35" xfId="0" applyFont="1" applyFill="1" applyBorder="1" applyAlignment="1" applyProtection="1">
      <alignment horizontal="center" vertical="center" wrapText="1"/>
    </xf>
    <xf numFmtId="0" fontId="50" fillId="3" borderId="7" xfId="0" applyFont="1" applyFill="1" applyBorder="1" applyAlignment="1" applyProtection="1">
      <alignment vertical="center" wrapText="1"/>
    </xf>
    <xf numFmtId="0" fontId="57" fillId="3" borderId="48" xfId="0" quotePrefix="1" applyFont="1" applyFill="1" applyBorder="1" applyAlignment="1" applyProtection="1">
      <alignment horizontal="center" vertical="center" wrapText="1"/>
    </xf>
    <xf numFmtId="0" fontId="57" fillId="3" borderId="48" xfId="0" applyFont="1" applyFill="1" applyBorder="1" applyAlignment="1" applyProtection="1">
      <alignment horizontal="center" vertical="center" wrapText="1"/>
    </xf>
    <xf numFmtId="0" fontId="31" fillId="2" borderId="1" xfId="2" applyFont="1" applyFill="1" applyBorder="1" applyAlignment="1">
      <alignment horizontal="center" wrapText="1"/>
    </xf>
    <xf numFmtId="0" fontId="31" fillId="2" borderId="1" xfId="1" applyNumberFormat="1" applyFont="1" applyFill="1" applyBorder="1" applyAlignment="1">
      <alignment horizontal="center"/>
    </xf>
    <xf numFmtId="2" fontId="31" fillId="2" borderId="1" xfId="1" applyNumberFormat="1" applyFont="1" applyFill="1" applyBorder="1" applyAlignment="1">
      <alignment horizontal="center"/>
    </xf>
    <xf numFmtId="0" fontId="22" fillId="2" borderId="1" xfId="1" quotePrefix="1" applyFont="1" applyFill="1" applyBorder="1" applyAlignment="1">
      <alignment horizontal="center"/>
    </xf>
    <xf numFmtId="0" fontId="22" fillId="2" borderId="1" xfId="1" applyFont="1" applyFill="1" applyBorder="1" applyAlignment="1">
      <alignment horizontal="center"/>
    </xf>
    <xf numFmtId="0" fontId="51" fillId="2" borderId="1" xfId="1" quotePrefix="1" applyFont="1" applyFill="1" applyBorder="1" applyAlignment="1">
      <alignment horizontal="center" vertical="center"/>
    </xf>
    <xf numFmtId="0" fontId="14" fillId="2" borderId="1" xfId="1" applyFont="1" applyFill="1" applyBorder="1" applyAlignment="1">
      <alignment horizontal="center"/>
    </xf>
    <xf numFmtId="0" fontId="4" fillId="3" borderId="0" xfId="0" applyFont="1" applyFill="1" applyAlignment="1" applyProtection="1">
      <alignment horizontal="center" vertical="center"/>
    </xf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center" vertical="center"/>
    </xf>
    <xf numFmtId="0" fontId="5" fillId="3" borderId="0" xfId="0" applyFont="1" applyFill="1" applyBorder="1" applyAlignment="1" applyProtection="1">
      <alignment vertical="center"/>
    </xf>
    <xf numFmtId="0" fontId="6" fillId="3" borderId="0" xfId="0" applyFont="1" applyFill="1" applyBorder="1" applyAlignment="1" applyProtection="1">
      <alignment horizontal="left" vertical="center"/>
    </xf>
    <xf numFmtId="0" fontId="6" fillId="3" borderId="0" xfId="0" applyFont="1" applyFill="1" applyBorder="1" applyAlignment="1" applyProtection="1">
      <alignment vertical="center"/>
    </xf>
    <xf numFmtId="0" fontId="7" fillId="4" borderId="33" xfId="0" applyFont="1" applyFill="1" applyBorder="1" applyAlignment="1" applyProtection="1">
      <alignment horizontal="center" vertical="center" wrapText="1"/>
    </xf>
    <xf numFmtId="0" fontId="7" fillId="4" borderId="50" xfId="0" applyFont="1" applyFill="1" applyBorder="1" applyAlignment="1" applyProtection="1">
      <alignment horizontal="center" vertical="center" wrapText="1"/>
    </xf>
    <xf numFmtId="0" fontId="1" fillId="0" borderId="51" xfId="0" applyFont="1" applyFill="1" applyBorder="1" applyAlignment="1" applyProtection="1">
      <alignment horizontal="center" vertical="center"/>
      <protection locked="0"/>
    </xf>
    <xf numFmtId="0" fontId="1" fillId="0" borderId="52" xfId="0" applyFont="1" applyFill="1" applyBorder="1" applyAlignment="1" applyProtection="1">
      <alignment horizontal="center" vertical="center"/>
      <protection locked="0"/>
    </xf>
    <xf numFmtId="0" fontId="1" fillId="0" borderId="53" xfId="0" applyFont="1" applyFill="1" applyBorder="1" applyAlignment="1" applyProtection="1">
      <alignment horizontal="center" vertical="center"/>
      <protection locked="0"/>
    </xf>
    <xf numFmtId="0" fontId="2" fillId="0" borderId="57" xfId="0" applyFont="1" applyFill="1" applyBorder="1" applyAlignment="1" applyProtection="1">
      <alignment horizontal="center" vertical="center"/>
      <protection locked="0"/>
    </xf>
    <xf numFmtId="0" fontId="2" fillId="0" borderId="58" xfId="0" applyFont="1" applyFill="1" applyBorder="1" applyAlignment="1" applyProtection="1">
      <alignment horizontal="center" vertical="center"/>
      <protection locked="0"/>
    </xf>
    <xf numFmtId="0" fontId="1" fillId="0" borderId="58" xfId="0" applyFont="1" applyFill="1" applyBorder="1" applyAlignment="1" applyProtection="1">
      <alignment horizontal="center" vertical="center"/>
      <protection locked="0"/>
    </xf>
    <xf numFmtId="166" fontId="2" fillId="0" borderId="57" xfId="0" applyNumberFormat="1" applyFont="1" applyFill="1" applyBorder="1" applyAlignment="1" applyProtection="1">
      <alignment horizontal="center" vertical="center"/>
      <protection locked="0"/>
    </xf>
    <xf numFmtId="166" fontId="2" fillId="0" borderId="58" xfId="0" applyNumberFormat="1" applyFont="1" applyFill="1" applyBorder="1" applyAlignment="1" applyProtection="1">
      <alignment horizontal="center" vertical="center"/>
      <protection locked="0"/>
    </xf>
    <xf numFmtId="166" fontId="1" fillId="0" borderId="58" xfId="0" applyNumberFormat="1" applyFont="1" applyFill="1" applyBorder="1" applyAlignment="1" applyProtection="1">
      <alignment horizontal="center" vertical="center"/>
      <protection locked="0"/>
    </xf>
    <xf numFmtId="0" fontId="1" fillId="0" borderId="36" xfId="0" applyFont="1" applyFill="1" applyBorder="1" applyAlignment="1" applyProtection="1">
      <alignment horizontal="left" vertical="center" indent="1"/>
      <protection locked="0"/>
    </xf>
    <xf numFmtId="0" fontId="1" fillId="0" borderId="31" xfId="0" applyFont="1" applyFill="1" applyBorder="1" applyAlignment="1" applyProtection="1">
      <alignment horizontal="left" vertical="center" indent="1"/>
      <protection locked="0"/>
    </xf>
    <xf numFmtId="0" fontId="1" fillId="0" borderId="59" xfId="0" applyFont="1" applyFill="1" applyBorder="1" applyAlignment="1" applyProtection="1">
      <alignment horizontal="center" vertical="center"/>
      <protection locked="0"/>
    </xf>
    <xf numFmtId="0" fontId="1" fillId="0" borderId="60" xfId="0" applyFont="1" applyFill="1" applyBorder="1" applyAlignment="1" applyProtection="1">
      <alignment horizontal="center" vertical="center"/>
      <protection locked="0"/>
    </xf>
    <xf numFmtId="0" fontId="6" fillId="4" borderId="6" xfId="0" applyFont="1" applyFill="1" applyBorder="1" applyAlignment="1" applyProtection="1">
      <alignment vertical="center"/>
    </xf>
    <xf numFmtId="0" fontId="6" fillId="4" borderId="11" xfId="0" applyFont="1" applyFill="1" applyBorder="1" applyAlignment="1" applyProtection="1">
      <alignment vertical="center"/>
    </xf>
    <xf numFmtId="0" fontId="4" fillId="4" borderId="22" xfId="0" applyFont="1" applyFill="1" applyBorder="1" applyAlignment="1" applyProtection="1">
      <alignment horizontal="center" vertical="center"/>
    </xf>
    <xf numFmtId="0" fontId="4" fillId="4" borderId="21" xfId="0" applyFont="1" applyFill="1" applyBorder="1" applyAlignment="1" applyProtection="1">
      <alignment horizontal="center" vertical="center"/>
    </xf>
    <xf numFmtId="0" fontId="4" fillId="4" borderId="23" xfId="0" applyFont="1" applyFill="1" applyBorder="1" applyAlignment="1" applyProtection="1">
      <alignment horizontal="center" vertical="center"/>
    </xf>
    <xf numFmtId="0" fontId="7" fillId="4" borderId="7" xfId="0" applyFont="1" applyFill="1" applyBorder="1" applyAlignment="1" applyProtection="1">
      <alignment horizontal="center" vertical="center" wrapText="1"/>
    </xf>
    <xf numFmtId="16" fontId="12" fillId="7" borderId="0" xfId="1" applyNumberFormat="1" applyFont="1" applyFill="1" applyBorder="1" applyAlignment="1" applyProtection="1"/>
    <xf numFmtId="1" fontId="32" fillId="8" borderId="1" xfId="1" applyNumberFormat="1" applyFont="1" applyFill="1" applyBorder="1" applyAlignment="1" applyProtection="1">
      <alignment horizontal="center" vertical="center"/>
      <protection locked="0"/>
    </xf>
    <xf numFmtId="0" fontId="4" fillId="4" borderId="48" xfId="0" applyFont="1" applyFill="1" applyBorder="1" applyAlignment="1" applyProtection="1">
      <alignment horizontal="left" vertical="center"/>
    </xf>
    <xf numFmtId="0" fontId="4" fillId="4" borderId="35" xfId="0" applyFont="1" applyFill="1" applyBorder="1" applyAlignment="1" applyProtection="1">
      <alignment horizontal="left" vertical="center"/>
    </xf>
    <xf numFmtId="0" fontId="6" fillId="4" borderId="35" xfId="0" applyFont="1" applyFill="1" applyBorder="1" applyAlignment="1" applyProtection="1">
      <alignment horizontal="left" vertical="center"/>
    </xf>
    <xf numFmtId="0" fontId="1" fillId="0" borderId="59" xfId="0" applyFont="1" applyFill="1" applyBorder="1" applyAlignment="1" applyProtection="1">
      <alignment horizontal="left" vertical="center"/>
      <protection locked="0"/>
    </xf>
    <xf numFmtId="0" fontId="1" fillId="0" borderId="60" xfId="0" applyFont="1" applyFill="1" applyBorder="1" applyAlignment="1" applyProtection="1">
      <alignment horizontal="left" vertical="center"/>
      <protection locked="0"/>
    </xf>
    <xf numFmtId="0" fontId="11" fillId="0" borderId="0" xfId="1" applyFill="1" applyBorder="1" applyProtection="1"/>
    <xf numFmtId="0" fontId="28" fillId="0" borderId="0" xfId="1" applyFont="1" applyFill="1" applyBorder="1" applyAlignment="1" applyProtection="1">
      <alignment horizontal="center"/>
    </xf>
    <xf numFmtId="0" fontId="28" fillId="0" borderId="0" xfId="1" applyNumberFormat="1" applyFont="1" applyFill="1" applyBorder="1" applyAlignment="1" applyProtection="1">
      <alignment horizontal="center"/>
    </xf>
    <xf numFmtId="0" fontId="28" fillId="0" borderId="0" xfId="1" quotePrefix="1" applyFont="1" applyFill="1" applyBorder="1" applyAlignment="1" applyProtection="1">
      <alignment horizontal="center"/>
    </xf>
    <xf numFmtId="0" fontId="24" fillId="6" borderId="0" xfId="1" applyFont="1" applyFill="1" applyAlignment="1" applyProtection="1">
      <alignment horizontal="center"/>
    </xf>
    <xf numFmtId="0" fontId="26" fillId="6" borderId="0" xfId="1" applyFont="1" applyFill="1" applyProtection="1"/>
    <xf numFmtId="0" fontId="11" fillId="6" borderId="0" xfId="1" applyFill="1" applyProtection="1"/>
    <xf numFmtId="0" fontId="22" fillId="5" borderId="0" xfId="1" applyFont="1" applyFill="1" applyProtection="1"/>
    <xf numFmtId="0" fontId="31" fillId="0" borderId="0" xfId="2" applyFont="1" applyFill="1" applyBorder="1" applyAlignment="1" applyProtection="1">
      <alignment horizontal="center" wrapText="1"/>
    </xf>
    <xf numFmtId="0" fontId="31" fillId="0" borderId="0" xfId="1" applyNumberFormat="1" applyFont="1" applyFill="1" applyBorder="1" applyAlignment="1" applyProtection="1">
      <alignment horizontal="center"/>
    </xf>
    <xf numFmtId="2" fontId="31" fillId="0" borderId="0" xfId="1" applyNumberFormat="1" applyFont="1" applyFill="1" applyBorder="1" applyAlignment="1" applyProtection="1">
      <alignment horizontal="center"/>
    </xf>
    <xf numFmtId="0" fontId="22" fillId="0" borderId="0" xfId="1" applyFont="1" applyFill="1" applyBorder="1" applyProtection="1"/>
    <xf numFmtId="0" fontId="22" fillId="0" borderId="0" xfId="1" quotePrefix="1" applyFont="1" applyFill="1" applyBorder="1" applyAlignment="1" applyProtection="1">
      <alignment horizontal="center"/>
    </xf>
    <xf numFmtId="0" fontId="22" fillId="0" borderId="0" xfId="1" applyFont="1" applyFill="1" applyBorder="1" applyAlignment="1" applyProtection="1">
      <alignment horizontal="center"/>
    </xf>
    <xf numFmtId="0" fontId="13" fillId="0" borderId="0" xfId="1" applyFont="1" applyFill="1" applyBorder="1" applyAlignment="1" applyProtection="1"/>
    <xf numFmtId="0" fontId="30" fillId="0" borderId="0" xfId="1" applyFont="1" applyFill="1" applyBorder="1" applyAlignment="1" applyProtection="1">
      <alignment horizontal="center"/>
    </xf>
    <xf numFmtId="0" fontId="30" fillId="0" borderId="0" xfId="1" applyNumberFormat="1" applyFont="1" applyFill="1" applyBorder="1" applyAlignment="1" applyProtection="1">
      <alignment horizontal="center"/>
    </xf>
    <xf numFmtId="0" fontId="30" fillId="0" borderId="0" xfId="1" quotePrefix="1" applyFont="1" applyFill="1" applyBorder="1" applyAlignment="1" applyProtection="1">
      <alignment horizontal="center"/>
    </xf>
    <xf numFmtId="0" fontId="30" fillId="0" borderId="20" xfId="1" applyFont="1" applyFill="1" applyBorder="1" applyAlignment="1" applyProtection="1">
      <alignment horizontal="center"/>
    </xf>
    <xf numFmtId="0" fontId="30" fillId="0" borderId="1" xfId="1" applyFont="1" applyBorder="1" applyProtection="1"/>
    <xf numFmtId="0" fontId="16" fillId="5" borderId="1" xfId="1" applyFont="1" applyFill="1" applyBorder="1" applyAlignment="1" applyProtection="1">
      <alignment horizontal="center"/>
    </xf>
    <xf numFmtId="164" fontId="11" fillId="0" borderId="0" xfId="1" applyNumberFormat="1" applyAlignment="1" applyProtection="1">
      <alignment horizontal="right"/>
    </xf>
    <xf numFmtId="0" fontId="22" fillId="0" borderId="0" xfId="1" quotePrefix="1" applyFont="1" applyFill="1" applyBorder="1" applyAlignment="1" applyProtection="1">
      <alignment horizontal="left"/>
    </xf>
    <xf numFmtId="0" fontId="12" fillId="0" borderId="0" xfId="1" applyFont="1" applyFill="1" applyBorder="1" applyAlignment="1" applyProtection="1"/>
    <xf numFmtId="0" fontId="29" fillId="0" borderId="0" xfId="1" applyFont="1" applyFill="1" applyBorder="1" applyAlignment="1" applyProtection="1">
      <alignment horizontal="center"/>
    </xf>
    <xf numFmtId="0" fontId="29" fillId="0" borderId="0" xfId="1" applyFont="1" applyFill="1" applyAlignment="1" applyProtection="1">
      <alignment horizontal="center"/>
    </xf>
    <xf numFmtId="0" fontId="12" fillId="5" borderId="0" xfId="1" applyFont="1" applyFill="1" applyAlignment="1" applyProtection="1">
      <alignment horizontal="center"/>
    </xf>
    <xf numFmtId="0" fontId="12" fillId="5" borderId="0" xfId="1" applyNumberFormat="1" applyFont="1" applyFill="1" applyAlignment="1" applyProtection="1">
      <alignment horizontal="center"/>
    </xf>
    <xf numFmtId="0" fontId="12" fillId="0" borderId="0" xfId="1" applyFont="1" applyFill="1" applyBorder="1" applyAlignment="1" applyProtection="1">
      <alignment horizontal="center"/>
    </xf>
    <xf numFmtId="0" fontId="12" fillId="6" borderId="0" xfId="1" applyFont="1" applyFill="1" applyAlignment="1" applyProtection="1"/>
    <xf numFmtId="0" fontId="11" fillId="0" borderId="0" xfId="1" applyFill="1" applyProtection="1"/>
    <xf numFmtId="0" fontId="13" fillId="0" borderId="0" xfId="1" applyFont="1" applyFill="1" applyBorder="1" applyAlignment="1" applyProtection="1">
      <alignment horizontal="center"/>
    </xf>
    <xf numFmtId="0" fontId="13" fillId="5" borderId="0" xfId="1" applyFont="1" applyFill="1" applyBorder="1" applyAlignment="1" applyProtection="1">
      <alignment horizontal="center"/>
    </xf>
    <xf numFmtId="0" fontId="15" fillId="0" borderId="0" xfId="2" applyFont="1" applyFill="1" applyBorder="1" applyAlignment="1" applyProtection="1">
      <alignment horizontal="center" wrapText="1"/>
    </xf>
    <xf numFmtId="0" fontId="31" fillId="0" borderId="0" xfId="2" quotePrefix="1" applyFont="1" applyFill="1" applyBorder="1" applyAlignment="1" applyProtection="1">
      <alignment horizontal="center" wrapText="1"/>
    </xf>
    <xf numFmtId="0" fontId="28" fillId="0" borderId="1" xfId="1" applyFont="1" applyBorder="1" applyAlignment="1" applyProtection="1">
      <alignment horizontal="center"/>
    </xf>
    <xf numFmtId="0" fontId="28" fillId="0" borderId="1" xfId="1" applyNumberFormat="1" applyFont="1" applyBorder="1" applyAlignment="1" applyProtection="1">
      <alignment horizontal="center"/>
    </xf>
    <xf numFmtId="0" fontId="28" fillId="0" borderId="1" xfId="1" quotePrefix="1" applyFont="1" applyBorder="1" applyAlignment="1" applyProtection="1">
      <alignment horizontal="center"/>
    </xf>
    <xf numFmtId="0" fontId="28" fillId="0" borderId="12" xfId="1" applyFont="1" applyBorder="1" applyAlignment="1" applyProtection="1">
      <alignment horizontal="center"/>
    </xf>
    <xf numFmtId="0" fontId="28" fillId="0" borderId="2" xfId="1" applyFont="1" applyBorder="1" applyAlignment="1" applyProtection="1">
      <alignment horizontal="center"/>
    </xf>
    <xf numFmtId="0" fontId="28" fillId="0" borderId="0" xfId="1" applyFont="1" applyBorder="1" applyAlignment="1" applyProtection="1">
      <alignment horizontal="center"/>
    </xf>
    <xf numFmtId="0" fontId="27" fillId="0" borderId="0" xfId="1" applyFont="1" applyBorder="1" applyAlignment="1" applyProtection="1">
      <alignment horizontal="center"/>
    </xf>
    <xf numFmtId="0" fontId="24" fillId="0" borderId="0" xfId="1" applyFont="1" applyFill="1" applyAlignment="1" applyProtection="1">
      <alignment horizontal="center"/>
    </xf>
    <xf numFmtId="0" fontId="26" fillId="0" borderId="0" xfId="1" applyFont="1" applyProtection="1"/>
    <xf numFmtId="0" fontId="22" fillId="0" borderId="0" xfId="1" applyFont="1" applyProtection="1"/>
    <xf numFmtId="0" fontId="17" fillId="0" borderId="0" xfId="1" applyFont="1" applyBorder="1" applyAlignment="1" applyProtection="1">
      <alignment horizontal="center"/>
    </xf>
    <xf numFmtId="0" fontId="11" fillId="0" borderId="0" xfId="1" applyNumberFormat="1" applyBorder="1" applyProtection="1"/>
    <xf numFmtId="0" fontId="11" fillId="0" borderId="0" xfId="1" applyBorder="1" applyAlignment="1" applyProtection="1">
      <alignment horizontal="center"/>
    </xf>
    <xf numFmtId="0" fontId="25" fillId="0" borderId="0" xfId="1" applyFont="1" applyProtection="1"/>
    <xf numFmtId="0" fontId="27" fillId="0" borderId="0" xfId="1" applyFont="1" applyProtection="1"/>
    <xf numFmtId="0" fontId="24" fillId="0" borderId="0" xfId="1" applyFont="1" applyProtection="1"/>
    <xf numFmtId="0" fontId="23" fillId="0" borderId="0" xfId="1" applyFont="1" applyAlignment="1" applyProtection="1">
      <alignment horizontal="center"/>
    </xf>
    <xf numFmtId="0" fontId="22" fillId="0" borderId="0" xfId="1" applyFont="1" applyAlignment="1" applyProtection="1">
      <alignment horizontal="center"/>
    </xf>
    <xf numFmtId="0" fontId="17" fillId="0" borderId="0" xfId="1" applyFont="1" applyBorder="1" applyProtection="1"/>
    <xf numFmtId="0" fontId="21" fillId="0" borderId="0" xfId="1" applyFont="1" applyProtection="1"/>
    <xf numFmtId="0" fontId="20" fillId="0" borderId="0" xfId="1" applyFont="1" applyProtection="1"/>
    <xf numFmtId="0" fontId="19" fillId="0" borderId="0" xfId="1" applyFont="1" applyProtection="1"/>
    <xf numFmtId="0" fontId="18" fillId="0" borderId="0" xfId="1" applyFont="1" applyProtection="1"/>
    <xf numFmtId="0" fontId="17" fillId="0" borderId="0" xfId="1" applyFont="1" applyProtection="1"/>
    <xf numFmtId="0" fontId="15" fillId="0" borderId="44" xfId="2" applyFont="1" applyFill="1" applyBorder="1" applyAlignment="1" applyProtection="1">
      <alignment horizontal="center" wrapText="1"/>
    </xf>
    <xf numFmtId="0" fontId="11" fillId="0" borderId="0" xfId="1" applyAlignment="1" applyProtection="1">
      <alignment horizontal="center"/>
    </xf>
    <xf numFmtId="0" fontId="22" fillId="0" borderId="0" xfId="1" applyFont="1" applyFill="1" applyBorder="1" applyAlignment="1" applyProtection="1">
      <alignment horizontal="left"/>
    </xf>
    <xf numFmtId="0" fontId="22" fillId="0" borderId="0" xfId="2" applyFont="1" applyFill="1" applyBorder="1" applyAlignment="1" applyProtection="1">
      <alignment horizontal="center" wrapText="1"/>
    </xf>
    <xf numFmtId="2" fontId="31" fillId="0" borderId="0" xfId="1" quotePrefix="1" applyNumberFormat="1" applyFont="1" applyFill="1" applyBorder="1" applyAlignment="1" applyProtection="1">
      <alignment horizontal="center"/>
    </xf>
    <xf numFmtId="0" fontId="15" fillId="0" borderId="0" xfId="2" applyFont="1" applyFill="1" applyBorder="1" applyAlignment="1" applyProtection="1">
      <alignment wrapText="1"/>
    </xf>
    <xf numFmtId="0" fontId="11" fillId="0" borderId="0" xfId="1" applyNumberFormat="1" applyBorder="1" applyAlignment="1" applyProtection="1">
      <alignment horizontal="center"/>
    </xf>
    <xf numFmtId="2" fontId="11" fillId="0" borderId="0" xfId="1" applyNumberFormat="1" applyBorder="1" applyAlignment="1" applyProtection="1">
      <alignment horizontal="center"/>
    </xf>
    <xf numFmtId="0" fontId="11" fillId="0" borderId="0" xfId="1" applyNumberFormat="1" applyFill="1" applyBorder="1" applyAlignment="1" applyProtection="1">
      <alignment horizontal="center"/>
    </xf>
    <xf numFmtId="2" fontId="11" fillId="0" borderId="0" xfId="1" applyNumberFormat="1" applyFill="1" applyBorder="1" applyAlignment="1" applyProtection="1">
      <alignment horizontal="center"/>
    </xf>
    <xf numFmtId="1" fontId="11" fillId="0" borderId="0" xfId="1" applyNumberFormat="1" applyFill="1" applyBorder="1" applyAlignment="1" applyProtection="1">
      <alignment horizontal="center"/>
    </xf>
    <xf numFmtId="1" fontId="11" fillId="0" borderId="0" xfId="1" applyNumberFormat="1" applyBorder="1" applyAlignment="1" applyProtection="1">
      <alignment horizontal="center"/>
    </xf>
    <xf numFmtId="0" fontId="15" fillId="0" borderId="0" xfId="2" applyNumberFormat="1" applyFont="1" applyFill="1" applyBorder="1" applyAlignment="1" applyProtection="1">
      <alignment horizontal="center" wrapText="1"/>
    </xf>
    <xf numFmtId="0" fontId="12" fillId="0" borderId="0" xfId="1" applyFont="1" applyFill="1" applyAlignment="1" applyProtection="1"/>
    <xf numFmtId="0" fontId="11" fillId="0" borderId="0" xfId="1" applyNumberFormat="1" applyFill="1" applyBorder="1" applyProtection="1"/>
    <xf numFmtId="0" fontId="11" fillId="0" borderId="0" xfId="1" applyFill="1" applyBorder="1" applyAlignment="1" applyProtection="1">
      <alignment horizontal="center"/>
    </xf>
    <xf numFmtId="0" fontId="11" fillId="0" borderId="0" xfId="1" applyNumberFormat="1" applyFill="1" applyProtection="1"/>
    <xf numFmtId="0" fontId="11" fillId="0" borderId="0" xfId="1" applyFill="1" applyAlignment="1" applyProtection="1">
      <alignment horizontal="center"/>
    </xf>
    <xf numFmtId="0" fontId="12" fillId="0" borderId="0" xfId="1" applyNumberFormat="1" applyFont="1" applyFill="1" applyAlignment="1" applyProtection="1"/>
    <xf numFmtId="0" fontId="14" fillId="0" borderId="0" xfId="1" applyFont="1" applyFill="1" applyProtection="1"/>
    <xf numFmtId="0" fontId="13" fillId="0" borderId="0" xfId="1" applyFont="1" applyFill="1" applyProtection="1"/>
    <xf numFmtId="0" fontId="12" fillId="0" borderId="0" xfId="1" applyFont="1" applyFill="1" applyProtection="1"/>
    <xf numFmtId="165" fontId="16" fillId="0" borderId="0" xfId="1" applyNumberFormat="1" applyFont="1" applyBorder="1" applyAlignment="1" applyProtection="1">
      <alignment horizontal="center" vertical="center"/>
    </xf>
    <xf numFmtId="0" fontId="16" fillId="0" borderId="0" xfId="1" applyNumberFormat="1" applyFont="1" applyBorder="1" applyAlignment="1" applyProtection="1">
      <alignment horizontal="center" vertical="center"/>
    </xf>
    <xf numFmtId="0" fontId="16" fillId="0" borderId="0" xfId="1" applyFont="1" applyBorder="1" applyAlignment="1" applyProtection="1">
      <alignment horizontal="center" vertical="center"/>
    </xf>
    <xf numFmtId="0" fontId="35" fillId="0" borderId="0" xfId="1" applyFont="1" applyBorder="1" applyAlignment="1" applyProtection="1">
      <alignment vertical="center"/>
    </xf>
    <xf numFmtId="0" fontId="31" fillId="0" borderId="0" xfId="1" applyFont="1" applyBorder="1" applyAlignment="1" applyProtection="1">
      <alignment horizontal="center" vertical="center"/>
    </xf>
    <xf numFmtId="0" fontId="35" fillId="0" borderId="0" xfId="1" applyFont="1" applyBorder="1" applyAlignment="1" applyProtection="1">
      <alignment horizontal="center" vertical="center"/>
    </xf>
    <xf numFmtId="0" fontId="31" fillId="4" borderId="0" xfId="1" applyFont="1" applyFill="1" applyAlignment="1" applyProtection="1">
      <alignment horizontal="center"/>
    </xf>
    <xf numFmtId="0" fontId="58" fillId="7" borderId="0" xfId="1" applyFont="1" applyFill="1" applyBorder="1" applyAlignment="1" applyProtection="1"/>
    <xf numFmtId="167" fontId="55" fillId="2" borderId="1" xfId="4" applyFont="1" applyFill="1" applyBorder="1" applyAlignment="1" applyProtection="1">
      <alignment horizontal="center" vertical="center"/>
    </xf>
    <xf numFmtId="0" fontId="29" fillId="7" borderId="0" xfId="1" applyFont="1" applyFill="1" applyBorder="1" applyAlignment="1" applyProtection="1">
      <alignment horizontal="center" vertical="center" wrapText="1"/>
    </xf>
    <xf numFmtId="0" fontId="32" fillId="9" borderId="12" xfId="1" applyFont="1" applyFill="1" applyBorder="1" applyAlignment="1" applyProtection="1">
      <alignment horizontal="center" vertical="center"/>
    </xf>
    <xf numFmtId="0" fontId="32" fillId="9" borderId="19" xfId="1" applyFont="1" applyFill="1" applyBorder="1" applyAlignment="1" applyProtection="1">
      <alignment horizontal="center" vertical="center"/>
    </xf>
    <xf numFmtId="0" fontId="32" fillId="9" borderId="20" xfId="1" applyFont="1" applyFill="1" applyBorder="1" applyAlignment="1" applyProtection="1">
      <alignment horizontal="center" vertical="center"/>
    </xf>
    <xf numFmtId="0" fontId="32" fillId="11" borderId="1" xfId="1" applyFont="1" applyFill="1" applyBorder="1" applyAlignment="1" applyProtection="1">
      <alignment horizontal="center" vertical="center"/>
    </xf>
    <xf numFmtId="0" fontId="48" fillId="10" borderId="5" xfId="0" applyFont="1" applyFill="1" applyBorder="1" applyAlignment="1" applyProtection="1">
      <alignment horizontal="center" vertical="center"/>
      <protection locked="0"/>
    </xf>
    <xf numFmtId="0" fontId="48" fillId="10" borderId="46" xfId="0" applyFon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/>
      <protection locked="0"/>
    </xf>
    <xf numFmtId="0" fontId="49" fillId="7" borderId="8" xfId="0" applyFont="1" applyFill="1" applyBorder="1" applyAlignment="1" applyProtection="1">
      <alignment horizontal="center" vertical="center"/>
    </xf>
    <xf numFmtId="0" fontId="7" fillId="4" borderId="4" xfId="0" applyFont="1" applyFill="1" applyBorder="1" applyAlignment="1" applyProtection="1">
      <alignment horizontal="center" vertical="center" wrapText="1"/>
    </xf>
    <xf numFmtId="0" fontId="7" fillId="4" borderId="9" xfId="0" applyFont="1" applyFill="1" applyBorder="1" applyAlignment="1" applyProtection="1">
      <alignment horizontal="center" vertical="center" wrapText="1"/>
    </xf>
    <xf numFmtId="0" fontId="7" fillId="4" borderId="3" xfId="0" applyFont="1" applyFill="1" applyBorder="1" applyAlignment="1" applyProtection="1">
      <alignment horizontal="center" vertical="center" wrapText="1"/>
    </xf>
    <xf numFmtId="0" fontId="7" fillId="4" borderId="10" xfId="0" applyFont="1" applyFill="1" applyBorder="1" applyAlignment="1" applyProtection="1">
      <alignment horizontal="center" vertical="center" wrapText="1"/>
    </xf>
    <xf numFmtId="0" fontId="4" fillId="4" borderId="29" xfId="0" applyFont="1" applyFill="1" applyBorder="1" applyAlignment="1" applyProtection="1">
      <alignment horizontal="center" textRotation="90"/>
    </xf>
    <xf numFmtId="0" fontId="4" fillId="4" borderId="15" xfId="0" applyFont="1" applyFill="1" applyBorder="1" applyAlignment="1" applyProtection="1">
      <alignment horizontal="center" textRotation="90"/>
    </xf>
    <xf numFmtId="0" fontId="4" fillId="4" borderId="22" xfId="0" applyFont="1" applyFill="1" applyBorder="1" applyAlignment="1" applyProtection="1">
      <alignment horizontal="center" textRotation="90"/>
    </xf>
    <xf numFmtId="0" fontId="4" fillId="4" borderId="30" xfId="0" applyFont="1" applyFill="1" applyBorder="1" applyAlignment="1" applyProtection="1">
      <alignment horizontal="center" textRotation="90"/>
    </xf>
    <xf numFmtId="0" fontId="4" fillId="4" borderId="1" xfId="0" applyFont="1" applyFill="1" applyBorder="1" applyAlignment="1" applyProtection="1">
      <alignment horizontal="center" textRotation="90"/>
    </xf>
    <xf numFmtId="0" fontId="4" fillId="4" borderId="21" xfId="0" applyFont="1" applyFill="1" applyBorder="1" applyAlignment="1" applyProtection="1">
      <alignment horizontal="center" textRotation="90"/>
    </xf>
    <xf numFmtId="0" fontId="7" fillId="4" borderId="5" xfId="0" applyFont="1" applyFill="1" applyBorder="1" applyAlignment="1" applyProtection="1">
      <alignment horizontal="center" vertical="center" wrapText="1"/>
    </xf>
    <xf numFmtId="0" fontId="7" fillId="4" borderId="49" xfId="0" applyFont="1" applyFill="1" applyBorder="1" applyAlignment="1" applyProtection="1">
      <alignment horizontal="center" vertical="center" wrapText="1"/>
    </xf>
    <xf numFmtId="0" fontId="7" fillId="4" borderId="46" xfId="0" applyFont="1" applyFill="1" applyBorder="1" applyAlignment="1" applyProtection="1">
      <alignment horizontal="center" vertical="center" wrapText="1"/>
    </xf>
    <xf numFmtId="0" fontId="7" fillId="4" borderId="5" xfId="0" applyFont="1" applyFill="1" applyBorder="1" applyAlignment="1" applyProtection="1">
      <alignment horizontal="center"/>
    </xf>
    <xf numFmtId="0" fontId="7" fillId="4" borderId="49" xfId="0" applyFont="1" applyFill="1" applyBorder="1" applyAlignment="1" applyProtection="1">
      <alignment horizontal="center"/>
    </xf>
    <xf numFmtId="0" fontId="7" fillId="4" borderId="46" xfId="0" applyFont="1" applyFill="1" applyBorder="1" applyAlignment="1" applyProtection="1">
      <alignment horizontal="center"/>
    </xf>
    <xf numFmtId="0" fontId="4" fillId="4" borderId="56" xfId="0" applyFont="1" applyFill="1" applyBorder="1" applyAlignment="1" applyProtection="1">
      <alignment horizontal="center" textRotation="90"/>
    </xf>
    <xf numFmtId="0" fontId="4" fillId="4" borderId="16" xfId="0" applyFont="1" applyFill="1" applyBorder="1" applyAlignment="1" applyProtection="1">
      <alignment horizontal="center" textRotation="90"/>
    </xf>
    <xf numFmtId="0" fontId="4" fillId="4" borderId="23" xfId="0" applyFont="1" applyFill="1" applyBorder="1" applyAlignment="1" applyProtection="1">
      <alignment horizontal="center" textRotation="90"/>
    </xf>
    <xf numFmtId="0" fontId="10" fillId="4" borderId="38" xfId="0" applyFont="1" applyFill="1" applyBorder="1" applyAlignment="1" applyProtection="1">
      <alignment horizontal="center" vertical="center"/>
    </xf>
    <xf numFmtId="0" fontId="10" fillId="4" borderId="8" xfId="0" applyFont="1" applyFill="1" applyBorder="1" applyAlignment="1" applyProtection="1">
      <alignment horizontal="center" vertical="center"/>
    </xf>
    <xf numFmtId="0" fontId="10" fillId="4" borderId="9" xfId="0" applyFont="1" applyFill="1" applyBorder="1" applyAlignment="1" applyProtection="1">
      <alignment horizontal="center" vertical="center"/>
    </xf>
    <xf numFmtId="0" fontId="10" fillId="4" borderId="39" xfId="0" applyFont="1" applyFill="1" applyBorder="1" applyAlignment="1" applyProtection="1">
      <alignment horizontal="center" vertical="center"/>
    </xf>
    <xf numFmtId="0" fontId="10" fillId="4" borderId="6" xfId="0" applyFont="1" applyFill="1" applyBorder="1" applyAlignment="1" applyProtection="1">
      <alignment horizontal="center" vertical="center"/>
    </xf>
    <xf numFmtId="0" fontId="10" fillId="4" borderId="11" xfId="0" applyFont="1" applyFill="1" applyBorder="1" applyAlignment="1" applyProtection="1">
      <alignment horizontal="center" vertical="center"/>
    </xf>
    <xf numFmtId="0" fontId="3" fillId="3" borderId="40" xfId="0" applyFont="1" applyFill="1" applyBorder="1" applyAlignment="1" applyProtection="1">
      <alignment horizontal="center" vertical="center"/>
    </xf>
    <xf numFmtId="0" fontId="3" fillId="0" borderId="41" xfId="0" applyFont="1" applyFill="1" applyBorder="1" applyAlignment="1" applyProtection="1">
      <alignment horizontal="center" vertical="center"/>
    </xf>
    <xf numFmtId="0" fontId="3" fillId="3" borderId="41" xfId="0" applyFont="1" applyFill="1" applyBorder="1" applyAlignment="1" applyProtection="1">
      <alignment horizontal="center" vertical="center"/>
    </xf>
    <xf numFmtId="0" fontId="3" fillId="3" borderId="43" xfId="0" applyFont="1" applyFill="1" applyBorder="1" applyAlignment="1" applyProtection="1">
      <alignment horizontal="center" vertical="center"/>
    </xf>
    <xf numFmtId="0" fontId="3" fillId="3" borderId="39" xfId="0" applyFont="1" applyFill="1" applyBorder="1" applyAlignment="1" applyProtection="1">
      <alignment horizontal="center" vertical="center"/>
    </xf>
    <xf numFmtId="0" fontId="3" fillId="0" borderId="6" xfId="0" applyFont="1" applyFill="1" applyBorder="1" applyAlignment="1" applyProtection="1">
      <alignment horizontal="center" vertical="center"/>
    </xf>
    <xf numFmtId="0" fontId="3" fillId="3" borderId="6" xfId="0" applyFont="1" applyFill="1" applyBorder="1" applyAlignment="1" applyProtection="1">
      <alignment horizontal="center" vertical="center"/>
    </xf>
    <xf numFmtId="0" fontId="8" fillId="4" borderId="4" xfId="0" applyFont="1" applyFill="1" applyBorder="1" applyAlignment="1" applyProtection="1">
      <alignment horizontal="center" vertical="center"/>
    </xf>
    <xf numFmtId="0" fontId="8" fillId="4" borderId="8" xfId="0" applyFont="1" applyFill="1" applyBorder="1" applyAlignment="1" applyProtection="1">
      <alignment horizontal="center" vertical="center"/>
    </xf>
    <xf numFmtId="0" fontId="8" fillId="4" borderId="9" xfId="0" applyFont="1" applyFill="1" applyBorder="1" applyAlignment="1" applyProtection="1">
      <alignment horizontal="center" vertical="center"/>
    </xf>
    <xf numFmtId="0" fontId="7" fillId="3" borderId="48" xfId="0" applyFont="1" applyFill="1" applyBorder="1" applyAlignment="1" applyProtection="1">
      <alignment horizontal="center" vertical="center" wrapText="1"/>
    </xf>
    <xf numFmtId="0" fontId="7" fillId="3" borderId="35" xfId="0" applyFont="1" applyFill="1" applyBorder="1" applyAlignment="1" applyProtection="1">
      <alignment horizontal="center" vertical="center" wrapText="1"/>
    </xf>
    <xf numFmtId="0" fontId="7" fillId="3" borderId="7" xfId="0" applyFont="1" applyFill="1" applyBorder="1" applyAlignment="1" applyProtection="1">
      <alignment horizontal="center" vertical="center" wrapText="1"/>
    </xf>
    <xf numFmtId="0" fontId="9" fillId="4" borderId="40" xfId="0" applyFont="1" applyFill="1" applyBorder="1" applyAlignment="1" applyProtection="1">
      <alignment horizontal="left" vertical="center"/>
    </xf>
    <xf numFmtId="0" fontId="9" fillId="4" borderId="41" xfId="0" applyFont="1" applyFill="1" applyBorder="1" applyAlignment="1" applyProtection="1">
      <alignment horizontal="left" vertical="center"/>
    </xf>
    <xf numFmtId="0" fontId="9" fillId="4" borderId="39" xfId="0" applyFont="1" applyFill="1" applyBorder="1" applyAlignment="1" applyProtection="1">
      <alignment horizontal="left" vertical="center"/>
    </xf>
    <xf numFmtId="0" fontId="9" fillId="4" borderId="6" xfId="0" applyFont="1" applyFill="1" applyBorder="1" applyAlignment="1" applyProtection="1">
      <alignment horizontal="left" vertical="center"/>
    </xf>
    <xf numFmtId="0" fontId="8" fillId="4" borderId="41" xfId="0" applyFont="1" applyFill="1" applyBorder="1" applyAlignment="1" applyProtection="1">
      <alignment horizontal="right" vertical="center"/>
    </xf>
    <xf numFmtId="0" fontId="8" fillId="4" borderId="42" xfId="0" applyFont="1" applyFill="1" applyBorder="1" applyAlignment="1" applyProtection="1">
      <alignment horizontal="right" vertical="center"/>
    </xf>
    <xf numFmtId="0" fontId="7" fillId="4" borderId="1" xfId="0" applyFont="1" applyFill="1" applyBorder="1" applyAlignment="1" applyProtection="1">
      <alignment horizontal="center" vertical="center"/>
    </xf>
    <xf numFmtId="0" fontId="7" fillId="4" borderId="14" xfId="0" applyFont="1" applyFill="1" applyBorder="1" applyAlignment="1" applyProtection="1">
      <alignment horizontal="center" vertical="center" wrapText="1"/>
    </xf>
    <xf numFmtId="0" fontId="7" fillId="4" borderId="1" xfId="0" applyFont="1" applyFill="1" applyBorder="1" applyAlignment="1" applyProtection="1">
      <alignment horizontal="center" vertical="center" wrapText="1"/>
    </xf>
    <xf numFmtId="0" fontId="7" fillId="4" borderId="21" xfId="0" applyFont="1" applyFill="1" applyBorder="1" applyAlignment="1" applyProtection="1">
      <alignment horizontal="center" vertical="center" wrapText="1"/>
    </xf>
    <xf numFmtId="0" fontId="7" fillId="4" borderId="8" xfId="0" applyFont="1" applyFill="1" applyBorder="1" applyAlignment="1" applyProtection="1">
      <alignment horizontal="center" vertical="center" wrapText="1"/>
    </xf>
    <xf numFmtId="0" fontId="4" fillId="4" borderId="54" xfId="0" applyFont="1" applyFill="1" applyBorder="1" applyAlignment="1" applyProtection="1">
      <alignment horizontal="center" textRotation="90"/>
    </xf>
    <xf numFmtId="0" fontId="4" fillId="4" borderId="55" xfId="0" applyFont="1" applyFill="1" applyBorder="1" applyAlignment="1" applyProtection="1">
      <alignment horizontal="center" textRotation="90"/>
    </xf>
    <xf numFmtId="0" fontId="4" fillId="4" borderId="33" xfId="0" applyFont="1" applyFill="1" applyBorder="1" applyAlignment="1" applyProtection="1">
      <alignment horizontal="center" textRotation="90"/>
    </xf>
    <xf numFmtId="0" fontId="4" fillId="4" borderId="34" xfId="0" applyFont="1" applyFill="1" applyBorder="1" applyAlignment="1" applyProtection="1">
      <alignment horizontal="center" textRotation="90"/>
    </xf>
    <xf numFmtId="0" fontId="4" fillId="4" borderId="13" xfId="0" applyFont="1" applyFill="1" applyBorder="1" applyAlignment="1" applyProtection="1">
      <alignment horizontal="center" textRotation="90"/>
    </xf>
    <xf numFmtId="0" fontId="4" fillId="4" borderId="32" xfId="0" applyFont="1" applyFill="1" applyBorder="1" applyAlignment="1" applyProtection="1">
      <alignment horizontal="center" textRotation="90"/>
    </xf>
    <xf numFmtId="0" fontId="4" fillId="4" borderId="9" xfId="0" applyFont="1" applyFill="1" applyBorder="1" applyAlignment="1" applyProtection="1">
      <alignment horizontal="center" textRotation="90"/>
    </xf>
    <xf numFmtId="0" fontId="4" fillId="4" borderId="10" xfId="0" applyFont="1" applyFill="1" applyBorder="1" applyAlignment="1" applyProtection="1">
      <alignment horizontal="center" textRotation="90"/>
    </xf>
    <xf numFmtId="0" fontId="4" fillId="4" borderId="11" xfId="0" applyFont="1" applyFill="1" applyBorder="1" applyAlignment="1" applyProtection="1">
      <alignment horizontal="center" textRotation="90"/>
    </xf>
    <xf numFmtId="0" fontId="7" fillId="4" borderId="16" xfId="0" applyFont="1" applyFill="1" applyBorder="1" applyAlignment="1" applyProtection="1">
      <alignment horizontal="center" vertical="center"/>
    </xf>
    <xf numFmtId="0" fontId="7" fillId="4" borderId="17" xfId="0" applyFont="1" applyFill="1" applyBorder="1" applyAlignment="1" applyProtection="1">
      <alignment horizontal="center" vertical="center" wrapText="1"/>
    </xf>
    <xf numFmtId="0" fontId="7" fillId="4" borderId="15" xfId="0" applyFont="1" applyFill="1" applyBorder="1" applyAlignment="1" applyProtection="1">
      <alignment horizontal="center" vertical="center" wrapText="1"/>
    </xf>
    <xf numFmtId="0" fontId="7" fillId="4" borderId="22" xfId="0" applyFont="1" applyFill="1" applyBorder="1" applyAlignment="1" applyProtection="1">
      <alignment horizontal="center" vertical="center" wrapText="1"/>
    </xf>
    <xf numFmtId="0" fontId="7" fillId="4" borderId="18" xfId="0" applyFont="1" applyFill="1" applyBorder="1" applyAlignment="1" applyProtection="1">
      <alignment horizontal="center" vertical="center" wrapText="1"/>
    </xf>
    <xf numFmtId="0" fontId="7" fillId="4" borderId="15" xfId="0" applyFont="1" applyFill="1" applyBorder="1" applyAlignment="1" applyProtection="1">
      <alignment horizontal="center" vertical="center"/>
    </xf>
    <xf numFmtId="0" fontId="7" fillId="4" borderId="29" xfId="0" applyFont="1" applyFill="1" applyBorder="1" applyAlignment="1" applyProtection="1">
      <alignment horizontal="center" vertical="center" wrapText="1"/>
    </xf>
    <xf numFmtId="0" fontId="7" fillId="4" borderId="30" xfId="0" applyFont="1" applyFill="1" applyBorder="1" applyAlignment="1" applyProtection="1">
      <alignment horizontal="center" vertical="center" wrapText="1"/>
    </xf>
    <xf numFmtId="0" fontId="7" fillId="4" borderId="56" xfId="0" applyFont="1" applyFill="1" applyBorder="1" applyAlignment="1" applyProtection="1">
      <alignment horizontal="center" vertical="center" wrapText="1"/>
    </xf>
    <xf numFmtId="0" fontId="7" fillId="4" borderId="16" xfId="0" applyFont="1" applyFill="1" applyBorder="1" applyAlignment="1" applyProtection="1">
      <alignment horizontal="center" vertical="center" wrapText="1"/>
    </xf>
    <xf numFmtId="0" fontId="7" fillId="4" borderId="23" xfId="0" applyFont="1" applyFill="1" applyBorder="1" applyAlignment="1" applyProtection="1">
      <alignment horizontal="center" vertical="center" wrapText="1"/>
    </xf>
    <xf numFmtId="0" fontId="3" fillId="3" borderId="47" xfId="0" applyFont="1" applyFill="1" applyBorder="1" applyAlignment="1" applyProtection="1">
      <alignment horizontal="center" vertical="center"/>
    </xf>
    <xf numFmtId="0" fontId="43" fillId="0" borderId="0" xfId="0" applyFont="1" applyAlignment="1">
      <alignment horizontal="center"/>
    </xf>
  </cellXfs>
  <cellStyles count="5">
    <cellStyle name="Normal" xfId="0" builtinId="0"/>
    <cellStyle name="Normal 2" xfId="1"/>
    <cellStyle name="Normal_0NOTEME" xfId="4"/>
    <cellStyle name="Normal_Feuil1" xfId="2"/>
    <cellStyle name="Normal_Feuil1_Feuil2" xfId="3"/>
  </cellStyles>
  <dxfs count="1">
    <dxf>
      <fill>
        <patternFill>
          <bgColor theme="9" tint="0.59996337778862885"/>
        </patternFill>
      </fill>
    </dxf>
  </dxfs>
  <tableStyles count="0" defaultTableStyle="TableStyleMedium2" defaultPivotStyle="PivotStyleLight16"/>
  <colors>
    <mruColors>
      <color rgb="FF00FF00"/>
      <color rgb="FFFFFFCC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'Saisie MLx'!A1"/><Relationship Id="rId1" Type="http://schemas.openxmlformats.org/officeDocument/2006/relationships/hyperlink" Target="#Acceuil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'Saisie MA'!A1"/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385927</xdr:colOff>
      <xdr:row>0</xdr:row>
      <xdr:rowOff>448608</xdr:rowOff>
    </xdr:from>
    <xdr:to>
      <xdr:col>1</xdr:col>
      <xdr:colOff>1370827</xdr:colOff>
      <xdr:row>1</xdr:row>
      <xdr:rowOff>443462</xdr:rowOff>
    </xdr:to>
    <xdr:sp macro="[0]!Macro2" textlink="">
      <xdr:nvSpPr>
        <xdr:cNvPr id="12" name="AutoShape 1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385927" y="448608"/>
          <a:ext cx="1861200" cy="461579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1" u="none" strike="noStrike" baseline="0">
              <a:solidFill>
                <a:srgbClr val="000000"/>
              </a:solidFill>
              <a:latin typeface="Arial"/>
              <a:cs typeface="Arial"/>
            </a:rPr>
            <a:t>Retour Accueil</a:t>
          </a:r>
        </a:p>
      </xdr:txBody>
    </xdr:sp>
    <xdr:clientData/>
  </xdr:twoCellAnchor>
  <xdr:twoCellAnchor>
    <xdr:from>
      <xdr:col>38</xdr:col>
      <xdr:colOff>609600</xdr:colOff>
      <xdr:row>3</xdr:row>
      <xdr:rowOff>57151</xdr:rowOff>
    </xdr:from>
    <xdr:to>
      <xdr:col>39</xdr:col>
      <xdr:colOff>276225</xdr:colOff>
      <xdr:row>6</xdr:row>
      <xdr:rowOff>200025</xdr:rowOff>
    </xdr:to>
    <xdr:cxnSp macro="">
      <xdr:nvCxnSpPr>
        <xdr:cNvPr id="13" name="Connecteur droit avec flèche 12"/>
        <xdr:cNvCxnSpPr/>
      </xdr:nvCxnSpPr>
      <xdr:spPr>
        <a:xfrm flipV="1">
          <a:off x="29489400" y="1457326"/>
          <a:ext cx="333375" cy="771524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171452</xdr:colOff>
      <xdr:row>0</xdr:row>
      <xdr:rowOff>390526</xdr:rowOff>
    </xdr:from>
    <xdr:to>
      <xdr:col>38</xdr:col>
      <xdr:colOff>593912</xdr:colOff>
      <xdr:row>6</xdr:row>
      <xdr:rowOff>212912</xdr:rowOff>
    </xdr:to>
    <xdr:cxnSp macro="">
      <xdr:nvCxnSpPr>
        <xdr:cNvPr id="14" name="Connecteur droit avec flèche 13"/>
        <xdr:cNvCxnSpPr/>
      </xdr:nvCxnSpPr>
      <xdr:spPr>
        <a:xfrm flipH="1" flipV="1">
          <a:off x="35201040" y="390526"/>
          <a:ext cx="1767166" cy="1884268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36</xdr:col>
      <xdr:colOff>371476</xdr:colOff>
      <xdr:row>0</xdr:row>
      <xdr:rowOff>352426</xdr:rowOff>
    </xdr:from>
    <xdr:to>
      <xdr:col>38</xdr:col>
      <xdr:colOff>590550</xdr:colOff>
      <xdr:row>6</xdr:row>
      <xdr:rowOff>200025</xdr:rowOff>
    </xdr:to>
    <xdr:cxnSp macro="">
      <xdr:nvCxnSpPr>
        <xdr:cNvPr id="15" name="Connecteur droit avec flèche 14"/>
        <xdr:cNvCxnSpPr/>
      </xdr:nvCxnSpPr>
      <xdr:spPr>
        <a:xfrm flipH="1" flipV="1">
          <a:off x="28355926" y="352426"/>
          <a:ext cx="1114424" cy="1876424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485775</xdr:colOff>
      <xdr:row>0</xdr:row>
      <xdr:rowOff>400050</xdr:rowOff>
    </xdr:from>
    <xdr:to>
      <xdr:col>40</xdr:col>
      <xdr:colOff>361950</xdr:colOff>
      <xdr:row>6</xdr:row>
      <xdr:rowOff>180975</xdr:rowOff>
    </xdr:to>
    <xdr:cxnSp macro="">
      <xdr:nvCxnSpPr>
        <xdr:cNvPr id="16" name="Connecteur droit avec flèche 15"/>
        <xdr:cNvCxnSpPr/>
      </xdr:nvCxnSpPr>
      <xdr:spPr>
        <a:xfrm flipH="1" flipV="1">
          <a:off x="29365575" y="400050"/>
          <a:ext cx="1962150" cy="1809750"/>
        </a:xfrm>
        <a:prstGeom prst="straightConnector1">
          <a:avLst/>
        </a:prstGeom>
        <a:ln>
          <a:solidFill>
            <a:srgbClr val="0000FF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39</xdr:col>
      <xdr:colOff>771525</xdr:colOff>
      <xdr:row>0</xdr:row>
      <xdr:rowOff>342900</xdr:rowOff>
    </xdr:from>
    <xdr:to>
      <xdr:col>40</xdr:col>
      <xdr:colOff>361950</xdr:colOff>
      <xdr:row>6</xdr:row>
      <xdr:rowOff>171450</xdr:rowOff>
    </xdr:to>
    <xdr:cxnSp macro="">
      <xdr:nvCxnSpPr>
        <xdr:cNvPr id="17" name="Connecteur droit avec flèche 16"/>
        <xdr:cNvCxnSpPr/>
      </xdr:nvCxnSpPr>
      <xdr:spPr>
        <a:xfrm flipH="1" flipV="1">
          <a:off x="30318075" y="342900"/>
          <a:ext cx="1009650" cy="1857375"/>
        </a:xfrm>
        <a:prstGeom prst="straightConnector1">
          <a:avLst/>
        </a:prstGeom>
        <a:ln>
          <a:solidFill>
            <a:srgbClr val="0000FF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40</xdr:col>
      <xdr:colOff>352425</xdr:colOff>
      <xdr:row>0</xdr:row>
      <xdr:rowOff>361950</xdr:rowOff>
    </xdr:from>
    <xdr:to>
      <xdr:col>40</xdr:col>
      <xdr:colOff>466725</xdr:colOff>
      <xdr:row>6</xdr:row>
      <xdr:rowOff>171450</xdr:rowOff>
    </xdr:to>
    <xdr:cxnSp macro="">
      <xdr:nvCxnSpPr>
        <xdr:cNvPr id="18" name="Connecteur droit avec flèche 17"/>
        <xdr:cNvCxnSpPr/>
      </xdr:nvCxnSpPr>
      <xdr:spPr>
        <a:xfrm flipV="1">
          <a:off x="31318200" y="361950"/>
          <a:ext cx="114300" cy="1838325"/>
        </a:xfrm>
        <a:prstGeom prst="straightConnector1">
          <a:avLst/>
        </a:prstGeom>
        <a:ln>
          <a:solidFill>
            <a:srgbClr val="0000FF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30</xdr:col>
      <xdr:colOff>1143001</xdr:colOff>
      <xdr:row>0</xdr:row>
      <xdr:rowOff>381001</xdr:rowOff>
    </xdr:from>
    <xdr:to>
      <xdr:col>31</xdr:col>
      <xdr:colOff>495300</xdr:colOff>
      <xdr:row>7</xdr:row>
      <xdr:rowOff>161925</xdr:rowOff>
    </xdr:to>
    <xdr:cxnSp macro="">
      <xdr:nvCxnSpPr>
        <xdr:cNvPr id="19" name="Connecteur droit avec flèche 18"/>
        <xdr:cNvCxnSpPr/>
      </xdr:nvCxnSpPr>
      <xdr:spPr>
        <a:xfrm flipH="1" flipV="1">
          <a:off x="23593426" y="381001"/>
          <a:ext cx="1600199" cy="2019299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31</xdr:col>
      <xdr:colOff>504825</xdr:colOff>
      <xdr:row>0</xdr:row>
      <xdr:rowOff>371476</xdr:rowOff>
    </xdr:from>
    <xdr:to>
      <xdr:col>33</xdr:col>
      <xdr:colOff>523876</xdr:colOff>
      <xdr:row>7</xdr:row>
      <xdr:rowOff>171450</xdr:rowOff>
    </xdr:to>
    <xdr:cxnSp macro="">
      <xdr:nvCxnSpPr>
        <xdr:cNvPr id="20" name="Connecteur droit avec flèche 19"/>
        <xdr:cNvCxnSpPr/>
      </xdr:nvCxnSpPr>
      <xdr:spPr>
        <a:xfrm flipV="1">
          <a:off x="25203150" y="371476"/>
          <a:ext cx="1095376" cy="2038349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absoluteAnchor>
    <xdr:pos x="7105650" y="466725"/>
    <xdr:ext cx="1704975" cy="489988"/>
    <xdr:sp macro="[0]!Copie.Copie" textlink="">
      <xdr:nvSpPr>
        <xdr:cNvPr id="24" name="AutoShape 9"/>
        <xdr:cNvSpPr>
          <a:spLocks noChangeArrowheads="1"/>
        </xdr:cNvSpPr>
      </xdr:nvSpPr>
      <xdr:spPr bwMode="auto">
        <a:xfrm>
          <a:off x="7105650" y="466725"/>
          <a:ext cx="1704975" cy="489988"/>
        </a:xfrm>
        <a:prstGeom prst="roundRect">
          <a:avLst>
            <a:gd name="adj" fmla="val 16667"/>
          </a:avLst>
        </a:prstGeom>
        <a:gradFill>
          <a:gsLst>
            <a:gs pos="40000">
              <a:schemeClr val="accent4">
                <a:lumMod val="60000"/>
                <a:lumOff val="40000"/>
              </a:schemeClr>
            </a:gs>
            <a:gs pos="99000">
              <a:schemeClr val="accent1">
                <a:tint val="44500"/>
                <a:satMod val="160000"/>
              </a:schemeClr>
            </a:gs>
          </a:gsLst>
          <a:lin ang="5400000" scaled="0"/>
        </a:gradFill>
        <a:ln w="25400">
          <a:solidFill>
            <a:srgbClr xmlns:mc="http://schemas.openxmlformats.org/markup-compatibility/2006" xmlns:a14="http://schemas.microsoft.com/office/drawing/2010/main" val="800080" mc:Ignorable="a14" a14:legacySpreadsheetColorIndex="20"/>
          </a:solidFill>
          <a:round/>
          <a:headEnd/>
          <a:tailEnd/>
        </a:ln>
        <a:effectLst/>
        <a:extLst/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Copie des données</a:t>
          </a:r>
        </a:p>
      </xdr:txBody>
    </xdr:sp>
    <xdr:clientData/>
  </xdr:absoluteAnchor>
  <xdr:twoCellAnchor>
    <xdr:from>
      <xdr:col>2</xdr:col>
      <xdr:colOff>52388</xdr:colOff>
      <xdr:row>2</xdr:row>
      <xdr:rowOff>61912</xdr:rowOff>
    </xdr:from>
    <xdr:to>
      <xdr:col>2</xdr:col>
      <xdr:colOff>185738</xdr:colOff>
      <xdr:row>2</xdr:row>
      <xdr:rowOff>319087</xdr:rowOff>
    </xdr:to>
    <xdr:sp macro="" textlink="">
      <xdr:nvSpPr>
        <xdr:cNvPr id="2" name="Flèche droite 1"/>
        <xdr:cNvSpPr/>
      </xdr:nvSpPr>
      <xdr:spPr>
        <a:xfrm rot="16200000">
          <a:off x="2247900" y="1000125"/>
          <a:ext cx="257175" cy="133350"/>
        </a:xfrm>
        <a:prstGeom prst="rightArrow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1714502</xdr:colOff>
      <xdr:row>2</xdr:row>
      <xdr:rowOff>95251</xdr:rowOff>
    </xdr:from>
    <xdr:to>
      <xdr:col>3</xdr:col>
      <xdr:colOff>1847852</xdr:colOff>
      <xdr:row>2</xdr:row>
      <xdr:rowOff>352426</xdr:rowOff>
    </xdr:to>
    <xdr:sp macro="" textlink="">
      <xdr:nvSpPr>
        <xdr:cNvPr id="28" name="Flèche droite 27"/>
        <xdr:cNvSpPr/>
      </xdr:nvSpPr>
      <xdr:spPr>
        <a:xfrm rot="16200000">
          <a:off x="4386264" y="1033464"/>
          <a:ext cx="257175" cy="133350"/>
        </a:xfrm>
        <a:prstGeom prst="rightArrow">
          <a:avLst/>
        </a:prstGeom>
        <a:solidFill>
          <a:schemeClr val="tx2">
            <a:lumMod val="60000"/>
            <a:lumOff val="40000"/>
          </a:schemeClr>
        </a:solidFill>
        <a:ln>
          <a:solidFill>
            <a:schemeClr val="accent1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1333500</xdr:colOff>
      <xdr:row>4</xdr:row>
      <xdr:rowOff>133350</xdr:rowOff>
    </xdr:from>
    <xdr:to>
      <xdr:col>13</xdr:col>
      <xdr:colOff>47625</xdr:colOff>
      <xdr:row>8</xdr:row>
      <xdr:rowOff>57150</xdr:rowOff>
    </xdr:to>
    <xdr:sp macro="" textlink="">
      <xdr:nvSpPr>
        <xdr:cNvPr id="21" name="Rectangle à coins arrondis 20"/>
        <xdr:cNvSpPr/>
      </xdr:nvSpPr>
      <xdr:spPr>
        <a:xfrm>
          <a:off x="11296650" y="1714500"/>
          <a:ext cx="2981325" cy="1143000"/>
        </a:xfrm>
        <a:prstGeom prst="roundRect">
          <a:avLst/>
        </a:prstGeom>
        <a:noFill/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1314450</xdr:colOff>
      <xdr:row>11</xdr:row>
      <xdr:rowOff>66675</xdr:rowOff>
    </xdr:from>
    <xdr:to>
      <xdr:col>13</xdr:col>
      <xdr:colOff>28575</xdr:colOff>
      <xdr:row>16</xdr:row>
      <xdr:rowOff>142875</xdr:rowOff>
    </xdr:to>
    <xdr:sp macro="" textlink="">
      <xdr:nvSpPr>
        <xdr:cNvPr id="22" name="Rectangle à coins arrondis 21"/>
        <xdr:cNvSpPr/>
      </xdr:nvSpPr>
      <xdr:spPr>
        <a:xfrm>
          <a:off x="11277600" y="3857625"/>
          <a:ext cx="2981325" cy="1524000"/>
        </a:xfrm>
        <a:prstGeom prst="roundRect">
          <a:avLst/>
        </a:prstGeom>
        <a:noFill/>
        <a:ln>
          <a:solidFill>
            <a:schemeClr val="tx2">
              <a:lumMod val="75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absoluteAnchor>
    <xdr:pos x="9963150" y="466725"/>
    <xdr:ext cx="1704975" cy="489988"/>
    <xdr:sp macro="[0]!Macro3" textlink="">
      <xdr:nvSpPr>
        <xdr:cNvPr id="23" name="AutoShape 9"/>
        <xdr:cNvSpPr>
          <a:spLocks noChangeArrowheads="1"/>
        </xdr:cNvSpPr>
      </xdr:nvSpPr>
      <xdr:spPr bwMode="auto">
        <a:xfrm>
          <a:off x="9963150" y="466725"/>
          <a:ext cx="1704975" cy="489988"/>
        </a:xfrm>
        <a:prstGeom prst="roundRect">
          <a:avLst>
            <a:gd name="adj" fmla="val 16667"/>
          </a:avLst>
        </a:prstGeom>
        <a:gradFill>
          <a:gsLst>
            <a:gs pos="40000">
              <a:schemeClr val="accent1">
                <a:lumMod val="60000"/>
                <a:lumOff val="40000"/>
              </a:schemeClr>
            </a:gs>
            <a:gs pos="99000">
              <a:schemeClr val="accent1">
                <a:tint val="44500"/>
                <a:satMod val="160000"/>
              </a:schemeClr>
            </a:gs>
          </a:gsLst>
          <a:lin ang="5400000" scaled="0"/>
        </a:gradFill>
        <a:ln w="25400">
          <a:solidFill>
            <a:srgbClr val="0070C0"/>
          </a:solidFill>
          <a:round/>
          <a:headEnd/>
          <a:tailEnd/>
        </a:ln>
        <a:effectLst/>
        <a:extLst/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Effacement des données</a:t>
          </a:r>
        </a:p>
      </xdr:txBody>
    </xdr:sp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90280" y="541270"/>
    <xdr:ext cx="1441174" cy="295275"/>
    <xdr:sp macro="" textlink="">
      <xdr:nvSpPr>
        <xdr:cNvPr id="2" name="AutoShape 5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90280" y="541270"/>
          <a:ext cx="1441174" cy="295275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C0C0C0" mc:Ignorable="a14" a14:legacySpreadsheetColorIndex="22"/>
        </a:solidFill>
        <a:ln w="25400">
          <a:solidFill>
            <a:srgbClr xmlns:mc="http://schemas.openxmlformats.org/markup-compatibility/2006" xmlns:a14="http://schemas.microsoft.com/office/drawing/2010/main" val="808080" mc:Ignorable="a14" a14:legacySpreadsheetColorIndex="23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Retour Accueil</a:t>
          </a:r>
        </a:p>
      </xdr:txBody>
    </xdr:sp>
    <xdr:clientData/>
  </xdr:absoluteAnchor>
  <xdr:absoluteAnchor>
    <xdr:pos x="1704147" y="541269"/>
    <xdr:ext cx="1076325" cy="311841"/>
    <xdr:sp macro="[0]!Trie_Base.Trie_Base" textlink="">
      <xdr:nvSpPr>
        <xdr:cNvPr id="3" name="AutoShape 6"/>
        <xdr:cNvSpPr>
          <a:spLocks noChangeArrowheads="1"/>
        </xdr:cNvSpPr>
      </xdr:nvSpPr>
      <xdr:spPr bwMode="auto">
        <a:xfrm>
          <a:off x="1704147" y="541269"/>
          <a:ext cx="1076325" cy="311841"/>
        </a:xfrm>
        <a:prstGeom prst="roundRect">
          <a:avLst>
            <a:gd name="adj" fmla="val 16667"/>
          </a:avLst>
        </a:prstGeom>
        <a:solidFill>
          <a:srgbClr xmlns:mc="http://schemas.openxmlformats.org/markup-compatibility/2006" xmlns:a14="http://schemas.microsoft.com/office/drawing/2010/main" val="00FF00" mc:Ignorable="a14" a14:legacySpreadsheetColorIndex="11"/>
        </a:solidFill>
        <a:ln w="25400">
          <a:solidFill>
            <a:srgbClr xmlns:mc="http://schemas.openxmlformats.org/markup-compatibility/2006" xmlns:a14="http://schemas.microsoft.com/office/drawing/2010/main" val="339966" mc:Ignorable="a14" a14:legacySpreadsheetColorIndex="57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200" b="1" i="0" u="none" strike="noStrike" baseline="0">
              <a:solidFill>
                <a:srgbClr val="000000"/>
              </a:solidFill>
              <a:latin typeface="Arial"/>
              <a:cs typeface="Arial"/>
            </a:rPr>
            <a:t>Trie</a:t>
          </a:r>
        </a:p>
        <a:p>
          <a:pPr algn="ctr" rtl="0">
            <a:defRPr sz="1000"/>
          </a:pPr>
          <a:endParaRPr lang="fr-FR" sz="12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142751</xdr:colOff>
      <xdr:row>0</xdr:row>
      <xdr:rowOff>116219</xdr:rowOff>
    </xdr:from>
    <xdr:to>
      <xdr:col>0</xdr:col>
      <xdr:colOff>768569</xdr:colOff>
      <xdr:row>3</xdr:row>
      <xdr:rowOff>105103</xdr:rowOff>
    </xdr:to>
    <xdr:sp macro="[0]!Macro2" textlink="">
      <xdr:nvSpPr>
        <xdr:cNvPr id="15" name="AutoShape 1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42751" y="116219"/>
          <a:ext cx="625818" cy="560384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Retour Accueil</a:t>
          </a:r>
        </a:p>
      </xdr:txBody>
    </xdr:sp>
    <xdr:clientData/>
  </xdr:twoCellAnchor>
  <xdr:twoCellAnchor>
    <xdr:from>
      <xdr:col>0</xdr:col>
      <xdr:colOff>1110162</xdr:colOff>
      <xdr:row>2</xdr:row>
      <xdr:rowOff>32845</xdr:rowOff>
    </xdr:from>
    <xdr:to>
      <xdr:col>2</xdr:col>
      <xdr:colOff>420421</xdr:colOff>
      <xdr:row>3</xdr:row>
      <xdr:rowOff>111672</xdr:rowOff>
    </xdr:to>
    <xdr:sp macro="" textlink="">
      <xdr:nvSpPr>
        <xdr:cNvPr id="17" name="AutoShape 1">
          <a:hlinkClick xmlns:r="http://schemas.openxmlformats.org/officeDocument/2006/relationships" r:id="rId2"/>
        </xdr:cNvPr>
        <xdr:cNvSpPr>
          <a:spLocks noChangeAspect="1" noChangeArrowheads="1"/>
        </xdr:cNvSpPr>
      </xdr:nvSpPr>
      <xdr:spPr bwMode="auto">
        <a:xfrm>
          <a:off x="1110162" y="407276"/>
          <a:ext cx="768569" cy="275896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800" b="1" i="1" u="none" strike="noStrike" baseline="0">
              <a:solidFill>
                <a:srgbClr val="000000"/>
              </a:solidFill>
              <a:latin typeface="Arial"/>
              <a:cs typeface="Arial"/>
            </a:rPr>
            <a:t>Retour outil MLx</a:t>
          </a:r>
        </a:p>
      </xdr:txBody>
    </xdr:sp>
    <xdr:clientData/>
  </xdr:twoCellAnchor>
  <xdr:twoCellAnchor>
    <xdr:from>
      <xdr:col>0</xdr:col>
      <xdr:colOff>1110155</xdr:colOff>
      <xdr:row>0</xdr:row>
      <xdr:rowOff>52552</xdr:rowOff>
    </xdr:from>
    <xdr:to>
      <xdr:col>2</xdr:col>
      <xdr:colOff>420414</xdr:colOff>
      <xdr:row>1</xdr:row>
      <xdr:rowOff>137948</xdr:rowOff>
    </xdr:to>
    <xdr:sp macro="[0]!lancementUSF" textlink="">
      <xdr:nvSpPr>
        <xdr:cNvPr id="16" name="AutoShape 1"/>
        <xdr:cNvSpPr>
          <a:spLocks noChangeAspect="1" noChangeArrowheads="1"/>
        </xdr:cNvSpPr>
      </xdr:nvSpPr>
      <xdr:spPr bwMode="auto">
        <a:xfrm>
          <a:off x="1110155" y="52552"/>
          <a:ext cx="768569" cy="275896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800" b="1" i="1" u="none" strike="noStrike" baseline="0">
              <a:solidFill>
                <a:srgbClr val="000000"/>
              </a:solidFill>
              <a:latin typeface="Arial"/>
              <a:cs typeface="Arial"/>
            </a:rPr>
            <a:t>Recherche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142751</xdr:colOff>
      <xdr:row>0</xdr:row>
      <xdr:rowOff>116219</xdr:rowOff>
    </xdr:from>
    <xdr:to>
      <xdr:col>0</xdr:col>
      <xdr:colOff>768569</xdr:colOff>
      <xdr:row>3</xdr:row>
      <xdr:rowOff>105103</xdr:rowOff>
    </xdr:to>
    <xdr:sp macro="[0]!Macro2" textlink="">
      <xdr:nvSpPr>
        <xdr:cNvPr id="19" name="AutoShape 1">
          <a:hlinkClick xmlns:r="http://schemas.openxmlformats.org/officeDocument/2006/relationships" r:id="rId1"/>
        </xdr:cNvPr>
        <xdr:cNvSpPr>
          <a:spLocks noChangeAspect="1" noChangeArrowheads="1"/>
        </xdr:cNvSpPr>
      </xdr:nvSpPr>
      <xdr:spPr bwMode="auto">
        <a:xfrm>
          <a:off x="142751" y="116219"/>
          <a:ext cx="625818" cy="560384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Retour Accueil</a:t>
          </a:r>
        </a:p>
      </xdr:txBody>
    </xdr:sp>
    <xdr:clientData/>
  </xdr:twoCellAnchor>
  <xdr:twoCellAnchor>
    <xdr:from>
      <xdr:col>0</xdr:col>
      <xdr:colOff>1110162</xdr:colOff>
      <xdr:row>2</xdr:row>
      <xdr:rowOff>32845</xdr:rowOff>
    </xdr:from>
    <xdr:to>
      <xdr:col>2</xdr:col>
      <xdr:colOff>420421</xdr:colOff>
      <xdr:row>3</xdr:row>
      <xdr:rowOff>111672</xdr:rowOff>
    </xdr:to>
    <xdr:sp macro="" textlink="">
      <xdr:nvSpPr>
        <xdr:cNvPr id="20" name="AutoShape 1">
          <a:hlinkClick xmlns:r="http://schemas.openxmlformats.org/officeDocument/2006/relationships" r:id="rId2"/>
        </xdr:cNvPr>
        <xdr:cNvSpPr>
          <a:spLocks noChangeAspect="1" noChangeArrowheads="1"/>
        </xdr:cNvSpPr>
      </xdr:nvSpPr>
      <xdr:spPr bwMode="auto">
        <a:xfrm>
          <a:off x="1110162" y="404320"/>
          <a:ext cx="767584" cy="278852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800" b="1" i="1" u="none" strike="noStrike" baseline="0">
              <a:solidFill>
                <a:srgbClr val="000000"/>
              </a:solidFill>
              <a:latin typeface="Arial"/>
              <a:cs typeface="Arial"/>
            </a:rPr>
            <a:t>Retour outil MA</a:t>
          </a:r>
        </a:p>
      </xdr:txBody>
    </xdr:sp>
    <xdr:clientData/>
  </xdr:twoCellAnchor>
  <xdr:twoCellAnchor>
    <xdr:from>
      <xdr:col>0</xdr:col>
      <xdr:colOff>1110155</xdr:colOff>
      <xdr:row>0</xdr:row>
      <xdr:rowOff>52552</xdr:rowOff>
    </xdr:from>
    <xdr:to>
      <xdr:col>2</xdr:col>
      <xdr:colOff>420414</xdr:colOff>
      <xdr:row>1</xdr:row>
      <xdr:rowOff>137948</xdr:rowOff>
    </xdr:to>
    <xdr:sp macro="[0]!lancementUSF" textlink="">
      <xdr:nvSpPr>
        <xdr:cNvPr id="21" name="AutoShape 1"/>
        <xdr:cNvSpPr>
          <a:spLocks noChangeAspect="1" noChangeArrowheads="1"/>
        </xdr:cNvSpPr>
      </xdr:nvSpPr>
      <xdr:spPr bwMode="auto">
        <a:xfrm>
          <a:off x="1110155" y="52552"/>
          <a:ext cx="767584" cy="275896"/>
        </a:xfrm>
        <a:prstGeom prst="roundRect">
          <a:avLst>
            <a:gd name="adj" fmla="val 16667"/>
          </a:avLst>
        </a:prstGeom>
        <a:gradFill rotWithShape="0">
          <a:gsLst>
            <a:gs pos="0">
              <a:srgbClr val="99CCFF"/>
            </a:gs>
            <a:gs pos="50000">
              <a:srgbClr val="99CCFF">
                <a:gamma/>
                <a:tint val="14118"/>
                <a:invGamma/>
              </a:srgbClr>
            </a:gs>
            <a:gs pos="100000">
              <a:srgbClr val="99CCFF"/>
            </a:gs>
          </a:gsLst>
          <a:lin ang="2700000" scaled="1"/>
        </a:gradFill>
        <a:ln w="25400">
          <a:solidFill>
            <a:srgbClr xmlns:mc="http://schemas.openxmlformats.org/markup-compatibility/2006" xmlns:a14="http://schemas.microsoft.com/office/drawing/2010/main" val="333399" mc:Ignorable="a14" a14:legacySpreadsheetColorIndex="62"/>
          </a:solidFill>
          <a:round/>
          <a:headEnd/>
          <a:tailEnd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  <xdr:txBody>
        <a:bodyPr vertOverflow="clip" wrap="square" lIns="18000" tIns="0" rIns="18000" bIns="0" anchor="ctr" upright="1"/>
        <a:lstStyle/>
        <a:p>
          <a:pPr algn="ctr" rtl="0">
            <a:defRPr sz="1000"/>
          </a:pPr>
          <a:r>
            <a:rPr lang="fr-FR" sz="800" b="1" i="1" u="none" strike="noStrike" baseline="0">
              <a:solidFill>
                <a:srgbClr val="000000"/>
              </a:solidFill>
              <a:latin typeface="Arial"/>
              <a:cs typeface="Arial"/>
            </a:rPr>
            <a:t>Recherche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>
    <tabColor indexed="12"/>
  </sheetPr>
  <dimension ref="A1:CP5252"/>
  <sheetViews>
    <sheetView showZeros="0" tabSelected="1" zoomScaleNormal="100" workbookViewId="0">
      <selection activeCell="C1" sqref="C1:D1"/>
    </sheetView>
  </sheetViews>
  <sheetFormatPr baseColWidth="10" defaultRowHeight="12.75" x14ac:dyDescent="0.2"/>
  <cols>
    <col min="1" max="1" width="13.140625" style="6" customWidth="1"/>
    <col min="2" max="2" width="28.7109375" style="6" customWidth="1"/>
    <col min="3" max="3" width="7.140625" style="6" customWidth="1"/>
    <col min="4" max="4" width="28.7109375" style="6" customWidth="1"/>
    <col min="5" max="5" width="7.140625" style="6" customWidth="1"/>
    <col min="6" max="6" width="28.7109375" style="6" customWidth="1"/>
    <col min="7" max="7" width="7.140625" style="6" customWidth="1"/>
    <col min="8" max="8" width="28.7109375" style="6" customWidth="1"/>
    <col min="9" max="9" width="4.7109375" style="6" customWidth="1"/>
    <col min="10" max="10" width="13.7109375" style="6" customWidth="1"/>
    <col min="11" max="11" width="6.7109375" style="6" customWidth="1"/>
    <col min="12" max="16" width="11.42578125" style="6"/>
    <col min="17" max="17" width="8.7109375" style="6" customWidth="1"/>
    <col min="18" max="20" width="11.42578125" style="6"/>
    <col min="21" max="21" width="13.28515625" style="6" customWidth="1"/>
    <col min="22" max="22" width="3.85546875" style="6" bestFit="1" customWidth="1"/>
    <col min="23" max="23" width="8.85546875" style="6" bestFit="1" customWidth="1"/>
    <col min="24" max="24" width="12.85546875" style="6" bestFit="1" customWidth="1"/>
    <col min="25" max="25" width="8" style="6" bestFit="1" customWidth="1"/>
    <col min="26" max="26" width="28.28515625" style="6" customWidth="1"/>
    <col min="27" max="27" width="14.5703125" style="6" bestFit="1" customWidth="1"/>
    <col min="28" max="28" width="19.140625" style="6" customWidth="1"/>
    <col min="29" max="29" width="16.7109375" style="6" bestFit="1" customWidth="1"/>
    <col min="30" max="30" width="11.28515625" style="6" customWidth="1"/>
    <col min="31" max="31" width="33.7109375" style="6" customWidth="1"/>
    <col min="32" max="32" width="8.7109375" style="6" customWidth="1"/>
    <col min="33" max="33" width="7.42578125" style="6" customWidth="1"/>
    <col min="34" max="34" width="15" style="6" customWidth="1"/>
    <col min="35" max="35" width="11.42578125" style="6"/>
    <col min="36" max="38" width="6.7109375" style="6" customWidth="1"/>
    <col min="39" max="39" width="10" style="6" customWidth="1"/>
    <col min="40" max="40" width="21.28515625" style="6" customWidth="1"/>
    <col min="41" max="41" width="13.28515625" style="6" customWidth="1"/>
    <col min="42" max="42" width="15" style="6" customWidth="1"/>
    <col min="43" max="43" width="14.85546875" style="6" customWidth="1"/>
    <col min="44" max="44" width="18.42578125" style="6" customWidth="1"/>
    <col min="45" max="45" width="17.85546875" style="6" customWidth="1"/>
    <col min="46" max="49" width="11.42578125" style="6"/>
    <col min="50" max="50" width="22" style="6" customWidth="1"/>
    <col min="51" max="53" width="11.42578125" style="6"/>
    <col min="54" max="54" width="20.7109375" style="6" customWidth="1"/>
    <col min="55" max="60" width="14.7109375" style="6" customWidth="1"/>
    <col min="61" max="61" width="20.140625" style="6" customWidth="1"/>
    <col min="62" max="62" width="18" style="6" customWidth="1"/>
    <col min="63" max="63" width="42.28515625" style="6" customWidth="1"/>
    <col min="64" max="64" width="14" style="6" customWidth="1"/>
    <col min="65" max="65" width="14.7109375" style="6" customWidth="1"/>
    <col min="66" max="69" width="11.42578125" style="6"/>
    <col min="70" max="71" width="5.7109375" style="6" customWidth="1"/>
    <col min="72" max="72" width="11.42578125" style="6"/>
    <col min="73" max="74" width="5.7109375" style="6" customWidth="1"/>
    <col min="75" max="75" width="11.42578125" style="6"/>
    <col min="76" max="77" width="5.7109375" style="6" customWidth="1"/>
    <col min="78" max="78" width="11.42578125" style="6"/>
    <col min="79" max="79" width="7" style="6" customWidth="1"/>
    <col min="80" max="80" width="4.42578125" style="6" customWidth="1"/>
    <col min="81" max="82" width="11.42578125" style="6"/>
    <col min="83" max="83" width="4.42578125" style="6" customWidth="1"/>
    <col min="84" max="16384" width="11.42578125" style="6"/>
  </cols>
  <sheetData>
    <row r="1" spans="1:64" ht="36.950000000000003" customHeight="1" thickBot="1" x14ac:dyDescent="0.3">
      <c r="A1" s="134"/>
      <c r="B1" s="135"/>
      <c r="C1" s="283"/>
      <c r="D1" s="284"/>
      <c r="E1" s="13"/>
      <c r="F1" s="136"/>
      <c r="G1" s="136"/>
      <c r="H1" s="136"/>
      <c r="I1" s="136"/>
      <c r="J1" s="13"/>
      <c r="K1" s="13"/>
      <c r="L1" s="13"/>
      <c r="M1" s="13"/>
      <c r="N1" s="13"/>
      <c r="O1" s="13"/>
      <c r="P1" s="13"/>
      <c r="Q1" s="13"/>
      <c r="R1" s="13"/>
      <c r="S1" s="13"/>
      <c r="Y1" s="269"/>
      <c r="Z1" s="270"/>
      <c r="AA1" s="269"/>
      <c r="AB1" s="47"/>
      <c r="AC1" s="47"/>
      <c r="AD1" s="75"/>
      <c r="AE1" s="52" t="s">
        <v>537</v>
      </c>
      <c r="AF1" s="72" t="s">
        <v>2</v>
      </c>
      <c r="AG1" s="76"/>
      <c r="AH1" s="52" t="s">
        <v>2</v>
      </c>
      <c r="AI1" s="53"/>
      <c r="AJ1" s="72"/>
      <c r="AK1" s="72"/>
      <c r="AL1" s="72"/>
      <c r="AM1" s="72"/>
      <c r="AN1" s="72"/>
      <c r="AO1" s="72"/>
      <c r="AP1" s="76"/>
      <c r="AQ1" s="7"/>
      <c r="AR1" s="71" t="s">
        <v>2</v>
      </c>
      <c r="AS1" s="65" t="str">
        <f>AE13</f>
        <v xml:space="preserve">   </v>
      </c>
      <c r="AT1" s="65" t="str">
        <f>AI13</f>
        <v/>
      </c>
      <c r="AU1" s="65" t="str">
        <f>D9</f>
        <v/>
      </c>
      <c r="AV1" s="65" t="str">
        <f>D21</f>
        <v/>
      </c>
      <c r="AW1" s="65">
        <f>D13</f>
        <v>0</v>
      </c>
      <c r="AX1" s="65">
        <f>D15</f>
        <v>0</v>
      </c>
      <c r="AY1" s="66">
        <f ca="1">D17</f>
        <v>41562</v>
      </c>
      <c r="AZ1" s="65">
        <f>D19</f>
        <v>0</v>
      </c>
      <c r="BA1" s="65">
        <f>H13</f>
        <v>0</v>
      </c>
      <c r="BB1" s="65">
        <f>H5</f>
        <v>0</v>
      </c>
      <c r="BC1" s="65">
        <f>H7</f>
        <v>0</v>
      </c>
      <c r="BD1" s="65">
        <f>H11</f>
        <v>0</v>
      </c>
      <c r="BE1" s="65">
        <f>H9</f>
        <v>0</v>
      </c>
      <c r="BF1" s="66">
        <f>H15</f>
        <v>0</v>
      </c>
      <c r="BG1" s="65">
        <f>H17</f>
        <v>0</v>
      </c>
      <c r="BI1" s="8"/>
      <c r="BJ1" s="8"/>
      <c r="BK1" s="8"/>
      <c r="BL1" s="8"/>
    </row>
    <row r="2" spans="1:64" ht="36.950000000000003" customHeight="1" thickBot="1" x14ac:dyDescent="0.35">
      <c r="A2" s="133"/>
      <c r="B2" s="135"/>
      <c r="C2" s="283"/>
      <c r="D2" s="284"/>
      <c r="E2" s="17"/>
      <c r="F2" s="134"/>
      <c r="G2" s="134"/>
      <c r="H2" s="134"/>
      <c r="I2" s="134"/>
      <c r="J2" s="134"/>
      <c r="K2" s="134"/>
      <c r="L2" s="134"/>
      <c r="M2" s="134"/>
      <c r="N2" s="13"/>
      <c r="O2" s="13"/>
      <c r="P2" s="13"/>
      <c r="Q2" s="13"/>
      <c r="R2" s="13"/>
      <c r="S2" s="13"/>
      <c r="T2" s="12"/>
      <c r="U2" s="271" t="s">
        <v>64</v>
      </c>
      <c r="V2" s="271"/>
      <c r="W2" s="269"/>
      <c r="X2" s="248">
        <v>14</v>
      </c>
      <c r="Y2" s="272"/>
      <c r="Z2" s="273" t="s">
        <v>234</v>
      </c>
      <c r="AA2" s="272"/>
      <c r="AB2" s="23"/>
      <c r="AD2" s="77"/>
      <c r="AE2" s="78"/>
      <c r="AF2" s="79"/>
      <c r="AG2" s="80"/>
      <c r="AH2" s="53"/>
      <c r="AI2" s="53"/>
      <c r="AJ2" s="285" t="s">
        <v>339</v>
      </c>
      <c r="AK2" s="285"/>
      <c r="AL2" s="285"/>
      <c r="AM2" s="72" t="s">
        <v>236</v>
      </c>
      <c r="AN2" s="72" t="s">
        <v>340</v>
      </c>
      <c r="AO2" s="72"/>
      <c r="AP2" s="53"/>
      <c r="AQ2" s="7"/>
      <c r="AR2" s="81" t="s">
        <v>376</v>
      </c>
      <c r="AS2" s="67" t="s">
        <v>337</v>
      </c>
      <c r="AT2" s="67" t="s">
        <v>81</v>
      </c>
      <c r="AU2" s="67" t="s">
        <v>365</v>
      </c>
      <c r="AV2" s="67" t="s">
        <v>366</v>
      </c>
      <c r="AW2" s="67" t="s">
        <v>57</v>
      </c>
      <c r="AX2" s="67" t="s">
        <v>367</v>
      </c>
      <c r="AY2" s="68" t="s">
        <v>379</v>
      </c>
      <c r="AZ2" s="67" t="s">
        <v>69</v>
      </c>
      <c r="BA2" s="67" t="s">
        <v>368</v>
      </c>
      <c r="BB2" s="67" t="s">
        <v>369</v>
      </c>
      <c r="BC2" s="67" t="s">
        <v>65</v>
      </c>
      <c r="BD2" s="69" t="s">
        <v>370</v>
      </c>
      <c r="BE2" s="69" t="s">
        <v>371</v>
      </c>
      <c r="BF2" s="70" t="s">
        <v>372</v>
      </c>
      <c r="BG2" s="69" t="s">
        <v>373</v>
      </c>
      <c r="BI2" s="279" t="s">
        <v>374</v>
      </c>
      <c r="BJ2" s="280"/>
      <c r="BK2" s="280"/>
      <c r="BL2" s="281"/>
    </row>
    <row r="3" spans="1:64" ht="33" customHeight="1" x14ac:dyDescent="0.25">
      <c r="A3" s="133"/>
      <c r="B3" s="133"/>
      <c r="C3" s="286" t="s">
        <v>392</v>
      </c>
      <c r="D3" s="286"/>
      <c r="E3" s="13"/>
      <c r="F3" s="13"/>
      <c r="G3" s="13"/>
      <c r="H3" s="13"/>
      <c r="I3" s="13"/>
      <c r="J3" s="134"/>
      <c r="K3" s="134"/>
      <c r="L3" s="134"/>
      <c r="M3" s="134"/>
      <c r="N3" s="13"/>
      <c r="O3" s="13"/>
      <c r="P3" s="13"/>
      <c r="Q3" s="13"/>
      <c r="R3" s="13"/>
      <c r="S3" s="13"/>
      <c r="T3" s="15"/>
      <c r="U3" s="65" t="s">
        <v>63</v>
      </c>
      <c r="W3" s="274"/>
      <c r="X3" s="248">
        <v>30</v>
      </c>
      <c r="Z3" s="97" t="s">
        <v>79</v>
      </c>
      <c r="AD3" s="53"/>
      <c r="AE3" s="53"/>
      <c r="AF3" s="53"/>
      <c r="AG3" s="53"/>
      <c r="AH3" s="53"/>
      <c r="AI3" s="53"/>
      <c r="AJ3" s="53"/>
      <c r="AK3" s="53"/>
      <c r="AL3" s="53"/>
      <c r="AM3" s="53"/>
      <c r="AN3" s="53" t="str">
        <f>CONCATENATE(MID(C1,1,4)," ",MID(C1,5,3)," ",MID(C1,8,3)," ",(MID(C2,22,3)))</f>
        <v xml:space="preserve">   </v>
      </c>
      <c r="AO3" s="53"/>
      <c r="AP3" s="53"/>
      <c r="AQ3" s="7"/>
      <c r="AR3" s="82" t="s">
        <v>377</v>
      </c>
      <c r="AS3" s="282" t="s">
        <v>375</v>
      </c>
      <c r="AT3" s="282"/>
      <c r="AU3" s="282"/>
      <c r="AV3" s="282"/>
      <c r="AW3" s="282"/>
      <c r="AX3" s="282"/>
      <c r="AY3" s="282"/>
      <c r="AZ3" s="282"/>
      <c r="BA3" s="282"/>
      <c r="BB3" s="282"/>
      <c r="BC3" s="282"/>
      <c r="BD3" s="282"/>
      <c r="BE3" s="282"/>
      <c r="BF3" s="282"/>
      <c r="BG3" s="282"/>
    </row>
    <row r="4" spans="1:64" ht="18" customHeight="1" x14ac:dyDescent="0.25">
      <c r="A4" s="13"/>
      <c r="B4" s="13"/>
      <c r="C4" s="13"/>
      <c r="D4" s="13"/>
      <c r="E4" s="13"/>
      <c r="F4" s="13"/>
      <c r="G4" s="13"/>
      <c r="H4" s="13"/>
      <c r="I4" s="13"/>
      <c r="J4" s="134"/>
      <c r="K4" s="134"/>
      <c r="L4" s="134"/>
      <c r="M4" s="134"/>
      <c r="N4" s="13"/>
      <c r="O4" s="13"/>
      <c r="P4" s="13"/>
      <c r="Q4" s="13"/>
      <c r="R4" s="13"/>
      <c r="S4" s="13"/>
      <c r="T4" s="15"/>
      <c r="U4" s="95">
        <v>244</v>
      </c>
      <c r="X4" s="248">
        <v>44</v>
      </c>
      <c r="Z4" s="97" t="s">
        <v>231</v>
      </c>
      <c r="AD4" s="54"/>
      <c r="AE4" s="53"/>
      <c r="AF4" s="53"/>
      <c r="AG4" s="53"/>
      <c r="AH4" s="53"/>
      <c r="AI4" s="53"/>
      <c r="AJ4" s="54"/>
      <c r="AK4" s="54"/>
      <c r="AL4" s="54"/>
      <c r="AM4" s="54"/>
      <c r="AN4" s="54"/>
      <c r="AO4" s="54"/>
      <c r="AP4" s="54"/>
      <c r="AQ4" s="7"/>
      <c r="AR4" s="7"/>
    </row>
    <row r="5" spans="1:64" ht="30" customHeight="1" x14ac:dyDescent="0.25">
      <c r="A5" s="13"/>
      <c r="B5" s="40" t="s">
        <v>360</v>
      </c>
      <c r="C5" s="276" t="s">
        <v>529</v>
      </c>
      <c r="D5" s="16" t="str">
        <f>AE13</f>
        <v xml:space="preserve">   </v>
      </c>
      <c r="E5" s="13"/>
      <c r="F5" s="40" t="s">
        <v>408</v>
      </c>
      <c r="G5" s="13"/>
      <c r="H5" s="137"/>
      <c r="I5" s="50"/>
      <c r="J5" s="278" t="s">
        <v>515</v>
      </c>
      <c r="K5" s="278"/>
      <c r="L5" s="278"/>
      <c r="M5" s="278"/>
      <c r="N5" s="13"/>
      <c r="O5" s="13"/>
      <c r="P5" s="13"/>
      <c r="Q5" s="13"/>
      <c r="R5" s="13"/>
      <c r="S5" s="13"/>
      <c r="T5" s="15"/>
      <c r="U5" s="96">
        <v>309</v>
      </c>
      <c r="V5" s="12"/>
      <c r="W5" s="12"/>
      <c r="X5" s="248">
        <v>46</v>
      </c>
      <c r="Z5" s="97" t="s">
        <v>229</v>
      </c>
      <c r="AD5" s="54"/>
      <c r="AE5" s="55"/>
      <c r="AF5" s="55"/>
      <c r="AG5" s="55"/>
      <c r="AH5" s="55"/>
      <c r="AI5" s="55"/>
      <c r="AJ5" s="54"/>
      <c r="AK5" s="54"/>
      <c r="AL5" s="54"/>
      <c r="AM5" s="56"/>
      <c r="AN5" s="54"/>
      <c r="AO5" s="54"/>
      <c r="AP5" s="54"/>
    </row>
    <row r="6" spans="1:64" ht="18" customHeight="1" x14ac:dyDescent="0.25">
      <c r="A6" s="13"/>
      <c r="B6" s="13"/>
      <c r="C6" s="276"/>
      <c r="D6" s="14"/>
      <c r="E6" s="13"/>
      <c r="F6" s="13"/>
      <c r="G6" s="13"/>
      <c r="H6" s="13"/>
      <c r="I6" s="13"/>
      <c r="J6" s="278"/>
      <c r="K6" s="278"/>
      <c r="L6" s="278"/>
      <c r="M6" s="278"/>
      <c r="N6" s="13"/>
      <c r="O6" s="13"/>
      <c r="P6" s="13"/>
      <c r="Q6" s="13"/>
      <c r="R6" s="13"/>
      <c r="S6" s="13"/>
      <c r="T6" s="15"/>
      <c r="U6" s="96">
        <v>475</v>
      </c>
      <c r="V6" s="12"/>
      <c r="W6" s="12"/>
      <c r="X6" s="248">
        <v>54</v>
      </c>
      <c r="Y6" s="12"/>
      <c r="Z6" s="97" t="s">
        <v>227</v>
      </c>
      <c r="AD6" s="54"/>
      <c r="AE6" s="55"/>
      <c r="AF6" s="55"/>
      <c r="AG6" s="55"/>
      <c r="AH6" s="55"/>
      <c r="AI6" s="55"/>
      <c r="AJ6" s="54"/>
      <c r="AK6" s="54"/>
      <c r="AL6" s="54"/>
      <c r="AM6" s="54"/>
      <c r="AN6" s="54"/>
      <c r="AO6" s="54"/>
      <c r="AP6" s="54"/>
    </row>
    <row r="7" spans="1:64" ht="30" customHeight="1" x14ac:dyDescent="0.25">
      <c r="A7" s="13"/>
      <c r="B7" s="40" t="s">
        <v>359</v>
      </c>
      <c r="C7" s="276" t="s">
        <v>530</v>
      </c>
      <c r="D7" s="16" t="str">
        <f>AI13</f>
        <v/>
      </c>
      <c r="E7" s="13"/>
      <c r="F7" s="40" t="s">
        <v>407</v>
      </c>
      <c r="G7" s="13"/>
      <c r="H7" s="137"/>
      <c r="I7" s="50"/>
      <c r="J7" s="278"/>
      <c r="K7" s="278"/>
      <c r="L7" s="278"/>
      <c r="M7" s="278"/>
      <c r="N7" s="13"/>
      <c r="O7" s="13"/>
      <c r="P7" s="13"/>
      <c r="Q7" s="13"/>
      <c r="R7" s="13"/>
      <c r="S7" s="13"/>
      <c r="T7" s="15"/>
      <c r="U7" s="96">
        <v>484</v>
      </c>
      <c r="V7" s="15"/>
      <c r="W7" s="12"/>
      <c r="X7" s="248">
        <v>62</v>
      </c>
      <c r="Z7" s="97">
        <v>0</v>
      </c>
      <c r="AD7" s="54"/>
      <c r="AE7" s="55"/>
      <c r="AF7" s="55"/>
      <c r="AG7" s="55"/>
      <c r="AH7" s="55"/>
      <c r="AI7" s="55"/>
      <c r="AJ7" s="54"/>
      <c r="AK7" s="54"/>
      <c r="AL7" s="54"/>
      <c r="AM7" s="54"/>
      <c r="AN7" s="54"/>
      <c r="AO7" s="54"/>
      <c r="AP7" s="54"/>
    </row>
    <row r="8" spans="1:64" ht="18" customHeight="1" x14ac:dyDescent="0.25">
      <c r="A8" s="13"/>
      <c r="B8" s="22"/>
      <c r="C8" s="276"/>
      <c r="D8" s="22"/>
      <c r="E8" s="13"/>
      <c r="F8" s="13"/>
      <c r="G8" s="13"/>
      <c r="H8" s="13"/>
      <c r="I8" s="13"/>
      <c r="J8" s="278"/>
      <c r="K8" s="278"/>
      <c r="L8" s="278"/>
      <c r="M8" s="278"/>
      <c r="N8" s="13"/>
      <c r="O8" s="13"/>
      <c r="P8" s="13"/>
      <c r="Q8" s="13"/>
      <c r="R8" s="13"/>
      <c r="S8" s="13"/>
      <c r="T8" s="15"/>
      <c r="U8" s="96">
        <v>500</v>
      </c>
      <c r="V8" s="12"/>
      <c r="W8" s="12"/>
      <c r="X8" s="248">
        <v>65</v>
      </c>
      <c r="Z8" s="97"/>
      <c r="AD8" s="54"/>
      <c r="AE8" s="57"/>
      <c r="AF8" s="55"/>
      <c r="AG8" s="55"/>
      <c r="AH8" s="55"/>
      <c r="AI8" s="55"/>
      <c r="AJ8" s="54"/>
      <c r="AK8" s="54"/>
      <c r="AL8" s="54"/>
      <c r="AM8" s="54" t="s">
        <v>341</v>
      </c>
      <c r="AN8" s="54"/>
      <c r="AO8" s="58" t="s">
        <v>342</v>
      </c>
      <c r="AP8" s="54"/>
    </row>
    <row r="9" spans="1:64" ht="30" customHeight="1" x14ac:dyDescent="0.25">
      <c r="A9" s="13"/>
      <c r="B9" s="40" t="s">
        <v>88</v>
      </c>
      <c r="C9" s="276" t="s">
        <v>531</v>
      </c>
      <c r="D9" s="16" t="str">
        <f>AH1</f>
        <v/>
      </c>
      <c r="E9" s="13"/>
      <c r="F9" s="40" t="s">
        <v>406</v>
      </c>
      <c r="G9" s="13"/>
      <c r="H9" s="137"/>
      <c r="I9" s="13"/>
      <c r="J9" s="278"/>
      <c r="K9" s="278"/>
      <c r="L9" s="278"/>
      <c r="M9" s="278"/>
      <c r="N9" s="13"/>
      <c r="O9" s="13"/>
      <c r="P9" s="13"/>
      <c r="Q9" s="13"/>
      <c r="R9" s="13"/>
      <c r="S9" s="13"/>
      <c r="T9" s="15"/>
      <c r="U9" s="96">
        <v>568</v>
      </c>
      <c r="V9" s="12"/>
      <c r="W9" s="12"/>
      <c r="X9" s="248">
        <v>67</v>
      </c>
      <c r="AD9" s="54"/>
      <c r="AE9" s="55"/>
      <c r="AF9" s="58" t="s">
        <v>343</v>
      </c>
      <c r="AG9" s="55"/>
      <c r="AH9" s="55"/>
      <c r="AI9" s="55"/>
      <c r="AJ9" s="54"/>
      <c r="AK9" s="54"/>
      <c r="AL9" s="54"/>
      <c r="AM9" s="54"/>
      <c r="AN9" s="54"/>
      <c r="AO9" s="54"/>
      <c r="AP9" s="54"/>
    </row>
    <row r="10" spans="1:64" ht="18" customHeight="1" x14ac:dyDescent="0.25">
      <c r="A10" s="13"/>
      <c r="B10" s="18">
        <v>0</v>
      </c>
      <c r="C10" s="276">
        <v>0</v>
      </c>
      <c r="D10" s="14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5"/>
      <c r="U10" s="96">
        <v>677</v>
      </c>
      <c r="V10" s="12"/>
      <c r="W10" s="12"/>
      <c r="X10" s="248">
        <v>71</v>
      </c>
      <c r="AD10" s="59" t="s">
        <v>344</v>
      </c>
      <c r="AE10" s="60"/>
      <c r="AF10" s="60"/>
      <c r="AG10" s="60"/>
      <c r="AH10" s="60"/>
      <c r="AI10" s="60"/>
      <c r="AJ10" s="59"/>
      <c r="AK10" s="59"/>
      <c r="AL10" s="54"/>
      <c r="AM10" s="61" t="s">
        <v>345</v>
      </c>
      <c r="AN10" s="54"/>
      <c r="AO10" s="54"/>
      <c r="AP10" s="54"/>
    </row>
    <row r="11" spans="1:64" ht="30" customHeight="1" x14ac:dyDescent="0.25">
      <c r="A11" s="13"/>
      <c r="B11" s="40" t="s">
        <v>361</v>
      </c>
      <c r="C11" s="276" t="s">
        <v>532</v>
      </c>
      <c r="D11" s="16" t="str">
        <f>AF1</f>
        <v/>
      </c>
      <c r="E11" s="13"/>
      <c r="F11" s="40" t="s">
        <v>385</v>
      </c>
      <c r="G11" s="13"/>
      <c r="H11" s="45"/>
      <c r="I11" s="13"/>
      <c r="J11" s="278" t="s">
        <v>516</v>
      </c>
      <c r="K11" s="278"/>
      <c r="L11" s="278"/>
      <c r="M11" s="278"/>
      <c r="N11" s="13"/>
      <c r="O11" s="13"/>
      <c r="P11" s="13"/>
      <c r="Q11" s="13"/>
      <c r="R11" s="13"/>
      <c r="S11" s="13"/>
      <c r="T11" s="15"/>
      <c r="U11" s="96">
        <v>871</v>
      </c>
      <c r="V11" s="12"/>
      <c r="W11" s="12"/>
      <c r="X11" s="12"/>
      <c r="AD11" s="62" t="s">
        <v>346</v>
      </c>
      <c r="AE11" s="62" t="s">
        <v>347</v>
      </c>
      <c r="AF11" s="62" t="s">
        <v>348</v>
      </c>
      <c r="AG11" s="62" t="s">
        <v>349</v>
      </c>
      <c r="AH11" s="62" t="s">
        <v>350</v>
      </c>
      <c r="AI11" s="62" t="s">
        <v>351</v>
      </c>
      <c r="AJ11" s="62" t="s">
        <v>352</v>
      </c>
      <c r="AK11" s="62" t="s">
        <v>353</v>
      </c>
      <c r="AL11" s="62" t="s">
        <v>354</v>
      </c>
      <c r="AM11" s="62" t="s">
        <v>355</v>
      </c>
      <c r="AN11" s="62" t="s">
        <v>356</v>
      </c>
      <c r="AO11" s="62" t="s">
        <v>357</v>
      </c>
      <c r="AP11" s="62" t="s">
        <v>358</v>
      </c>
    </row>
    <row r="12" spans="1:64" ht="18" customHeight="1" x14ac:dyDescent="0.25">
      <c r="A12" s="13"/>
      <c r="B12" s="13"/>
      <c r="C12" s="276"/>
      <c r="D12" s="13"/>
      <c r="E12" s="13"/>
      <c r="F12" s="13"/>
      <c r="G12" s="13"/>
      <c r="H12" s="13" t="s">
        <v>94</v>
      </c>
      <c r="I12" s="13"/>
      <c r="J12" s="278"/>
      <c r="K12" s="278"/>
      <c r="L12" s="278"/>
      <c r="M12" s="278"/>
      <c r="N12" s="13"/>
      <c r="O12" s="13"/>
      <c r="P12" s="13"/>
      <c r="Q12" s="13"/>
      <c r="R12" s="13"/>
      <c r="S12" s="13"/>
      <c r="T12" s="15"/>
      <c r="U12" s="96">
        <v>918</v>
      </c>
      <c r="V12" s="12"/>
      <c r="W12" s="12"/>
      <c r="X12" s="12"/>
    </row>
    <row r="13" spans="1:64" ht="30" customHeight="1" x14ac:dyDescent="0.25">
      <c r="A13" s="13"/>
      <c r="B13" s="40" t="s">
        <v>87</v>
      </c>
      <c r="C13" s="276" t="s">
        <v>533</v>
      </c>
      <c r="D13" s="16">
        <f>BK1</f>
        <v>0</v>
      </c>
      <c r="E13" s="13"/>
      <c r="F13" s="40" t="s">
        <v>83</v>
      </c>
      <c r="G13" s="13"/>
      <c r="H13" s="182"/>
      <c r="I13" s="13"/>
      <c r="J13" s="278"/>
      <c r="K13" s="278"/>
      <c r="L13" s="278"/>
      <c r="M13" s="278"/>
      <c r="N13" s="13"/>
      <c r="O13" s="13"/>
      <c r="P13" s="13"/>
      <c r="Q13" s="13"/>
      <c r="R13" s="13"/>
      <c r="S13" s="13"/>
      <c r="T13" s="15"/>
      <c r="U13" s="15"/>
      <c r="V13" s="12"/>
      <c r="W13" s="12"/>
      <c r="X13" s="12"/>
      <c r="AE13" s="51" t="str">
        <f>CONCATENATE(MID(C1,1,4)," ",MID(C1,5,3)," ",MID(C1,8,3)," ",(MID(C1,22,3)))</f>
        <v xml:space="preserve">   </v>
      </c>
      <c r="AF13" s="51" t="str">
        <f>CONCATENATE(MID(C2,22,3))</f>
        <v/>
      </c>
      <c r="AH13" s="51" t="str">
        <f>CONCATENATE(MID(C2,30,7))</f>
        <v/>
      </c>
      <c r="AI13" s="51" t="str">
        <f>CONCATENATE(MID(C1,11,2))</f>
        <v/>
      </c>
    </row>
    <row r="14" spans="1:64" ht="18" customHeight="1" x14ac:dyDescent="0.25">
      <c r="A14" s="13"/>
      <c r="B14" s="18"/>
      <c r="C14" s="276"/>
      <c r="D14" s="13"/>
      <c r="E14" s="13"/>
      <c r="F14" s="13"/>
      <c r="G14" s="13"/>
      <c r="H14" s="181"/>
      <c r="I14" s="13"/>
      <c r="J14" s="278"/>
      <c r="K14" s="278"/>
      <c r="L14" s="278"/>
      <c r="M14" s="278"/>
      <c r="N14" s="13"/>
      <c r="O14" s="13"/>
      <c r="P14" s="13"/>
      <c r="Q14" s="13"/>
      <c r="R14" s="13"/>
      <c r="S14" s="13"/>
      <c r="T14" s="15"/>
      <c r="U14" s="15"/>
      <c r="V14" s="12"/>
      <c r="W14" s="12"/>
      <c r="X14" s="12"/>
      <c r="AE14" s="41" t="s">
        <v>337</v>
      </c>
      <c r="AH14" s="41" t="s">
        <v>338</v>
      </c>
      <c r="AI14" s="41" t="s">
        <v>81</v>
      </c>
    </row>
    <row r="15" spans="1:64" ht="30" customHeight="1" x14ac:dyDescent="0.25">
      <c r="A15" s="13"/>
      <c r="B15" s="40" t="s">
        <v>86</v>
      </c>
      <c r="C15" s="276" t="s">
        <v>534</v>
      </c>
      <c r="D15" s="20">
        <f>BI1</f>
        <v>0</v>
      </c>
      <c r="E15" s="13"/>
      <c r="F15" s="40" t="s">
        <v>240</v>
      </c>
      <c r="G15" s="13"/>
      <c r="H15" s="46"/>
      <c r="I15" s="13"/>
      <c r="J15" s="278"/>
      <c r="K15" s="278"/>
      <c r="L15" s="278"/>
      <c r="M15" s="278"/>
      <c r="N15" s="13"/>
      <c r="O15" s="13"/>
      <c r="P15" s="13"/>
      <c r="Q15" s="13"/>
      <c r="R15" s="13"/>
      <c r="S15" s="13"/>
      <c r="T15" s="15"/>
      <c r="U15" s="15"/>
      <c r="V15" s="12"/>
      <c r="W15" s="12"/>
      <c r="X15" s="12"/>
    </row>
    <row r="16" spans="1:64" ht="18" customHeight="1" x14ac:dyDescent="0.25">
      <c r="A16" s="13"/>
      <c r="B16" s="18"/>
      <c r="C16" s="276"/>
      <c r="D16" s="14"/>
      <c r="E16" s="13"/>
      <c r="F16" s="13"/>
      <c r="G16" s="13"/>
      <c r="H16" s="13"/>
      <c r="I16" s="13"/>
      <c r="J16" s="278"/>
      <c r="K16" s="278"/>
      <c r="L16" s="278"/>
      <c r="M16" s="278"/>
      <c r="N16" s="13"/>
      <c r="O16" s="13"/>
      <c r="P16" s="13"/>
      <c r="Q16" s="13"/>
      <c r="R16" s="13"/>
      <c r="S16" s="13"/>
      <c r="T16" s="15"/>
      <c r="U16" s="15"/>
      <c r="V16" s="12"/>
      <c r="W16" s="12"/>
      <c r="X16" s="12"/>
    </row>
    <row r="17" spans="1:24" ht="30" customHeight="1" x14ac:dyDescent="0.25">
      <c r="A17" s="13"/>
      <c r="B17" s="40" t="s">
        <v>85</v>
      </c>
      <c r="C17" s="276"/>
      <c r="D17" s="42">
        <f ca="1">TODAY()</f>
        <v>41562</v>
      </c>
      <c r="E17" s="13"/>
      <c r="F17" s="40" t="s">
        <v>241</v>
      </c>
      <c r="G17" s="13"/>
      <c r="H17" s="45"/>
      <c r="I17" s="13"/>
      <c r="J17" s="278"/>
      <c r="K17" s="278"/>
      <c r="L17" s="278"/>
      <c r="M17" s="278"/>
      <c r="N17" s="13"/>
      <c r="O17" s="13"/>
      <c r="P17" s="13"/>
      <c r="Q17" s="13"/>
      <c r="R17" s="13"/>
      <c r="S17" s="13"/>
      <c r="T17" s="15"/>
      <c r="U17" s="15"/>
      <c r="V17" s="12"/>
      <c r="W17" s="12"/>
      <c r="X17" s="12"/>
    </row>
    <row r="18" spans="1:24" ht="18" customHeight="1" x14ac:dyDescent="0.25">
      <c r="A18" s="13"/>
      <c r="B18" s="18"/>
      <c r="C18" s="276"/>
      <c r="D18" s="13"/>
      <c r="E18" s="13"/>
      <c r="F18" s="13"/>
      <c r="G18" s="13"/>
      <c r="H18" s="13"/>
      <c r="I18" s="13"/>
      <c r="J18" s="278"/>
      <c r="K18" s="278"/>
      <c r="L18" s="278"/>
      <c r="M18" s="278"/>
      <c r="N18" s="13"/>
      <c r="O18" s="13"/>
      <c r="P18" s="13"/>
      <c r="Q18" s="13"/>
      <c r="R18" s="13"/>
      <c r="S18" s="13"/>
      <c r="T18" s="15"/>
      <c r="U18" s="15"/>
      <c r="V18" s="12"/>
      <c r="W18" s="12"/>
      <c r="X18" s="12"/>
    </row>
    <row r="19" spans="1:24" ht="30" customHeight="1" x14ac:dyDescent="0.25">
      <c r="A19" s="13"/>
      <c r="B19" s="40" t="s">
        <v>84</v>
      </c>
      <c r="C19" s="276" t="s">
        <v>535</v>
      </c>
      <c r="D19" s="16">
        <f>BL1</f>
        <v>0</v>
      </c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5"/>
      <c r="U19" s="11"/>
    </row>
    <row r="20" spans="1:24" ht="18" customHeight="1" x14ac:dyDescent="0.25">
      <c r="A20" s="13"/>
      <c r="B20" s="18"/>
      <c r="C20" s="276"/>
      <c r="D20" s="14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5"/>
      <c r="U20" s="11"/>
    </row>
    <row r="21" spans="1:24" ht="30" customHeight="1" x14ac:dyDescent="0.25">
      <c r="A21" s="13"/>
      <c r="B21" s="40" t="s">
        <v>239</v>
      </c>
      <c r="C21" s="276" t="s">
        <v>536</v>
      </c>
      <c r="D21" s="16" t="str">
        <f>AH13</f>
        <v/>
      </c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5"/>
      <c r="U21" s="11"/>
    </row>
    <row r="22" spans="1:24" ht="18" customHeight="1" x14ac:dyDescent="0.25">
      <c r="A22" s="18"/>
      <c r="B22" s="13"/>
      <c r="C22" s="14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5"/>
      <c r="U22" s="11"/>
    </row>
    <row r="23" spans="1:24" ht="30" customHeight="1" x14ac:dyDescent="0.25">
      <c r="A23" s="13"/>
      <c r="B23" s="13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5"/>
      <c r="U23" s="11"/>
      <c r="V23" s="11"/>
      <c r="W23" s="11"/>
      <c r="X23" s="275"/>
    </row>
    <row r="24" spans="1:24" ht="18" customHeight="1" x14ac:dyDescent="0.25">
      <c r="A24" s="13"/>
      <c r="B24" s="13"/>
      <c r="C24" s="13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2"/>
    </row>
    <row r="25" spans="1:24" ht="30" customHeight="1" x14ac:dyDescent="0.25">
      <c r="A25" s="13"/>
      <c r="B25" s="13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2"/>
    </row>
    <row r="26" spans="1:24" ht="18" customHeight="1" x14ac:dyDescent="0.25">
      <c r="A26" s="13"/>
      <c r="B26" s="13"/>
      <c r="C26" s="14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2"/>
    </row>
    <row r="27" spans="1:24" ht="18" customHeight="1" x14ac:dyDescent="0.25">
      <c r="A27" s="13"/>
      <c r="B27" s="13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2"/>
    </row>
    <row r="28" spans="1:24" ht="18" customHeight="1" x14ac:dyDescent="0.25">
      <c r="A28" s="13"/>
      <c r="B28" s="13"/>
      <c r="C28" s="13"/>
      <c r="D28" s="13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2"/>
    </row>
    <row r="29" spans="1:24" ht="18" customHeight="1" x14ac:dyDescent="0.25">
      <c r="A29" s="13"/>
      <c r="B29" s="13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2"/>
    </row>
    <row r="30" spans="1:24" ht="18" customHeight="1" x14ac:dyDescent="0.25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2"/>
    </row>
    <row r="31" spans="1:24" ht="20.100000000000001" customHeight="1" x14ac:dyDescent="0.25">
      <c r="A31" s="1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2"/>
    </row>
    <row r="32" spans="1:24" ht="14.1" customHeight="1" x14ac:dyDescent="0.25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2"/>
    </row>
    <row r="33" spans="1:86" ht="18" x14ac:dyDescent="0.25">
      <c r="A33" s="13"/>
      <c r="B33" s="13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1"/>
      <c r="U33" s="11"/>
      <c r="V33" s="11"/>
      <c r="W33" s="11"/>
      <c r="X33" s="11"/>
    </row>
    <row r="34" spans="1:86" ht="23.1" customHeight="1" x14ac:dyDescent="0.25">
      <c r="A34" s="13"/>
      <c r="B34" s="13"/>
      <c r="C34" s="13"/>
      <c r="D34" s="13"/>
      <c r="E34" s="13"/>
      <c r="F34" s="19"/>
      <c r="G34" s="21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1"/>
      <c r="U34" s="11"/>
      <c r="V34" s="11"/>
      <c r="W34" s="11"/>
      <c r="X34" s="11"/>
    </row>
    <row r="35" spans="1:86" ht="18" x14ac:dyDescent="0.25">
      <c r="A35" s="13"/>
      <c r="B35" s="13"/>
      <c r="C35" s="13"/>
      <c r="D35" s="13"/>
      <c r="E35" s="13"/>
      <c r="F35" s="19"/>
      <c r="G35" s="21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1"/>
      <c r="U35" s="11"/>
      <c r="V35" s="11"/>
      <c r="W35" s="11"/>
      <c r="X35" s="11"/>
    </row>
    <row r="36" spans="1:86" ht="18" x14ac:dyDescent="0.25">
      <c r="A36" s="13"/>
      <c r="B36" s="13"/>
      <c r="C36" s="13"/>
      <c r="D36" s="13"/>
      <c r="E36" s="13"/>
      <c r="F36" s="19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1"/>
      <c r="U36" s="11"/>
      <c r="V36" s="11"/>
      <c r="W36" s="11"/>
      <c r="X36" s="11"/>
    </row>
    <row r="37" spans="1:86" ht="18" x14ac:dyDescent="0.25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AB37" s="11"/>
      <c r="AC37" s="10"/>
      <c r="AD37" s="9"/>
      <c r="AE37" s="9"/>
      <c r="AF37" s="9"/>
      <c r="AG37" s="9"/>
      <c r="AH37" s="9"/>
      <c r="AI37" s="9"/>
      <c r="AJ37" s="9"/>
      <c r="AK37" s="9"/>
      <c r="AL37" s="9"/>
      <c r="AM37" s="9"/>
    </row>
    <row r="38" spans="1:86" ht="18" x14ac:dyDescent="0.25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</row>
    <row r="39" spans="1:86" ht="18" x14ac:dyDescent="0.25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AA39" s="188"/>
      <c r="AB39" s="189"/>
      <c r="AC39" s="190"/>
      <c r="AD39" s="190"/>
      <c r="AE39" s="191"/>
      <c r="AF39" s="189"/>
      <c r="AG39" s="189"/>
      <c r="AH39" s="189"/>
      <c r="AI39" s="189"/>
      <c r="AJ39" s="189"/>
      <c r="AK39" s="191"/>
      <c r="AL39" s="191"/>
      <c r="AM39" s="189"/>
      <c r="AN39" s="189"/>
      <c r="AO39" s="192"/>
      <c r="AP39" s="192"/>
      <c r="AQ39" s="193"/>
      <c r="AR39" s="194"/>
      <c r="AS39" s="194"/>
      <c r="AT39" s="192"/>
    </row>
    <row r="40" spans="1:86" ht="15.75" x14ac:dyDescent="0.25">
      <c r="A40" s="195" t="s">
        <v>82</v>
      </c>
      <c r="B40" s="196"/>
      <c r="C40" s="196"/>
      <c r="D40" s="197"/>
      <c r="E40" s="198"/>
      <c r="F40" s="198"/>
      <c r="G40" s="198"/>
      <c r="H40" s="197"/>
      <c r="I40" s="198"/>
      <c r="J40" s="196"/>
      <c r="K40" s="199"/>
      <c r="L40" s="200"/>
      <c r="M40" s="201"/>
      <c r="N40" s="201"/>
      <c r="O40" s="188"/>
      <c r="P40" s="188"/>
      <c r="Q40" s="188"/>
      <c r="AA40" s="202"/>
      <c r="AB40" s="203"/>
      <c r="AC40" s="204"/>
      <c r="AD40" s="204"/>
      <c r="AE40" s="205"/>
      <c r="AF40" s="203"/>
      <c r="AG40" s="203"/>
      <c r="AH40" s="203"/>
      <c r="AI40" s="203"/>
      <c r="AJ40" s="203"/>
      <c r="AK40" s="205"/>
      <c r="AL40" s="205"/>
      <c r="AM40" s="203"/>
      <c r="AN40" s="203"/>
      <c r="AO40" s="192"/>
      <c r="AP40" s="206" t="s">
        <v>236</v>
      </c>
      <c r="AQ40" s="207" t="s">
        <v>66</v>
      </c>
      <c r="AR40" s="208" t="s">
        <v>65</v>
      </c>
      <c r="AS40" s="208" t="s">
        <v>380</v>
      </c>
      <c r="AT40" s="192"/>
      <c r="CH40" s="209"/>
    </row>
    <row r="41" spans="1:86" ht="18" x14ac:dyDescent="0.25">
      <c r="A41" s="12"/>
      <c r="B41" s="196"/>
      <c r="C41" s="196"/>
      <c r="D41" s="197"/>
      <c r="E41" s="198"/>
      <c r="F41" s="198"/>
      <c r="G41" s="198"/>
      <c r="H41" s="197"/>
      <c r="I41" s="198"/>
      <c r="J41" s="196"/>
      <c r="K41" s="210"/>
      <c r="L41" s="200"/>
      <c r="M41" s="201"/>
      <c r="N41" s="201"/>
      <c r="O41" s="188"/>
      <c r="P41" s="188"/>
      <c r="Q41" s="188"/>
      <c r="AA41" s="211"/>
      <c r="AB41" s="212"/>
      <c r="AC41" s="212"/>
      <c r="AD41" s="212"/>
      <c r="AE41" s="212"/>
      <c r="AF41" s="212"/>
      <c r="AG41" s="212"/>
      <c r="AH41" s="212"/>
      <c r="AI41" s="212"/>
      <c r="AJ41" s="212"/>
      <c r="AK41" s="212"/>
      <c r="AL41" s="212"/>
      <c r="AM41" s="212"/>
      <c r="AN41" s="212"/>
      <c r="AO41" s="192"/>
      <c r="AP41" s="213"/>
      <c r="AQ41" s="213"/>
      <c r="AR41" s="214"/>
      <c r="AS41" s="215"/>
      <c r="AT41" s="192"/>
      <c r="CH41" s="209"/>
    </row>
    <row r="42" spans="1:86" ht="18" x14ac:dyDescent="0.25">
      <c r="A42" s="12"/>
      <c r="B42" s="196"/>
      <c r="C42" s="196"/>
      <c r="D42" s="197"/>
      <c r="E42" s="198"/>
      <c r="F42" s="198"/>
      <c r="G42" s="198"/>
      <c r="H42" s="197"/>
      <c r="I42" s="198"/>
      <c r="J42" s="196"/>
      <c r="K42" s="210"/>
      <c r="L42" s="200"/>
      <c r="M42" s="201"/>
      <c r="N42" s="201"/>
      <c r="O42" s="188"/>
      <c r="P42" s="188"/>
      <c r="Q42" s="188"/>
      <c r="AA42" s="211"/>
      <c r="AB42" s="211"/>
      <c r="AC42" s="211"/>
      <c r="AD42" s="211"/>
      <c r="AE42" s="211"/>
      <c r="AF42" s="211"/>
      <c r="AG42" s="216"/>
      <c r="AH42" s="211"/>
      <c r="AI42" s="211"/>
      <c r="AJ42" s="211"/>
      <c r="AK42" s="211"/>
      <c r="AL42" s="211"/>
      <c r="AM42" s="211"/>
      <c r="AN42" s="211"/>
      <c r="AO42" s="192"/>
      <c r="AP42" s="217"/>
      <c r="AQ42" s="194"/>
      <c r="AR42" s="194"/>
      <c r="AS42" s="194"/>
      <c r="AT42" s="192"/>
      <c r="CH42" s="209"/>
    </row>
    <row r="43" spans="1:86" ht="18" x14ac:dyDescent="0.25">
      <c r="B43" s="196"/>
      <c r="C43" s="196"/>
      <c r="D43" s="197"/>
      <c r="E43" s="198"/>
      <c r="F43" s="198"/>
      <c r="G43" s="198"/>
      <c r="H43" s="197"/>
      <c r="I43" s="198"/>
      <c r="J43" s="196"/>
      <c r="K43" s="210"/>
      <c r="L43" s="200"/>
      <c r="M43" s="201"/>
      <c r="N43" s="201"/>
      <c r="O43" s="188"/>
      <c r="P43" s="188"/>
      <c r="Q43" s="188"/>
      <c r="AA43" s="211"/>
      <c r="AB43" s="211"/>
      <c r="AC43" s="211"/>
      <c r="AD43" s="211"/>
      <c r="AE43" s="211"/>
      <c r="AF43" s="211"/>
      <c r="AG43" s="211"/>
      <c r="AH43" s="211"/>
      <c r="AI43" s="211"/>
      <c r="AJ43" s="211"/>
      <c r="AK43" s="211"/>
      <c r="AL43" s="211"/>
      <c r="AM43" s="211"/>
      <c r="AN43" s="211"/>
      <c r="AO43" s="192"/>
      <c r="AP43" s="217"/>
      <c r="AQ43" s="194"/>
      <c r="AR43" s="194"/>
      <c r="AS43" s="194"/>
      <c r="AT43" s="192"/>
      <c r="CH43" s="209"/>
    </row>
    <row r="44" spans="1:86" ht="18" x14ac:dyDescent="0.25">
      <c r="B44" s="196"/>
      <c r="C44" s="196"/>
      <c r="D44" s="197"/>
      <c r="E44" s="198"/>
      <c r="F44" s="198"/>
      <c r="G44" s="198"/>
      <c r="H44" s="197"/>
      <c r="I44" s="198"/>
      <c r="J44" s="196"/>
      <c r="K44" s="210"/>
      <c r="L44" s="200"/>
      <c r="M44" s="201"/>
      <c r="N44" s="201"/>
      <c r="O44" s="188"/>
      <c r="P44" s="188"/>
      <c r="Q44" s="188"/>
      <c r="AA44" s="211"/>
      <c r="AB44" s="211"/>
      <c r="AC44" s="211"/>
      <c r="AD44" s="211"/>
      <c r="AE44" s="211"/>
      <c r="AF44" s="211"/>
      <c r="AG44" s="211"/>
      <c r="AH44" s="211"/>
      <c r="AI44" s="211"/>
      <c r="AJ44" s="211"/>
      <c r="AK44" s="211"/>
      <c r="AL44" s="211"/>
      <c r="AM44" s="211"/>
      <c r="AN44" s="211"/>
      <c r="AO44" s="192"/>
      <c r="AP44" s="217"/>
      <c r="AQ44" s="194"/>
      <c r="AR44" s="194"/>
      <c r="AS44" s="194"/>
      <c r="AT44" s="192"/>
      <c r="CH44" s="209"/>
    </row>
    <row r="45" spans="1:86" ht="18" x14ac:dyDescent="0.25">
      <c r="A45" s="218"/>
      <c r="B45" s="196"/>
      <c r="C45" s="196"/>
      <c r="D45" s="197"/>
      <c r="E45" s="198"/>
      <c r="F45" s="198"/>
      <c r="G45" s="198"/>
      <c r="H45" s="197"/>
      <c r="I45" s="198"/>
      <c r="J45" s="196"/>
      <c r="K45" s="210"/>
      <c r="L45" s="200"/>
      <c r="M45" s="201"/>
      <c r="N45" s="201"/>
      <c r="O45" s="188"/>
      <c r="P45" s="188"/>
      <c r="Q45" s="188"/>
      <c r="AA45" s="211"/>
      <c r="AB45" s="211"/>
      <c r="AC45" s="211"/>
      <c r="AD45" s="211"/>
      <c r="AE45" s="211"/>
      <c r="AF45" s="211"/>
      <c r="AG45" s="211"/>
      <c r="AH45" s="211"/>
      <c r="AI45" s="211"/>
      <c r="AJ45" s="211"/>
      <c r="AK45" s="211"/>
      <c r="AL45" s="211"/>
      <c r="AM45" s="211"/>
      <c r="AN45" s="211"/>
      <c r="AO45" s="192"/>
      <c r="AP45" s="217"/>
      <c r="AQ45" s="194"/>
      <c r="AR45" s="194"/>
      <c r="AS45" s="194"/>
      <c r="AT45" s="192"/>
      <c r="CH45" s="209"/>
    </row>
    <row r="46" spans="1:86" ht="15.75" x14ac:dyDescent="0.25">
      <c r="A46" s="218"/>
      <c r="B46" s="196"/>
      <c r="C46" s="196"/>
      <c r="D46" s="197"/>
      <c r="E46" s="198"/>
      <c r="F46" s="198"/>
      <c r="G46" s="198"/>
      <c r="H46" s="197"/>
      <c r="I46" s="198"/>
      <c r="J46" s="196"/>
      <c r="K46" s="210"/>
      <c r="L46" s="200"/>
      <c r="M46" s="201"/>
      <c r="N46" s="201"/>
      <c r="O46" s="188"/>
      <c r="P46" s="188"/>
      <c r="Q46" s="188"/>
      <c r="AA46" s="188"/>
      <c r="AB46" s="219"/>
      <c r="AC46" s="219"/>
      <c r="AD46" s="219"/>
      <c r="AE46" s="219"/>
      <c r="AF46" s="219"/>
      <c r="AG46" s="219"/>
      <c r="AH46" s="219"/>
      <c r="AI46" s="219"/>
      <c r="AJ46" s="219"/>
      <c r="AK46" s="219"/>
      <c r="AL46" s="219"/>
      <c r="AM46" s="219"/>
      <c r="AN46" s="219"/>
      <c r="AO46" s="219">
        <v>41</v>
      </c>
      <c r="AP46" s="220">
        <v>42</v>
      </c>
      <c r="AQ46" s="220">
        <v>43</v>
      </c>
      <c r="AR46" s="220">
        <v>44</v>
      </c>
      <c r="AS46" s="220">
        <v>45</v>
      </c>
      <c r="AT46" s="15"/>
      <c r="CH46" s="209"/>
    </row>
    <row r="47" spans="1:86" ht="15" x14ac:dyDescent="0.2">
      <c r="A47" s="218"/>
      <c r="B47" s="196"/>
      <c r="C47" s="196"/>
      <c r="D47" s="197"/>
      <c r="E47" s="198"/>
      <c r="F47" s="198"/>
      <c r="G47" s="198"/>
      <c r="H47" s="197"/>
      <c r="I47" s="198"/>
      <c r="J47" s="196"/>
      <c r="K47" s="210"/>
      <c r="L47" s="200"/>
      <c r="M47" s="201"/>
      <c r="N47" s="201"/>
      <c r="O47" s="188"/>
      <c r="P47" s="188"/>
      <c r="Q47" s="188"/>
      <c r="AA47" s="188"/>
      <c r="AB47" s="221"/>
      <c r="AC47" s="221"/>
      <c r="AD47" s="221"/>
      <c r="AE47" s="221"/>
      <c r="AF47" s="221"/>
      <c r="AG47" s="221"/>
      <c r="AH47" s="221"/>
      <c r="AI47" s="221"/>
      <c r="AJ47" s="221"/>
      <c r="AK47" s="221"/>
      <c r="AL47" s="221"/>
      <c r="AM47" s="221"/>
      <c r="AN47" s="221"/>
      <c r="AO47" s="221"/>
      <c r="AP47" s="15"/>
      <c r="AQ47" s="15"/>
      <c r="AR47" s="15"/>
      <c r="AS47" s="15"/>
      <c r="AT47" s="15"/>
      <c r="CH47" s="209"/>
    </row>
    <row r="48" spans="1:86" ht="15.75" thickBot="1" x14ac:dyDescent="0.25">
      <c r="A48" s="218"/>
      <c r="B48" s="196"/>
      <c r="C48" s="196"/>
      <c r="D48" s="197"/>
      <c r="E48" s="198"/>
      <c r="F48" s="198"/>
      <c r="G48" s="198"/>
      <c r="H48" s="197"/>
      <c r="I48" s="198"/>
      <c r="J48" s="222"/>
      <c r="K48" s="210"/>
      <c r="L48" s="200"/>
      <c r="M48" s="201"/>
      <c r="N48" s="201"/>
      <c r="O48" s="188"/>
      <c r="P48" s="188"/>
      <c r="Q48" s="188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CH48" s="209"/>
    </row>
    <row r="49" spans="1:94" ht="16.5" thickBot="1" x14ac:dyDescent="0.3">
      <c r="A49" s="218"/>
      <c r="B49" s="196"/>
      <c r="C49" s="196"/>
      <c r="D49" s="197"/>
      <c r="E49" s="198"/>
      <c r="F49" s="198"/>
      <c r="G49" s="198"/>
      <c r="H49" s="197"/>
      <c r="I49" s="198"/>
      <c r="J49" s="196"/>
      <c r="K49" s="210"/>
      <c r="L49" s="200"/>
      <c r="M49" s="201"/>
      <c r="N49" s="201"/>
      <c r="O49" s="188"/>
      <c r="P49" s="188"/>
      <c r="Q49" s="188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 t="str">
        <f>CONCATENATE(MID(AP41,1,1))</f>
        <v/>
      </c>
      <c r="AQ49" s="15"/>
      <c r="AR49" s="15"/>
      <c r="AS49" s="15"/>
      <c r="AT49" s="15"/>
      <c r="BB49" s="223" t="s">
        <v>67</v>
      </c>
      <c r="BC49" s="224" t="s">
        <v>378</v>
      </c>
      <c r="BD49" s="224" t="s">
        <v>78</v>
      </c>
      <c r="BE49" s="225" t="s">
        <v>77</v>
      </c>
      <c r="BF49" s="223" t="s">
        <v>76</v>
      </c>
      <c r="BG49" s="223" t="s">
        <v>75</v>
      </c>
      <c r="BH49" s="223" t="s">
        <v>74</v>
      </c>
      <c r="BI49" s="223" t="s">
        <v>73</v>
      </c>
      <c r="BJ49" s="223" t="s">
        <v>72</v>
      </c>
      <c r="BK49" s="225" t="s">
        <v>71</v>
      </c>
      <c r="BL49" s="225" t="s">
        <v>70</v>
      </c>
      <c r="BM49" s="226" t="s">
        <v>57</v>
      </c>
      <c r="BN49" s="227" t="s">
        <v>69</v>
      </c>
      <c r="BO49" s="228"/>
      <c r="BP49" s="228"/>
      <c r="BQ49" s="229"/>
      <c r="BR49" s="230"/>
      <c r="BS49" s="231"/>
      <c r="CH49" s="209"/>
      <c r="CI49" s="7"/>
      <c r="CJ49" s="7"/>
      <c r="CK49" s="7"/>
      <c r="CL49" s="7"/>
      <c r="CM49" s="7"/>
      <c r="CN49" s="7"/>
      <c r="CO49" s="7"/>
      <c r="CP49" s="7"/>
    </row>
    <row r="50" spans="1:94" ht="15" x14ac:dyDescent="0.2">
      <c r="A50" s="232" t="s">
        <v>68</v>
      </c>
      <c r="B50" s="196"/>
      <c r="C50" s="196"/>
      <c r="D50" s="197"/>
      <c r="E50" s="198"/>
      <c r="F50" s="198"/>
      <c r="G50" s="198"/>
      <c r="H50" s="197"/>
      <c r="I50" s="198"/>
      <c r="J50" s="196"/>
      <c r="K50" s="210"/>
      <c r="L50" s="200"/>
      <c r="M50" s="201"/>
      <c r="N50" s="201"/>
      <c r="O50" s="188"/>
      <c r="P50" s="188"/>
      <c r="Q50" s="188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BB50" s="11"/>
      <c r="BC50" s="10"/>
      <c r="BD50" s="9"/>
      <c r="BE50" s="9"/>
      <c r="BF50" s="9"/>
      <c r="BG50" s="9"/>
      <c r="BH50" s="9"/>
      <c r="BI50" s="9"/>
      <c r="BJ50" s="9"/>
      <c r="BK50" s="9"/>
      <c r="BL50" s="9"/>
      <c r="BM50" s="9"/>
      <c r="CH50" s="209"/>
      <c r="CI50" s="7"/>
      <c r="CJ50" s="7"/>
      <c r="CK50" s="7"/>
      <c r="CL50" s="7"/>
      <c r="CM50" s="7"/>
      <c r="CN50" s="7"/>
      <c r="CO50" s="7"/>
      <c r="CP50" s="7"/>
    </row>
    <row r="51" spans="1:94" ht="15.75" x14ac:dyDescent="0.25">
      <c r="B51" s="196"/>
      <c r="C51" s="196"/>
      <c r="D51" s="197"/>
      <c r="E51" s="198"/>
      <c r="F51" s="198"/>
      <c r="G51" s="198"/>
      <c r="H51" s="197"/>
      <c r="I51" s="198"/>
      <c r="J51" s="196"/>
      <c r="K51" s="210"/>
      <c r="L51" s="200"/>
      <c r="M51" s="201"/>
      <c r="N51" s="201"/>
      <c r="O51" s="188"/>
      <c r="P51" s="188"/>
      <c r="Q51" s="188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 t="str">
        <f>CONCATENATE(MID(AP41,4,4))</f>
        <v/>
      </c>
      <c r="AQ51" s="15"/>
      <c r="AR51" s="15"/>
      <c r="AS51" s="15"/>
      <c r="AT51" s="15"/>
      <c r="BB51" s="233" t="s">
        <v>67</v>
      </c>
      <c r="BC51" s="234"/>
      <c r="BI51" s="235"/>
      <c r="BN51" s="236"/>
      <c r="BO51" s="236"/>
      <c r="BP51" s="236"/>
      <c r="BQ51" s="237"/>
      <c r="BR51" s="236"/>
      <c r="BS51" s="236"/>
      <c r="BT51" s="231" t="s">
        <v>66</v>
      </c>
      <c r="BU51" s="236"/>
      <c r="BV51" s="236"/>
      <c r="BW51" s="238" t="str">
        <f>'Base Couteaux de rasage'!S1</f>
        <v>Matricule</v>
      </c>
      <c r="BZ51" s="239" t="str">
        <f>'Base Couteaux de rasage'!Q1</f>
        <v>P.A.</v>
      </c>
      <c r="CC51" s="240" t="str">
        <f>'Base Couteaux de rasage'!R1</f>
        <v>Affuteuse</v>
      </c>
      <c r="CF51" s="240"/>
      <c r="CH51" s="209"/>
      <c r="CI51" s="7"/>
      <c r="CJ51" s="7"/>
      <c r="CK51" s="7"/>
      <c r="CL51" s="7"/>
      <c r="CM51" s="7"/>
      <c r="CN51" s="7"/>
      <c r="CO51" s="7"/>
      <c r="CP51" s="7"/>
    </row>
    <row r="52" spans="1:94" ht="15.75" x14ac:dyDescent="0.25">
      <c r="B52" s="196"/>
      <c r="C52" s="196"/>
      <c r="D52" s="197"/>
      <c r="E52" s="198"/>
      <c r="F52" s="198"/>
      <c r="G52" s="198"/>
      <c r="H52" s="197"/>
      <c r="I52" s="198"/>
      <c r="J52" s="196"/>
      <c r="K52" s="199"/>
      <c r="L52" s="200"/>
      <c r="M52" s="201"/>
      <c r="N52" s="201"/>
      <c r="O52" s="188"/>
      <c r="P52" s="188"/>
      <c r="Q52" s="188"/>
      <c r="AZ52" s="6">
        <v>1</v>
      </c>
      <c r="BB52" s="241"/>
      <c r="BC52" s="234"/>
      <c r="BI52" s="235"/>
      <c r="BO52" s="242"/>
      <c r="BQ52" s="243"/>
      <c r="BR52" s="244">
        <v>1</v>
      </c>
      <c r="BT52" s="244"/>
      <c r="BU52" s="245">
        <v>1</v>
      </c>
      <c r="BW52" s="238"/>
      <c r="BX52" s="246">
        <v>1</v>
      </c>
      <c r="CA52" s="6">
        <v>1</v>
      </c>
      <c r="CH52" s="209"/>
      <c r="CI52" s="7"/>
      <c r="CJ52" s="7"/>
      <c r="CK52" s="7"/>
      <c r="CL52" s="7"/>
      <c r="CM52" s="7"/>
      <c r="CN52" s="7"/>
      <c r="CO52" s="7"/>
      <c r="CP52" s="7"/>
    </row>
    <row r="53" spans="1:94" ht="15" x14ac:dyDescent="0.2">
      <c r="B53" s="196"/>
      <c r="C53" s="196"/>
      <c r="D53" s="197"/>
      <c r="E53" s="198"/>
      <c r="F53" s="198"/>
      <c r="G53" s="198"/>
      <c r="H53" s="197"/>
      <c r="I53" s="198"/>
      <c r="J53" s="196"/>
      <c r="K53" s="199"/>
      <c r="L53" s="200"/>
      <c r="M53" s="201"/>
      <c r="N53" s="201"/>
      <c r="O53" s="188"/>
      <c r="P53" s="188"/>
      <c r="Q53" s="188"/>
      <c r="BB53" s="247" t="str">
        <f>'Base Couteaux de rasage'!N3</f>
        <v>P117 142 505 441</v>
      </c>
      <c r="BC53" s="247"/>
      <c r="BD53" s="247">
        <f>'Base Couteaux de rasage'!C3</f>
        <v>2.5</v>
      </c>
      <c r="BE53" s="247">
        <f>'Base Couteaux de rasage'!D3</f>
        <v>34</v>
      </c>
      <c r="BF53" s="247">
        <f>'Base Couteaux de rasage'!E3</f>
        <v>0.7</v>
      </c>
      <c r="BG53" s="247">
        <f>'Base Couteaux de rasage'!F3</f>
        <v>33.299999999999997</v>
      </c>
      <c r="BH53" s="247">
        <f>'Base Couteaux de rasage'!G3</f>
        <v>14</v>
      </c>
      <c r="BI53" s="247">
        <f>'Base Couteaux de rasage'!H3</f>
        <v>4.3600000000000003</v>
      </c>
      <c r="BJ53" s="247">
        <f>'Base Couteaux de rasage'!B3</f>
        <v>441</v>
      </c>
      <c r="BK53" s="247" t="str">
        <f>'Base Couteaux de rasage'!J3</f>
        <v>Récepteur 5</v>
      </c>
      <c r="BL53" s="247" t="str">
        <f>'Base Couteaux de rasage'!K3</f>
        <v>5 ème</v>
      </c>
      <c r="BM53" s="247" t="str">
        <f>'Base Couteaux de rasage'!L3</f>
        <v>32 X 47</v>
      </c>
      <c r="BN53" s="247">
        <f>'Base Couteaux de rasage'!M3</f>
        <v>3000</v>
      </c>
      <c r="BO53" s="221"/>
      <c r="BP53" s="221"/>
      <c r="BQ53" s="248"/>
      <c r="BT53" s="248" t="str">
        <f>'Base Couteaux de rasage'!P3</f>
        <v>HURTH</v>
      </c>
      <c r="BW53" s="248" t="str">
        <f>'Base Couteaux de rasage'!S3</f>
        <v>018</v>
      </c>
      <c r="BZ53" s="248">
        <f>'Base Couteaux de rasage'!Q3</f>
        <v>20</v>
      </c>
      <c r="CC53" s="248">
        <f>'Base Couteaux de rasage'!R3</f>
        <v>14</v>
      </c>
      <c r="CF53" s="209"/>
      <c r="CH53" s="209"/>
      <c r="CI53" s="7"/>
      <c r="CJ53" s="7"/>
      <c r="CK53" s="7"/>
      <c r="CL53" s="7"/>
      <c r="CM53" s="7"/>
      <c r="CN53" s="7"/>
      <c r="CO53" s="7"/>
      <c r="CP53" s="7"/>
    </row>
    <row r="54" spans="1:94" ht="15" x14ac:dyDescent="0.2">
      <c r="B54" s="196"/>
      <c r="C54" s="196"/>
      <c r="D54" s="197"/>
      <c r="E54" s="198"/>
      <c r="F54" s="198"/>
      <c r="G54" s="198"/>
      <c r="H54" s="197"/>
      <c r="I54" s="198"/>
      <c r="J54" s="196"/>
      <c r="K54" s="199"/>
      <c r="L54" s="200"/>
      <c r="M54" s="201"/>
      <c r="N54" s="201"/>
      <c r="O54" s="188"/>
      <c r="P54" s="188"/>
      <c r="Q54" s="188"/>
      <c r="BB54" s="247" t="str">
        <f>'Base Couteaux de rasage'!N4</f>
        <v>P117 142 506 431</v>
      </c>
      <c r="BC54" s="247"/>
      <c r="BD54" s="247">
        <f>'Base Couteaux de rasage'!C4</f>
        <v>2.5</v>
      </c>
      <c r="BE54" s="247">
        <f>'Base Couteaux de rasage'!D4</f>
        <v>34.299999999999997</v>
      </c>
      <c r="BF54" s="247">
        <f>'Base Couteaux de rasage'!E4</f>
        <v>0.7</v>
      </c>
      <c r="BG54" s="247">
        <f>'Base Couteaux de rasage'!F4</f>
        <v>33.599999999999994</v>
      </c>
      <c r="BH54" s="247">
        <f>'Base Couteaux de rasage'!G4</f>
        <v>14</v>
      </c>
      <c r="BI54" s="247">
        <f>'Base Couteaux de rasage'!H4</f>
        <v>4.3600000000000003</v>
      </c>
      <c r="BJ54" s="247">
        <f>'Base Couteaux de rasage'!B4</f>
        <v>431</v>
      </c>
      <c r="BK54" s="247" t="str">
        <f>'Base Couteaux de rasage'!J4</f>
        <v>Commande 5</v>
      </c>
      <c r="BL54" s="247" t="str">
        <f>'Base Couteaux de rasage'!K4</f>
        <v>5 ème</v>
      </c>
      <c r="BM54" s="247" t="str">
        <f>'Base Couteaux de rasage'!L4</f>
        <v>32 X 47</v>
      </c>
      <c r="BN54" s="247">
        <f>'Base Couteaux de rasage'!M4</f>
        <v>2500</v>
      </c>
      <c r="BO54" s="221"/>
      <c r="BP54" s="221"/>
      <c r="BQ54" s="248"/>
      <c r="BT54" s="248" t="str">
        <f>'Base Couteaux de rasage'!P4</f>
        <v>LIEBHERR</v>
      </c>
      <c r="BW54" s="248" t="str">
        <f>'Base Couteaux de rasage'!S4</f>
        <v>072</v>
      </c>
      <c r="BZ54" s="248">
        <f>'Base Couteaux de rasage'!Q4</f>
        <v>21</v>
      </c>
      <c r="CC54" s="248">
        <f>'Base Couteaux de rasage'!R4</f>
        <v>30</v>
      </c>
      <c r="CF54" s="209"/>
      <c r="CH54" s="209"/>
      <c r="CI54" s="7"/>
      <c r="CJ54" s="7"/>
      <c r="CK54" s="7"/>
      <c r="CL54" s="7"/>
      <c r="CM54" s="7"/>
      <c r="CN54" s="7"/>
      <c r="CO54" s="7"/>
      <c r="CP54" s="7"/>
    </row>
    <row r="55" spans="1:94" ht="15" x14ac:dyDescent="0.2">
      <c r="B55" s="196"/>
      <c r="C55" s="196"/>
      <c r="D55" s="197"/>
      <c r="E55" s="198"/>
      <c r="F55" s="198"/>
      <c r="G55" s="198"/>
      <c r="H55" s="197"/>
      <c r="I55" s="198"/>
      <c r="J55" s="196"/>
      <c r="K55" s="199"/>
      <c r="L55" s="200"/>
      <c r="M55" s="201"/>
      <c r="N55" s="201"/>
      <c r="O55" s="188"/>
      <c r="P55" s="188"/>
      <c r="Q55" s="188"/>
      <c r="BB55" s="247" t="str">
        <f>'Base Couteaux de rasage'!N5</f>
        <v>P117 142 506 441</v>
      </c>
      <c r="BC55" s="247"/>
      <c r="BD55" s="247">
        <f>'Base Couteaux de rasage'!C5</f>
        <v>2.5</v>
      </c>
      <c r="BE55" s="247">
        <f>'Base Couteaux de rasage'!D5</f>
        <v>34.299999999999997</v>
      </c>
      <c r="BF55" s="247">
        <f>'Base Couteaux de rasage'!E5</f>
        <v>0.7</v>
      </c>
      <c r="BG55" s="247">
        <f>'Base Couteaux de rasage'!F5</f>
        <v>33.599999999999994</v>
      </c>
      <c r="BH55" s="247">
        <f>'Base Couteaux de rasage'!G5</f>
        <v>14</v>
      </c>
      <c r="BI55" s="247">
        <f>'Base Couteaux de rasage'!H5</f>
        <v>4.3600000000000003</v>
      </c>
      <c r="BJ55" s="247">
        <f>'Base Couteaux de rasage'!B5</f>
        <v>441</v>
      </c>
      <c r="BK55" s="247" t="str">
        <f>'Base Couteaux de rasage'!J5</f>
        <v>Commande 5</v>
      </c>
      <c r="BL55" s="247" t="str">
        <f>'Base Couteaux de rasage'!K5</f>
        <v>5 ème</v>
      </c>
      <c r="BM55" s="247" t="str">
        <f>'Base Couteaux de rasage'!L5</f>
        <v>32 X 47</v>
      </c>
      <c r="BN55" s="247">
        <f>'Base Couteaux de rasage'!M5</f>
        <v>2500</v>
      </c>
      <c r="BO55" s="221"/>
      <c r="BP55" s="221"/>
      <c r="BQ55" s="248"/>
      <c r="BT55" s="248" t="str">
        <f>'Base Couteaux de rasage'!P5</f>
        <v>SU</v>
      </c>
      <c r="BW55" s="248">
        <f>'Base Couteaux de rasage'!S5</f>
        <v>244</v>
      </c>
      <c r="BZ55" s="248">
        <f>'Base Couteaux de rasage'!Q5</f>
        <v>22</v>
      </c>
      <c r="CC55" s="248">
        <f>'Base Couteaux de rasage'!R5</f>
        <v>44</v>
      </c>
      <c r="CF55" s="209"/>
      <c r="CH55" s="209"/>
      <c r="CI55" s="7"/>
      <c r="CJ55" s="7"/>
      <c r="CK55" s="7"/>
      <c r="CL55" s="7"/>
      <c r="CM55" s="7"/>
      <c r="CN55" s="7"/>
      <c r="CO55" s="7"/>
      <c r="CP55" s="7"/>
    </row>
    <row r="56" spans="1:94" ht="15" x14ac:dyDescent="0.2">
      <c r="B56" s="196"/>
      <c r="C56" s="196"/>
      <c r="D56" s="197"/>
      <c r="E56" s="198"/>
      <c r="F56" s="198"/>
      <c r="G56" s="198"/>
      <c r="H56" s="197"/>
      <c r="I56" s="198"/>
      <c r="J56" s="196"/>
      <c r="K56" s="199"/>
      <c r="L56" s="200"/>
      <c r="M56" s="201"/>
      <c r="N56" s="201"/>
      <c r="O56" s="188"/>
      <c r="P56" s="188"/>
      <c r="Q56" s="188"/>
      <c r="BB56" s="247" t="str">
        <f>'Base Couteaux de rasage'!N6</f>
        <v>P117 143 500 431</v>
      </c>
      <c r="BC56" s="247"/>
      <c r="BD56" s="247">
        <f>'Base Couteaux de rasage'!C6</f>
        <v>3</v>
      </c>
      <c r="BE56" s="247">
        <f>'Base Couteaux de rasage'!D6</f>
        <v>35.549999999999997</v>
      </c>
      <c r="BF56" s="247">
        <f>'Base Couteaux de rasage'!E6</f>
        <v>0.85</v>
      </c>
      <c r="BG56" s="247">
        <f>'Base Couteaux de rasage'!F6</f>
        <v>34.699999999999996</v>
      </c>
      <c r="BH56" s="247">
        <f>'Base Couteaux de rasage'!G6</f>
        <v>13</v>
      </c>
      <c r="BI56" s="247">
        <f>'Base Couteaux de rasage'!H6</f>
        <v>4.51</v>
      </c>
      <c r="BJ56" s="247">
        <f>'Base Couteaux de rasage'!B6</f>
        <v>431</v>
      </c>
      <c r="BK56" s="247" t="str">
        <f>'Base Couteaux de rasage'!J6</f>
        <v>Commande 4</v>
      </c>
      <c r="BL56" s="247" t="str">
        <f>'Base Couteaux de rasage'!K6</f>
        <v>4 ème</v>
      </c>
      <c r="BM56" s="247" t="str">
        <f>'Base Couteaux de rasage'!L6</f>
        <v>35 X 41</v>
      </c>
      <c r="BN56" s="247">
        <f>'Base Couteaux de rasage'!M6</f>
        <v>2500</v>
      </c>
      <c r="BO56" s="221"/>
      <c r="BP56" s="221"/>
      <c r="BQ56" s="248"/>
      <c r="BT56" s="248" t="str">
        <f>'Base Couteaux de rasage'!P6</f>
        <v>USPIT</v>
      </c>
      <c r="BW56" s="248">
        <f>'Base Couteaux de rasage'!S6</f>
        <v>309</v>
      </c>
      <c r="BZ56" s="248">
        <f>'Base Couteaux de rasage'!Q6</f>
        <v>23</v>
      </c>
      <c r="CC56" s="248">
        <f>'Base Couteaux de rasage'!R6</f>
        <v>46</v>
      </c>
      <c r="CF56" s="209"/>
      <c r="CH56" s="209"/>
      <c r="CI56" s="7"/>
      <c r="CJ56" s="7"/>
      <c r="CK56" s="7"/>
      <c r="CL56" s="7"/>
      <c r="CM56" s="7"/>
      <c r="CN56" s="7"/>
      <c r="CO56" s="7"/>
      <c r="CP56" s="7"/>
    </row>
    <row r="57" spans="1:94" ht="15" x14ac:dyDescent="0.2">
      <c r="B57" s="196"/>
      <c r="C57" s="196"/>
      <c r="D57" s="197"/>
      <c r="E57" s="198"/>
      <c r="F57" s="198"/>
      <c r="G57" s="198"/>
      <c r="H57" s="197"/>
      <c r="I57" s="198"/>
      <c r="J57" s="196"/>
      <c r="K57" s="199"/>
      <c r="L57" s="200"/>
      <c r="M57" s="201"/>
      <c r="N57" s="201"/>
      <c r="O57" s="188"/>
      <c r="P57" s="188"/>
      <c r="Q57" s="188"/>
      <c r="BB57" s="247" t="str">
        <f>'Base Couteaux de rasage'!N7</f>
        <v>P117 143 501 441</v>
      </c>
      <c r="BC57" s="247"/>
      <c r="BD57" s="247">
        <f>'Base Couteaux de rasage'!C7</f>
        <v>3</v>
      </c>
      <c r="BE57" s="247">
        <f>'Base Couteaux de rasage'!D7</f>
        <v>35.07</v>
      </c>
      <c r="BF57" s="247">
        <f>'Base Couteaux de rasage'!E7</f>
        <v>0.87</v>
      </c>
      <c r="BG57" s="247">
        <f>'Base Couteaux de rasage'!F7</f>
        <v>34.200000000000003</v>
      </c>
      <c r="BH57" s="247">
        <f>'Base Couteaux de rasage'!G7</f>
        <v>13</v>
      </c>
      <c r="BI57" s="247">
        <f>'Base Couteaux de rasage'!H7</f>
        <v>4.51</v>
      </c>
      <c r="BJ57" s="247">
        <f>'Base Couteaux de rasage'!B7</f>
        <v>441</v>
      </c>
      <c r="BK57" s="247" t="str">
        <f>'Base Couteaux de rasage'!J7</f>
        <v>Récepteur 4</v>
      </c>
      <c r="BL57" s="247" t="str">
        <f>'Base Couteaux de rasage'!K7</f>
        <v>4 ème</v>
      </c>
      <c r="BM57" s="247" t="str">
        <f>'Base Couteaux de rasage'!L7</f>
        <v>35 X 41</v>
      </c>
      <c r="BN57" s="247">
        <f>'Base Couteaux de rasage'!M7</f>
        <v>2500</v>
      </c>
      <c r="BO57" s="221"/>
      <c r="BP57" s="221"/>
      <c r="BT57" s="248" t="str">
        <f>'Base Couteaux de rasage'!P7</f>
        <v>FUBRI</v>
      </c>
      <c r="BW57" s="248">
        <f>'Base Couteaux de rasage'!S7</f>
        <v>475</v>
      </c>
      <c r="BZ57" s="248">
        <f>'Base Couteaux de rasage'!Q7</f>
        <v>24</v>
      </c>
      <c r="CC57" s="248">
        <f>'Base Couteaux de rasage'!R7</f>
        <v>54</v>
      </c>
      <c r="CF57" s="209"/>
      <c r="CH57" s="209"/>
      <c r="CI57" s="7"/>
      <c r="CJ57" s="7"/>
      <c r="CK57" s="7"/>
      <c r="CL57" s="7"/>
      <c r="CM57" s="7"/>
      <c r="CN57" s="7"/>
      <c r="CO57" s="7"/>
      <c r="CP57" s="7"/>
    </row>
    <row r="58" spans="1:94" ht="15" x14ac:dyDescent="0.2">
      <c r="B58" s="196"/>
      <c r="C58" s="196"/>
      <c r="D58" s="197"/>
      <c r="E58" s="198"/>
      <c r="F58" s="198"/>
      <c r="G58" s="198"/>
      <c r="H58" s="197"/>
      <c r="I58" s="198"/>
      <c r="J58" s="196"/>
      <c r="K58" s="210"/>
      <c r="L58" s="200"/>
      <c r="M58" s="201"/>
      <c r="N58" s="201"/>
      <c r="O58" s="188"/>
      <c r="P58" s="188"/>
      <c r="Q58" s="188"/>
      <c r="BB58" s="247" t="str">
        <f>'Base Couteaux de rasage'!N8</f>
        <v>P117 144 500 431</v>
      </c>
      <c r="BC58" s="247"/>
      <c r="BD58" s="247">
        <f>'Base Couteaux de rasage'!C8</f>
        <v>3</v>
      </c>
      <c r="BE58" s="247">
        <f>'Base Couteaux de rasage'!D8</f>
        <v>36.479999999999997</v>
      </c>
      <c r="BF58" s="247">
        <f>'Base Couteaux de rasage'!E8</f>
        <v>1.08</v>
      </c>
      <c r="BG58" s="247">
        <f>'Base Couteaux de rasage'!F8</f>
        <v>35.4</v>
      </c>
      <c r="BH58" s="247">
        <f>'Base Couteaux de rasage'!G8</f>
        <v>14</v>
      </c>
      <c r="BI58" s="247">
        <f>'Base Couteaux de rasage'!H8</f>
        <v>4.5999999999999996</v>
      </c>
      <c r="BJ58" s="247">
        <f>'Base Couteaux de rasage'!B8</f>
        <v>431</v>
      </c>
      <c r="BK58" s="247" t="str">
        <f>'Base Couteaux de rasage'!J8</f>
        <v>Commande 4</v>
      </c>
      <c r="BL58" s="247" t="str">
        <f>'Base Couteaux de rasage'!K8</f>
        <v>4 ème</v>
      </c>
      <c r="BM58" s="247" t="str">
        <f>'Base Couteaux de rasage'!L8</f>
        <v>39 X 40</v>
      </c>
      <c r="BN58" s="247">
        <f>'Base Couteaux de rasage'!M8</f>
        <v>2500</v>
      </c>
      <c r="BO58" s="221"/>
      <c r="BP58" s="221"/>
      <c r="BT58" s="248">
        <f>'Base Couteaux de rasage'!P8</f>
        <v>0</v>
      </c>
      <c r="BW58" s="248">
        <f>'Base Couteaux de rasage'!S8</f>
        <v>484</v>
      </c>
      <c r="BZ58" s="248">
        <f>'Base Couteaux de rasage'!Q8</f>
        <v>25</v>
      </c>
      <c r="CC58" s="248">
        <f>'Base Couteaux de rasage'!R8</f>
        <v>62</v>
      </c>
      <c r="CF58" s="209"/>
      <c r="CH58" s="209"/>
      <c r="CI58" s="7"/>
      <c r="CJ58" s="7"/>
      <c r="CK58" s="7"/>
      <c r="CL58" s="7"/>
      <c r="CM58" s="7"/>
      <c r="CN58" s="7"/>
      <c r="CO58" s="7"/>
      <c r="CP58" s="7"/>
    </row>
    <row r="59" spans="1:94" ht="15" x14ac:dyDescent="0.2">
      <c r="B59" s="196"/>
      <c r="C59" s="196"/>
      <c r="D59" s="197"/>
      <c r="E59" s="198"/>
      <c r="F59" s="198"/>
      <c r="G59" s="198"/>
      <c r="H59" s="197"/>
      <c r="I59" s="198"/>
      <c r="J59" s="196"/>
      <c r="K59" s="210"/>
      <c r="L59" s="200"/>
      <c r="M59" s="201"/>
      <c r="N59" s="201"/>
      <c r="O59" s="188"/>
      <c r="P59" s="188"/>
      <c r="Q59" s="188"/>
      <c r="BB59" s="247" t="str">
        <f>'Base Couteaux de rasage'!N9</f>
        <v>P117 144 501 441</v>
      </c>
      <c r="BC59" s="247"/>
      <c r="BD59" s="247">
        <f>'Base Couteaux de rasage'!C9</f>
        <v>3</v>
      </c>
      <c r="BE59" s="247">
        <f>'Base Couteaux de rasage'!D9</f>
        <v>36.35</v>
      </c>
      <c r="BF59" s="247">
        <f>'Base Couteaux de rasage'!E9</f>
        <v>1.05</v>
      </c>
      <c r="BG59" s="247">
        <f>'Base Couteaux de rasage'!F9</f>
        <v>35.300000000000004</v>
      </c>
      <c r="BH59" s="247">
        <f>'Base Couteaux de rasage'!G9</f>
        <v>14</v>
      </c>
      <c r="BI59" s="247">
        <f>'Base Couteaux de rasage'!H9</f>
        <v>4.5999999999999996</v>
      </c>
      <c r="BJ59" s="247">
        <f>'Base Couteaux de rasage'!B9</f>
        <v>441</v>
      </c>
      <c r="BK59" s="247" t="str">
        <f>'Base Couteaux de rasage'!J9</f>
        <v>Récepteur 4</v>
      </c>
      <c r="BL59" s="247" t="str">
        <f>'Base Couteaux de rasage'!K9</f>
        <v>4 ème</v>
      </c>
      <c r="BM59" s="247" t="str">
        <f>'Base Couteaux de rasage'!L9</f>
        <v>39 X 40</v>
      </c>
      <c r="BN59" s="247">
        <f>'Base Couteaux de rasage'!M9</f>
        <v>2500</v>
      </c>
      <c r="BO59" s="221"/>
      <c r="BP59" s="221"/>
      <c r="BW59" s="248">
        <f>'Base Couteaux de rasage'!S9</f>
        <v>500</v>
      </c>
      <c r="BZ59" s="248">
        <f>'Base Couteaux de rasage'!Q9</f>
        <v>0</v>
      </c>
      <c r="CC59" s="248">
        <f>'Base Couteaux de rasage'!R9</f>
        <v>65</v>
      </c>
      <c r="CF59" s="209"/>
      <c r="CH59" s="209"/>
      <c r="CI59" s="7"/>
      <c r="CJ59" s="7"/>
      <c r="CK59" s="7"/>
      <c r="CL59" s="7"/>
      <c r="CM59" s="7"/>
      <c r="CN59" s="7"/>
      <c r="CO59" s="7"/>
      <c r="CP59" s="7"/>
    </row>
    <row r="60" spans="1:94" ht="15" x14ac:dyDescent="0.2">
      <c r="B60" s="196"/>
      <c r="C60" s="196"/>
      <c r="D60" s="197"/>
      <c r="E60" s="198"/>
      <c r="F60" s="198"/>
      <c r="G60" s="198"/>
      <c r="H60" s="197"/>
      <c r="I60" s="198"/>
      <c r="J60" s="196"/>
      <c r="K60" s="210"/>
      <c r="L60" s="200"/>
      <c r="M60" s="201"/>
      <c r="N60" s="201"/>
      <c r="O60" s="188"/>
      <c r="P60" s="188"/>
      <c r="Q60" s="188"/>
      <c r="BB60" s="247" t="str">
        <f>'Base Couteaux de rasage'!N10</f>
        <v>P117 145 500 431</v>
      </c>
      <c r="BC60" s="247"/>
      <c r="BD60" s="247">
        <f>'Base Couteaux de rasage'!C10</f>
        <v>3</v>
      </c>
      <c r="BE60" s="247">
        <f>'Base Couteaux de rasage'!D10</f>
        <v>38</v>
      </c>
      <c r="BF60" s="247">
        <f>'Base Couteaux de rasage'!E10</f>
        <v>1</v>
      </c>
      <c r="BG60" s="247">
        <f>'Base Couteaux de rasage'!F10</f>
        <v>37</v>
      </c>
      <c r="BH60" s="247">
        <f>'Base Couteaux de rasage'!G10</f>
        <v>14</v>
      </c>
      <c r="BI60" s="247">
        <f>'Base Couteaux de rasage'!H10</f>
        <v>4.75</v>
      </c>
      <c r="BJ60" s="247">
        <f>'Base Couteaux de rasage'!B10</f>
        <v>431</v>
      </c>
      <c r="BK60" s="247" t="str">
        <f>'Base Couteaux de rasage'!J10</f>
        <v>Commande 4</v>
      </c>
      <c r="BL60" s="247" t="str">
        <f>'Base Couteaux de rasage'!K10</f>
        <v>4 ème</v>
      </c>
      <c r="BM60" s="247" t="str">
        <f>'Base Couteaux de rasage'!L10</f>
        <v>37 X 39</v>
      </c>
      <c r="BN60" s="247">
        <f>'Base Couteaux de rasage'!M10</f>
        <v>2500</v>
      </c>
      <c r="BO60" s="221"/>
      <c r="BP60" s="221"/>
      <c r="BW60" s="248">
        <f>'Base Couteaux de rasage'!S10</f>
        <v>568</v>
      </c>
      <c r="CC60" s="248">
        <f>'Base Couteaux de rasage'!R10</f>
        <v>67</v>
      </c>
      <c r="CF60" s="209"/>
      <c r="CH60" s="209"/>
      <c r="CI60" s="7"/>
      <c r="CJ60" s="7"/>
      <c r="CK60" s="7"/>
      <c r="CL60" s="7"/>
      <c r="CM60" s="7"/>
      <c r="CN60" s="7"/>
      <c r="CO60" s="7"/>
      <c r="CP60" s="7"/>
    </row>
    <row r="61" spans="1:94" ht="15" x14ac:dyDescent="0.2">
      <c r="B61" s="196"/>
      <c r="C61" s="196"/>
      <c r="D61" s="197"/>
      <c r="E61" s="198"/>
      <c r="F61" s="198"/>
      <c r="G61" s="198"/>
      <c r="H61" s="197"/>
      <c r="I61" s="198"/>
      <c r="J61" s="196"/>
      <c r="K61" s="210"/>
      <c r="L61" s="200"/>
      <c r="M61" s="201"/>
      <c r="N61" s="201"/>
      <c r="O61" s="188"/>
      <c r="P61" s="188"/>
      <c r="Q61" s="188"/>
      <c r="BB61" s="247" t="str">
        <f>'Base Couteaux de rasage'!N11</f>
        <v>P117 145 501 441</v>
      </c>
      <c r="BC61" s="247"/>
      <c r="BD61" s="247">
        <f>'Base Couteaux de rasage'!C11</f>
        <v>3</v>
      </c>
      <c r="BE61" s="247">
        <f>'Base Couteaux de rasage'!D11</f>
        <v>38.049999999999997</v>
      </c>
      <c r="BF61" s="247">
        <f>'Base Couteaux de rasage'!E11</f>
        <v>1.05</v>
      </c>
      <c r="BG61" s="247">
        <f>'Base Couteaux de rasage'!F11</f>
        <v>37</v>
      </c>
      <c r="BH61" s="247">
        <f>'Base Couteaux de rasage'!G11</f>
        <v>15</v>
      </c>
      <c r="BI61" s="247">
        <f>'Base Couteaux de rasage'!H11</f>
        <v>4.75</v>
      </c>
      <c r="BJ61" s="247">
        <f>'Base Couteaux de rasage'!B11</f>
        <v>441</v>
      </c>
      <c r="BK61" s="247" t="str">
        <f>'Base Couteaux de rasage'!J11</f>
        <v>Récepteur 4</v>
      </c>
      <c r="BL61" s="247" t="str">
        <f>'Base Couteaux de rasage'!K11</f>
        <v>4 ème</v>
      </c>
      <c r="BM61" s="247" t="str">
        <f>'Base Couteaux de rasage'!L11</f>
        <v>39 X 37</v>
      </c>
      <c r="BN61" s="247">
        <f>'Base Couteaux de rasage'!M11</f>
        <v>2500</v>
      </c>
      <c r="BO61" s="221"/>
      <c r="BP61" s="221"/>
      <c r="BW61" s="248">
        <f>'Base Couteaux de rasage'!S11</f>
        <v>677</v>
      </c>
      <c r="CC61" s="248">
        <f>'Base Couteaux de rasage'!R11</f>
        <v>71</v>
      </c>
      <c r="CF61" s="209"/>
      <c r="CH61" s="209"/>
      <c r="CI61" s="7"/>
      <c r="CJ61" s="7"/>
      <c r="CK61" s="7"/>
      <c r="CL61" s="7"/>
      <c r="CM61" s="7"/>
      <c r="CN61" s="7"/>
      <c r="CO61" s="7"/>
      <c r="CP61" s="7"/>
    </row>
    <row r="62" spans="1:94" ht="15" x14ac:dyDescent="0.2">
      <c r="B62" s="196"/>
      <c r="C62" s="196"/>
      <c r="D62" s="197"/>
      <c r="E62" s="198"/>
      <c r="F62" s="198"/>
      <c r="G62" s="198"/>
      <c r="H62" s="197"/>
      <c r="I62" s="198"/>
      <c r="J62" s="196"/>
      <c r="K62" s="210"/>
      <c r="L62" s="200"/>
      <c r="M62" s="201"/>
      <c r="N62" s="201"/>
      <c r="O62" s="188"/>
      <c r="P62" s="188"/>
      <c r="Q62" s="188"/>
      <c r="BB62" s="247" t="str">
        <f>'Base Couteaux de rasage'!N12</f>
        <v>P117 145 502 431</v>
      </c>
      <c r="BC62" s="247"/>
      <c r="BD62" s="247">
        <f>'Base Couteaux de rasage'!C12</f>
        <v>3</v>
      </c>
      <c r="BE62" s="247">
        <f>'Base Couteaux de rasage'!D12</f>
        <v>38.1</v>
      </c>
      <c r="BF62" s="247">
        <f>'Base Couteaux de rasage'!E12</f>
        <v>1.1000000000000001</v>
      </c>
      <c r="BG62" s="247">
        <f>'Base Couteaux de rasage'!F12</f>
        <v>37</v>
      </c>
      <c r="BH62" s="247">
        <f>'Base Couteaux de rasage'!G12</f>
        <v>14</v>
      </c>
      <c r="BI62" s="247">
        <f>'Base Couteaux de rasage'!H12</f>
        <v>4.75</v>
      </c>
      <c r="BJ62" s="247">
        <f>'Base Couteaux de rasage'!B12</f>
        <v>431</v>
      </c>
      <c r="BK62" s="247" t="str">
        <f>'Base Couteaux de rasage'!J12</f>
        <v>Commande 5</v>
      </c>
      <c r="BL62" s="247" t="str">
        <f>'Base Couteaux de rasage'!K12</f>
        <v>5 ème</v>
      </c>
      <c r="BM62" s="247" t="str">
        <f>'Base Couteaux de rasage'!L12</f>
        <v>43 X 33</v>
      </c>
      <c r="BN62" s="247">
        <f>'Base Couteaux de rasage'!M12</f>
        <v>2500</v>
      </c>
      <c r="BO62" s="221"/>
      <c r="BP62" s="221"/>
      <c r="BW62" s="248">
        <f>'Base Couteaux de rasage'!S12</f>
        <v>871</v>
      </c>
      <c r="CC62" s="248">
        <f>'Base Couteaux de rasage'!R12</f>
        <v>0</v>
      </c>
      <c r="CF62" s="209"/>
      <c r="CH62" s="209"/>
      <c r="CI62" s="7"/>
      <c r="CJ62" s="7"/>
      <c r="CK62" s="7"/>
      <c r="CL62" s="7"/>
      <c r="CM62" s="7"/>
      <c r="CN62" s="7"/>
      <c r="CO62" s="7"/>
      <c r="CP62" s="7"/>
    </row>
    <row r="63" spans="1:94" ht="15" x14ac:dyDescent="0.2">
      <c r="B63" s="196"/>
      <c r="C63" s="196"/>
      <c r="D63" s="197"/>
      <c r="E63" s="198"/>
      <c r="F63" s="198"/>
      <c r="G63" s="198"/>
      <c r="H63" s="197"/>
      <c r="I63" s="198"/>
      <c r="J63" s="196"/>
      <c r="K63" s="210"/>
      <c r="L63" s="200"/>
      <c r="M63" s="201"/>
      <c r="N63" s="201"/>
      <c r="O63" s="188"/>
      <c r="P63" s="188"/>
      <c r="Q63" s="188"/>
      <c r="BB63" s="247" t="str">
        <f>'Base Couteaux de rasage'!N13</f>
        <v>P117 145 503 441</v>
      </c>
      <c r="BC63" s="247"/>
      <c r="BD63" s="247">
        <f>'Base Couteaux de rasage'!C13</f>
        <v>3</v>
      </c>
      <c r="BE63" s="247">
        <f>'Base Couteaux de rasage'!D13</f>
        <v>38.1</v>
      </c>
      <c r="BF63" s="247">
        <f>'Base Couteaux de rasage'!E13</f>
        <v>1.1000000000000001</v>
      </c>
      <c r="BG63" s="247">
        <f>'Base Couteaux de rasage'!F13</f>
        <v>37</v>
      </c>
      <c r="BH63" s="247">
        <f>'Base Couteaux de rasage'!G13</f>
        <v>14</v>
      </c>
      <c r="BI63" s="247">
        <f>'Base Couteaux de rasage'!H13</f>
        <v>4.75</v>
      </c>
      <c r="BJ63" s="247">
        <f>'Base Couteaux de rasage'!B13</f>
        <v>441</v>
      </c>
      <c r="BK63" s="247" t="str">
        <f>'Base Couteaux de rasage'!J13</f>
        <v>Récepteur 5</v>
      </c>
      <c r="BL63" s="247" t="str">
        <f>'Base Couteaux de rasage'!K13</f>
        <v>5 ème</v>
      </c>
      <c r="BM63" s="247" t="str">
        <f>'Base Couteaux de rasage'!L13</f>
        <v>33 X 43</v>
      </c>
      <c r="BN63" s="247">
        <f>'Base Couteaux de rasage'!M13</f>
        <v>3000</v>
      </c>
      <c r="BO63" s="221"/>
      <c r="BP63" s="221"/>
      <c r="BW63" s="248">
        <f>'Base Couteaux de rasage'!S13</f>
        <v>918</v>
      </c>
      <c r="CC63" s="248">
        <f>'Base Couteaux de rasage'!R13</f>
        <v>0</v>
      </c>
      <c r="CF63" s="209"/>
      <c r="CH63" s="209"/>
      <c r="CI63" s="7"/>
      <c r="CJ63" s="7"/>
      <c r="CK63" s="7"/>
      <c r="CL63" s="7"/>
      <c r="CM63" s="7"/>
      <c r="CN63" s="7"/>
      <c r="CO63" s="7"/>
      <c r="CP63" s="7"/>
    </row>
    <row r="64" spans="1:94" ht="15" x14ac:dyDescent="0.2">
      <c r="B64" s="196"/>
      <c r="C64" s="196"/>
      <c r="D64" s="197"/>
      <c r="E64" s="198"/>
      <c r="F64" s="198"/>
      <c r="G64" s="198"/>
      <c r="H64" s="197"/>
      <c r="I64" s="198"/>
      <c r="J64" s="196"/>
      <c r="K64" s="199"/>
      <c r="L64" s="200"/>
      <c r="M64" s="201"/>
      <c r="N64" s="201"/>
      <c r="O64" s="188"/>
      <c r="P64" s="188"/>
      <c r="Q64" s="188"/>
      <c r="BB64" s="247" t="str">
        <f>'Base Couteaux de rasage'!N14</f>
        <v>P117 145 504 441</v>
      </c>
      <c r="BC64" s="247"/>
      <c r="BD64" s="247">
        <f>'Base Couteaux de rasage'!C14</f>
        <v>3</v>
      </c>
      <c r="BE64" s="247">
        <f>'Base Couteaux de rasage'!D14</f>
        <v>38.06</v>
      </c>
      <c r="BF64" s="247">
        <f>'Base Couteaux de rasage'!E14</f>
        <v>1.06</v>
      </c>
      <c r="BG64" s="247">
        <f>'Base Couteaux de rasage'!F14</f>
        <v>37</v>
      </c>
      <c r="BH64" s="247">
        <f>'Base Couteaux de rasage'!G14</f>
        <v>14</v>
      </c>
      <c r="BI64" s="247">
        <f>'Base Couteaux de rasage'!H14</f>
        <v>4.75</v>
      </c>
      <c r="BJ64" s="247">
        <f>'Base Couteaux de rasage'!B14</f>
        <v>441</v>
      </c>
      <c r="BK64" s="247" t="str">
        <f>'Base Couteaux de rasage'!J14</f>
        <v>Récepteur 5</v>
      </c>
      <c r="BL64" s="247" t="str">
        <f>'Base Couteaux de rasage'!K14</f>
        <v>5 ème</v>
      </c>
      <c r="BM64" s="247" t="str">
        <f>'Base Couteaux de rasage'!L14</f>
        <v>41 X 35</v>
      </c>
      <c r="BN64" s="247">
        <f>'Base Couteaux de rasage'!M14</f>
        <v>2500</v>
      </c>
      <c r="BO64" s="221"/>
      <c r="BP64" s="221"/>
      <c r="BW64" s="248">
        <f>'Base Couteaux de rasage'!S14</f>
        <v>0</v>
      </c>
      <c r="CC64" s="248"/>
      <c r="CF64" s="209"/>
      <c r="CH64" s="209"/>
      <c r="CI64" s="7"/>
      <c r="CJ64" s="7"/>
      <c r="CK64" s="7"/>
      <c r="CL64" s="7"/>
      <c r="CM64" s="7"/>
      <c r="CN64" s="7"/>
      <c r="CO64" s="7"/>
      <c r="CP64" s="7"/>
    </row>
    <row r="65" spans="2:94" ht="15" x14ac:dyDescent="0.2">
      <c r="B65" s="196"/>
      <c r="C65" s="196"/>
      <c r="D65" s="197"/>
      <c r="E65" s="198"/>
      <c r="F65" s="198"/>
      <c r="G65" s="198"/>
      <c r="H65" s="197"/>
      <c r="I65" s="198"/>
      <c r="J65" s="196"/>
      <c r="K65" s="199"/>
      <c r="L65" s="200"/>
      <c r="M65" s="201"/>
      <c r="N65" s="201"/>
      <c r="O65" s="188"/>
      <c r="P65" s="188"/>
      <c r="Q65" s="188"/>
      <c r="BB65" s="247" t="str">
        <f>'Base Couteaux de rasage'!N15</f>
        <v>P117 145 505 441</v>
      </c>
      <c r="BC65" s="247"/>
      <c r="BD65" s="247">
        <f>'Base Couteaux de rasage'!C15</f>
        <v>3</v>
      </c>
      <c r="BE65" s="247">
        <f>'Base Couteaux de rasage'!D15</f>
        <v>38.07</v>
      </c>
      <c r="BF65" s="247">
        <f>'Base Couteaux de rasage'!E15</f>
        <v>1.07</v>
      </c>
      <c r="BG65" s="247">
        <f>'Base Couteaux de rasage'!F15</f>
        <v>37</v>
      </c>
      <c r="BH65" s="247">
        <f>'Base Couteaux de rasage'!G15</f>
        <v>14</v>
      </c>
      <c r="BI65" s="247">
        <f>'Base Couteaux de rasage'!H15</f>
        <v>4.75</v>
      </c>
      <c r="BJ65" s="247">
        <f>'Base Couteaux de rasage'!B15</f>
        <v>441</v>
      </c>
      <c r="BK65" s="247" t="str">
        <f>'Base Couteaux de rasage'!J15</f>
        <v>Commande 5</v>
      </c>
      <c r="BL65" s="247" t="str">
        <f>'Base Couteaux de rasage'!K15</f>
        <v>5 ème</v>
      </c>
      <c r="BM65" s="247" t="str">
        <f>'Base Couteaux de rasage'!L15</f>
        <v>35 X 41</v>
      </c>
      <c r="BN65" s="247">
        <f>'Base Couteaux de rasage'!M15</f>
        <v>3000</v>
      </c>
      <c r="BO65" s="221"/>
      <c r="BP65" s="221"/>
      <c r="BW65" s="248">
        <f>'Base Couteaux de rasage'!S15</f>
        <v>0</v>
      </c>
      <c r="CC65" s="248"/>
      <c r="CF65" s="209"/>
      <c r="CH65" s="209"/>
      <c r="CI65" s="7"/>
      <c r="CJ65" s="7"/>
      <c r="CK65" s="7"/>
      <c r="CL65" s="7"/>
      <c r="CM65" s="7"/>
      <c r="CN65" s="7"/>
      <c r="CO65" s="7"/>
      <c r="CP65" s="7"/>
    </row>
    <row r="66" spans="2:94" ht="15" x14ac:dyDescent="0.2">
      <c r="B66" s="196"/>
      <c r="C66" s="196"/>
      <c r="D66" s="197"/>
      <c r="E66" s="198"/>
      <c r="F66" s="198"/>
      <c r="G66" s="198"/>
      <c r="H66" s="197"/>
      <c r="I66" s="198"/>
      <c r="J66" s="196"/>
      <c r="K66" s="199"/>
      <c r="L66" s="200"/>
      <c r="M66" s="201"/>
      <c r="N66" s="201"/>
      <c r="O66" s="188"/>
      <c r="P66" s="188"/>
      <c r="Q66" s="188"/>
      <c r="BB66" s="247" t="str">
        <f>'Base Couteaux de rasage'!N16</f>
        <v>P117 148 536 431</v>
      </c>
      <c r="BC66" s="247"/>
      <c r="BD66" s="247">
        <f>'Base Couteaux de rasage'!C16</f>
        <v>3.5</v>
      </c>
      <c r="BE66" s="247">
        <f>'Base Couteaux de rasage'!D16</f>
        <v>40.700000000000003</v>
      </c>
      <c r="BF66" s="247">
        <f>'Base Couteaux de rasage'!E16</f>
        <v>0.9</v>
      </c>
      <c r="BG66" s="247">
        <f>'Base Couteaux de rasage'!F16</f>
        <v>39.800000000000004</v>
      </c>
      <c r="BH66" s="247">
        <f>'Base Couteaux de rasage'!G16</f>
        <v>12</v>
      </c>
      <c r="BI66" s="247">
        <f>'Base Couteaux de rasage'!H16</f>
        <v>5.18</v>
      </c>
      <c r="BJ66" s="247">
        <f>'Base Couteaux de rasage'!B16</f>
        <v>431</v>
      </c>
      <c r="BK66" s="247" t="str">
        <f>'Base Couteaux de rasage'!J16</f>
        <v>Commande 3</v>
      </c>
      <c r="BL66" s="247" t="str">
        <f>'Base Couteaux de rasage'!K16</f>
        <v>3 ème</v>
      </c>
      <c r="BM66" s="247" t="str">
        <f>'Base Couteaux de rasage'!L16</f>
        <v>29 X 34</v>
      </c>
      <c r="BN66" s="247">
        <f>'Base Couteaux de rasage'!M16</f>
        <v>2500</v>
      </c>
      <c r="BO66" s="221"/>
      <c r="BP66" s="221"/>
      <c r="BW66" s="248">
        <f>'Base Couteaux de rasage'!S16</f>
        <v>0</v>
      </c>
      <c r="CC66" s="248"/>
      <c r="CF66" s="209"/>
      <c r="CH66" s="209"/>
      <c r="CI66" s="7"/>
      <c r="CJ66" s="7"/>
      <c r="CK66" s="7"/>
      <c r="CL66" s="7"/>
      <c r="CM66" s="7"/>
      <c r="CN66" s="7"/>
      <c r="CO66" s="7"/>
      <c r="CP66" s="7"/>
    </row>
    <row r="67" spans="2:94" ht="15" x14ac:dyDescent="0.2">
      <c r="B67" s="196"/>
      <c r="C67" s="196"/>
      <c r="D67" s="197"/>
      <c r="E67" s="198"/>
      <c r="F67" s="198"/>
      <c r="G67" s="198"/>
      <c r="H67" s="197"/>
      <c r="I67" s="198"/>
      <c r="J67" s="196"/>
      <c r="K67" s="210"/>
      <c r="L67" s="200"/>
      <c r="M67" s="201"/>
      <c r="N67" s="201"/>
      <c r="O67" s="188"/>
      <c r="P67" s="188"/>
      <c r="Q67" s="188"/>
      <c r="BB67" s="247" t="str">
        <f>'Base Couteaux de rasage'!N17</f>
        <v>P117 148 537 441</v>
      </c>
      <c r="BC67" s="247"/>
      <c r="BD67" s="247">
        <f>'Base Couteaux de rasage'!C17</f>
        <v>3</v>
      </c>
      <c r="BE67" s="247">
        <f>'Base Couteaux de rasage'!D17</f>
        <v>40.799999999999997</v>
      </c>
      <c r="BF67" s="247">
        <f>'Base Couteaux de rasage'!E17</f>
        <v>1.1000000000000001</v>
      </c>
      <c r="BG67" s="247">
        <f>'Base Couteaux de rasage'!F17</f>
        <v>39.699999999999996</v>
      </c>
      <c r="BH67" s="247">
        <f>'Base Couteaux de rasage'!G17</f>
        <v>12</v>
      </c>
      <c r="BI67" s="247">
        <f>'Base Couteaux de rasage'!H17</f>
        <v>5.18</v>
      </c>
      <c r="BJ67" s="247">
        <f>'Base Couteaux de rasage'!B17</f>
        <v>441</v>
      </c>
      <c r="BK67" s="247" t="str">
        <f>'Base Couteaux de rasage'!J17</f>
        <v>Commande 3</v>
      </c>
      <c r="BL67" s="247" t="str">
        <f>'Base Couteaux de rasage'!K17</f>
        <v>3 ème</v>
      </c>
      <c r="BM67" s="247" t="str">
        <f>'Base Couteaux de rasage'!L17</f>
        <v>34 X 29</v>
      </c>
      <c r="BN67" s="247">
        <f>'Base Couteaux de rasage'!M17</f>
        <v>3000</v>
      </c>
      <c r="BO67" s="221"/>
      <c r="BP67" s="221"/>
      <c r="BW67" s="248">
        <f>'Base Couteaux de rasage'!S17</f>
        <v>0</v>
      </c>
      <c r="CC67" s="248"/>
      <c r="CF67" s="209"/>
      <c r="CI67" s="7"/>
      <c r="CJ67" s="7"/>
      <c r="CK67" s="7"/>
      <c r="CL67" s="7"/>
      <c r="CM67" s="7"/>
      <c r="CN67" s="7"/>
      <c r="CO67" s="7"/>
      <c r="CP67" s="7"/>
    </row>
    <row r="68" spans="2:94" ht="15" x14ac:dyDescent="0.2">
      <c r="B68" s="196"/>
      <c r="C68" s="196"/>
      <c r="D68" s="197"/>
      <c r="E68" s="198"/>
      <c r="F68" s="198"/>
      <c r="G68" s="198"/>
      <c r="H68" s="197"/>
      <c r="I68" s="198"/>
      <c r="J68" s="196"/>
      <c r="K68" s="210"/>
      <c r="L68" s="200"/>
      <c r="M68" s="201"/>
      <c r="N68" s="201"/>
      <c r="O68" s="188"/>
      <c r="P68" s="188"/>
      <c r="Q68" s="188"/>
      <c r="BB68" s="247" t="str">
        <f>'Base Couteaux de rasage'!N18</f>
        <v>P117 151 502 441</v>
      </c>
      <c r="BC68" s="247"/>
      <c r="BD68" s="247">
        <f>'Base Couteaux de rasage'!C18</f>
        <v>3.5</v>
      </c>
      <c r="BE68" s="247">
        <f>'Base Couteaux de rasage'!D18</f>
        <v>44.9</v>
      </c>
      <c r="BF68" s="247">
        <f>'Base Couteaux de rasage'!E18</f>
        <v>1.3</v>
      </c>
      <c r="BG68" s="247">
        <f>'Base Couteaux de rasage'!F18</f>
        <v>43.6</v>
      </c>
      <c r="BH68" s="247">
        <f>'Base Couteaux de rasage'!G18</f>
        <v>8</v>
      </c>
      <c r="BI68" s="247">
        <f>'Base Couteaux de rasage'!H18</f>
        <v>5.64</v>
      </c>
      <c r="BJ68" s="247">
        <f>'Base Couteaux de rasage'!B18</f>
        <v>441</v>
      </c>
      <c r="BK68" s="247" t="str">
        <f>'Base Couteaux de rasage'!J18</f>
        <v>Récepteur 2</v>
      </c>
      <c r="BL68" s="247" t="str">
        <f>'Base Couteaux de rasage'!K18</f>
        <v>2 ème</v>
      </c>
      <c r="BM68" s="247" t="str">
        <f>'Base Couteaux de rasage'!L18</f>
        <v>38 X 21</v>
      </c>
      <c r="BN68" s="247">
        <f>'Base Couteaux de rasage'!M18</f>
        <v>2500</v>
      </c>
      <c r="BO68" s="221"/>
      <c r="BP68" s="221"/>
      <c r="BW68" s="248">
        <f>'Base Couteaux de rasage'!S18</f>
        <v>0</v>
      </c>
      <c r="CB68" s="248"/>
      <c r="CC68" s="248"/>
      <c r="CF68" s="209"/>
      <c r="CI68" s="7"/>
      <c r="CJ68" s="7"/>
      <c r="CK68" s="7"/>
      <c r="CL68" s="7"/>
      <c r="CM68" s="7"/>
      <c r="CN68" s="7"/>
      <c r="CO68" s="7"/>
      <c r="CP68" s="7"/>
    </row>
    <row r="69" spans="2:94" ht="15" x14ac:dyDescent="0.2">
      <c r="B69" s="196"/>
      <c r="C69" s="196"/>
      <c r="D69" s="197"/>
      <c r="E69" s="198"/>
      <c r="F69" s="198"/>
      <c r="G69" s="198"/>
      <c r="H69" s="197"/>
      <c r="I69" s="198"/>
      <c r="J69" s="196"/>
      <c r="K69" s="210"/>
      <c r="L69" s="200"/>
      <c r="M69" s="201"/>
      <c r="N69" s="201"/>
      <c r="O69" s="188"/>
      <c r="P69" s="188"/>
      <c r="Q69" s="188"/>
      <c r="BB69" s="247" t="str">
        <f>'Base Couteaux de rasage'!N19</f>
        <v>P117 151 503 441</v>
      </c>
      <c r="BC69" s="247"/>
      <c r="BD69" s="247">
        <f>'Base Couteaux de rasage'!C19</f>
        <v>3.5</v>
      </c>
      <c r="BE69" s="247">
        <f>'Base Couteaux de rasage'!D19</f>
        <v>44.9</v>
      </c>
      <c r="BF69" s="247">
        <f>'Base Couteaux de rasage'!E19</f>
        <v>1.3</v>
      </c>
      <c r="BG69" s="247">
        <f>'Base Couteaux de rasage'!F19</f>
        <v>43.6</v>
      </c>
      <c r="BH69" s="247">
        <f>'Base Couteaux de rasage'!G19</f>
        <v>8</v>
      </c>
      <c r="BI69" s="247">
        <f>'Base Couteaux de rasage'!H19</f>
        <v>5.64</v>
      </c>
      <c r="BJ69" s="247">
        <f>'Base Couteaux de rasage'!B19</f>
        <v>441</v>
      </c>
      <c r="BK69" s="247" t="str">
        <f>'Base Couteaux de rasage'!J19</f>
        <v>Récepteur 2</v>
      </c>
      <c r="BL69" s="247" t="str">
        <f>'Base Couteaux de rasage'!K19</f>
        <v>2 ème</v>
      </c>
      <c r="BM69" s="247" t="str">
        <f>'Base Couteaux de rasage'!L19</f>
        <v>39 X 20</v>
      </c>
      <c r="BN69" s="247">
        <f>'Base Couteaux de rasage'!M19</f>
        <v>2500</v>
      </c>
      <c r="BO69" s="221"/>
      <c r="BP69" s="221"/>
      <c r="BW69" s="248">
        <f>'Base Couteaux de rasage'!S19</f>
        <v>0</v>
      </c>
      <c r="CB69" s="248"/>
      <c r="CC69" s="248"/>
      <c r="CF69" s="209"/>
      <c r="CI69" s="7"/>
      <c r="CJ69" s="7"/>
      <c r="CK69" s="7"/>
      <c r="CL69" s="7"/>
      <c r="CM69" s="7"/>
      <c r="CN69" s="7"/>
      <c r="CO69" s="7"/>
      <c r="CP69" s="7"/>
    </row>
    <row r="70" spans="2:94" ht="15" x14ac:dyDescent="0.2">
      <c r="B70" s="196"/>
      <c r="C70" s="196"/>
      <c r="D70" s="197"/>
      <c r="E70" s="198"/>
      <c r="F70" s="198"/>
      <c r="G70" s="198"/>
      <c r="H70" s="197"/>
      <c r="I70" s="198"/>
      <c r="J70" s="196"/>
      <c r="K70" s="210"/>
      <c r="L70" s="200"/>
      <c r="M70" s="201"/>
      <c r="N70" s="201"/>
      <c r="O70" s="188"/>
      <c r="P70" s="188"/>
      <c r="Q70" s="188"/>
      <c r="BB70" s="247" t="str">
        <f>'Base Couteaux de rasage'!N20</f>
        <v>P117 151 504 431</v>
      </c>
      <c r="BC70" s="247"/>
      <c r="BD70" s="247">
        <f>'Base Couteaux de rasage'!C20</f>
        <v>3.5</v>
      </c>
      <c r="BE70" s="247">
        <f>'Base Couteaux de rasage'!D20</f>
        <v>44.5</v>
      </c>
      <c r="BF70" s="247">
        <f>'Base Couteaux de rasage'!E20</f>
        <v>1</v>
      </c>
      <c r="BG70" s="247">
        <f>'Base Couteaux de rasage'!F20</f>
        <v>43.5</v>
      </c>
      <c r="BH70" s="247">
        <f>'Base Couteaux de rasage'!G20</f>
        <v>8</v>
      </c>
      <c r="BI70" s="247">
        <f>'Base Couteaux de rasage'!H20</f>
        <v>5.64</v>
      </c>
      <c r="BJ70" s="247">
        <f>'Base Couteaux de rasage'!B20</f>
        <v>431</v>
      </c>
      <c r="BK70" s="247" t="str">
        <f>'Base Couteaux de rasage'!J20</f>
        <v>Commande 2</v>
      </c>
      <c r="BL70" s="247" t="str">
        <f>'Base Couteaux de rasage'!K20</f>
        <v>2 ème</v>
      </c>
      <c r="BM70" s="247" t="str">
        <f>'Base Couteaux de rasage'!L20</f>
        <v>20 X 39</v>
      </c>
      <c r="BN70" s="247">
        <f>'Base Couteaux de rasage'!M20</f>
        <v>2500</v>
      </c>
      <c r="BO70" s="221"/>
      <c r="BP70" s="221"/>
      <c r="BW70" s="248">
        <f>'Base Couteaux de rasage'!S20</f>
        <v>0</v>
      </c>
      <c r="CB70" s="248"/>
      <c r="CC70" s="248"/>
      <c r="CF70" s="209"/>
      <c r="CI70" s="7"/>
      <c r="CJ70" s="7"/>
      <c r="CK70" s="7"/>
      <c r="CL70" s="7"/>
      <c r="CM70" s="7"/>
      <c r="CN70" s="7"/>
      <c r="CO70" s="7"/>
      <c r="CP70" s="7"/>
    </row>
    <row r="71" spans="2:94" ht="15" x14ac:dyDescent="0.2">
      <c r="B71" s="196"/>
      <c r="C71" s="196"/>
      <c r="D71" s="197"/>
      <c r="E71" s="198"/>
      <c r="F71" s="198"/>
      <c r="G71" s="198"/>
      <c r="H71" s="197"/>
      <c r="I71" s="198"/>
      <c r="J71" s="196"/>
      <c r="K71" s="199"/>
      <c r="L71" s="200"/>
      <c r="M71" s="201"/>
      <c r="N71" s="201"/>
      <c r="O71" s="188"/>
      <c r="P71" s="188"/>
      <c r="Q71" s="188"/>
      <c r="BB71" s="247" t="str">
        <f>'Base Couteaux de rasage'!N21</f>
        <v>P117 151 505 431</v>
      </c>
      <c r="BC71" s="247"/>
      <c r="BD71" s="247">
        <f>'Base Couteaux de rasage'!C21</f>
        <v>3.5</v>
      </c>
      <c r="BE71" s="247">
        <f>'Base Couteaux de rasage'!D21</f>
        <v>44.5</v>
      </c>
      <c r="BF71" s="247">
        <f>'Base Couteaux de rasage'!E21</f>
        <v>1</v>
      </c>
      <c r="BG71" s="247">
        <f>'Base Couteaux de rasage'!F21</f>
        <v>43.5</v>
      </c>
      <c r="BH71" s="247">
        <f>'Base Couteaux de rasage'!G21</f>
        <v>8</v>
      </c>
      <c r="BI71" s="247">
        <f>'Base Couteaux de rasage'!H21</f>
        <v>5.64</v>
      </c>
      <c r="BJ71" s="247">
        <f>'Base Couteaux de rasage'!B21</f>
        <v>431</v>
      </c>
      <c r="BK71" s="247" t="str">
        <f>'Base Couteaux de rasage'!J21</f>
        <v>Commande 2</v>
      </c>
      <c r="BL71" s="247" t="str">
        <f>'Base Couteaux de rasage'!K21</f>
        <v>2 ème</v>
      </c>
      <c r="BM71" s="247" t="str">
        <f>'Base Couteaux de rasage'!L21</f>
        <v>21 X 38</v>
      </c>
      <c r="BN71" s="247">
        <f>'Base Couteaux de rasage'!M21</f>
        <v>2500</v>
      </c>
      <c r="BO71" s="221"/>
      <c r="BP71" s="221"/>
      <c r="BW71" s="248">
        <f>'Base Couteaux de rasage'!S21</f>
        <v>0</v>
      </c>
      <c r="CB71" s="248"/>
      <c r="CC71" s="248"/>
      <c r="CF71" s="209"/>
      <c r="CI71" s="7"/>
      <c r="CJ71" s="7"/>
      <c r="CK71" s="7"/>
      <c r="CL71" s="7"/>
      <c r="CM71" s="7"/>
      <c r="CN71" s="7"/>
      <c r="CO71" s="7"/>
      <c r="CP71" s="7"/>
    </row>
    <row r="72" spans="2:94" ht="15" x14ac:dyDescent="0.2">
      <c r="B72" s="196"/>
      <c r="C72" s="196"/>
      <c r="D72" s="197"/>
      <c r="E72" s="198"/>
      <c r="F72" s="198"/>
      <c r="G72" s="198"/>
      <c r="H72" s="197"/>
      <c r="I72" s="198"/>
      <c r="J72" s="196"/>
      <c r="K72" s="199"/>
      <c r="L72" s="200"/>
      <c r="M72" s="201"/>
      <c r="N72" s="201"/>
      <c r="O72" s="188"/>
      <c r="P72" s="188"/>
      <c r="Q72" s="188"/>
      <c r="BB72" s="247" t="str">
        <f>'Base Couteaux de rasage'!N22</f>
        <v>P117 155 530 431</v>
      </c>
      <c r="BC72" s="247"/>
      <c r="BD72" s="247">
        <f>'Base Couteaux de rasage'!C22</f>
        <v>4</v>
      </c>
      <c r="BE72" s="247">
        <f>'Base Couteaux de rasage'!D22</f>
        <v>49.8</v>
      </c>
      <c r="BF72" s="247">
        <f>'Base Couteaux de rasage'!E22</f>
        <v>1.6</v>
      </c>
      <c r="BG72" s="247">
        <f>'Base Couteaux de rasage'!F22</f>
        <v>48.199999999999996</v>
      </c>
      <c r="BH72" s="247">
        <f>'Base Couteaux de rasage'!G22</f>
        <v>13</v>
      </c>
      <c r="BI72" s="247">
        <f>'Base Couteaux de rasage'!H22</f>
        <v>6.25</v>
      </c>
      <c r="BJ72" s="247">
        <f>'Base Couteaux de rasage'!B22</f>
        <v>431</v>
      </c>
      <c r="BK72" s="247" t="str">
        <f>'Base Couteaux de rasage'!J22</f>
        <v>Commande M.Arriére</v>
      </c>
      <c r="BL72" s="247" t="str">
        <f>'Base Couteaux de rasage'!K22</f>
        <v>M.Arrière</v>
      </c>
      <c r="BM72" s="247" t="str">
        <f>'Base Couteaux de rasage'!L22</f>
        <v>12 X 30 X 43</v>
      </c>
      <c r="BN72" s="247">
        <f>'Base Couteaux de rasage'!M22</f>
        <v>3000</v>
      </c>
      <c r="BO72" s="221"/>
      <c r="BP72" s="221"/>
      <c r="CB72" s="248"/>
      <c r="CC72" s="248"/>
      <c r="CF72" s="209"/>
      <c r="CI72" s="7"/>
      <c r="CJ72" s="7"/>
      <c r="CK72" s="7"/>
      <c r="CL72" s="7"/>
      <c r="CM72" s="7"/>
      <c r="CN72" s="7"/>
      <c r="CO72" s="7"/>
      <c r="CP72" s="7"/>
    </row>
    <row r="73" spans="2:94" ht="15" x14ac:dyDescent="0.2">
      <c r="B73" s="196"/>
      <c r="C73" s="196"/>
      <c r="D73" s="197"/>
      <c r="E73" s="198"/>
      <c r="F73" s="198"/>
      <c r="G73" s="198"/>
      <c r="H73" s="197"/>
      <c r="I73" s="198"/>
      <c r="J73" s="196"/>
      <c r="K73" s="210"/>
      <c r="L73" s="200"/>
      <c r="M73" s="201"/>
      <c r="N73" s="201"/>
      <c r="O73" s="188"/>
      <c r="P73" s="188"/>
      <c r="Q73" s="188"/>
      <c r="BB73" s="247" t="str">
        <f>'Base Couteaux de rasage'!N23</f>
        <v>P117 155 532 452</v>
      </c>
      <c r="BC73" s="247"/>
      <c r="BD73" s="247">
        <f>'Base Couteaux de rasage'!C23</f>
        <v>4</v>
      </c>
      <c r="BE73" s="247">
        <f>'Base Couteaux de rasage'!D23</f>
        <v>50</v>
      </c>
      <c r="BF73" s="247">
        <f>'Base Couteaux de rasage'!E23</f>
        <v>1.6</v>
      </c>
      <c r="BG73" s="247">
        <f>'Base Couteaux de rasage'!F23</f>
        <v>48.4</v>
      </c>
      <c r="BH73" s="247">
        <f>'Base Couteaux de rasage'!G23</f>
        <v>11</v>
      </c>
      <c r="BI73" s="247">
        <f>'Base Couteaux de rasage'!H23</f>
        <v>6.25</v>
      </c>
      <c r="BJ73" s="247">
        <f>'Base Couteaux de rasage'!B23</f>
        <v>452</v>
      </c>
      <c r="BK73" s="247" t="str">
        <f>'Base Couteaux de rasage'!J23</f>
        <v>Manchon 1/2</v>
      </c>
      <c r="BL73" s="247" t="str">
        <f>'Base Couteaux de rasage'!K23</f>
        <v>1/2</v>
      </c>
      <c r="BM73" s="247" t="str">
        <f>'Base Couteaux de rasage'!L23</f>
        <v>12 X 30 X 43</v>
      </c>
      <c r="BN73" s="247">
        <f>'Base Couteaux de rasage'!M23</f>
        <v>3000</v>
      </c>
      <c r="BO73" s="221"/>
      <c r="BP73" s="221"/>
      <c r="CB73" s="248"/>
      <c r="CC73" s="248"/>
      <c r="CF73" s="209"/>
      <c r="CI73" s="7"/>
      <c r="CJ73" s="7"/>
      <c r="CK73" s="7"/>
      <c r="CL73" s="7"/>
      <c r="CM73" s="7"/>
      <c r="CN73" s="7"/>
      <c r="CO73" s="7"/>
      <c r="CP73" s="7"/>
    </row>
    <row r="74" spans="2:94" ht="15" x14ac:dyDescent="0.2">
      <c r="B74" s="196"/>
      <c r="C74" s="196"/>
      <c r="D74" s="197"/>
      <c r="E74" s="198"/>
      <c r="F74" s="198"/>
      <c r="G74" s="198"/>
      <c r="H74" s="197"/>
      <c r="I74" s="198"/>
      <c r="J74" s="222"/>
      <c r="K74" s="199"/>
      <c r="L74" s="200"/>
      <c r="M74" s="201"/>
      <c r="N74" s="201"/>
      <c r="O74" s="188"/>
      <c r="P74" s="188"/>
      <c r="Q74" s="188"/>
      <c r="BB74" s="247" t="str">
        <f>'Base Couteaux de rasage'!N24</f>
        <v>P117 157 568 431</v>
      </c>
      <c r="BC74" s="247"/>
      <c r="BD74" s="247">
        <f>'Base Couteaux de rasage'!C24</f>
        <v>4.5</v>
      </c>
      <c r="BE74" s="247">
        <f>'Base Couteaux de rasage'!D24</f>
        <v>50.2</v>
      </c>
      <c r="BF74" s="247">
        <f>'Base Couteaux de rasage'!E24</f>
        <v>1.5</v>
      </c>
      <c r="BG74" s="247">
        <f>'Base Couteaux de rasage'!F24</f>
        <v>48.7</v>
      </c>
      <c r="BH74" s="247">
        <f>'Base Couteaux de rasage'!G24</f>
        <v>10</v>
      </c>
      <c r="BI74" s="247">
        <f>'Base Couteaux de rasage'!H24</f>
        <v>6.05</v>
      </c>
      <c r="BJ74" s="247">
        <f>'Base Couteaux de rasage'!B24</f>
        <v>431</v>
      </c>
      <c r="BK74" s="247" t="str">
        <f>'Base Couteaux de rasage'!J24</f>
        <v>Commande 1</v>
      </c>
      <c r="BL74" s="247" t="str">
        <f>'Base Couteaux de rasage'!K24</f>
        <v>1 ère</v>
      </c>
      <c r="BM74" s="247" t="str">
        <f>'Base Couteaux de rasage'!L24</f>
        <v>12 X 41</v>
      </c>
      <c r="BN74" s="247">
        <f>'Base Couteaux de rasage'!M24</f>
        <v>3000</v>
      </c>
      <c r="BO74" s="221"/>
      <c r="BP74" s="221"/>
      <c r="CB74" s="248"/>
      <c r="CC74" s="248"/>
      <c r="CF74" s="209"/>
      <c r="CI74" s="7"/>
      <c r="CJ74" s="7"/>
      <c r="CK74" s="7"/>
      <c r="CL74" s="7"/>
      <c r="CM74" s="7"/>
      <c r="CN74" s="7"/>
      <c r="CO74" s="7"/>
      <c r="CP74" s="7"/>
    </row>
    <row r="75" spans="2:94" ht="15" x14ac:dyDescent="0.2">
      <c r="B75" s="196"/>
      <c r="C75" s="196"/>
      <c r="D75" s="197"/>
      <c r="E75" s="198"/>
      <c r="F75" s="198"/>
      <c r="G75" s="198"/>
      <c r="H75" s="197"/>
      <c r="I75" s="198"/>
      <c r="J75" s="196"/>
      <c r="K75" s="210"/>
      <c r="L75" s="200"/>
      <c r="M75" s="201"/>
      <c r="N75" s="201"/>
      <c r="O75" s="188"/>
      <c r="P75" s="188"/>
      <c r="Q75" s="188"/>
      <c r="BB75" s="247" t="str">
        <f>'Base Couteaux de rasage'!N25</f>
        <v>P117 157 569 441</v>
      </c>
      <c r="BC75" s="247"/>
      <c r="BD75" s="247">
        <f>'Base Couteaux de rasage'!C25</f>
        <v>3.5</v>
      </c>
      <c r="BE75" s="247">
        <f>'Base Couteaux de rasage'!D25</f>
        <v>51.5</v>
      </c>
      <c r="BF75" s="247">
        <f>'Base Couteaux de rasage'!E25</f>
        <v>1.6</v>
      </c>
      <c r="BG75" s="247">
        <f>'Base Couteaux de rasage'!F25</f>
        <v>49.9</v>
      </c>
      <c r="BH75" s="247">
        <f>'Base Couteaux de rasage'!G25</f>
        <v>10</v>
      </c>
      <c r="BI75" s="247">
        <f>'Base Couteaux de rasage'!H25</f>
        <v>6.5</v>
      </c>
      <c r="BJ75" s="247">
        <f>'Base Couteaux de rasage'!B25</f>
        <v>441</v>
      </c>
      <c r="BK75" s="247" t="str">
        <f>'Base Couteaux de rasage'!J25</f>
        <v>Récepteur 1</v>
      </c>
      <c r="BL75" s="247" t="str">
        <f>'Base Couteaux de rasage'!K25</f>
        <v>1 ère</v>
      </c>
      <c r="BM75" s="247" t="str">
        <f>'Base Couteaux de rasage'!L25</f>
        <v>41 X 12</v>
      </c>
      <c r="BN75" s="247">
        <f>'Base Couteaux de rasage'!M25</f>
        <v>2500</v>
      </c>
      <c r="BO75" s="221"/>
      <c r="BP75" s="221"/>
      <c r="CB75" s="248"/>
      <c r="CC75" s="248">
        <f>'Base Couteaux de rasage'!R25</f>
        <v>0</v>
      </c>
      <c r="CF75" s="209"/>
      <c r="CI75" s="7"/>
      <c r="CJ75" s="7"/>
      <c r="CK75" s="7"/>
      <c r="CL75" s="7"/>
      <c r="CM75" s="7"/>
      <c r="CN75" s="7"/>
      <c r="CO75" s="7"/>
      <c r="CP75" s="7"/>
    </row>
    <row r="76" spans="2:94" ht="15" x14ac:dyDescent="0.2">
      <c r="B76" s="196"/>
      <c r="C76" s="196"/>
      <c r="D76" s="197"/>
      <c r="E76" s="198"/>
      <c r="F76" s="198"/>
      <c r="G76" s="198"/>
      <c r="H76" s="197"/>
      <c r="I76" s="198"/>
      <c r="J76" s="196"/>
      <c r="K76" s="199"/>
      <c r="L76" s="200"/>
      <c r="M76" s="200"/>
      <c r="N76" s="201"/>
      <c r="O76" s="188"/>
      <c r="P76" s="188"/>
      <c r="Q76" s="188"/>
      <c r="BB76" s="247" t="str">
        <f>'Base Couteaux de rasage'!N26</f>
        <v>P117 158 553 451</v>
      </c>
      <c r="BC76" s="247"/>
      <c r="BD76" s="247">
        <f>'Base Couteaux de rasage'!C26</f>
        <v>4</v>
      </c>
      <c r="BE76" s="247">
        <f>'Base Couteaux de rasage'!D26</f>
        <v>53.5</v>
      </c>
      <c r="BF76" s="247">
        <f>'Base Couteaux de rasage'!E26</f>
        <v>1.3</v>
      </c>
      <c r="BG76" s="247">
        <f>'Base Couteaux de rasage'!F26</f>
        <v>52.2</v>
      </c>
      <c r="BH76" s="247">
        <f>'Base Couteaux de rasage'!G26</f>
        <v>11</v>
      </c>
      <c r="BI76" s="247">
        <f>'Base Couteaux de rasage'!H26</f>
        <v>6.74</v>
      </c>
      <c r="BJ76" s="247">
        <f>'Base Couteaux de rasage'!B26</f>
        <v>451</v>
      </c>
      <c r="BK76" s="247" t="str">
        <f>'Base Couteaux de rasage'!J26</f>
        <v>Arbre Second.</v>
      </c>
      <c r="BL76" s="247" t="str">
        <f>'Base Couteaux de rasage'!K26</f>
        <v>PONT</v>
      </c>
      <c r="BM76" s="247" t="str">
        <f>'Base Couteaux de rasage'!L26</f>
        <v>17 B 64</v>
      </c>
      <c r="BN76" s="247">
        <f>'Base Couteaux de rasage'!M26</f>
        <v>1200</v>
      </c>
      <c r="BO76" s="221"/>
      <c r="BP76" s="221"/>
      <c r="CB76" s="248"/>
      <c r="CC76" s="248">
        <f>'Base Couteaux de rasage'!R26</f>
        <v>0</v>
      </c>
      <c r="CF76" s="209"/>
      <c r="CI76" s="7"/>
      <c r="CJ76" s="7"/>
      <c r="CK76" s="7"/>
      <c r="CL76" s="7"/>
      <c r="CM76" s="7"/>
      <c r="CN76" s="7"/>
      <c r="CO76" s="7"/>
      <c r="CP76" s="7"/>
    </row>
    <row r="77" spans="2:94" ht="15" x14ac:dyDescent="0.2">
      <c r="B77" s="196"/>
      <c r="C77" s="196"/>
      <c r="D77" s="197"/>
      <c r="E77" s="198"/>
      <c r="F77" s="198"/>
      <c r="G77" s="198"/>
      <c r="H77" s="197"/>
      <c r="I77" s="198"/>
      <c r="J77" s="196"/>
      <c r="K77" s="199"/>
      <c r="L77" s="200"/>
      <c r="M77" s="201"/>
      <c r="N77" s="201"/>
      <c r="O77" s="188"/>
      <c r="P77" s="188"/>
      <c r="Q77" s="188"/>
      <c r="BB77" s="247" t="str">
        <f>'Base Couteaux de rasage'!N27</f>
        <v>P117 158 554 462</v>
      </c>
      <c r="BC77" s="247"/>
      <c r="BD77" s="247">
        <f>'Base Couteaux de rasage'!C27</f>
        <v>3.5</v>
      </c>
      <c r="BE77" s="247">
        <f>'Base Couteaux de rasage'!D27</f>
        <v>53.5</v>
      </c>
      <c r="BF77" s="247">
        <f>'Base Couteaux de rasage'!E27</f>
        <v>1.6</v>
      </c>
      <c r="BG77" s="247">
        <f>'Base Couteaux de rasage'!F27</f>
        <v>51.9</v>
      </c>
      <c r="BH77" s="247">
        <f>'Base Couteaux de rasage'!G27</f>
        <v>11</v>
      </c>
      <c r="BI77" s="247">
        <f>'Base Couteaux de rasage'!H27</f>
        <v>6.74</v>
      </c>
      <c r="BJ77" s="247">
        <f>'Base Couteaux de rasage'!B27</f>
        <v>462</v>
      </c>
      <c r="BK77" s="247" t="str">
        <f>'Base Couteaux de rasage'!J27</f>
        <v xml:space="preserve">Couronne </v>
      </c>
      <c r="BL77" s="247" t="str">
        <f>'Base Couteaux de rasage'!K27</f>
        <v>PONT</v>
      </c>
      <c r="BM77" s="247" t="str">
        <f>'Base Couteaux de rasage'!L27</f>
        <v>64 A 17</v>
      </c>
      <c r="BN77" s="247">
        <f>'Base Couteaux de rasage'!M27</f>
        <v>1250</v>
      </c>
      <c r="BO77" s="221"/>
      <c r="BP77" s="221"/>
      <c r="CB77" s="248"/>
      <c r="CC77" s="248">
        <f>'Base Couteaux de rasage'!R27</f>
        <v>0</v>
      </c>
      <c r="CI77" s="7"/>
      <c r="CJ77" s="7"/>
      <c r="CK77" s="7"/>
      <c r="CL77" s="7"/>
      <c r="CM77" s="7"/>
      <c r="CN77" s="7"/>
      <c r="CO77" s="7"/>
      <c r="CP77" s="7"/>
    </row>
    <row r="78" spans="2:94" ht="15" x14ac:dyDescent="0.2">
      <c r="B78" s="196"/>
      <c r="C78" s="196"/>
      <c r="D78" s="197"/>
      <c r="E78" s="198"/>
      <c r="F78" s="198"/>
      <c r="G78" s="198"/>
      <c r="H78" s="197"/>
      <c r="I78" s="198"/>
      <c r="J78" s="196"/>
      <c r="K78" s="199"/>
      <c r="L78" s="200"/>
      <c r="M78" s="201"/>
      <c r="N78" s="201"/>
      <c r="O78" s="188"/>
      <c r="P78" s="188"/>
      <c r="Q78" s="188"/>
      <c r="BB78" s="247" t="str">
        <f>'Base Couteaux de rasage'!N28</f>
        <v>P117 158 558 431</v>
      </c>
      <c r="BC78" s="247"/>
      <c r="BD78" s="247">
        <f>'Base Couteaux de rasage'!C28</f>
        <v>4.5</v>
      </c>
      <c r="BE78" s="247">
        <f>'Base Couteaux de rasage'!D28</f>
        <v>52.15</v>
      </c>
      <c r="BF78" s="247">
        <f>'Base Couteaux de rasage'!E28</f>
        <v>1.25</v>
      </c>
      <c r="BG78" s="247">
        <f>'Base Couteaux de rasage'!F28</f>
        <v>50.9</v>
      </c>
      <c r="BH78" s="247">
        <f>'Base Couteaux de rasage'!G28</f>
        <v>9</v>
      </c>
      <c r="BI78" s="247">
        <f>'Base Couteaux de rasage'!H28</f>
        <v>6.7</v>
      </c>
      <c r="BJ78" s="247">
        <f>'Base Couteaux de rasage'!B28</f>
        <v>431</v>
      </c>
      <c r="BK78" s="247" t="str">
        <f>'Base Couteaux de rasage'!J28</f>
        <v>Commande 1</v>
      </c>
      <c r="BL78" s="247" t="str">
        <f>'Base Couteaux de rasage'!K28</f>
        <v>1 ère</v>
      </c>
      <c r="BM78" s="247" t="str">
        <f>'Base Couteaux de rasage'!L28</f>
        <v>11 X 40</v>
      </c>
      <c r="BN78" s="247">
        <f>'Base Couteaux de rasage'!M28</f>
        <v>3000</v>
      </c>
      <c r="BO78" s="221"/>
      <c r="BP78" s="221"/>
      <c r="CB78" s="248"/>
      <c r="CC78" s="248">
        <f>'Base Couteaux de rasage'!R28</f>
        <v>0</v>
      </c>
      <c r="CI78" s="7"/>
      <c r="CJ78" s="7"/>
      <c r="CK78" s="7"/>
      <c r="CL78" s="7"/>
      <c r="CM78" s="7"/>
      <c r="CN78" s="7"/>
      <c r="CO78" s="7"/>
      <c r="CP78" s="7"/>
    </row>
    <row r="79" spans="2:94" ht="15" x14ac:dyDescent="0.2">
      <c r="B79" s="196"/>
      <c r="C79" s="196"/>
      <c r="D79" s="197"/>
      <c r="E79" s="198"/>
      <c r="F79" s="198"/>
      <c r="G79" s="198"/>
      <c r="H79" s="197"/>
      <c r="I79" s="198"/>
      <c r="J79" s="196"/>
      <c r="K79" s="199"/>
      <c r="L79" s="200"/>
      <c r="M79" s="200"/>
      <c r="N79" s="201"/>
      <c r="O79" s="188"/>
      <c r="P79" s="188"/>
      <c r="Q79" s="188"/>
      <c r="BB79" s="247" t="str">
        <f>'Base Couteaux de rasage'!N29</f>
        <v>P117 158 559 441</v>
      </c>
      <c r="BC79" s="247"/>
      <c r="BD79" s="247">
        <f>'Base Couteaux de rasage'!C29</f>
        <v>3.5</v>
      </c>
      <c r="BE79" s="247">
        <f>'Base Couteaux de rasage'!D29</f>
        <v>53.62</v>
      </c>
      <c r="BF79" s="247">
        <f>'Base Couteaux de rasage'!E29</f>
        <v>1.42</v>
      </c>
      <c r="BG79" s="247">
        <f>'Base Couteaux de rasage'!F29</f>
        <v>52.199999999999996</v>
      </c>
      <c r="BH79" s="247">
        <f>'Base Couteaux de rasage'!G29</f>
        <v>9</v>
      </c>
      <c r="BI79" s="247">
        <f>'Base Couteaux de rasage'!H29</f>
        <v>6.7</v>
      </c>
      <c r="BJ79" s="247">
        <f>'Base Couteaux de rasage'!B29</f>
        <v>441</v>
      </c>
      <c r="BK79" s="247" t="str">
        <f>'Base Couteaux de rasage'!J29</f>
        <v>Récepteur 1</v>
      </c>
      <c r="BL79" s="247" t="str">
        <f>'Base Couteaux de rasage'!K29</f>
        <v>1 ère</v>
      </c>
      <c r="BM79" s="247" t="str">
        <f>'Base Couteaux de rasage'!L29</f>
        <v>40 X 11</v>
      </c>
      <c r="BN79" s="247">
        <f>'Base Couteaux de rasage'!M29</f>
        <v>2500</v>
      </c>
      <c r="BO79" s="221"/>
      <c r="BP79" s="221"/>
      <c r="CB79" s="248"/>
      <c r="CC79" s="248">
        <f>'Base Couteaux de rasage'!R29</f>
        <v>0</v>
      </c>
      <c r="CI79" s="7"/>
      <c r="CJ79" s="7"/>
      <c r="CK79" s="7"/>
      <c r="CL79" s="7"/>
      <c r="CM79" s="7"/>
      <c r="CN79" s="7"/>
      <c r="CO79" s="7"/>
      <c r="CP79" s="7"/>
    </row>
    <row r="80" spans="2:94" ht="15" x14ac:dyDescent="0.2">
      <c r="B80" s="196"/>
      <c r="C80" s="196"/>
      <c r="D80" s="197"/>
      <c r="E80" s="198"/>
      <c r="F80" s="198"/>
      <c r="G80" s="198"/>
      <c r="H80" s="197"/>
      <c r="I80" s="198"/>
      <c r="J80" s="196"/>
      <c r="K80" s="210"/>
      <c r="L80" s="200"/>
      <c r="M80" s="201"/>
      <c r="N80" s="201"/>
      <c r="O80" s="188"/>
      <c r="P80" s="188"/>
      <c r="Q80" s="188"/>
      <c r="BB80" s="247" t="str">
        <f>'Base Couteaux de rasage'!N30</f>
        <v>P117 159 530 451</v>
      </c>
      <c r="BC80" s="247"/>
      <c r="BD80" s="247">
        <f>'Base Couteaux de rasage'!C30</f>
        <v>5</v>
      </c>
      <c r="BE80" s="247">
        <f>'Base Couteaux de rasage'!D30</f>
        <v>54</v>
      </c>
      <c r="BF80" s="247">
        <f>'Base Couteaux de rasage'!E30</f>
        <v>1.3</v>
      </c>
      <c r="BG80" s="247">
        <f>'Base Couteaux de rasage'!F30</f>
        <v>52.7</v>
      </c>
      <c r="BH80" s="247">
        <f>'Base Couteaux de rasage'!G30</f>
        <v>12</v>
      </c>
      <c r="BI80" s="247">
        <f>'Base Couteaux de rasage'!H30</f>
        <v>6.96</v>
      </c>
      <c r="BJ80" s="247">
        <f>'Base Couteaux de rasage'!B30</f>
        <v>451</v>
      </c>
      <c r="BK80" s="247" t="str">
        <f>'Base Couteaux de rasage'!J30</f>
        <v>Arbre Second.</v>
      </c>
      <c r="BL80" s="247" t="str">
        <f>'Base Couteaux de rasage'!K30</f>
        <v>PONT</v>
      </c>
      <c r="BM80" s="247" t="str">
        <f>'Base Couteaux de rasage'!L30</f>
        <v>17 B 61</v>
      </c>
      <c r="BN80" s="247">
        <f>'Base Couteaux de rasage'!M30</f>
        <v>1200</v>
      </c>
      <c r="BO80" s="221"/>
      <c r="BP80" s="221"/>
      <c r="CB80" s="248"/>
      <c r="CI80" s="7"/>
      <c r="CJ80" s="7"/>
      <c r="CK80" s="7"/>
      <c r="CL80" s="7"/>
      <c r="CM80" s="7"/>
      <c r="CN80" s="7"/>
      <c r="CO80" s="7"/>
      <c r="CP80" s="7"/>
    </row>
    <row r="81" spans="2:94" ht="15" x14ac:dyDescent="0.2">
      <c r="B81" s="196"/>
      <c r="C81" s="196"/>
      <c r="D81" s="197"/>
      <c r="E81" s="198"/>
      <c r="F81" s="198"/>
      <c r="G81" s="198"/>
      <c r="H81" s="197"/>
      <c r="I81" s="198"/>
      <c r="J81" s="196"/>
      <c r="K81" s="210"/>
      <c r="L81" s="200"/>
      <c r="M81" s="201"/>
      <c r="N81" s="201"/>
      <c r="O81" s="188"/>
      <c r="P81" s="188"/>
      <c r="Q81" s="188"/>
      <c r="BB81" s="247" t="str">
        <f>'Base Couteaux de rasage'!N31</f>
        <v>P117 159 531 462</v>
      </c>
      <c r="BC81" s="247"/>
      <c r="BD81" s="247">
        <f>'Base Couteaux de rasage'!C31</f>
        <v>3.5</v>
      </c>
      <c r="BE81" s="247">
        <f>'Base Couteaux de rasage'!D31</f>
        <v>55.25</v>
      </c>
      <c r="BF81" s="247">
        <f>'Base Couteaux de rasage'!E31</f>
        <v>1.85</v>
      </c>
      <c r="BG81" s="247">
        <f>'Base Couteaux de rasage'!F31</f>
        <v>53.4</v>
      </c>
      <c r="BH81" s="247">
        <f>'Base Couteaux de rasage'!G31</f>
        <v>12</v>
      </c>
      <c r="BI81" s="247">
        <f>'Base Couteaux de rasage'!H31</f>
        <v>6.96</v>
      </c>
      <c r="BJ81" s="247">
        <f>'Base Couteaux de rasage'!B31</f>
        <v>462</v>
      </c>
      <c r="BK81" s="247" t="str">
        <f>'Base Couteaux de rasage'!J31</f>
        <v xml:space="preserve">Couronne </v>
      </c>
      <c r="BL81" s="247" t="str">
        <f>'Base Couteaux de rasage'!K31</f>
        <v>PONT</v>
      </c>
      <c r="BM81" s="247" t="str">
        <f>'Base Couteaux de rasage'!L31</f>
        <v>61 X 17</v>
      </c>
      <c r="BN81" s="247">
        <f>'Base Couteaux de rasage'!M31</f>
        <v>1250</v>
      </c>
      <c r="BO81" s="221"/>
      <c r="BP81" s="221"/>
      <c r="CB81" s="248"/>
      <c r="CI81" s="7"/>
      <c r="CJ81" s="7"/>
      <c r="CK81" s="7"/>
      <c r="CL81" s="7"/>
      <c r="CM81" s="7"/>
      <c r="CN81" s="7"/>
      <c r="CO81" s="7"/>
      <c r="CP81" s="7"/>
    </row>
    <row r="82" spans="2:94" ht="15" x14ac:dyDescent="0.2">
      <c r="B82" s="196"/>
      <c r="C82" s="196"/>
      <c r="D82" s="197"/>
      <c r="E82" s="198"/>
      <c r="F82" s="198"/>
      <c r="G82" s="198"/>
      <c r="H82" s="197"/>
      <c r="I82" s="198"/>
      <c r="J82" s="196"/>
      <c r="K82" s="210"/>
      <c r="L82" s="200"/>
      <c r="M82" s="201"/>
      <c r="N82" s="201"/>
      <c r="O82" s="188"/>
      <c r="P82" s="188"/>
      <c r="Q82" s="188"/>
      <c r="BB82" s="247" t="str">
        <f>'Base Couteaux de rasage'!N32</f>
        <v>P117 163 552 451</v>
      </c>
      <c r="BC82" s="247"/>
      <c r="BD82" s="247">
        <f>'Base Couteaux de rasage'!C32</f>
        <v>5.5</v>
      </c>
      <c r="BE82" s="247">
        <f>'Base Couteaux de rasage'!D32</f>
        <v>63.9</v>
      </c>
      <c r="BF82" s="247">
        <f>'Base Couteaux de rasage'!E32</f>
        <v>1.36</v>
      </c>
      <c r="BG82" s="247">
        <f>'Base Couteaux de rasage'!F32</f>
        <v>62.54</v>
      </c>
      <c r="BH82" s="247">
        <f>'Base Couteaux de rasage'!G32</f>
        <v>12</v>
      </c>
      <c r="BI82" s="247">
        <f>'Base Couteaux de rasage'!H32</f>
        <v>8.15</v>
      </c>
      <c r="BJ82" s="247">
        <f>'Base Couteaux de rasage'!B32</f>
        <v>451</v>
      </c>
      <c r="BK82" s="247" t="str">
        <f>'Base Couteaux de rasage'!J32</f>
        <v>Arbre Second.</v>
      </c>
      <c r="BL82" s="247" t="str">
        <f>'Base Couteaux de rasage'!K32</f>
        <v>PONT</v>
      </c>
      <c r="BM82" s="247" t="str">
        <f>'Base Couteaux de rasage'!L32</f>
        <v>13 X 83</v>
      </c>
      <c r="BN82" s="247">
        <f>'Base Couteaux de rasage'!M32</f>
        <v>1200</v>
      </c>
      <c r="BO82" s="221"/>
      <c r="BP82" s="221"/>
      <c r="CB82" s="248"/>
      <c r="CI82" s="7"/>
      <c r="CJ82" s="7"/>
      <c r="CK82" s="7"/>
      <c r="CL82" s="7"/>
      <c r="CM82" s="7"/>
      <c r="CN82" s="7"/>
      <c r="CO82" s="7"/>
      <c r="CP82" s="7"/>
    </row>
    <row r="83" spans="2:94" ht="15" x14ac:dyDescent="0.2">
      <c r="B83" s="196"/>
      <c r="C83" s="196"/>
      <c r="D83" s="197"/>
      <c r="E83" s="198"/>
      <c r="F83" s="198"/>
      <c r="G83" s="198"/>
      <c r="H83" s="197"/>
      <c r="I83" s="198"/>
      <c r="J83" s="196"/>
      <c r="K83" s="199"/>
      <c r="L83" s="200"/>
      <c r="M83" s="201"/>
      <c r="N83" s="201"/>
      <c r="O83" s="188"/>
      <c r="P83" s="188"/>
      <c r="Q83" s="188"/>
      <c r="BB83" s="247" t="str">
        <f>'Base Couteaux de rasage'!N33</f>
        <v>P117 163 558 361</v>
      </c>
      <c r="BC83" s="247"/>
      <c r="BD83" s="247">
        <f>'Base Couteaux de rasage'!C33</f>
        <v>4</v>
      </c>
      <c r="BE83" s="247">
        <f>'Base Couteaux de rasage'!D33</f>
        <v>64.099999999999994</v>
      </c>
      <c r="BF83" s="247">
        <f>'Base Couteaux de rasage'!E33</f>
        <v>1.89</v>
      </c>
      <c r="BG83" s="247">
        <f>'Base Couteaux de rasage'!F33</f>
        <v>62.209999999999994</v>
      </c>
      <c r="BH83" s="247">
        <f>'Base Couteaux de rasage'!G33</f>
        <v>11</v>
      </c>
      <c r="BI83" s="247">
        <f>'Base Couteaux de rasage'!H33</f>
        <v>8.15</v>
      </c>
      <c r="BJ83" s="247">
        <f>'Base Couteaux de rasage'!B33</f>
        <v>361</v>
      </c>
      <c r="BK83" s="247" t="str">
        <f>'Base Couteaux de rasage'!J33</f>
        <v xml:space="preserve">Couronne </v>
      </c>
      <c r="BL83" s="247" t="str">
        <f>'Base Couteaux de rasage'!K33</f>
        <v>PONT</v>
      </c>
      <c r="BM83" s="247" t="str">
        <f>'Base Couteaux de rasage'!L33</f>
        <v>69 X 16</v>
      </c>
      <c r="BN83" s="247">
        <f>'Base Couteaux de rasage'!M33</f>
        <v>1200</v>
      </c>
      <c r="BO83" s="221"/>
      <c r="BP83" s="221"/>
      <c r="CB83" s="248"/>
      <c r="CI83" s="7"/>
      <c r="CJ83" s="7"/>
      <c r="CK83" s="7"/>
      <c r="CL83" s="7"/>
      <c r="CM83" s="7"/>
      <c r="CN83" s="7"/>
      <c r="CO83" s="7"/>
      <c r="CP83" s="7"/>
    </row>
    <row r="84" spans="2:94" ht="15" x14ac:dyDescent="0.2">
      <c r="B84" s="196"/>
      <c r="C84" s="196"/>
      <c r="D84" s="197"/>
      <c r="E84" s="198"/>
      <c r="F84" s="198"/>
      <c r="G84" s="198"/>
      <c r="H84" s="197"/>
      <c r="I84" s="198"/>
      <c r="J84" s="196"/>
      <c r="K84" s="199"/>
      <c r="L84" s="200"/>
      <c r="M84" s="200"/>
      <c r="N84" s="201"/>
      <c r="O84" s="188"/>
      <c r="P84" s="188"/>
      <c r="Q84" s="188"/>
      <c r="BB84" s="247" t="str">
        <f>'Base Couteaux de rasage'!N34</f>
        <v>P117 163 559 361</v>
      </c>
      <c r="BC84" s="247"/>
      <c r="BD84" s="247">
        <f>'Base Couteaux de rasage'!C34</f>
        <v>3.5</v>
      </c>
      <c r="BE84" s="247">
        <f>'Base Couteaux de rasage'!D34</f>
        <v>64.510000000000005</v>
      </c>
      <c r="BF84" s="247">
        <f>'Base Couteaux de rasage'!E34</f>
        <v>1</v>
      </c>
      <c r="BG84" s="247">
        <f>'Base Couteaux de rasage'!F34</f>
        <v>63.510000000000005</v>
      </c>
      <c r="BH84" s="247">
        <f>'Base Couteaux de rasage'!G34</f>
        <v>10</v>
      </c>
      <c r="BI84" s="247">
        <f>'Base Couteaux de rasage'!H34</f>
        <v>8.15</v>
      </c>
      <c r="BJ84" s="247">
        <f>'Base Couteaux de rasage'!B34</f>
        <v>361</v>
      </c>
      <c r="BK84" s="247" t="str">
        <f>'Base Couteaux de rasage'!J34</f>
        <v xml:space="preserve">Couronne </v>
      </c>
      <c r="BL84" s="247" t="str">
        <f>'Base Couteaux de rasage'!K34</f>
        <v>PONT</v>
      </c>
      <c r="BM84" s="247" t="str">
        <f>'Base Couteaux de rasage'!L34</f>
        <v>13 X 83</v>
      </c>
      <c r="BN84" s="247">
        <f>'Base Couteaux de rasage'!M34</f>
        <v>1200</v>
      </c>
      <c r="BO84" s="221"/>
      <c r="BP84" s="221"/>
      <c r="CB84" s="248"/>
      <c r="CI84" s="7"/>
      <c r="CJ84" s="7"/>
      <c r="CK84" s="7"/>
      <c r="CL84" s="7"/>
      <c r="CM84" s="7"/>
      <c r="CN84" s="7"/>
      <c r="CO84" s="7"/>
      <c r="CP84" s="7"/>
    </row>
    <row r="85" spans="2:94" ht="15" x14ac:dyDescent="0.2">
      <c r="B85" s="196"/>
      <c r="C85" s="196"/>
      <c r="D85" s="197"/>
      <c r="E85" s="198"/>
      <c r="F85" s="198"/>
      <c r="G85" s="198"/>
      <c r="H85" s="197"/>
      <c r="I85" s="198"/>
      <c r="J85" s="196"/>
      <c r="K85" s="210"/>
      <c r="L85" s="200"/>
      <c r="M85" s="201"/>
      <c r="N85" s="201"/>
      <c r="O85" s="188"/>
      <c r="P85" s="188"/>
      <c r="Q85" s="188"/>
      <c r="BB85" s="247" t="str">
        <f>'Base Couteaux de rasage'!N35</f>
        <v>P117 164 521 262</v>
      </c>
      <c r="BC85" s="247"/>
      <c r="BD85" s="247">
        <f>'Base Couteaux de rasage'!C35</f>
        <v>5</v>
      </c>
      <c r="BE85" s="247">
        <f>'Base Couteaux de rasage'!D35</f>
        <v>65.349999999999994</v>
      </c>
      <c r="BF85" s="247">
        <f>'Base Couteaux de rasage'!E35</f>
        <v>2.0299999999999998</v>
      </c>
      <c r="BG85" s="247">
        <f>'Base Couteaux de rasage'!F35</f>
        <v>63.319999999999993</v>
      </c>
      <c r="BH85" s="247">
        <f>'Base Couteaux de rasage'!G35</f>
        <v>9</v>
      </c>
      <c r="BI85" s="247">
        <f>'Base Couteaux de rasage'!H35</f>
        <v>8.4499999999999993</v>
      </c>
      <c r="BJ85" s="247">
        <f>'Base Couteaux de rasage'!B35</f>
        <v>262</v>
      </c>
      <c r="BK85" s="247" t="str">
        <f>'Base Couteaux de rasage'!J35</f>
        <v>Arbre Second.</v>
      </c>
      <c r="BL85" s="247" t="str">
        <f>'Base Couteaux de rasage'!K35</f>
        <v>PONT</v>
      </c>
      <c r="BM85" s="247" t="str">
        <f>'Base Couteaux de rasage'!L35</f>
        <v>16 X 65</v>
      </c>
      <c r="BN85" s="247">
        <f>'Base Couteaux de rasage'!M35</f>
        <v>1400</v>
      </c>
      <c r="BO85" s="221"/>
      <c r="BP85" s="221"/>
      <c r="CB85" s="248"/>
      <c r="CI85" s="7"/>
      <c r="CJ85" s="7"/>
      <c r="CK85" s="7"/>
      <c r="CL85" s="7"/>
      <c r="CM85" s="7"/>
      <c r="CN85" s="7"/>
      <c r="CO85" s="7"/>
      <c r="CP85" s="7"/>
    </row>
    <row r="86" spans="2:94" ht="15" x14ac:dyDescent="0.2">
      <c r="B86" s="196"/>
      <c r="C86" s="196"/>
      <c r="D86" s="197"/>
      <c r="E86" s="198"/>
      <c r="F86" s="198"/>
      <c r="G86" s="198"/>
      <c r="H86" s="197"/>
      <c r="I86" s="198"/>
      <c r="J86" s="196"/>
      <c r="K86" s="210"/>
      <c r="L86" s="201"/>
      <c r="M86" s="201"/>
      <c r="N86" s="201"/>
      <c r="O86" s="188"/>
      <c r="P86" s="188"/>
      <c r="Q86" s="188"/>
      <c r="BB86" s="247" t="str">
        <f>'Base Couteaux de rasage'!N36</f>
        <v>P117 164 524 331</v>
      </c>
      <c r="BC86" s="247"/>
      <c r="BD86" s="247">
        <f>'Base Couteaux de rasage'!C36</f>
        <v>5.5</v>
      </c>
      <c r="BE86" s="247">
        <f>'Base Couteaux de rasage'!D36</f>
        <v>63.15</v>
      </c>
      <c r="BF86" s="247">
        <f>'Base Couteaux de rasage'!E36</f>
        <v>1.49</v>
      </c>
      <c r="BG86" s="247">
        <f>'Base Couteaux de rasage'!F36</f>
        <v>61.66</v>
      </c>
      <c r="BH86" s="247">
        <f>'Base Couteaux de rasage'!G36</f>
        <v>9</v>
      </c>
      <c r="BI86" s="247">
        <f>'Base Couteaux de rasage'!H36</f>
        <v>8.25</v>
      </c>
      <c r="BJ86" s="247">
        <f>'Base Couteaux de rasage'!B36</f>
        <v>331</v>
      </c>
      <c r="BK86" s="247" t="str">
        <f>'Base Couteaux de rasage'!J36</f>
        <v>Arbre Second.</v>
      </c>
      <c r="BL86" s="247" t="str">
        <f>'Base Couteaux de rasage'!K36</f>
        <v>PONT</v>
      </c>
      <c r="BM86" s="247" t="str">
        <f>'Base Couteaux de rasage'!L36</f>
        <v>17 X 67</v>
      </c>
      <c r="BN86" s="247">
        <f>'Base Couteaux de rasage'!M36</f>
        <v>1200</v>
      </c>
      <c r="BO86" s="221"/>
      <c r="BP86" s="221"/>
      <c r="CB86" s="248"/>
      <c r="CI86" s="7"/>
      <c r="CJ86" s="7"/>
      <c r="CK86" s="7"/>
      <c r="CL86" s="7"/>
      <c r="CM86" s="7"/>
      <c r="CN86" s="7"/>
      <c r="CO86" s="7"/>
      <c r="CP86" s="7"/>
    </row>
    <row r="87" spans="2:94" ht="15" x14ac:dyDescent="0.2">
      <c r="B87" s="196"/>
      <c r="C87" s="196"/>
      <c r="D87" s="197"/>
      <c r="E87" s="198"/>
      <c r="F87" s="198"/>
      <c r="G87" s="198"/>
      <c r="H87" s="197"/>
      <c r="I87" s="198"/>
      <c r="J87" s="196"/>
      <c r="K87" s="199"/>
      <c r="L87" s="201"/>
      <c r="M87" s="200"/>
      <c r="N87" s="201"/>
      <c r="O87" s="188"/>
      <c r="P87" s="188"/>
      <c r="Q87" s="188"/>
      <c r="BB87" s="247" t="str">
        <f>'Base Couteaux de rasage'!N37</f>
        <v>P117 164 531 282</v>
      </c>
      <c r="BC87" s="247"/>
      <c r="BD87" s="247">
        <f>'Base Couteaux de rasage'!C37</f>
        <v>4</v>
      </c>
      <c r="BE87" s="247">
        <f>'Base Couteaux de rasage'!D37</f>
        <v>64.95</v>
      </c>
      <c r="BF87" s="247">
        <f>'Base Couteaux de rasage'!E37</f>
        <v>1.94</v>
      </c>
      <c r="BG87" s="247">
        <f>'Base Couteaux de rasage'!F37</f>
        <v>63.010000000000005</v>
      </c>
      <c r="BH87" s="247">
        <f>'Base Couteaux de rasage'!G37</f>
        <v>10</v>
      </c>
      <c r="BI87" s="247">
        <f>'Base Couteaux de rasage'!H37</f>
        <v>8.25</v>
      </c>
      <c r="BJ87" s="247">
        <f>'Base Couteaux de rasage'!B37</f>
        <v>282</v>
      </c>
      <c r="BK87" s="247" t="str">
        <f>'Base Couteaux de rasage'!J37</f>
        <v xml:space="preserve">Couronne </v>
      </c>
      <c r="BL87" s="247" t="str">
        <f>'Base Couteaux de rasage'!K37</f>
        <v>PONT</v>
      </c>
      <c r="BM87" s="247" t="str">
        <f>'Base Couteaux de rasage'!L37</f>
        <v>17 X 67</v>
      </c>
      <c r="BN87" s="247">
        <f>'Base Couteaux de rasage'!M37</f>
        <v>1100</v>
      </c>
      <c r="BO87" s="221"/>
      <c r="BP87" s="221"/>
      <c r="CB87" s="248"/>
      <c r="CI87" s="7"/>
      <c r="CJ87" s="7"/>
      <c r="CK87" s="7"/>
      <c r="CL87" s="7"/>
      <c r="CM87" s="7"/>
      <c r="CN87" s="7"/>
      <c r="CO87" s="7"/>
      <c r="CP87" s="7"/>
    </row>
    <row r="88" spans="2:94" ht="15" x14ac:dyDescent="0.2">
      <c r="B88" s="196"/>
      <c r="C88" s="196"/>
      <c r="D88" s="197"/>
      <c r="E88" s="198"/>
      <c r="F88" s="198"/>
      <c r="G88" s="198"/>
      <c r="H88" s="197"/>
      <c r="I88" s="198"/>
      <c r="J88" s="196"/>
      <c r="K88" s="199"/>
      <c r="L88" s="200"/>
      <c r="M88" s="201"/>
      <c r="N88" s="201"/>
      <c r="O88" s="188"/>
      <c r="P88" s="188"/>
      <c r="Q88" s="188"/>
      <c r="BB88" s="247" t="str">
        <f>'Base Couteaux de rasage'!N38</f>
        <v>P117 164 533 282</v>
      </c>
      <c r="BC88" s="247"/>
      <c r="BD88" s="247">
        <f>'Base Couteaux de rasage'!C38</f>
        <v>4</v>
      </c>
      <c r="BE88" s="247">
        <f>'Base Couteaux de rasage'!D38</f>
        <v>66.650000000000006</v>
      </c>
      <c r="BF88" s="247">
        <f>'Base Couteaux de rasage'!E38</f>
        <v>1.73</v>
      </c>
      <c r="BG88" s="247">
        <f>'Base Couteaux de rasage'!F38</f>
        <v>64.92</v>
      </c>
      <c r="BH88" s="247">
        <f>'Base Couteaux de rasage'!G38</f>
        <v>10</v>
      </c>
      <c r="BI88" s="247">
        <f>'Base Couteaux de rasage'!H38</f>
        <v>8.4499999999999993</v>
      </c>
      <c r="BJ88" s="247">
        <f>'Base Couteaux de rasage'!B38</f>
        <v>282</v>
      </c>
      <c r="BK88" s="247" t="str">
        <f>'Base Couteaux de rasage'!J38</f>
        <v xml:space="preserve">Couronne </v>
      </c>
      <c r="BL88" s="247" t="str">
        <f>'Base Couteaux de rasage'!K38</f>
        <v>PONT</v>
      </c>
      <c r="BM88" s="247" t="str">
        <f>'Base Couteaux de rasage'!L38</f>
        <v>16 X 65</v>
      </c>
      <c r="BN88" s="247">
        <f>'Base Couteaux de rasage'!M38</f>
        <v>1200</v>
      </c>
      <c r="BO88" s="221"/>
      <c r="BP88" s="221"/>
      <c r="CB88" s="248"/>
      <c r="CI88" s="7"/>
      <c r="CJ88" s="7"/>
      <c r="CK88" s="7"/>
      <c r="CL88" s="7"/>
      <c r="CM88" s="7"/>
      <c r="CN88" s="7"/>
      <c r="CO88" s="7"/>
      <c r="CP88" s="7"/>
    </row>
    <row r="89" spans="2:94" ht="15" x14ac:dyDescent="0.2">
      <c r="B89" s="196"/>
      <c r="C89" s="196"/>
      <c r="D89" s="197"/>
      <c r="E89" s="198"/>
      <c r="F89" s="198"/>
      <c r="G89" s="198"/>
      <c r="H89" s="197"/>
      <c r="I89" s="198"/>
      <c r="J89" s="196"/>
      <c r="K89" s="199"/>
      <c r="L89" s="200"/>
      <c r="M89" s="201"/>
      <c r="N89" s="201"/>
      <c r="O89" s="188"/>
      <c r="P89" s="188"/>
      <c r="Q89" s="188"/>
      <c r="BB89" s="247" t="str">
        <f>'Base Couteaux de rasage'!N39</f>
        <v>P117 164 534 262</v>
      </c>
      <c r="BC89" s="247"/>
      <c r="BD89" s="247">
        <f>'Base Couteaux de rasage'!C39</f>
        <v>5.5</v>
      </c>
      <c r="BE89" s="247">
        <f>'Base Couteaux de rasage'!D39</f>
        <v>64.42</v>
      </c>
      <c r="BF89" s="247">
        <f>'Base Couteaux de rasage'!E39</f>
        <v>1.81</v>
      </c>
      <c r="BG89" s="247">
        <f>'Base Couteaux de rasage'!F39</f>
        <v>62.61</v>
      </c>
      <c r="BH89" s="247">
        <f>'Base Couteaux de rasage'!G39</f>
        <v>9</v>
      </c>
      <c r="BI89" s="247">
        <f>'Base Couteaux de rasage'!H39</f>
        <v>8.3000000000000007</v>
      </c>
      <c r="BJ89" s="247">
        <f>'Base Couteaux de rasage'!B39</f>
        <v>262</v>
      </c>
      <c r="BK89" s="247" t="str">
        <f>'Base Couteaux de rasage'!J39</f>
        <v>Arbre Second.</v>
      </c>
      <c r="BL89" s="247" t="str">
        <f>'Base Couteaux de rasage'!K39</f>
        <v>PONT</v>
      </c>
      <c r="BM89" s="247" t="str">
        <f>'Base Couteaux de rasage'!L39</f>
        <v>15 X 67</v>
      </c>
      <c r="BN89" s="247">
        <f>'Base Couteaux de rasage'!M39</f>
        <v>1400</v>
      </c>
      <c r="BO89" s="221"/>
      <c r="BP89" s="221"/>
      <c r="CB89" s="248"/>
      <c r="CI89" s="7"/>
      <c r="CJ89" s="7"/>
      <c r="CK89" s="7"/>
      <c r="CL89" s="7"/>
      <c r="CM89" s="7"/>
      <c r="CN89" s="7"/>
      <c r="CO89" s="7"/>
      <c r="CP89" s="7"/>
    </row>
    <row r="90" spans="2:94" ht="15" x14ac:dyDescent="0.2">
      <c r="B90" s="196"/>
      <c r="C90" s="196"/>
      <c r="D90" s="197"/>
      <c r="E90" s="198"/>
      <c r="F90" s="198"/>
      <c r="G90" s="198"/>
      <c r="H90" s="197"/>
      <c r="I90" s="198"/>
      <c r="J90" s="196"/>
      <c r="K90" s="199"/>
      <c r="L90" s="200"/>
      <c r="M90" s="201"/>
      <c r="N90" s="201"/>
      <c r="O90" s="188"/>
      <c r="P90" s="188"/>
      <c r="Q90" s="188"/>
      <c r="BB90" s="247" t="str">
        <f>'Base Couteaux de rasage'!N40</f>
        <v>P117 168 578 281</v>
      </c>
      <c r="BC90" s="247"/>
      <c r="BD90" s="247">
        <f>'Base Couteaux de rasage'!C40</f>
        <v>6.5</v>
      </c>
      <c r="BE90" s="247">
        <f>'Base Couteaux de rasage'!D40</f>
        <v>74</v>
      </c>
      <c r="BF90" s="247">
        <f>'Base Couteaux de rasage'!E40</f>
        <v>1.63</v>
      </c>
      <c r="BG90" s="247">
        <f>'Base Couteaux de rasage'!F40</f>
        <v>72.37</v>
      </c>
      <c r="BH90" s="247">
        <f>'Base Couteaux de rasage'!G40</f>
        <v>10</v>
      </c>
      <c r="BI90" s="247">
        <f>'Base Couteaux de rasage'!H40</f>
        <v>9.6</v>
      </c>
      <c r="BJ90" s="247">
        <f>'Base Couteaux de rasage'!B40</f>
        <v>281</v>
      </c>
      <c r="BK90" s="247" t="str">
        <f>'Base Couteaux de rasage'!J40</f>
        <v>PA</v>
      </c>
      <c r="BL90" s="247" t="str">
        <f>'Base Couteaux de rasage'!K40</f>
        <v>PONT</v>
      </c>
      <c r="BM90" s="247" t="str">
        <f>'Base Couteaux de rasage'!L40</f>
        <v>13 X 68</v>
      </c>
      <c r="BN90" s="247">
        <f>'Base Couteaux de rasage'!M40</f>
        <v>1200</v>
      </c>
      <c r="BO90" s="221"/>
      <c r="BP90" s="221"/>
      <c r="CB90" s="248"/>
      <c r="CI90" s="7"/>
      <c r="CJ90" s="7"/>
      <c r="CK90" s="7"/>
      <c r="CL90" s="7"/>
      <c r="CM90" s="7"/>
      <c r="CN90" s="7"/>
      <c r="CO90" s="7"/>
      <c r="CP90" s="7"/>
    </row>
    <row r="91" spans="2:94" ht="15" x14ac:dyDescent="0.2">
      <c r="B91" s="196"/>
      <c r="C91" s="196"/>
      <c r="D91" s="197"/>
      <c r="E91" s="198"/>
      <c r="F91" s="198"/>
      <c r="G91" s="198"/>
      <c r="H91" s="197"/>
      <c r="I91" s="198"/>
      <c r="J91" s="196"/>
      <c r="K91" s="199"/>
      <c r="L91" s="201"/>
      <c r="M91" s="201"/>
      <c r="N91" s="201"/>
      <c r="O91" s="188"/>
      <c r="P91" s="188"/>
      <c r="Q91" s="188"/>
      <c r="BB91" s="247" t="str">
        <f>'Base Couteaux de rasage'!N41</f>
        <v>Z000 102 352 281</v>
      </c>
      <c r="BC91" s="247"/>
      <c r="BD91" s="247">
        <f>'Base Couteaux de rasage'!C41</f>
        <v>5.5</v>
      </c>
      <c r="BE91" s="247">
        <f>'Base Couteaux de rasage'!D41</f>
        <v>64.62</v>
      </c>
      <c r="BF91" s="247">
        <f>'Base Couteaux de rasage'!E41</f>
        <v>2.11</v>
      </c>
      <c r="BG91" s="247">
        <f>'Base Couteaux de rasage'!F41</f>
        <v>62.510000000000005</v>
      </c>
      <c r="BH91" s="247">
        <f>'Base Couteaux de rasage'!G41</f>
        <v>8</v>
      </c>
      <c r="BI91" s="247">
        <f>'Base Couteaux de rasage'!H41</f>
        <v>8.4</v>
      </c>
      <c r="BJ91" s="247">
        <f>'Base Couteaux de rasage'!B41</f>
        <v>281</v>
      </c>
      <c r="BK91" s="247" t="str">
        <f>'Base Couteaux de rasage'!J41</f>
        <v>Arbre Second.</v>
      </c>
      <c r="BL91" s="247" t="str">
        <f>'Base Couteaux de rasage'!K41</f>
        <v>PONT</v>
      </c>
      <c r="BM91" s="247" t="str">
        <f>'Base Couteaux de rasage'!L41</f>
        <v>14 X 67</v>
      </c>
      <c r="BN91" s="247">
        <f>'Base Couteaux de rasage'!M41</f>
        <v>1400</v>
      </c>
      <c r="BO91" s="221"/>
      <c r="BP91" s="221"/>
      <c r="CB91" s="248">
        <f>'Base Couteaux de rasage'!R41</f>
        <v>0</v>
      </c>
      <c r="CI91" s="7"/>
      <c r="CJ91" s="7"/>
      <c r="CK91" s="7"/>
      <c r="CL91" s="7"/>
      <c r="CM91" s="7"/>
      <c r="CN91" s="7"/>
      <c r="CO91" s="7"/>
      <c r="CP91" s="7"/>
    </row>
    <row r="92" spans="2:94" ht="15" x14ac:dyDescent="0.2">
      <c r="B92" s="196"/>
      <c r="C92" s="196"/>
      <c r="D92" s="197"/>
      <c r="E92" s="198"/>
      <c r="F92" s="198"/>
      <c r="G92" s="198"/>
      <c r="H92" s="197"/>
      <c r="I92" s="198"/>
      <c r="J92" s="196"/>
      <c r="K92" s="199"/>
      <c r="L92" s="201"/>
      <c r="M92" s="201"/>
      <c r="N92" s="201"/>
      <c r="O92" s="188"/>
      <c r="P92" s="188"/>
      <c r="Q92" s="188"/>
      <c r="BB92" s="247" t="str">
        <f>'Base Couteaux de rasage'!N42</f>
        <v>Z000 102 548 281</v>
      </c>
      <c r="BC92" s="247"/>
      <c r="BD92" s="247">
        <f>'Base Couteaux de rasage'!C42</f>
        <v>5.5</v>
      </c>
      <c r="BE92" s="247">
        <f>'Base Couteaux de rasage'!D42</f>
        <v>61.72</v>
      </c>
      <c r="BF92" s="247">
        <f>'Base Couteaux de rasage'!E42</f>
        <v>1.81</v>
      </c>
      <c r="BG92" s="247">
        <f>'Base Couteaux de rasage'!F42</f>
        <v>59.91</v>
      </c>
      <c r="BH92" s="247">
        <f>'Base Couteaux de rasage'!G42</f>
        <v>11</v>
      </c>
      <c r="BI92" s="247">
        <f>'Base Couteaux de rasage'!H42</f>
        <v>8</v>
      </c>
      <c r="BJ92" s="247">
        <f>'Base Couteaux de rasage'!B42</f>
        <v>281</v>
      </c>
      <c r="BK92" s="247" t="str">
        <f>'Base Couteaux de rasage'!J42</f>
        <v>PA</v>
      </c>
      <c r="BL92" s="247" t="str">
        <f>'Base Couteaux de rasage'!K42</f>
        <v>PONT</v>
      </c>
      <c r="BM92" s="247" t="str">
        <f>'Base Couteaux de rasage'!L42</f>
        <v>14 X 71</v>
      </c>
      <c r="BN92" s="247">
        <f>'Base Couteaux de rasage'!M42</f>
        <v>1400</v>
      </c>
      <c r="BO92" s="221"/>
      <c r="BP92" s="221"/>
      <c r="CB92" s="248">
        <f>'Base Couteaux de rasage'!R42</f>
        <v>0</v>
      </c>
      <c r="CI92" s="7"/>
      <c r="CJ92" s="7"/>
      <c r="CK92" s="7"/>
      <c r="CL92" s="7"/>
      <c r="CM92" s="7"/>
      <c r="CN92" s="7"/>
      <c r="CO92" s="7"/>
      <c r="CP92" s="7"/>
    </row>
    <row r="93" spans="2:94" ht="15" x14ac:dyDescent="0.2">
      <c r="B93" s="196"/>
      <c r="C93" s="196"/>
      <c r="D93" s="197"/>
      <c r="E93" s="198"/>
      <c r="F93" s="198"/>
      <c r="G93" s="198"/>
      <c r="H93" s="197"/>
      <c r="I93" s="198"/>
      <c r="J93" s="196"/>
      <c r="K93" s="199"/>
      <c r="L93" s="200"/>
      <c r="M93" s="201"/>
      <c r="N93" s="201"/>
      <c r="O93" s="188"/>
      <c r="P93" s="188"/>
      <c r="Q93" s="188"/>
      <c r="BB93" s="247" t="str">
        <f>'Base Couteaux de rasage'!N43</f>
        <v>Z000 102 573 261</v>
      </c>
      <c r="BC93" s="247"/>
      <c r="BD93" s="247">
        <f>'Base Couteaux de rasage'!C43</f>
        <v>3</v>
      </c>
      <c r="BE93" s="247">
        <f>'Base Couteaux de rasage'!D43</f>
        <v>44.77</v>
      </c>
      <c r="BF93" s="247">
        <f>'Base Couteaux de rasage'!E43</f>
        <v>1.71</v>
      </c>
      <c r="BG93" s="247">
        <f>'Base Couteaux de rasage'!F43</f>
        <v>43.06</v>
      </c>
      <c r="BH93" s="247">
        <f>'Base Couteaux de rasage'!G43</f>
        <v>11</v>
      </c>
      <c r="BI93" s="247">
        <f>'Base Couteaux de rasage'!H43</f>
        <v>4.7</v>
      </c>
      <c r="BJ93" s="247">
        <f>'Base Couteaux de rasage'!B43</f>
        <v>261</v>
      </c>
      <c r="BK93" s="247" t="str">
        <f>'Base Couteaux de rasage'!J43</f>
        <v>Récepteur 3</v>
      </c>
      <c r="BL93" s="247" t="str">
        <f>'Base Couteaux de rasage'!K43</f>
        <v>3 ème</v>
      </c>
      <c r="BM93" s="247" t="str">
        <f>'Base Couteaux de rasage'!L43</f>
        <v>33 X 37</v>
      </c>
      <c r="BN93" s="247">
        <f>'Base Couteaux de rasage'!M43</f>
        <v>2500</v>
      </c>
      <c r="BO93" s="221"/>
      <c r="BP93" s="221"/>
      <c r="CB93" s="248">
        <f>'Base Couteaux de rasage'!R43</f>
        <v>0</v>
      </c>
      <c r="CI93" s="7"/>
      <c r="CJ93" s="7"/>
      <c r="CK93" s="7"/>
      <c r="CL93" s="7"/>
      <c r="CM93" s="7"/>
      <c r="CN93" s="7"/>
      <c r="CO93" s="7"/>
      <c r="CP93" s="7"/>
    </row>
    <row r="94" spans="2:94" ht="15" x14ac:dyDescent="0.2">
      <c r="B94" s="196"/>
      <c r="C94" s="196"/>
      <c r="D94" s="197"/>
      <c r="E94" s="198"/>
      <c r="F94" s="198"/>
      <c r="G94" s="198"/>
      <c r="H94" s="197"/>
      <c r="I94" s="198"/>
      <c r="J94" s="196"/>
      <c r="K94" s="199"/>
      <c r="L94" s="200"/>
      <c r="M94" s="201"/>
      <c r="N94" s="201"/>
      <c r="O94" s="188"/>
      <c r="P94" s="188"/>
      <c r="Q94" s="188"/>
      <c r="BB94" s="247" t="str">
        <f>'Base Couteaux de rasage'!N44</f>
        <v>Z000 102 574 263</v>
      </c>
      <c r="BC94" s="247"/>
      <c r="BD94" s="247">
        <f>'Base Couteaux de rasage'!C44</f>
        <v>3</v>
      </c>
      <c r="BE94" s="247">
        <f>'Base Couteaux de rasage'!D44</f>
        <v>46.13</v>
      </c>
      <c r="BF94" s="247">
        <f>'Base Couteaux de rasage'!E44</f>
        <v>1.81</v>
      </c>
      <c r="BG94" s="247">
        <f>'Base Couteaux de rasage'!F44</f>
        <v>44.32</v>
      </c>
      <c r="BH94" s="247">
        <f>'Base Couteaux de rasage'!G44</f>
        <v>11</v>
      </c>
      <c r="BI94" s="247">
        <f>'Base Couteaux de rasage'!H44</f>
        <v>5.85</v>
      </c>
      <c r="BJ94" s="247">
        <f>'Base Couteaux de rasage'!B44</f>
        <v>263</v>
      </c>
      <c r="BK94" s="247" t="str">
        <f>'Base Couteaux de rasage'!J44</f>
        <v>Récepteur 3</v>
      </c>
      <c r="BL94" s="247" t="str">
        <f>'Base Couteaux de rasage'!K44</f>
        <v>3 ème</v>
      </c>
      <c r="BM94" s="247" t="str">
        <f>'Base Couteaux de rasage'!L44</f>
        <v>31 X 37</v>
      </c>
      <c r="BN94" s="247">
        <f>'Base Couteaux de rasage'!M44</f>
        <v>2500</v>
      </c>
      <c r="BO94" s="221"/>
      <c r="BP94" s="221"/>
      <c r="CB94" s="248">
        <f>'Base Couteaux de rasage'!R44</f>
        <v>0</v>
      </c>
      <c r="CI94" s="7"/>
      <c r="CJ94" s="7"/>
      <c r="CK94" s="7"/>
      <c r="CL94" s="7"/>
      <c r="CM94" s="7"/>
      <c r="CN94" s="7"/>
      <c r="CO94" s="7"/>
      <c r="CP94" s="7"/>
    </row>
    <row r="95" spans="2:94" ht="15" x14ac:dyDescent="0.2">
      <c r="B95" s="196"/>
      <c r="C95" s="196"/>
      <c r="D95" s="197"/>
      <c r="E95" s="198"/>
      <c r="F95" s="198"/>
      <c r="G95" s="198"/>
      <c r="H95" s="197"/>
      <c r="I95" s="198"/>
      <c r="J95" s="196"/>
      <c r="K95" s="199"/>
      <c r="L95" s="200"/>
      <c r="M95" s="201"/>
      <c r="N95" s="201"/>
      <c r="O95" s="188"/>
      <c r="P95" s="188"/>
      <c r="Q95" s="188"/>
      <c r="BB95" s="247" t="str">
        <f>'Base Couteaux de rasage'!N45</f>
        <v>Z000 102 577 263</v>
      </c>
      <c r="BC95" s="247"/>
      <c r="BD95" s="247">
        <f>'Base Couteaux de rasage'!C45</f>
        <v>3</v>
      </c>
      <c r="BE95" s="247">
        <f>'Base Couteaux de rasage'!D45</f>
        <v>40.72</v>
      </c>
      <c r="BF95" s="247">
        <f>'Base Couteaux de rasage'!E45</f>
        <v>1.71</v>
      </c>
      <c r="BG95" s="247">
        <f>'Base Couteaux de rasage'!F45</f>
        <v>39.01</v>
      </c>
      <c r="BH95" s="247">
        <f>'Base Couteaux de rasage'!G45</f>
        <v>13</v>
      </c>
      <c r="BI95" s="247">
        <f>'Base Couteaux de rasage'!H45</f>
        <v>5.15</v>
      </c>
      <c r="BJ95" s="247">
        <f>'Base Couteaux de rasage'!B45</f>
        <v>263</v>
      </c>
      <c r="BK95" s="247" t="str">
        <f>'Base Couteaux de rasage'!J45</f>
        <v>Récepteur 4</v>
      </c>
      <c r="BL95" s="247" t="str">
        <f>'Base Couteaux de rasage'!K45</f>
        <v>4 ème</v>
      </c>
      <c r="BM95" s="247" t="str">
        <f>'Base Couteaux de rasage'!L45</f>
        <v>44 X 35</v>
      </c>
      <c r="BN95" s="247">
        <f>'Base Couteaux de rasage'!M45</f>
        <v>3000</v>
      </c>
      <c r="BO95" s="221"/>
      <c r="BP95" s="221"/>
      <c r="CB95" s="248">
        <f>'Base Couteaux de rasage'!R45</f>
        <v>0</v>
      </c>
      <c r="CI95" s="7"/>
      <c r="CJ95" s="7"/>
      <c r="CK95" s="7"/>
      <c r="CL95" s="7"/>
      <c r="CM95" s="7"/>
      <c r="CN95" s="7"/>
      <c r="CO95" s="7"/>
      <c r="CP95" s="7"/>
    </row>
    <row r="96" spans="2:94" ht="15" x14ac:dyDescent="0.2">
      <c r="B96" s="196"/>
      <c r="C96" s="196"/>
      <c r="D96" s="197"/>
      <c r="E96" s="198"/>
      <c r="F96" s="198"/>
      <c r="G96" s="198"/>
      <c r="H96" s="197"/>
      <c r="I96" s="198"/>
      <c r="J96" s="196"/>
      <c r="K96" s="199"/>
      <c r="L96" s="200"/>
      <c r="M96" s="201"/>
      <c r="N96" s="201"/>
      <c r="O96" s="188"/>
      <c r="P96" s="188"/>
      <c r="Q96" s="188"/>
      <c r="BB96" s="247" t="str">
        <f>'Base Couteaux de rasage'!N46</f>
        <v>Z000 102 578 263</v>
      </c>
      <c r="BC96" s="247"/>
      <c r="BD96" s="247">
        <f>'Base Couteaux de rasage'!C46</f>
        <v>3</v>
      </c>
      <c r="BE96" s="247">
        <f>'Base Couteaux de rasage'!D46</f>
        <v>40.92</v>
      </c>
      <c r="BF96" s="247">
        <f>'Base Couteaux de rasage'!E46</f>
        <v>1.71</v>
      </c>
      <c r="BG96" s="247">
        <f>'Base Couteaux de rasage'!F46</f>
        <v>39.21</v>
      </c>
      <c r="BH96" s="247">
        <f>'Base Couteaux de rasage'!G46</f>
        <v>13</v>
      </c>
      <c r="BI96" s="247">
        <f>'Base Couteaux de rasage'!H46</f>
        <v>5.2</v>
      </c>
      <c r="BJ96" s="247">
        <f>'Base Couteaux de rasage'!B46</f>
        <v>263</v>
      </c>
      <c r="BK96" s="247" t="str">
        <f>'Base Couteaux de rasage'!J46</f>
        <v>Récepteur 4</v>
      </c>
      <c r="BL96" s="247" t="str">
        <f>'Base Couteaux de rasage'!K46</f>
        <v>4 ème</v>
      </c>
      <c r="BM96" s="247" t="str">
        <f>'Base Couteaux de rasage'!L46</f>
        <v>41 X 37</v>
      </c>
      <c r="BN96" s="247">
        <f>'Base Couteaux de rasage'!M46</f>
        <v>2500</v>
      </c>
      <c r="BO96" s="221"/>
      <c r="BP96" s="221"/>
      <c r="CB96" s="248">
        <f>'Base Couteaux de rasage'!R46</f>
        <v>0</v>
      </c>
      <c r="CI96" s="7"/>
      <c r="CJ96" s="7"/>
      <c r="CK96" s="7"/>
      <c r="CL96" s="7"/>
      <c r="CM96" s="7"/>
      <c r="CN96" s="7"/>
      <c r="CO96" s="7"/>
      <c r="CP96" s="7"/>
    </row>
    <row r="97" spans="2:94" ht="15" x14ac:dyDescent="0.2">
      <c r="B97" s="196"/>
      <c r="C97" s="196"/>
      <c r="D97" s="197"/>
      <c r="E97" s="198"/>
      <c r="F97" s="198"/>
      <c r="G97" s="198"/>
      <c r="H97" s="197"/>
      <c r="I97" s="198"/>
      <c r="J97" s="196"/>
      <c r="K97" s="199"/>
      <c r="L97" s="200"/>
      <c r="M97" s="201"/>
      <c r="N97" s="201"/>
      <c r="O97" s="188"/>
      <c r="P97" s="188"/>
      <c r="Q97" s="188"/>
      <c r="BB97" s="247" t="str">
        <f>'Base Couteaux de rasage'!N47</f>
        <v>Z000 102 579 263</v>
      </c>
      <c r="BC97" s="247"/>
      <c r="BD97" s="247">
        <f>'Base Couteaux de rasage'!C47</f>
        <v>3</v>
      </c>
      <c r="BE97" s="247">
        <f>'Base Couteaux de rasage'!D47</f>
        <v>42.52</v>
      </c>
      <c r="BF97" s="247">
        <f>'Base Couteaux de rasage'!E47</f>
        <v>1.91</v>
      </c>
      <c r="BG97" s="247">
        <f>'Base Couteaux de rasage'!F47</f>
        <v>40.610000000000007</v>
      </c>
      <c r="BH97" s="247">
        <f>'Base Couteaux de rasage'!G47</f>
        <v>13</v>
      </c>
      <c r="BI97" s="247">
        <f>'Base Couteaux de rasage'!H47</f>
        <v>5.4</v>
      </c>
      <c r="BJ97" s="247">
        <f>'Base Couteaux de rasage'!B47</f>
        <v>263</v>
      </c>
      <c r="BK97" s="247" t="str">
        <f>'Base Couteaux de rasage'!J47</f>
        <v>Récepteur 4</v>
      </c>
      <c r="BL97" s="247" t="str">
        <f>'Base Couteaux de rasage'!K47</f>
        <v>4 ème</v>
      </c>
      <c r="BM97" s="247" t="str">
        <f>'Base Couteaux de rasage'!L47</f>
        <v>40 X 35</v>
      </c>
      <c r="BN97" s="247">
        <f>'Base Couteaux de rasage'!M47</f>
        <v>2500</v>
      </c>
      <c r="BO97" s="221"/>
      <c r="BP97" s="221"/>
      <c r="CI97" s="7"/>
      <c r="CJ97" s="7"/>
      <c r="CK97" s="7"/>
      <c r="CL97" s="7"/>
      <c r="CM97" s="7"/>
      <c r="CN97" s="7"/>
      <c r="CO97" s="7"/>
      <c r="CP97" s="7"/>
    </row>
    <row r="98" spans="2:94" ht="15" x14ac:dyDescent="0.2">
      <c r="B98" s="196"/>
      <c r="C98" s="196"/>
      <c r="D98" s="197"/>
      <c r="E98" s="198"/>
      <c r="F98" s="198"/>
      <c r="G98" s="198"/>
      <c r="H98" s="197"/>
      <c r="I98" s="198"/>
      <c r="J98" s="196"/>
      <c r="K98" s="199"/>
      <c r="L98" s="200"/>
      <c r="M98" s="201"/>
      <c r="N98" s="201"/>
      <c r="O98" s="188"/>
      <c r="P98" s="188"/>
      <c r="Q98" s="188"/>
      <c r="BB98" s="247" t="str">
        <f>'Base Couteaux de rasage'!N48</f>
        <v>Z000 102 627 263</v>
      </c>
      <c r="BC98" s="247"/>
      <c r="BD98" s="247">
        <f>'Base Couteaux de rasage'!C48</f>
        <v>2.5</v>
      </c>
      <c r="BE98" s="247">
        <f>'Base Couteaux de rasage'!D48</f>
        <v>39.119999999999997</v>
      </c>
      <c r="BF98" s="247">
        <f>'Base Couteaux de rasage'!E48</f>
        <v>1.37</v>
      </c>
      <c r="BG98" s="247">
        <f>'Base Couteaux de rasage'!F48</f>
        <v>37.75</v>
      </c>
      <c r="BH98" s="247">
        <f>'Base Couteaux de rasage'!G48</f>
        <v>15</v>
      </c>
      <c r="BI98" s="247">
        <f>'Base Couteaux de rasage'!H48</f>
        <v>4.95</v>
      </c>
      <c r="BJ98" s="247">
        <f>'Base Couteaux de rasage'!B48</f>
        <v>263</v>
      </c>
      <c r="BK98" s="247" t="str">
        <f>'Base Couteaux de rasage'!J48</f>
        <v>Moteur 5</v>
      </c>
      <c r="BL98" s="247" t="str">
        <f>'Base Couteaux de rasage'!K48</f>
        <v>5 ème</v>
      </c>
      <c r="BM98" s="247" t="str">
        <f>'Base Couteaux de rasage'!L48</f>
        <v>51 X 31</v>
      </c>
      <c r="BN98" s="247">
        <f>'Base Couteaux de rasage'!M48</f>
        <v>2500</v>
      </c>
      <c r="BO98" s="221"/>
      <c r="BP98" s="221"/>
      <c r="CI98" s="7"/>
      <c r="CJ98" s="7"/>
      <c r="CK98" s="7"/>
      <c r="CL98" s="7"/>
      <c r="CM98" s="7"/>
      <c r="CN98" s="7"/>
      <c r="CO98" s="7"/>
      <c r="CP98" s="7"/>
    </row>
    <row r="99" spans="2:94" ht="15" x14ac:dyDescent="0.2">
      <c r="B99" s="196"/>
      <c r="C99" s="196"/>
      <c r="D99" s="197"/>
      <c r="E99" s="198"/>
      <c r="F99" s="198"/>
      <c r="G99" s="198"/>
      <c r="H99" s="197"/>
      <c r="I99" s="198"/>
      <c r="J99" s="196"/>
      <c r="K99" s="210"/>
      <c r="L99" s="200"/>
      <c r="M99" s="201"/>
      <c r="N99" s="201"/>
      <c r="O99" s="188"/>
      <c r="P99" s="188"/>
      <c r="Q99" s="188"/>
      <c r="BB99" s="247" t="str">
        <f>'Base Couteaux de rasage'!N49</f>
        <v>Z000 102 627 264</v>
      </c>
      <c r="BC99" s="247"/>
      <c r="BD99" s="247">
        <f>'Base Couteaux de rasage'!C49</f>
        <v>2.5</v>
      </c>
      <c r="BE99" s="247">
        <f>'Base Couteaux de rasage'!D49</f>
        <v>39.119999999999997</v>
      </c>
      <c r="BF99" s="247">
        <f>'Base Couteaux de rasage'!E49</f>
        <v>1.37</v>
      </c>
      <c r="BG99" s="247">
        <f>'Base Couteaux de rasage'!F49</f>
        <v>37.75</v>
      </c>
      <c r="BH99" s="247">
        <f>'Base Couteaux de rasage'!G49</f>
        <v>15</v>
      </c>
      <c r="BI99" s="247">
        <f>'Base Couteaux de rasage'!H49</f>
        <v>4.95</v>
      </c>
      <c r="BJ99" s="247">
        <f>'Base Couteaux de rasage'!B49</f>
        <v>264</v>
      </c>
      <c r="BK99" s="247" t="str">
        <f>'Base Couteaux de rasage'!J49</f>
        <v>Moteur 5 - 6</v>
      </c>
      <c r="BL99" s="247" t="str">
        <f>'Base Couteaux de rasage'!K49</f>
        <v>5 ème</v>
      </c>
      <c r="BM99" s="247" t="str">
        <f>'Base Couteaux de rasage'!L49</f>
        <v>51 X 31</v>
      </c>
      <c r="BN99" s="247">
        <f>'Base Couteaux de rasage'!M49</f>
        <v>2500</v>
      </c>
      <c r="BO99" s="221"/>
      <c r="BP99" s="221"/>
      <c r="CI99" s="7"/>
      <c r="CJ99" s="7"/>
      <c r="CK99" s="7"/>
      <c r="CL99" s="7"/>
      <c r="CM99" s="7"/>
      <c r="CN99" s="7"/>
      <c r="CO99" s="7"/>
      <c r="CP99" s="7"/>
    </row>
    <row r="100" spans="2:94" ht="15" x14ac:dyDescent="0.2">
      <c r="B100" s="196"/>
      <c r="C100" s="196"/>
      <c r="D100" s="197"/>
      <c r="E100" s="198"/>
      <c r="F100" s="198"/>
      <c r="G100" s="198"/>
      <c r="H100" s="197"/>
      <c r="I100" s="198"/>
      <c r="J100" s="196"/>
      <c r="K100" s="199"/>
      <c r="L100" s="200"/>
      <c r="M100" s="201"/>
      <c r="N100" s="201"/>
      <c r="O100" s="188"/>
      <c r="P100" s="188"/>
      <c r="Q100" s="188"/>
      <c r="BB100" s="247" t="str">
        <f>'Base Couteaux de rasage'!N50</f>
        <v>Z000 102 628 263</v>
      </c>
      <c r="BC100" s="247"/>
      <c r="BD100" s="247">
        <f>'Base Couteaux de rasage'!C50</f>
        <v>2.5</v>
      </c>
      <c r="BE100" s="247">
        <f>'Base Couteaux de rasage'!D50</f>
        <v>41.22</v>
      </c>
      <c r="BF100" s="247">
        <f>'Base Couteaux de rasage'!E50</f>
        <v>1.71</v>
      </c>
      <c r="BG100" s="247">
        <f>'Base Couteaux de rasage'!F50</f>
        <v>39.51</v>
      </c>
      <c r="BH100" s="247">
        <f>'Base Couteaux de rasage'!G50</f>
        <v>8</v>
      </c>
      <c r="BI100" s="247">
        <f>'Base Couteaux de rasage'!H50</f>
        <v>5.2</v>
      </c>
      <c r="BJ100" s="247">
        <f>'Base Couteaux de rasage'!B50</f>
        <v>263</v>
      </c>
      <c r="BK100" s="247" t="str">
        <f>'Base Couteaux de rasage'!J50</f>
        <v>Moteur 5</v>
      </c>
      <c r="BL100" s="247" t="str">
        <f>'Base Couteaux de rasage'!K50</f>
        <v>5 ème</v>
      </c>
      <c r="BM100" s="247" t="str">
        <f>'Base Couteaux de rasage'!L50</f>
        <v>45 X 33</v>
      </c>
      <c r="BN100" s="247">
        <f>'Base Couteaux de rasage'!M50</f>
        <v>2500</v>
      </c>
      <c r="BO100" s="221"/>
      <c r="BP100" s="221"/>
      <c r="CI100" s="7"/>
      <c r="CJ100" s="7"/>
      <c r="CK100" s="7"/>
      <c r="CL100" s="7"/>
      <c r="CM100" s="7"/>
      <c r="CN100" s="7"/>
      <c r="CO100" s="7"/>
      <c r="CP100" s="7"/>
    </row>
    <row r="101" spans="2:94" ht="15" x14ac:dyDescent="0.2">
      <c r="B101" s="196"/>
      <c r="C101" s="196"/>
      <c r="D101" s="197"/>
      <c r="E101" s="198"/>
      <c r="F101" s="198"/>
      <c r="G101" s="198"/>
      <c r="H101" s="197"/>
      <c r="I101" s="198"/>
      <c r="J101" s="196"/>
      <c r="K101" s="210"/>
      <c r="L101" s="200"/>
      <c r="M101" s="201"/>
      <c r="N101" s="201"/>
      <c r="O101" s="188"/>
      <c r="P101" s="188"/>
      <c r="Q101" s="188"/>
      <c r="BB101" s="247" t="str">
        <f>'Base Couteaux de rasage'!N51</f>
        <v>Z000 102 628 263</v>
      </c>
      <c r="BC101" s="247"/>
      <c r="BD101" s="247">
        <f>'Base Couteaux de rasage'!C51</f>
        <v>2.5</v>
      </c>
      <c r="BE101" s="247">
        <f>'Base Couteaux de rasage'!D51</f>
        <v>41.22</v>
      </c>
      <c r="BF101" s="247">
        <f>'Base Couteaux de rasage'!E51</f>
        <v>1.71</v>
      </c>
      <c r="BG101" s="247">
        <f>'Base Couteaux de rasage'!F51</f>
        <v>39.51</v>
      </c>
      <c r="BH101" s="247">
        <f>'Base Couteaux de rasage'!G51</f>
        <v>8</v>
      </c>
      <c r="BI101" s="247">
        <f>'Base Couteaux de rasage'!H51</f>
        <v>5.2</v>
      </c>
      <c r="BJ101" s="247">
        <f>'Base Couteaux de rasage'!B51</f>
        <v>263</v>
      </c>
      <c r="BK101" s="247" t="str">
        <f>'Base Couteaux de rasage'!J51</f>
        <v>Moteur 5 - 6</v>
      </c>
      <c r="BL101" s="247" t="str">
        <f>'Base Couteaux de rasage'!K51</f>
        <v>5 ème</v>
      </c>
      <c r="BM101" s="247" t="str">
        <f>'Base Couteaux de rasage'!L51</f>
        <v>45 X 33</v>
      </c>
      <c r="BN101" s="247">
        <f>'Base Couteaux de rasage'!M51</f>
        <v>2500</v>
      </c>
      <c r="BO101" s="221"/>
      <c r="BP101" s="221"/>
      <c r="CI101" s="7"/>
      <c r="CJ101" s="7"/>
      <c r="CK101" s="7"/>
      <c r="CL101" s="7"/>
      <c r="CM101" s="7"/>
      <c r="CN101" s="7"/>
      <c r="CO101" s="7"/>
      <c r="CP101" s="7"/>
    </row>
    <row r="102" spans="2:94" ht="15" x14ac:dyDescent="0.2">
      <c r="B102" s="196"/>
      <c r="C102" s="196"/>
      <c r="D102" s="197"/>
      <c r="E102" s="198"/>
      <c r="F102" s="198"/>
      <c r="G102" s="198"/>
      <c r="H102" s="197"/>
      <c r="I102" s="198"/>
      <c r="J102" s="196"/>
      <c r="K102" s="199"/>
      <c r="L102" s="200"/>
      <c r="M102" s="201"/>
      <c r="N102" s="201"/>
      <c r="O102" s="188"/>
      <c r="P102" s="188"/>
      <c r="Q102" s="188"/>
      <c r="BB102" s="247" t="str">
        <f>'Base Couteaux de rasage'!N52</f>
        <v>Z000 102 629 263</v>
      </c>
      <c r="BC102" s="247"/>
      <c r="BD102" s="247">
        <f>'Base Couteaux de rasage'!C52</f>
        <v>2.5</v>
      </c>
      <c r="BE102" s="247">
        <f>'Base Couteaux de rasage'!D52</f>
        <v>39.97</v>
      </c>
      <c r="BF102" s="247">
        <f>'Base Couteaux de rasage'!E52</f>
        <v>1.71</v>
      </c>
      <c r="BG102" s="247">
        <f>'Base Couteaux de rasage'!F52</f>
        <v>38.26</v>
      </c>
      <c r="BH102" s="247">
        <f>'Base Couteaux de rasage'!G52</f>
        <v>12</v>
      </c>
      <c r="BI102" s="247">
        <f>'Base Couteaux de rasage'!H52</f>
        <v>5.07</v>
      </c>
      <c r="BJ102" s="247">
        <f>'Base Couteaux de rasage'!B52</f>
        <v>263</v>
      </c>
      <c r="BK102" s="247" t="str">
        <f>'Base Couteaux de rasage'!J52</f>
        <v>Moteur 5</v>
      </c>
      <c r="BL102" s="247" t="str">
        <f>'Base Couteaux de rasage'!K52</f>
        <v>5 ème</v>
      </c>
      <c r="BM102" s="247" t="str">
        <f>'Base Couteaux de rasage'!L52</f>
        <v>47 X 33</v>
      </c>
      <c r="BN102" s="247">
        <f>'Base Couteaux de rasage'!M52</f>
        <v>2500</v>
      </c>
      <c r="BO102" s="221"/>
      <c r="BP102" s="221"/>
      <c r="CI102" s="7"/>
      <c r="CJ102" s="7"/>
      <c r="CK102" s="7"/>
      <c r="CL102" s="7"/>
      <c r="CM102" s="7"/>
      <c r="CN102" s="7"/>
      <c r="CO102" s="7"/>
      <c r="CP102" s="7"/>
    </row>
    <row r="103" spans="2:94" ht="15" x14ac:dyDescent="0.2">
      <c r="B103" s="196"/>
      <c r="C103" s="196"/>
      <c r="D103" s="197"/>
      <c r="E103" s="198"/>
      <c r="F103" s="198"/>
      <c r="G103" s="198"/>
      <c r="H103" s="197"/>
      <c r="I103" s="198"/>
      <c r="J103" s="196"/>
      <c r="K103" s="199"/>
      <c r="L103" s="200"/>
      <c r="M103" s="201"/>
      <c r="N103" s="201"/>
      <c r="O103" s="188"/>
      <c r="P103" s="188"/>
      <c r="Q103" s="188"/>
      <c r="BB103" s="247" t="str">
        <f>'Base Couteaux de rasage'!N53</f>
        <v>Z000 102 631 264</v>
      </c>
      <c r="BC103" s="247"/>
      <c r="BD103" s="247">
        <f>'Base Couteaux de rasage'!C53</f>
        <v>3</v>
      </c>
      <c r="BE103" s="247">
        <f>'Base Couteaux de rasage'!D53</f>
        <v>39.520000000000003</v>
      </c>
      <c r="BF103" s="247">
        <f>'Base Couteaux de rasage'!E53</f>
        <v>1.71</v>
      </c>
      <c r="BG103" s="247">
        <f>'Base Couteaux de rasage'!F53</f>
        <v>37.81</v>
      </c>
      <c r="BH103" s="247">
        <f>'Base Couteaux de rasage'!G53</f>
        <v>14</v>
      </c>
      <c r="BI103" s="247">
        <f>'Base Couteaux de rasage'!H53</f>
        <v>5.07</v>
      </c>
      <c r="BJ103" s="247">
        <f>'Base Couteaux de rasage'!B53</f>
        <v>264</v>
      </c>
      <c r="BK103" s="247" t="str">
        <f>'Base Couteaux de rasage'!J53</f>
        <v>Récepteur 5</v>
      </c>
      <c r="BL103" s="247" t="str">
        <f>'Base Couteaux de rasage'!K53</f>
        <v>5 ème</v>
      </c>
      <c r="BM103" s="247" t="str">
        <f>'Base Couteaux de rasage'!L53</f>
        <v>47 X 33</v>
      </c>
      <c r="BN103" s="247">
        <f>'Base Couteaux de rasage'!M53</f>
        <v>2500</v>
      </c>
      <c r="BO103" s="221"/>
      <c r="BP103" s="221"/>
      <c r="CI103" s="7"/>
      <c r="CJ103" s="7"/>
      <c r="CK103" s="7"/>
      <c r="CL103" s="7"/>
      <c r="CM103" s="7"/>
      <c r="CN103" s="7"/>
      <c r="CO103" s="7"/>
      <c r="CP103" s="7"/>
    </row>
    <row r="104" spans="2:94" ht="15" x14ac:dyDescent="0.2">
      <c r="B104" s="196"/>
      <c r="C104" s="196"/>
      <c r="D104" s="197"/>
      <c r="E104" s="198"/>
      <c r="F104" s="198"/>
      <c r="G104" s="198"/>
      <c r="H104" s="197"/>
      <c r="I104" s="198"/>
      <c r="J104" s="196"/>
      <c r="K104" s="199"/>
      <c r="L104" s="200"/>
      <c r="M104" s="201"/>
      <c r="N104" s="201"/>
      <c r="O104" s="188"/>
      <c r="P104" s="188"/>
      <c r="Q104" s="188"/>
      <c r="BB104" s="247" t="str">
        <f>'Base Couteaux de rasage'!N54</f>
        <v>Z000 102 632 264</v>
      </c>
      <c r="BC104" s="247"/>
      <c r="BD104" s="247">
        <f>'Base Couteaux de rasage'!C54</f>
        <v>3</v>
      </c>
      <c r="BE104" s="247">
        <f>'Base Couteaux de rasage'!D54</f>
        <v>40.520000000000003</v>
      </c>
      <c r="BF104" s="247">
        <f>'Base Couteaux de rasage'!E54</f>
        <v>1.71</v>
      </c>
      <c r="BG104" s="247">
        <f>'Base Couteaux de rasage'!F54</f>
        <v>38.81</v>
      </c>
      <c r="BH104" s="247">
        <f>'Base Couteaux de rasage'!G54</f>
        <v>13</v>
      </c>
      <c r="BI104" s="247">
        <f>'Base Couteaux de rasage'!H54</f>
        <v>5.2</v>
      </c>
      <c r="BJ104" s="247">
        <f>'Base Couteaux de rasage'!B54</f>
        <v>264</v>
      </c>
      <c r="BK104" s="247" t="str">
        <f>'Base Couteaux de rasage'!J54</f>
        <v>Récepteur 5</v>
      </c>
      <c r="BL104" s="247" t="str">
        <f>'Base Couteaux de rasage'!K54</f>
        <v>5 ème</v>
      </c>
      <c r="BM104" s="247" t="str">
        <f>'Base Couteaux de rasage'!L54</f>
        <v>45 X 33</v>
      </c>
      <c r="BN104" s="247">
        <f>'Base Couteaux de rasage'!M54</f>
        <v>2500</v>
      </c>
      <c r="BO104" s="221"/>
      <c r="BP104" s="221"/>
      <c r="CI104" s="7"/>
      <c r="CJ104" s="7"/>
      <c r="CK104" s="7"/>
      <c r="CL104" s="7"/>
      <c r="CM104" s="7"/>
      <c r="CN104" s="7"/>
      <c r="CO104" s="7"/>
      <c r="CP104" s="7"/>
    </row>
    <row r="105" spans="2:94" ht="15" x14ac:dyDescent="0.2">
      <c r="B105" s="196"/>
      <c r="C105" s="196"/>
      <c r="D105" s="197"/>
      <c r="E105" s="198"/>
      <c r="F105" s="198"/>
      <c r="G105" s="198"/>
      <c r="H105" s="197"/>
      <c r="I105" s="198"/>
      <c r="J105" s="196"/>
      <c r="K105" s="210"/>
      <c r="L105" s="200"/>
      <c r="M105" s="201"/>
      <c r="N105" s="201"/>
      <c r="O105" s="188"/>
      <c r="P105" s="188"/>
      <c r="Q105" s="188"/>
      <c r="BB105" s="247" t="str">
        <f>'Base Couteaux de rasage'!N55</f>
        <v>Z000 102 666 281</v>
      </c>
      <c r="BC105" s="247"/>
      <c r="BD105" s="247">
        <f>'Base Couteaux de rasage'!C55</f>
        <v>5</v>
      </c>
      <c r="BE105" s="247">
        <f>'Base Couteaux de rasage'!D55</f>
        <v>59.51</v>
      </c>
      <c r="BF105" s="247">
        <f>'Base Couteaux de rasage'!E55</f>
        <v>2.0099999999999998</v>
      </c>
      <c r="BG105" s="247">
        <f>'Base Couteaux de rasage'!F55</f>
        <v>57.5</v>
      </c>
      <c r="BH105" s="247">
        <f>'Base Couteaux de rasage'!G55</f>
        <v>10</v>
      </c>
      <c r="BI105" s="247">
        <f>'Base Couteaux de rasage'!H55</f>
        <v>7.75</v>
      </c>
      <c r="BJ105" s="247">
        <f>'Base Couteaux de rasage'!B55</f>
        <v>281</v>
      </c>
      <c r="BK105" s="247" t="str">
        <f>'Base Couteaux de rasage'!J55</f>
        <v>Arbre Second.</v>
      </c>
      <c r="BL105" s="247" t="str">
        <f>'Base Couteaux de rasage'!K55</f>
        <v>PONT</v>
      </c>
      <c r="BM105" s="247" t="str">
        <f>'Base Couteaux de rasage'!L55</f>
        <v>14 X 75</v>
      </c>
      <c r="BN105" s="247">
        <f>'Base Couteaux de rasage'!M55</f>
        <v>1400</v>
      </c>
      <c r="BO105" s="221"/>
      <c r="BP105" s="221"/>
      <c r="CI105" s="7"/>
      <c r="CJ105" s="7"/>
      <c r="CK105" s="7"/>
      <c r="CL105" s="7"/>
      <c r="CM105" s="7"/>
      <c r="CN105" s="7"/>
      <c r="CO105" s="7"/>
      <c r="CP105" s="7"/>
    </row>
    <row r="106" spans="2:94" ht="15" x14ac:dyDescent="0.2">
      <c r="B106" s="196"/>
      <c r="C106" s="196"/>
      <c r="D106" s="197"/>
      <c r="E106" s="198"/>
      <c r="F106" s="198"/>
      <c r="G106" s="198"/>
      <c r="H106" s="197"/>
      <c r="I106" s="198"/>
      <c r="J106" s="196"/>
      <c r="K106" s="199"/>
      <c r="L106" s="200"/>
      <c r="M106" s="201"/>
      <c r="N106" s="201"/>
      <c r="O106" s="188"/>
      <c r="P106" s="188"/>
      <c r="Q106" s="188"/>
      <c r="BB106" s="247" t="str">
        <f>'Base Couteaux de rasage'!N56</f>
        <v>Z000 102 682 281</v>
      </c>
      <c r="BC106" s="247"/>
      <c r="BD106" s="247">
        <f>'Base Couteaux de rasage'!C56</f>
        <v>5</v>
      </c>
      <c r="BE106" s="247">
        <f>'Base Couteaux de rasage'!D56</f>
        <v>60.81</v>
      </c>
      <c r="BF106" s="247">
        <f>'Base Couteaux de rasage'!E56</f>
        <v>2.0099999999999998</v>
      </c>
      <c r="BG106" s="247">
        <f>'Base Couteaux de rasage'!F56</f>
        <v>58.800000000000004</v>
      </c>
      <c r="BH106" s="247">
        <f>'Base Couteaux de rasage'!G56</f>
        <v>8</v>
      </c>
      <c r="BI106" s="247">
        <f>'Base Couteaux de rasage'!H56</f>
        <v>7.9</v>
      </c>
      <c r="BJ106" s="247">
        <f>'Base Couteaux de rasage'!B56</f>
        <v>281</v>
      </c>
      <c r="BK106" s="247" t="str">
        <f>'Base Couteaux de rasage'!J56</f>
        <v>Arbre Second.</v>
      </c>
      <c r="BL106" s="247" t="str">
        <f>'Base Couteaux de rasage'!K56</f>
        <v>PONT</v>
      </c>
      <c r="BM106" s="247" t="str">
        <f>'Base Couteaux de rasage'!L56</f>
        <v>17 X 71</v>
      </c>
      <c r="BN106" s="247">
        <f>'Base Couteaux de rasage'!M56</f>
        <v>1400</v>
      </c>
      <c r="BO106" s="221"/>
      <c r="BP106" s="221"/>
      <c r="CI106" s="7"/>
      <c r="CJ106" s="7"/>
      <c r="CK106" s="7"/>
      <c r="CL106" s="7"/>
      <c r="CM106" s="7"/>
      <c r="CN106" s="7"/>
      <c r="CO106" s="7"/>
      <c r="CP106" s="7"/>
    </row>
    <row r="107" spans="2:94" ht="15" x14ac:dyDescent="0.2">
      <c r="B107" s="196"/>
      <c r="C107" s="196"/>
      <c r="D107" s="197"/>
      <c r="E107" s="198"/>
      <c r="F107" s="198"/>
      <c r="G107" s="198"/>
      <c r="H107" s="197"/>
      <c r="I107" s="198"/>
      <c r="J107" s="196"/>
      <c r="K107" s="210"/>
      <c r="L107" s="200"/>
      <c r="M107" s="201"/>
      <c r="N107" s="201"/>
      <c r="O107" s="188"/>
      <c r="P107" s="188"/>
      <c r="Q107" s="188"/>
      <c r="BB107" s="247" t="str">
        <f>'Base Couteaux de rasage'!N57</f>
        <v>Z000 102 710 282</v>
      </c>
      <c r="BC107" s="247"/>
      <c r="BD107" s="247">
        <f>'Base Couteaux de rasage'!C57</f>
        <v>4</v>
      </c>
      <c r="BE107" s="247">
        <f>'Base Couteaux de rasage'!D57</f>
        <v>67.930000000000007</v>
      </c>
      <c r="BF107" s="247">
        <f>'Base Couteaux de rasage'!E57</f>
        <v>2.11</v>
      </c>
      <c r="BG107" s="247">
        <f>'Base Couteaux de rasage'!F57</f>
        <v>65.820000000000007</v>
      </c>
      <c r="BH107" s="247">
        <f>'Base Couteaux de rasage'!G57</f>
        <v>11</v>
      </c>
      <c r="BI107" s="247">
        <f>'Base Couteaux de rasage'!H57</f>
        <v>8.6</v>
      </c>
      <c r="BJ107" s="247">
        <f>'Base Couteaux de rasage'!B57</f>
        <v>282</v>
      </c>
      <c r="BK107" s="247" t="str">
        <f>'Base Couteaux de rasage'!J57</f>
        <v xml:space="preserve">Couronne </v>
      </c>
      <c r="BL107" s="247" t="str">
        <f>'Base Couteaux de rasage'!K57</f>
        <v>PONT</v>
      </c>
      <c r="BM107" s="247" t="str">
        <f>'Base Couteaux de rasage'!L57</f>
        <v>14 X 65</v>
      </c>
      <c r="BN107" s="247">
        <f>'Base Couteaux de rasage'!M57</f>
        <v>1200</v>
      </c>
      <c r="BO107" s="221"/>
      <c r="BP107" s="221"/>
      <c r="CI107" s="7"/>
      <c r="CJ107" s="7"/>
      <c r="CK107" s="7"/>
      <c r="CL107" s="7"/>
      <c r="CM107" s="7"/>
      <c r="CN107" s="7"/>
      <c r="CO107" s="7"/>
      <c r="CP107" s="7"/>
    </row>
    <row r="108" spans="2:94" ht="15" x14ac:dyDescent="0.2">
      <c r="B108" s="196"/>
      <c r="C108" s="196"/>
      <c r="D108" s="197"/>
      <c r="E108" s="198"/>
      <c r="F108" s="198"/>
      <c r="G108" s="198"/>
      <c r="H108" s="197"/>
      <c r="I108" s="198"/>
      <c r="J108" s="196"/>
      <c r="K108" s="199"/>
      <c r="L108" s="200"/>
      <c r="M108" s="201"/>
      <c r="N108" s="201"/>
      <c r="O108" s="188"/>
      <c r="P108" s="188"/>
      <c r="Q108" s="188"/>
      <c r="BB108" s="247" t="str">
        <f>'Base Couteaux de rasage'!N58</f>
        <v>Z000 102 711 282</v>
      </c>
      <c r="BC108" s="247"/>
      <c r="BD108" s="247">
        <f>'Base Couteaux de rasage'!C58</f>
        <v>4</v>
      </c>
      <c r="BE108" s="247">
        <f>'Base Couteaux de rasage'!D58</f>
        <v>66.62</v>
      </c>
      <c r="BF108" s="247">
        <f>'Base Couteaux de rasage'!E58</f>
        <v>2.11</v>
      </c>
      <c r="BG108" s="247">
        <f>'Base Couteaux de rasage'!F58</f>
        <v>64.510000000000005</v>
      </c>
      <c r="BH108" s="247">
        <f>'Base Couteaux de rasage'!G58</f>
        <v>11</v>
      </c>
      <c r="BI108" s="247">
        <f>'Base Couteaux de rasage'!H58</f>
        <v>8.4</v>
      </c>
      <c r="BJ108" s="247">
        <f>'Base Couteaux de rasage'!B58</f>
        <v>282</v>
      </c>
      <c r="BK108" s="247" t="str">
        <f>'Base Couteaux de rasage'!J58</f>
        <v xml:space="preserve">Couronne </v>
      </c>
      <c r="BL108" s="247" t="str">
        <f>'Base Couteaux de rasage'!K58</f>
        <v>PONT</v>
      </c>
      <c r="BM108" s="247" t="str">
        <f>'Base Couteaux de rasage'!L58</f>
        <v>14 X 67</v>
      </c>
      <c r="BN108" s="247">
        <f>'Base Couteaux de rasage'!M58</f>
        <v>1200</v>
      </c>
      <c r="BO108" s="221"/>
      <c r="BP108" s="221"/>
      <c r="CI108" s="7"/>
      <c r="CJ108" s="7"/>
      <c r="CK108" s="7"/>
      <c r="CL108" s="7"/>
      <c r="CM108" s="7"/>
      <c r="CN108" s="7"/>
      <c r="CO108" s="7"/>
      <c r="CP108" s="7"/>
    </row>
    <row r="109" spans="2:94" ht="15" x14ac:dyDescent="0.2">
      <c r="B109" s="196"/>
      <c r="C109" s="196"/>
      <c r="D109" s="197"/>
      <c r="E109" s="198"/>
      <c r="F109" s="198"/>
      <c r="G109" s="198"/>
      <c r="H109" s="197"/>
      <c r="I109" s="198"/>
      <c r="J109" s="196"/>
      <c r="K109" s="199"/>
      <c r="L109" s="200"/>
      <c r="M109" s="201"/>
      <c r="N109" s="201"/>
      <c r="O109" s="188"/>
      <c r="P109" s="188"/>
      <c r="Q109" s="188"/>
      <c r="BB109" s="247" t="str">
        <f>'Base Couteaux de rasage'!N59</f>
        <v>Z000 102 712 282</v>
      </c>
      <c r="BC109" s="247"/>
      <c r="BD109" s="247">
        <f>'Base Couteaux de rasage'!C59</f>
        <v>4</v>
      </c>
      <c r="BE109" s="247">
        <f>'Base Couteaux de rasage'!D59</f>
        <v>65.52</v>
      </c>
      <c r="BF109" s="247">
        <f>'Base Couteaux de rasage'!E59</f>
        <v>2.0099999999999998</v>
      </c>
      <c r="BG109" s="247">
        <f>'Base Couteaux de rasage'!F59</f>
        <v>63.51</v>
      </c>
      <c r="BH109" s="247">
        <f>'Base Couteaux de rasage'!G59</f>
        <v>11</v>
      </c>
      <c r="BI109" s="247">
        <f>'Base Couteaux de rasage'!H59</f>
        <v>8.3000000000000007</v>
      </c>
      <c r="BJ109" s="247">
        <f>'Base Couteaux de rasage'!B59</f>
        <v>282</v>
      </c>
      <c r="BK109" s="247" t="str">
        <f>'Base Couteaux de rasage'!J59</f>
        <v xml:space="preserve">Couronne </v>
      </c>
      <c r="BL109" s="247" t="str">
        <f>'Base Couteaux de rasage'!K59</f>
        <v>PONT</v>
      </c>
      <c r="BM109" s="247" t="str">
        <f>'Base Couteaux de rasage'!L59</f>
        <v>67 X 15</v>
      </c>
      <c r="BN109" s="247">
        <f>'Base Couteaux de rasage'!M59</f>
        <v>1200</v>
      </c>
      <c r="BO109" s="221"/>
      <c r="BP109" s="221"/>
      <c r="CI109" s="7"/>
      <c r="CJ109" s="7"/>
      <c r="CK109" s="7"/>
      <c r="CL109" s="7"/>
      <c r="CM109" s="7"/>
      <c r="CN109" s="7"/>
      <c r="CO109" s="7"/>
      <c r="CP109" s="7"/>
    </row>
    <row r="110" spans="2:94" ht="15" x14ac:dyDescent="0.2">
      <c r="B110" s="196"/>
      <c r="C110" s="196"/>
      <c r="D110" s="197"/>
      <c r="E110" s="198"/>
      <c r="F110" s="198"/>
      <c r="G110" s="198"/>
      <c r="H110" s="197"/>
      <c r="I110" s="198"/>
      <c r="J110" s="196"/>
      <c r="K110" s="199"/>
      <c r="L110" s="200"/>
      <c r="M110" s="201"/>
      <c r="N110" s="201"/>
      <c r="O110" s="188"/>
      <c r="P110" s="188"/>
      <c r="Q110" s="188"/>
      <c r="BB110" s="247" t="str">
        <f>'Base Couteaux de rasage'!N60</f>
        <v>Z000 102 741 263</v>
      </c>
      <c r="BC110" s="247"/>
      <c r="BD110" s="247">
        <f>'Base Couteaux de rasage'!C60</f>
        <v>3</v>
      </c>
      <c r="BE110" s="247">
        <f>'Base Couteaux de rasage'!D60</f>
        <v>38.31</v>
      </c>
      <c r="BF110" s="247">
        <f>'Base Couteaux de rasage'!E60</f>
        <v>0.81</v>
      </c>
      <c r="BG110" s="247">
        <f>'Base Couteaux de rasage'!F60</f>
        <v>37.5</v>
      </c>
      <c r="BH110" s="247">
        <f>'Base Couteaux de rasage'!G60</f>
        <v>14</v>
      </c>
      <c r="BI110" s="247">
        <f>'Base Couteaux de rasage'!H60</f>
        <v>4.95</v>
      </c>
      <c r="BJ110" s="247">
        <f>'Base Couteaux de rasage'!B60</f>
        <v>263</v>
      </c>
      <c r="BK110" s="247" t="str">
        <f>'Base Couteaux de rasage'!J60</f>
        <v>Récepteur 5</v>
      </c>
      <c r="BL110" s="247" t="str">
        <f>'Base Couteaux de rasage'!K60</f>
        <v>5 ème</v>
      </c>
      <c r="BM110" s="247" t="str">
        <f>'Base Couteaux de rasage'!L60</f>
        <v>51 X 31</v>
      </c>
      <c r="BN110" s="247">
        <f>'Base Couteaux de rasage'!M60</f>
        <v>2500</v>
      </c>
      <c r="BO110" s="221"/>
      <c r="BP110" s="221"/>
      <c r="CI110" s="7"/>
      <c r="CJ110" s="7"/>
      <c r="CK110" s="7"/>
      <c r="CL110" s="7"/>
      <c r="CM110" s="7"/>
      <c r="CN110" s="7"/>
      <c r="CO110" s="7"/>
      <c r="CP110" s="7"/>
    </row>
    <row r="111" spans="2:94" ht="15" x14ac:dyDescent="0.2">
      <c r="B111" s="196"/>
      <c r="C111" s="196"/>
      <c r="D111" s="197"/>
      <c r="E111" s="198"/>
      <c r="F111" s="198"/>
      <c r="G111" s="198"/>
      <c r="H111" s="197"/>
      <c r="I111" s="198"/>
      <c r="J111" s="196"/>
      <c r="K111" s="199"/>
      <c r="L111" s="200"/>
      <c r="M111" s="201"/>
      <c r="N111" s="201"/>
      <c r="O111" s="188"/>
      <c r="P111" s="188"/>
      <c r="Q111" s="188"/>
      <c r="BB111" s="247" t="str">
        <f>'Base Couteaux de rasage'!N61</f>
        <v>Z000 102 741 264</v>
      </c>
      <c r="BC111" s="247"/>
      <c r="BD111" s="247">
        <f>'Base Couteaux de rasage'!C61</f>
        <v>3</v>
      </c>
      <c r="BE111" s="247">
        <f>'Base Couteaux de rasage'!D61</f>
        <v>38.31</v>
      </c>
      <c r="BF111" s="247">
        <f>'Base Couteaux de rasage'!E61</f>
        <v>0.81</v>
      </c>
      <c r="BG111" s="247">
        <f>'Base Couteaux de rasage'!F61</f>
        <v>37.5</v>
      </c>
      <c r="BH111" s="247">
        <f>'Base Couteaux de rasage'!G61</f>
        <v>14</v>
      </c>
      <c r="BI111" s="247">
        <f>'Base Couteaux de rasage'!H61</f>
        <v>4.95</v>
      </c>
      <c r="BJ111" s="247">
        <f>'Base Couteaux de rasage'!B61</f>
        <v>264</v>
      </c>
      <c r="BK111" s="247" t="str">
        <f>'Base Couteaux de rasage'!J61</f>
        <v>Récepteur 5 - 6</v>
      </c>
      <c r="BL111" s="247" t="str">
        <f>'Base Couteaux de rasage'!K61</f>
        <v>5 ème</v>
      </c>
      <c r="BM111" s="247" t="str">
        <f>'Base Couteaux de rasage'!L61</f>
        <v>51 X 31</v>
      </c>
      <c r="BN111" s="247">
        <f>'Base Couteaux de rasage'!M61</f>
        <v>2500</v>
      </c>
      <c r="BO111" s="221"/>
      <c r="BP111" s="221"/>
      <c r="CI111" s="7"/>
      <c r="CJ111" s="7"/>
      <c r="CK111" s="7"/>
      <c r="CL111" s="7"/>
      <c r="CM111" s="7"/>
      <c r="CN111" s="7"/>
      <c r="CO111" s="7"/>
      <c r="CP111" s="7"/>
    </row>
    <row r="112" spans="2:94" ht="15" x14ac:dyDescent="0.2">
      <c r="B112" s="196"/>
      <c r="C112" s="196"/>
      <c r="D112" s="197"/>
      <c r="E112" s="198"/>
      <c r="F112" s="198"/>
      <c r="G112" s="198"/>
      <c r="H112" s="197"/>
      <c r="I112" s="198"/>
      <c r="J112" s="196"/>
      <c r="K112" s="199"/>
      <c r="L112" s="200"/>
      <c r="M112" s="201"/>
      <c r="N112" s="201"/>
      <c r="O112" s="188"/>
      <c r="P112" s="188"/>
      <c r="Q112" s="188"/>
      <c r="BB112" s="247" t="str">
        <f>'Base Couteaux de rasage'!N62</f>
        <v>Z000 102 777 281</v>
      </c>
      <c r="BC112" s="247"/>
      <c r="BD112" s="247">
        <f>'Base Couteaux de rasage'!C62</f>
        <v>6</v>
      </c>
      <c r="BE112" s="247">
        <f>'Base Couteaux de rasage'!D62</f>
        <v>65.849999999999994</v>
      </c>
      <c r="BF112" s="247">
        <f>'Base Couteaux de rasage'!E62</f>
        <v>1.45</v>
      </c>
      <c r="BG112" s="247">
        <f>'Base Couteaux de rasage'!F62</f>
        <v>64.399999999999991</v>
      </c>
      <c r="BH112" s="247">
        <f>'Base Couteaux de rasage'!G62</f>
        <v>10</v>
      </c>
      <c r="BI112" s="247">
        <f>'Base Couteaux de rasage'!H62</f>
        <v>8.6</v>
      </c>
      <c r="BJ112" s="247">
        <f>'Base Couteaux de rasage'!B62</f>
        <v>281</v>
      </c>
      <c r="BK112" s="247" t="str">
        <f>'Base Couteaux de rasage'!J62</f>
        <v>Arbre Second.</v>
      </c>
      <c r="BL112" s="247" t="str">
        <f>'Base Couteaux de rasage'!K62</f>
        <v>PONT</v>
      </c>
      <c r="BM112" s="247" t="str">
        <f>'Base Couteaux de rasage'!L62</f>
        <v>15 X 74</v>
      </c>
      <c r="BN112" s="247">
        <f>'Base Couteaux de rasage'!M62</f>
        <v>1200</v>
      </c>
      <c r="BO112" s="221"/>
      <c r="BP112" s="221"/>
      <c r="CI112" s="7"/>
      <c r="CJ112" s="7"/>
      <c r="CK112" s="7"/>
      <c r="CL112" s="7"/>
      <c r="CM112" s="7"/>
      <c r="CN112" s="7"/>
      <c r="CO112" s="7"/>
      <c r="CP112" s="7"/>
    </row>
    <row r="113" spans="2:94" ht="15" x14ac:dyDescent="0.2">
      <c r="B113" s="196"/>
      <c r="C113" s="196"/>
      <c r="D113" s="197"/>
      <c r="E113" s="198"/>
      <c r="F113" s="198"/>
      <c r="G113" s="198"/>
      <c r="H113" s="197"/>
      <c r="I113" s="198"/>
      <c r="J113" s="196"/>
      <c r="K113" s="199"/>
      <c r="L113" s="200"/>
      <c r="M113" s="201"/>
      <c r="N113" s="201"/>
      <c r="O113" s="188"/>
      <c r="P113" s="188"/>
      <c r="Q113" s="188"/>
      <c r="BB113" s="247" t="str">
        <f>'Base Couteaux de rasage'!N63</f>
        <v>Z000 102 813 282</v>
      </c>
      <c r="BC113" s="247"/>
      <c r="BD113" s="247">
        <f>'Base Couteaux de rasage'!C63</f>
        <v>6</v>
      </c>
      <c r="BE113" s="247">
        <f>'Base Couteaux de rasage'!D63</f>
        <v>62.15</v>
      </c>
      <c r="BF113" s="247">
        <f>'Base Couteaux de rasage'!E63</f>
        <v>2.0499999999999998</v>
      </c>
      <c r="BG113" s="247">
        <f>'Base Couteaux de rasage'!F63</f>
        <v>60.1</v>
      </c>
      <c r="BH113" s="247">
        <f>'Base Couteaux de rasage'!G63</f>
        <v>9</v>
      </c>
      <c r="BI113" s="247">
        <f>'Base Couteaux de rasage'!H63</f>
        <v>8.1</v>
      </c>
      <c r="BJ113" s="247">
        <f>'Base Couteaux de rasage'!B63</f>
        <v>282</v>
      </c>
      <c r="BK113" s="247" t="str">
        <f>'Base Couteaux de rasage'!J63</f>
        <v>Arbre Second.</v>
      </c>
      <c r="BL113" s="247" t="str">
        <f>'Base Couteaux de rasage'!K63</f>
        <v>PONT</v>
      </c>
      <c r="BM113" s="247" t="str">
        <f>'Base Couteaux de rasage'!L63</f>
        <v>14 X 69</v>
      </c>
      <c r="BN113" s="247">
        <f>'Base Couteaux de rasage'!M63</f>
        <v>1400</v>
      </c>
      <c r="BO113" s="221"/>
      <c r="BP113" s="221"/>
      <c r="CI113" s="7"/>
      <c r="CJ113" s="7"/>
      <c r="CK113" s="7"/>
      <c r="CL113" s="7"/>
      <c r="CM113" s="7"/>
      <c r="CN113" s="7"/>
      <c r="CO113" s="7"/>
      <c r="CP113" s="7"/>
    </row>
    <row r="114" spans="2:94" ht="15" x14ac:dyDescent="0.2">
      <c r="B114" s="196"/>
      <c r="C114" s="196"/>
      <c r="D114" s="197"/>
      <c r="E114" s="198"/>
      <c r="F114" s="198"/>
      <c r="G114" s="198"/>
      <c r="H114" s="197"/>
      <c r="I114" s="198"/>
      <c r="J114" s="196"/>
      <c r="K114" s="199"/>
      <c r="L114" s="200"/>
      <c r="M114" s="201"/>
      <c r="N114" s="201"/>
      <c r="O114" s="188"/>
      <c r="P114" s="188"/>
      <c r="Q114" s="188"/>
      <c r="BB114" s="247" t="str">
        <f>'Base Couteaux de rasage'!N64</f>
        <v>Z000 102 814 282</v>
      </c>
      <c r="BC114" s="247"/>
      <c r="BD114" s="247">
        <f>'Base Couteaux de rasage'!C64</f>
        <v>4</v>
      </c>
      <c r="BE114" s="247">
        <f>'Base Couteaux de rasage'!D64</f>
        <v>64.150000000000006</v>
      </c>
      <c r="BF114" s="247">
        <f>'Base Couteaux de rasage'!E64</f>
        <v>2.0499999999999998</v>
      </c>
      <c r="BG114" s="247">
        <f>'Base Couteaux de rasage'!F64</f>
        <v>62.100000000000009</v>
      </c>
      <c r="BH114" s="247">
        <f>'Base Couteaux de rasage'!G64</f>
        <v>8</v>
      </c>
      <c r="BI114" s="247">
        <f>'Base Couteaux de rasage'!H64</f>
        <v>8.1</v>
      </c>
      <c r="BJ114" s="247">
        <f>'Base Couteaux de rasage'!B64</f>
        <v>282</v>
      </c>
      <c r="BK114" s="247" t="str">
        <f>'Base Couteaux de rasage'!J64</f>
        <v xml:space="preserve">Couronne </v>
      </c>
      <c r="BL114" s="247" t="str">
        <f>'Base Couteaux de rasage'!K64</f>
        <v>PONT</v>
      </c>
      <c r="BM114" s="247" t="str">
        <f>'Base Couteaux de rasage'!L64</f>
        <v>14 X 69</v>
      </c>
      <c r="BN114" s="247">
        <f>'Base Couteaux de rasage'!M64</f>
        <v>1200</v>
      </c>
      <c r="BO114" s="221"/>
      <c r="BP114" s="221"/>
      <c r="CI114" s="7"/>
      <c r="CJ114" s="7"/>
      <c r="CK114" s="7"/>
      <c r="CL114" s="7"/>
      <c r="CM114" s="7"/>
      <c r="CN114" s="7"/>
      <c r="CO114" s="7"/>
      <c r="CP114" s="7"/>
    </row>
    <row r="115" spans="2:94" ht="15" x14ac:dyDescent="0.2">
      <c r="B115" s="196"/>
      <c r="C115" s="196"/>
      <c r="D115" s="197"/>
      <c r="E115" s="198"/>
      <c r="F115" s="198"/>
      <c r="G115" s="198"/>
      <c r="H115" s="197"/>
      <c r="I115" s="198"/>
      <c r="J115" s="196"/>
      <c r="K115" s="199"/>
      <c r="L115" s="200"/>
      <c r="M115" s="201"/>
      <c r="N115" s="201"/>
      <c r="O115" s="188"/>
      <c r="P115" s="188"/>
      <c r="Q115" s="188"/>
      <c r="BB115" s="247" t="str">
        <f>'Base Couteaux de rasage'!N65</f>
        <v>Z000 102 894 M10</v>
      </c>
      <c r="BC115" s="247"/>
      <c r="BD115" s="247">
        <f>'Base Couteaux de rasage'!C65</f>
        <v>0</v>
      </c>
      <c r="BE115" s="247">
        <f>'Base Couteaux de rasage'!D65</f>
        <v>0</v>
      </c>
      <c r="BF115" s="247">
        <f>'Base Couteaux de rasage'!E65</f>
        <v>0</v>
      </c>
      <c r="BG115" s="247">
        <f>'Base Couteaux de rasage'!F65</f>
        <v>0</v>
      </c>
      <c r="BH115" s="247">
        <f>'Base Couteaux de rasage'!G65</f>
        <v>0</v>
      </c>
      <c r="BI115" s="247">
        <f>'Base Couteaux de rasage'!H65</f>
        <v>0</v>
      </c>
      <c r="BJ115" s="247" t="str">
        <f>'Base Couteaux de rasage'!B65</f>
        <v>M10</v>
      </c>
      <c r="BK115" s="247" t="str">
        <f>'Base Couteaux de rasage'!J65</f>
        <v>Commande AEB</v>
      </c>
      <c r="BL115" s="247">
        <f>'Base Couteaux de rasage'!K65</f>
        <v>0</v>
      </c>
      <c r="BM115" s="247" t="str">
        <f>'Base Couteaux de rasage'!L65</f>
        <v>82 dents</v>
      </c>
      <c r="BN115" s="247">
        <f>'Base Couteaux de rasage'!M65</f>
        <v>2500</v>
      </c>
      <c r="BO115" s="221"/>
      <c r="BP115" s="221"/>
      <c r="CI115" s="7"/>
      <c r="CJ115" s="7"/>
      <c r="CK115" s="7"/>
      <c r="CL115" s="7"/>
      <c r="CM115" s="7"/>
      <c r="CN115" s="7"/>
      <c r="CO115" s="7"/>
      <c r="CP115" s="7"/>
    </row>
    <row r="116" spans="2:94" ht="15" x14ac:dyDescent="0.2">
      <c r="B116" s="196"/>
      <c r="C116" s="196"/>
      <c r="D116" s="197"/>
      <c r="E116" s="198"/>
      <c r="F116" s="198"/>
      <c r="G116" s="198"/>
      <c r="H116" s="197"/>
      <c r="I116" s="198"/>
      <c r="J116" s="196"/>
      <c r="K116" s="199"/>
      <c r="L116" s="200"/>
      <c r="M116" s="201"/>
      <c r="N116" s="201"/>
      <c r="O116" s="188"/>
      <c r="P116" s="188"/>
      <c r="Q116" s="188"/>
      <c r="BB116" s="247" t="str">
        <f>'Base Couteaux de rasage'!N66</f>
        <v>Z000 102 947 264</v>
      </c>
      <c r="BC116" s="247"/>
      <c r="BD116" s="247">
        <f>'Base Couteaux de rasage'!C66</f>
        <v>2.5</v>
      </c>
      <c r="BE116" s="247">
        <f>'Base Couteaux de rasage'!D66</f>
        <v>39.19</v>
      </c>
      <c r="BF116" s="247">
        <f>'Base Couteaux de rasage'!E66</f>
        <v>1.68</v>
      </c>
      <c r="BG116" s="247">
        <f>'Base Couteaux de rasage'!F66</f>
        <v>37.51</v>
      </c>
      <c r="BH116" s="247">
        <f>'Base Couteaux de rasage'!G66</f>
        <v>8</v>
      </c>
      <c r="BI116" s="247">
        <f>'Base Couteaux de rasage'!H66</f>
        <v>4.95</v>
      </c>
      <c r="BJ116" s="247">
        <f>'Base Couteaux de rasage'!B66</f>
        <v>264</v>
      </c>
      <c r="BK116" s="247" t="str">
        <f>'Base Couteaux de rasage'!J66</f>
        <v>Moteur 5</v>
      </c>
      <c r="BL116" s="247" t="str">
        <f>'Base Couteaux de rasage'!K66</f>
        <v>5 ème</v>
      </c>
      <c r="BM116" s="247" t="str">
        <f>'Base Couteaux de rasage'!L66</f>
        <v>49 X 33</v>
      </c>
      <c r="BN116" s="247">
        <f>'Base Couteaux de rasage'!M66</f>
        <v>3000</v>
      </c>
      <c r="BO116" s="221"/>
      <c r="BP116" s="221"/>
      <c r="CI116" s="7"/>
      <c r="CJ116" s="7"/>
      <c r="CK116" s="7"/>
      <c r="CL116" s="7"/>
      <c r="CM116" s="7"/>
      <c r="CN116" s="7"/>
      <c r="CO116" s="7"/>
      <c r="CP116" s="7"/>
    </row>
    <row r="117" spans="2:94" ht="15" x14ac:dyDescent="0.2">
      <c r="B117" s="196"/>
      <c r="C117" s="196"/>
      <c r="D117" s="197"/>
      <c r="E117" s="198"/>
      <c r="F117" s="198"/>
      <c r="G117" s="198"/>
      <c r="H117" s="197"/>
      <c r="I117" s="198"/>
      <c r="J117" s="196"/>
      <c r="K117" s="199"/>
      <c r="L117" s="200"/>
      <c r="M117" s="201"/>
      <c r="N117" s="201"/>
      <c r="O117" s="188"/>
      <c r="P117" s="188"/>
      <c r="Q117" s="188"/>
      <c r="BB117" s="247" t="str">
        <f>'Base Couteaux de rasage'!N67</f>
        <v>Z000 102 948 264</v>
      </c>
      <c r="BC117" s="247"/>
      <c r="BD117" s="247">
        <f>'Base Couteaux de rasage'!C67</f>
        <v>3</v>
      </c>
      <c r="BE117" s="247">
        <f>'Base Couteaux de rasage'!D67</f>
        <v>38.36</v>
      </c>
      <c r="BF117" s="247">
        <f>'Base Couteaux de rasage'!E67</f>
        <v>1.46</v>
      </c>
      <c r="BG117" s="247">
        <f>'Base Couteaux de rasage'!F67</f>
        <v>36.9</v>
      </c>
      <c r="BH117" s="247">
        <f>'Base Couteaux de rasage'!G67</f>
        <v>12</v>
      </c>
      <c r="BI117" s="247">
        <f>'Base Couteaux de rasage'!H67</f>
        <v>4.95</v>
      </c>
      <c r="BJ117" s="247">
        <f>'Base Couteaux de rasage'!B67</f>
        <v>264</v>
      </c>
      <c r="BK117" s="247" t="str">
        <f>'Base Couteaux de rasage'!J67</f>
        <v>Récepteur 5</v>
      </c>
      <c r="BL117" s="247" t="str">
        <f>'Base Couteaux de rasage'!K67</f>
        <v>5 ème</v>
      </c>
      <c r="BM117" s="247" t="str">
        <f>'Base Couteaux de rasage'!L67</f>
        <v>49 X 33</v>
      </c>
      <c r="BN117" s="247">
        <f>'Base Couteaux de rasage'!M67</f>
        <v>3000</v>
      </c>
      <c r="BO117" s="221"/>
      <c r="BP117" s="221"/>
      <c r="CI117" s="7"/>
      <c r="CJ117" s="7"/>
      <c r="CK117" s="7"/>
      <c r="CL117" s="7"/>
      <c r="CM117" s="7"/>
      <c r="CN117" s="7"/>
      <c r="CO117" s="7"/>
      <c r="CP117" s="7"/>
    </row>
    <row r="118" spans="2:94" ht="15" x14ac:dyDescent="0.2">
      <c r="B118" s="196"/>
      <c r="C118" s="196"/>
      <c r="D118" s="197"/>
      <c r="E118" s="198"/>
      <c r="F118" s="198"/>
      <c r="G118" s="198"/>
      <c r="H118" s="197"/>
      <c r="I118" s="198"/>
      <c r="J118" s="196"/>
      <c r="K118" s="199"/>
      <c r="L118" s="200"/>
      <c r="M118" s="201"/>
      <c r="N118" s="201"/>
      <c r="O118" s="188"/>
      <c r="P118" s="188"/>
      <c r="Q118" s="188"/>
      <c r="BB118" s="247" t="str">
        <f>'Base Couteaux de rasage'!N68</f>
        <v>Z000 102 964 264</v>
      </c>
      <c r="BC118" s="247"/>
      <c r="BD118" s="247">
        <f>'Base Couteaux de rasage'!C68</f>
        <v>4.5</v>
      </c>
      <c r="BE118" s="247">
        <f>'Base Couteaux de rasage'!D68</f>
        <v>58.4</v>
      </c>
      <c r="BF118" s="247">
        <f>'Base Couteaux de rasage'!E68</f>
        <v>2.1</v>
      </c>
      <c r="BG118" s="247">
        <f>'Base Couteaux de rasage'!F68</f>
        <v>56.3</v>
      </c>
      <c r="BH118" s="247">
        <f>'Base Couteaux de rasage'!G68</f>
        <v>9</v>
      </c>
      <c r="BI118" s="247">
        <f>'Base Couteaux de rasage'!H68</f>
        <v>7.47</v>
      </c>
      <c r="BJ118" s="247">
        <f>'Base Couteaux de rasage'!B68</f>
        <v>264</v>
      </c>
      <c r="BK118" s="247" t="str">
        <f>'Base Couteaux de rasage'!J68</f>
        <v>Pignon Inter.</v>
      </c>
      <c r="BL118" s="247" t="str">
        <f>'Base Couteaux de rasage'!K68</f>
        <v>M.Arrière</v>
      </c>
      <c r="BM118" s="247" t="str">
        <f>'Base Couteaux de rasage'!L68</f>
        <v>41 X 12 X 23</v>
      </c>
      <c r="BN118" s="247">
        <f>'Base Couteaux de rasage'!M68</f>
        <v>2500</v>
      </c>
      <c r="BO118" s="221"/>
      <c r="BP118" s="221"/>
      <c r="CI118" s="7"/>
      <c r="CJ118" s="7"/>
      <c r="CK118" s="7"/>
      <c r="CL118" s="7"/>
      <c r="CM118" s="7"/>
      <c r="CN118" s="7"/>
      <c r="CO118" s="7"/>
      <c r="CP118" s="7"/>
    </row>
    <row r="119" spans="2:94" ht="15" x14ac:dyDescent="0.2">
      <c r="B119" s="196"/>
      <c r="C119" s="196"/>
      <c r="D119" s="197"/>
      <c r="E119" s="198"/>
      <c r="F119" s="198"/>
      <c r="G119" s="198"/>
      <c r="H119" s="197"/>
      <c r="I119" s="198"/>
      <c r="J119" s="196"/>
      <c r="K119" s="199"/>
      <c r="L119" s="200"/>
      <c r="M119" s="201"/>
      <c r="N119" s="201"/>
      <c r="O119" s="188"/>
      <c r="P119" s="188"/>
      <c r="Q119" s="188"/>
      <c r="BB119" s="247" t="str">
        <f>'Base Couteaux de rasage'!N69</f>
        <v>Z000 102 981 262</v>
      </c>
      <c r="BC119" s="247"/>
      <c r="BD119" s="247">
        <f>'Base Couteaux de rasage'!C69</f>
        <v>4</v>
      </c>
      <c r="BE119" s="247">
        <f>'Base Couteaux de rasage'!D69</f>
        <v>44.65</v>
      </c>
      <c r="BF119" s="247">
        <f>'Base Couteaux de rasage'!E69</f>
        <v>1.65</v>
      </c>
      <c r="BG119" s="247">
        <f>'Base Couteaux de rasage'!F69</f>
        <v>43</v>
      </c>
      <c r="BH119" s="247">
        <f>'Base Couteaux de rasage'!G69</f>
        <v>11</v>
      </c>
      <c r="BI119" s="247">
        <f>'Base Couteaux de rasage'!H69</f>
        <v>5.75</v>
      </c>
      <c r="BJ119" s="247">
        <f>'Base Couteaux de rasage'!B69</f>
        <v>262</v>
      </c>
      <c r="BK119" s="247" t="str">
        <f>'Base Couteaux de rasage'!J69</f>
        <v>Commande 3</v>
      </c>
      <c r="BL119" s="247" t="str">
        <f>'Base Couteaux de rasage'!K69</f>
        <v>3 ème</v>
      </c>
      <c r="BM119" s="247" t="str">
        <f>'Base Couteaux de rasage'!L69</f>
        <v>31 X 40</v>
      </c>
      <c r="BN119" s="247">
        <f>'Base Couteaux de rasage'!M69</f>
        <v>2500</v>
      </c>
      <c r="BO119" s="221"/>
      <c r="BP119" s="221"/>
      <c r="CI119" s="7"/>
      <c r="CJ119" s="7"/>
      <c r="CK119" s="7"/>
      <c r="CL119" s="7"/>
      <c r="CM119" s="7"/>
      <c r="CN119" s="7"/>
      <c r="CO119" s="7"/>
      <c r="CP119" s="7"/>
    </row>
    <row r="120" spans="2:94" ht="15" x14ac:dyDescent="0.2">
      <c r="B120" s="196"/>
      <c r="C120" s="196"/>
      <c r="D120" s="197"/>
      <c r="E120" s="198"/>
      <c r="F120" s="198"/>
      <c r="G120" s="198"/>
      <c r="H120" s="197"/>
      <c r="I120" s="198"/>
      <c r="J120" s="196"/>
      <c r="K120" s="199"/>
      <c r="L120" s="200"/>
      <c r="M120" s="201"/>
      <c r="N120" s="201"/>
      <c r="O120" s="188"/>
      <c r="P120" s="188"/>
      <c r="Q120" s="188"/>
      <c r="BB120" s="247" t="str">
        <f>'Base Couteaux de rasage'!N70</f>
        <v>Z000 102 981 261</v>
      </c>
      <c r="BC120" s="247"/>
      <c r="BD120" s="247">
        <f>'Base Couteaux de rasage'!C70</f>
        <v>4</v>
      </c>
      <c r="BE120" s="247">
        <f>'Base Couteaux de rasage'!D70</f>
        <v>44.65</v>
      </c>
      <c r="BF120" s="247">
        <f>'Base Couteaux de rasage'!E70</f>
        <v>1.65</v>
      </c>
      <c r="BG120" s="247">
        <f>'Base Couteaux de rasage'!F70</f>
        <v>43</v>
      </c>
      <c r="BH120" s="247">
        <f>'Base Couteaux de rasage'!G70</f>
        <v>11</v>
      </c>
      <c r="BI120" s="247">
        <f>'Base Couteaux de rasage'!H70</f>
        <v>5.75</v>
      </c>
      <c r="BJ120" s="247">
        <f>'Base Couteaux de rasage'!B70</f>
        <v>261</v>
      </c>
      <c r="BK120" s="247" t="str">
        <f>'Base Couteaux de rasage'!J70</f>
        <v>Commande 3</v>
      </c>
      <c r="BL120" s="247" t="str">
        <f>'Base Couteaux de rasage'!K70</f>
        <v>3 ème</v>
      </c>
      <c r="BM120" s="247" t="str">
        <f>'Base Couteaux de rasage'!L70</f>
        <v>31 X 40</v>
      </c>
      <c r="BN120" s="247">
        <f>'Base Couteaux de rasage'!M70</f>
        <v>2500</v>
      </c>
      <c r="BO120" s="221"/>
      <c r="BP120" s="221"/>
      <c r="CI120" s="7"/>
      <c r="CJ120" s="7"/>
      <c r="CK120" s="7"/>
      <c r="CL120" s="7"/>
      <c r="CM120" s="7"/>
      <c r="CN120" s="7"/>
      <c r="CO120" s="7"/>
      <c r="CP120" s="7"/>
    </row>
    <row r="121" spans="2:94" ht="15" x14ac:dyDescent="0.2">
      <c r="B121" s="196"/>
      <c r="C121" s="196"/>
      <c r="D121" s="197"/>
      <c r="E121" s="198"/>
      <c r="F121" s="198"/>
      <c r="G121" s="198"/>
      <c r="H121" s="197"/>
      <c r="I121" s="198"/>
      <c r="J121" s="196"/>
      <c r="K121" s="199"/>
      <c r="L121" s="200"/>
      <c r="M121" s="201"/>
      <c r="N121" s="201"/>
      <c r="O121" s="188"/>
      <c r="P121" s="188"/>
      <c r="Q121" s="188"/>
      <c r="BB121" s="247" t="str">
        <f>'Base Couteaux de rasage'!N71</f>
        <v>Z000 102 983 263</v>
      </c>
      <c r="BC121" s="247"/>
      <c r="BD121" s="247">
        <f>'Base Couteaux de rasage'!C71</f>
        <v>3</v>
      </c>
      <c r="BE121" s="247">
        <f>'Base Couteaux de rasage'!D71</f>
        <v>45.25</v>
      </c>
      <c r="BF121" s="247">
        <f>'Base Couteaux de rasage'!E71</f>
        <v>1.65</v>
      </c>
      <c r="BG121" s="247">
        <f>'Base Couteaux de rasage'!F71</f>
        <v>43.6</v>
      </c>
      <c r="BH121" s="247">
        <f>'Base Couteaux de rasage'!G71</f>
        <v>11</v>
      </c>
      <c r="BI121" s="247">
        <f>'Base Couteaux de rasage'!H71</f>
        <v>5.75</v>
      </c>
      <c r="BJ121" s="247">
        <f>'Base Couteaux de rasage'!B71</f>
        <v>263</v>
      </c>
      <c r="BK121" s="247" t="str">
        <f>'Base Couteaux de rasage'!J71</f>
        <v>Récepteur 3</v>
      </c>
      <c r="BL121" s="247" t="str">
        <f>'Base Couteaux de rasage'!K71</f>
        <v>3 ème</v>
      </c>
      <c r="BM121" s="247" t="str">
        <f>'Base Couteaux de rasage'!L71</f>
        <v>31 X 40</v>
      </c>
      <c r="BN121" s="247">
        <f>'Base Couteaux de rasage'!M71</f>
        <v>2500</v>
      </c>
      <c r="BO121" s="221"/>
      <c r="BP121" s="221"/>
      <c r="CI121" s="7"/>
      <c r="CJ121" s="7"/>
      <c r="CK121" s="7"/>
      <c r="CL121" s="7"/>
      <c r="CM121" s="7"/>
      <c r="CN121" s="7"/>
      <c r="CO121" s="7"/>
      <c r="CP121" s="7"/>
    </row>
    <row r="122" spans="2:94" ht="15" x14ac:dyDescent="0.2">
      <c r="B122" s="196"/>
      <c r="C122" s="196"/>
      <c r="D122" s="197"/>
      <c r="E122" s="198"/>
      <c r="F122" s="198"/>
      <c r="G122" s="198"/>
      <c r="H122" s="197"/>
      <c r="I122" s="198"/>
      <c r="J122" s="196"/>
      <c r="K122" s="199"/>
      <c r="L122" s="200"/>
      <c r="M122" s="201"/>
      <c r="N122" s="201"/>
      <c r="O122" s="188"/>
      <c r="P122" s="188"/>
      <c r="Q122" s="188"/>
      <c r="BB122" s="247" t="str">
        <f>'Base Couteaux de rasage'!N72</f>
        <v>Z000 102 990 261</v>
      </c>
      <c r="BC122" s="247"/>
      <c r="BD122" s="247">
        <f>'Base Couteaux de rasage'!C72</f>
        <v>5.5</v>
      </c>
      <c r="BE122" s="247">
        <f>'Base Couteaux de rasage'!D72</f>
        <v>57.95</v>
      </c>
      <c r="BF122" s="247">
        <f>'Base Couteaux de rasage'!E72</f>
        <v>2.0499999999999998</v>
      </c>
      <c r="BG122" s="247">
        <f>'Base Couteaux de rasage'!F72</f>
        <v>55.900000000000006</v>
      </c>
      <c r="BH122" s="247">
        <f>'Base Couteaux de rasage'!G72</f>
        <v>8</v>
      </c>
      <c r="BI122" s="247">
        <f>'Base Couteaux de rasage'!H72</f>
        <v>7.47</v>
      </c>
      <c r="BJ122" s="247">
        <f>'Base Couteaux de rasage'!B72</f>
        <v>261</v>
      </c>
      <c r="BK122" s="247" t="str">
        <f>'Base Couteaux de rasage'!J72</f>
        <v>Commande M.Arriére</v>
      </c>
      <c r="BL122" s="247" t="str">
        <f>'Base Couteaux de rasage'!K72</f>
        <v>M.Arrière</v>
      </c>
      <c r="BM122" s="247" t="str">
        <f>'Base Couteaux de rasage'!L72</f>
        <v>12 X 41</v>
      </c>
      <c r="BN122" s="247">
        <f>'Base Couteaux de rasage'!M72</f>
        <v>3000</v>
      </c>
      <c r="BO122" s="221"/>
      <c r="BP122" s="221"/>
      <c r="CI122" s="7"/>
      <c r="CJ122" s="7"/>
      <c r="CK122" s="7"/>
      <c r="CL122" s="7"/>
      <c r="CM122" s="7"/>
      <c r="CN122" s="7"/>
      <c r="CO122" s="7"/>
      <c r="CP122" s="7"/>
    </row>
    <row r="123" spans="2:94" ht="15" x14ac:dyDescent="0.2">
      <c r="B123" s="196"/>
      <c r="C123" s="196"/>
      <c r="D123" s="197"/>
      <c r="E123" s="198"/>
      <c r="F123" s="198"/>
      <c r="G123" s="198"/>
      <c r="H123" s="197"/>
      <c r="I123" s="198"/>
      <c r="J123" s="196"/>
      <c r="K123" s="199"/>
      <c r="L123" s="200"/>
      <c r="M123" s="201"/>
      <c r="N123" s="201"/>
      <c r="O123" s="188"/>
      <c r="P123" s="188"/>
      <c r="Q123" s="188"/>
      <c r="BB123" s="247" t="str">
        <f>'Base Couteaux de rasage'!N73</f>
        <v>Z000 102 997 261</v>
      </c>
      <c r="BC123" s="247"/>
      <c r="BD123" s="247">
        <f>'Base Couteaux de rasage'!C73</f>
        <v>4</v>
      </c>
      <c r="BE123" s="247">
        <f>'Base Couteaux de rasage'!D73</f>
        <v>51.15</v>
      </c>
      <c r="BF123" s="247">
        <f>'Base Couteaux de rasage'!E73</f>
        <v>2.0499999999999998</v>
      </c>
      <c r="BG123" s="247">
        <f>'Base Couteaux de rasage'!F73</f>
        <v>49.1</v>
      </c>
      <c r="BH123" s="247">
        <f>'Base Couteaux de rasage'!G73</f>
        <v>8</v>
      </c>
      <c r="BI123" s="247">
        <f>'Base Couteaux de rasage'!H73</f>
        <v>6.45</v>
      </c>
      <c r="BJ123" s="247">
        <f>'Base Couteaux de rasage'!B73</f>
        <v>261</v>
      </c>
      <c r="BK123" s="247" t="str">
        <f>'Base Couteaux de rasage'!J73</f>
        <v>Commande 2</v>
      </c>
      <c r="BL123" s="247" t="str">
        <f>'Base Couteaux de rasage'!K73</f>
        <v>2 ème</v>
      </c>
      <c r="BM123" s="247" t="str">
        <f>'Base Couteaux de rasage'!L73</f>
        <v>21 X 41</v>
      </c>
      <c r="BN123" s="247">
        <f>'Base Couteaux de rasage'!M73</f>
        <v>2500</v>
      </c>
      <c r="BO123" s="221"/>
      <c r="BP123" s="221"/>
      <c r="CI123" s="7"/>
      <c r="CJ123" s="7"/>
      <c r="CK123" s="7"/>
      <c r="CL123" s="7"/>
      <c r="CM123" s="7"/>
      <c r="CN123" s="7"/>
      <c r="CO123" s="7"/>
      <c r="CP123" s="7"/>
    </row>
    <row r="124" spans="2:94" ht="15" x14ac:dyDescent="0.2">
      <c r="B124" s="196"/>
      <c r="C124" s="196"/>
      <c r="D124" s="197"/>
      <c r="E124" s="198"/>
      <c r="F124" s="198"/>
      <c r="G124" s="198"/>
      <c r="H124" s="197"/>
      <c r="I124" s="198"/>
      <c r="J124" s="196"/>
      <c r="K124" s="199"/>
      <c r="L124" s="200"/>
      <c r="M124" s="201"/>
      <c r="N124" s="201"/>
      <c r="O124" s="188"/>
      <c r="P124" s="188"/>
      <c r="Q124" s="188"/>
      <c r="BB124" s="247" t="str">
        <f>'Base Couteaux de rasage'!N74</f>
        <v>Z000 102 997 262</v>
      </c>
      <c r="BC124" s="247"/>
      <c r="BD124" s="247">
        <f>'Base Couteaux de rasage'!C74</f>
        <v>4</v>
      </c>
      <c r="BE124" s="247">
        <f>'Base Couteaux de rasage'!D74</f>
        <v>51.15</v>
      </c>
      <c r="BF124" s="247">
        <f>'Base Couteaux de rasage'!E74</f>
        <v>2.0499999999999998</v>
      </c>
      <c r="BG124" s="247">
        <f>'Base Couteaux de rasage'!F74</f>
        <v>49.1</v>
      </c>
      <c r="BH124" s="247">
        <f>'Base Couteaux de rasage'!G74</f>
        <v>8</v>
      </c>
      <c r="BI124" s="247">
        <f>'Base Couteaux de rasage'!H74</f>
        <v>6.45</v>
      </c>
      <c r="BJ124" s="247">
        <f>'Base Couteaux de rasage'!B74</f>
        <v>262</v>
      </c>
      <c r="BK124" s="247" t="str">
        <f>'Base Couteaux de rasage'!J74</f>
        <v>Commande 2</v>
      </c>
      <c r="BL124" s="247" t="str">
        <f>'Base Couteaux de rasage'!K74</f>
        <v>2 ème</v>
      </c>
      <c r="BM124" s="247" t="str">
        <f>'Base Couteaux de rasage'!L74</f>
        <v>21 X 41</v>
      </c>
      <c r="BN124" s="247">
        <f>'Base Couteaux de rasage'!M74</f>
        <v>2500</v>
      </c>
      <c r="BO124" s="221"/>
      <c r="BP124" s="221"/>
      <c r="CI124" s="7"/>
      <c r="CJ124" s="7"/>
      <c r="CK124" s="7"/>
      <c r="CL124" s="7"/>
      <c r="CM124" s="7"/>
      <c r="CN124" s="7"/>
      <c r="CO124" s="7"/>
      <c r="CP124" s="7"/>
    </row>
    <row r="125" spans="2:94" ht="15" x14ac:dyDescent="0.2">
      <c r="B125" s="196"/>
      <c r="C125" s="196"/>
      <c r="D125" s="197"/>
      <c r="E125" s="198"/>
      <c r="F125" s="198"/>
      <c r="G125" s="198"/>
      <c r="H125" s="197"/>
      <c r="I125" s="198"/>
      <c r="J125" s="196"/>
      <c r="K125" s="199"/>
      <c r="L125" s="200"/>
      <c r="M125" s="201"/>
      <c r="N125" s="201"/>
      <c r="O125" s="188"/>
      <c r="P125" s="188"/>
      <c r="Q125" s="188"/>
      <c r="BB125" s="247" t="str">
        <f>'Base Couteaux de rasage'!N75</f>
        <v>Z000 102 999 263</v>
      </c>
      <c r="BC125" s="247"/>
      <c r="BD125" s="247">
        <f>'Base Couteaux de rasage'!C75</f>
        <v>3.5</v>
      </c>
      <c r="BE125" s="247">
        <f>'Base Couteaux de rasage'!D75</f>
        <v>50.95</v>
      </c>
      <c r="BF125" s="247">
        <f>'Base Couteaux de rasage'!E75</f>
        <v>2.0499999999999998</v>
      </c>
      <c r="BG125" s="247">
        <f>'Base Couteaux de rasage'!F75</f>
        <v>48.900000000000006</v>
      </c>
      <c r="BH125" s="247">
        <f>'Base Couteaux de rasage'!G75</f>
        <v>8</v>
      </c>
      <c r="BI125" s="247">
        <f>'Base Couteaux de rasage'!H75</f>
        <v>6.45</v>
      </c>
      <c r="BJ125" s="247">
        <f>'Base Couteaux de rasage'!B75</f>
        <v>263</v>
      </c>
      <c r="BK125" s="247" t="str">
        <f>'Base Couteaux de rasage'!J75</f>
        <v>Récepteur 2</v>
      </c>
      <c r="BL125" s="247" t="str">
        <f>'Base Couteaux de rasage'!K75</f>
        <v>2 ème</v>
      </c>
      <c r="BM125" s="247" t="str">
        <f>'Base Couteaux de rasage'!L75</f>
        <v>21 X 41</v>
      </c>
      <c r="BN125" s="247">
        <f>'Base Couteaux de rasage'!M75</f>
        <v>2500</v>
      </c>
      <c r="BO125" s="221"/>
      <c r="BP125" s="221"/>
      <c r="CI125" s="7"/>
      <c r="CJ125" s="7"/>
      <c r="CK125" s="7"/>
      <c r="CL125" s="7"/>
      <c r="CM125" s="7"/>
      <c r="CN125" s="7"/>
      <c r="CO125" s="7"/>
      <c r="CP125" s="7"/>
    </row>
    <row r="126" spans="2:94" ht="15" x14ac:dyDescent="0.2">
      <c r="B126" s="196"/>
      <c r="C126" s="196"/>
      <c r="D126" s="197"/>
      <c r="E126" s="198"/>
      <c r="F126" s="198"/>
      <c r="G126" s="198"/>
      <c r="H126" s="197"/>
      <c r="I126" s="198"/>
      <c r="J126" s="196"/>
      <c r="K126" s="199"/>
      <c r="L126" s="200"/>
      <c r="M126" s="201"/>
      <c r="N126" s="201"/>
      <c r="O126" s="188"/>
      <c r="P126" s="188"/>
      <c r="Q126" s="188"/>
      <c r="BB126" s="247" t="str">
        <f>'Base Couteaux de rasage'!N76</f>
        <v>Z000 110 408 462</v>
      </c>
      <c r="BC126" s="247"/>
      <c r="BD126" s="247">
        <f>'Base Couteaux de rasage'!C76</f>
        <v>3.5</v>
      </c>
      <c r="BE126" s="247">
        <f>'Base Couteaux de rasage'!D76</f>
        <v>53.8</v>
      </c>
      <c r="BF126" s="247">
        <f>'Base Couteaux de rasage'!E76</f>
        <v>1.33</v>
      </c>
      <c r="BG126" s="247">
        <f>'Base Couteaux de rasage'!F76</f>
        <v>52.47</v>
      </c>
      <c r="BH126" s="247">
        <f>'Base Couteaux de rasage'!G76</f>
        <v>12</v>
      </c>
      <c r="BI126" s="247">
        <f>'Base Couteaux de rasage'!H76</f>
        <v>6.79</v>
      </c>
      <c r="BJ126" s="247">
        <f>'Base Couteaux de rasage'!B76</f>
        <v>462</v>
      </c>
      <c r="BK126" s="247" t="str">
        <f>'Base Couteaux de rasage'!J76</f>
        <v xml:space="preserve">Couronne </v>
      </c>
      <c r="BL126" s="247" t="str">
        <f>'Base Couteaux de rasage'!K76</f>
        <v>PONT</v>
      </c>
      <c r="BM126" s="247" t="str">
        <f>'Base Couteaux de rasage'!L76</f>
        <v>65 A 16</v>
      </c>
      <c r="BN126" s="247">
        <f>'Base Couteaux de rasage'!M76</f>
        <v>1250</v>
      </c>
      <c r="BO126" s="221"/>
      <c r="BP126" s="221"/>
      <c r="CI126" s="7"/>
      <c r="CJ126" s="7"/>
      <c r="CK126" s="7"/>
      <c r="CL126" s="7"/>
      <c r="CM126" s="7"/>
      <c r="CN126" s="7"/>
      <c r="CO126" s="7"/>
      <c r="CP126" s="7"/>
    </row>
    <row r="127" spans="2:94" ht="15" x14ac:dyDescent="0.2">
      <c r="B127" s="196"/>
      <c r="C127" s="196"/>
      <c r="D127" s="197"/>
      <c r="E127" s="198"/>
      <c r="F127" s="198"/>
      <c r="G127" s="198"/>
      <c r="H127" s="197"/>
      <c r="I127" s="198"/>
      <c r="J127" s="196"/>
      <c r="K127" s="199"/>
      <c r="L127" s="200"/>
      <c r="M127" s="201"/>
      <c r="N127" s="201"/>
      <c r="O127" s="188"/>
      <c r="P127" s="188"/>
      <c r="Q127" s="188"/>
      <c r="BB127" s="247" t="str">
        <f>'Base Couteaux de rasage'!N77</f>
        <v>Z000 110 409 451</v>
      </c>
      <c r="BC127" s="247"/>
      <c r="BD127" s="247">
        <f>'Base Couteaux de rasage'!C77</f>
        <v>4</v>
      </c>
      <c r="BE127" s="247">
        <f>'Base Couteaux de rasage'!D77</f>
        <v>53.03</v>
      </c>
      <c r="BF127" s="247">
        <f>'Base Couteaux de rasage'!E77</f>
        <v>1.24</v>
      </c>
      <c r="BG127" s="247">
        <f>'Base Couteaux de rasage'!F77</f>
        <v>51.79</v>
      </c>
      <c r="BH127" s="247">
        <f>'Base Couteaux de rasage'!G77</f>
        <v>12</v>
      </c>
      <c r="BI127" s="247">
        <f>'Base Couteaux de rasage'!H77</f>
        <v>6.79</v>
      </c>
      <c r="BJ127" s="247">
        <f>'Base Couteaux de rasage'!B77</f>
        <v>451</v>
      </c>
      <c r="BK127" s="247" t="str">
        <f>'Base Couteaux de rasage'!J77</f>
        <v>Arbre Second.</v>
      </c>
      <c r="BL127" s="247" t="str">
        <f>'Base Couteaux de rasage'!K77</f>
        <v>PONT</v>
      </c>
      <c r="BM127" s="247" t="str">
        <f>'Base Couteaux de rasage'!L77</f>
        <v>16 B 65</v>
      </c>
      <c r="BN127" s="247">
        <f>'Base Couteaux de rasage'!M77</f>
        <v>1200</v>
      </c>
      <c r="BO127" s="221"/>
      <c r="BP127" s="221"/>
      <c r="CI127" s="7"/>
      <c r="CJ127" s="7"/>
      <c r="CK127" s="7"/>
      <c r="CL127" s="7"/>
      <c r="CM127" s="7"/>
      <c r="CN127" s="7"/>
      <c r="CO127" s="7"/>
      <c r="CP127" s="7"/>
    </row>
    <row r="128" spans="2:94" ht="15" x14ac:dyDescent="0.2">
      <c r="B128" s="196"/>
      <c r="C128" s="196"/>
      <c r="D128" s="197"/>
      <c r="E128" s="198"/>
      <c r="F128" s="198"/>
      <c r="G128" s="198"/>
      <c r="H128" s="197"/>
      <c r="I128" s="198"/>
      <c r="J128" s="196"/>
      <c r="K128" s="199"/>
      <c r="L128" s="200"/>
      <c r="M128" s="201"/>
      <c r="N128" s="201"/>
      <c r="O128" s="188"/>
      <c r="P128" s="188"/>
      <c r="Q128" s="188"/>
      <c r="BB128" s="247" t="str">
        <f>'Base Couteaux de rasage'!N78</f>
        <v>Z000 110 410 462</v>
      </c>
      <c r="BC128" s="247"/>
      <c r="BD128" s="247">
        <f>'Base Couteaux de rasage'!C78</f>
        <v>3.5</v>
      </c>
      <c r="BE128" s="247">
        <f>'Base Couteaux de rasage'!D78</f>
        <v>55.1</v>
      </c>
      <c r="BF128" s="247">
        <f>'Base Couteaux de rasage'!E78</f>
        <v>1.3</v>
      </c>
      <c r="BG128" s="247">
        <f>'Base Couteaux de rasage'!F78</f>
        <v>53.800000000000004</v>
      </c>
      <c r="BH128" s="247">
        <f>'Base Couteaux de rasage'!G78</f>
        <v>12</v>
      </c>
      <c r="BI128" s="247">
        <f>'Base Couteaux de rasage'!H78</f>
        <v>6.96</v>
      </c>
      <c r="BJ128" s="247">
        <f>'Base Couteaux de rasage'!B78</f>
        <v>462</v>
      </c>
      <c r="BK128" s="247" t="str">
        <f>'Base Couteaux de rasage'!J78</f>
        <v xml:space="preserve">Couronne </v>
      </c>
      <c r="BL128" s="247" t="str">
        <f>'Base Couteaux de rasage'!K78</f>
        <v>PONT</v>
      </c>
      <c r="BM128" s="247" t="str">
        <f>'Base Couteaux de rasage'!L78</f>
        <v>63 X 16</v>
      </c>
      <c r="BN128" s="247">
        <f>'Base Couteaux de rasage'!M78</f>
        <v>1250</v>
      </c>
      <c r="BO128" s="221"/>
      <c r="BP128" s="221"/>
      <c r="CI128" s="7"/>
      <c r="CJ128" s="7"/>
      <c r="CK128" s="7"/>
      <c r="CL128" s="7"/>
      <c r="CM128" s="7"/>
      <c r="CN128" s="7"/>
      <c r="CO128" s="7"/>
      <c r="CP128" s="7"/>
    </row>
    <row r="129" spans="2:94" ht="15" x14ac:dyDescent="0.2">
      <c r="B129" s="196"/>
      <c r="C129" s="196"/>
      <c r="D129" s="197"/>
      <c r="E129" s="198"/>
      <c r="F129" s="198"/>
      <c r="G129" s="198"/>
      <c r="H129" s="197"/>
      <c r="I129" s="198"/>
      <c r="J129" s="196"/>
      <c r="K129" s="199"/>
      <c r="L129" s="200"/>
      <c r="M129" s="201"/>
      <c r="N129" s="201"/>
      <c r="O129" s="188"/>
      <c r="P129" s="188"/>
      <c r="Q129" s="188"/>
      <c r="BB129" s="247" t="str">
        <f>'Base Couteaux de rasage'!N79</f>
        <v>Z000 110 411 451</v>
      </c>
      <c r="BC129" s="247"/>
      <c r="BD129" s="247">
        <f>'Base Couteaux de rasage'!C79</f>
        <v>4.5</v>
      </c>
      <c r="BE129" s="247">
        <f>'Base Couteaux de rasage'!D79</f>
        <v>53.7</v>
      </c>
      <c r="BF129" s="247">
        <f>'Base Couteaux de rasage'!E79</f>
        <v>1.21</v>
      </c>
      <c r="BG129" s="247">
        <f>'Base Couteaux de rasage'!F79</f>
        <v>52.49</v>
      </c>
      <c r="BH129" s="247">
        <f>'Base Couteaux de rasage'!G79</f>
        <v>11</v>
      </c>
      <c r="BI129" s="247">
        <f>'Base Couteaux de rasage'!H79</f>
        <v>6.96</v>
      </c>
      <c r="BJ129" s="247">
        <f>'Base Couteaux de rasage'!B79</f>
        <v>451</v>
      </c>
      <c r="BK129" s="247" t="str">
        <f>'Base Couteaux de rasage'!J79</f>
        <v>Arbre Second.</v>
      </c>
      <c r="BL129" s="247" t="str">
        <f>'Base Couteaux de rasage'!K79</f>
        <v>PONT</v>
      </c>
      <c r="BM129" s="247" t="str">
        <f>'Base Couteaux de rasage'!L79</f>
        <v>16 A 63</v>
      </c>
      <c r="BN129" s="247">
        <f>'Base Couteaux de rasage'!M79</f>
        <v>1200</v>
      </c>
      <c r="BO129" s="221"/>
      <c r="BP129" s="221"/>
      <c r="CI129" s="7"/>
      <c r="CJ129" s="7"/>
      <c r="CK129" s="7"/>
      <c r="CL129" s="7"/>
      <c r="CM129" s="7"/>
      <c r="CN129" s="7"/>
      <c r="CO129" s="7"/>
      <c r="CP129" s="7"/>
    </row>
    <row r="130" spans="2:94" ht="15" x14ac:dyDescent="0.2">
      <c r="B130" s="196"/>
      <c r="C130" s="196"/>
      <c r="D130" s="197"/>
      <c r="E130" s="198"/>
      <c r="F130" s="198"/>
      <c r="G130" s="198"/>
      <c r="H130" s="197"/>
      <c r="I130" s="198"/>
      <c r="J130" s="196"/>
      <c r="K130" s="199"/>
      <c r="L130" s="200"/>
      <c r="M130" s="201"/>
      <c r="N130" s="201"/>
      <c r="O130" s="188"/>
      <c r="P130" s="188"/>
      <c r="Q130" s="188"/>
      <c r="BB130" s="247" t="str">
        <f>'Base Couteaux de rasage'!N80</f>
        <v>Z000 110 415 462</v>
      </c>
      <c r="BC130" s="247"/>
      <c r="BD130" s="247">
        <f>'Base Couteaux de rasage'!C80</f>
        <v>4</v>
      </c>
      <c r="BE130" s="247">
        <f>'Base Couteaux de rasage'!D80</f>
        <v>58.62</v>
      </c>
      <c r="BF130" s="247">
        <f>'Base Couteaux de rasage'!E80</f>
        <v>1.32</v>
      </c>
      <c r="BG130" s="247">
        <f>'Base Couteaux de rasage'!F80</f>
        <v>57.3</v>
      </c>
      <c r="BH130" s="247">
        <f>'Base Couteaux de rasage'!G80</f>
        <v>11</v>
      </c>
      <c r="BI130" s="247">
        <f>'Base Couteaux de rasage'!H80</f>
        <v>7.43</v>
      </c>
      <c r="BJ130" s="247">
        <f>'Base Couteaux de rasage'!B80</f>
        <v>462</v>
      </c>
      <c r="BK130" s="247" t="str">
        <f>'Base Couteaux de rasage'!J80</f>
        <v xml:space="preserve">Couronne </v>
      </c>
      <c r="BL130" s="247" t="str">
        <f>'Base Couteaux de rasage'!K80</f>
        <v>PONT</v>
      </c>
      <c r="BM130" s="247" t="str">
        <f>'Base Couteaux de rasage'!L80</f>
        <v>60 A 14</v>
      </c>
      <c r="BN130" s="247">
        <f>'Base Couteaux de rasage'!M80</f>
        <v>1250</v>
      </c>
      <c r="BO130" s="221"/>
      <c r="BP130" s="221"/>
      <c r="CI130" s="7"/>
      <c r="CJ130" s="7"/>
      <c r="CK130" s="7"/>
      <c r="CL130" s="7"/>
      <c r="CM130" s="7"/>
      <c r="CN130" s="7"/>
      <c r="CO130" s="7"/>
      <c r="CP130" s="7"/>
    </row>
    <row r="131" spans="2:94" ht="15" x14ac:dyDescent="0.2">
      <c r="B131" s="196"/>
      <c r="C131" s="196"/>
      <c r="D131" s="197"/>
      <c r="E131" s="198"/>
      <c r="F131" s="198"/>
      <c r="G131" s="198"/>
      <c r="H131" s="197"/>
      <c r="I131" s="198"/>
      <c r="J131" s="196"/>
      <c r="K131" s="199"/>
      <c r="L131" s="200"/>
      <c r="M131" s="201"/>
      <c r="N131" s="201"/>
      <c r="O131" s="188"/>
      <c r="P131" s="188"/>
      <c r="Q131" s="188"/>
      <c r="BB131" s="247" t="str">
        <f>'Base Couteaux de rasage'!N81</f>
        <v>Z000 110 416 451</v>
      </c>
      <c r="BC131" s="247"/>
      <c r="BD131" s="247">
        <f>'Base Couteaux de rasage'!C81</f>
        <v>4.5</v>
      </c>
      <c r="BE131" s="247">
        <f>'Base Couteaux de rasage'!D81</f>
        <v>57.8</v>
      </c>
      <c r="BF131" s="247">
        <f>'Base Couteaux de rasage'!E81</f>
        <v>1.1000000000000001</v>
      </c>
      <c r="BG131" s="247">
        <f>'Base Couteaux de rasage'!F81</f>
        <v>56.699999999999996</v>
      </c>
      <c r="BH131" s="247">
        <f>'Base Couteaux de rasage'!G81</f>
        <v>12</v>
      </c>
      <c r="BI131" s="247">
        <f>'Base Couteaux de rasage'!H81</f>
        <v>7.49</v>
      </c>
      <c r="BJ131" s="247">
        <f>'Base Couteaux de rasage'!B81</f>
        <v>451</v>
      </c>
      <c r="BK131" s="247" t="str">
        <f>'Base Couteaux de rasage'!J81</f>
        <v>Arbre Second.</v>
      </c>
      <c r="BL131" s="247" t="str">
        <f>'Base Couteaux de rasage'!K81</f>
        <v>PONT</v>
      </c>
      <c r="BM131" s="247" t="str">
        <f>'Base Couteaux de rasage'!L81</f>
        <v>14 B 60</v>
      </c>
      <c r="BN131" s="247">
        <f>'Base Couteaux de rasage'!M81</f>
        <v>1200</v>
      </c>
      <c r="BO131" s="221"/>
      <c r="BP131" s="221"/>
      <c r="CI131" s="7"/>
      <c r="CJ131" s="7"/>
      <c r="CK131" s="7"/>
      <c r="CL131" s="7"/>
      <c r="CM131" s="7"/>
      <c r="CN131" s="7"/>
      <c r="CO131" s="7"/>
      <c r="CP131" s="7"/>
    </row>
    <row r="132" spans="2:94" ht="15" x14ac:dyDescent="0.2">
      <c r="B132" s="196"/>
      <c r="C132" s="196"/>
      <c r="D132" s="197"/>
      <c r="E132" s="198"/>
      <c r="F132" s="198"/>
      <c r="G132" s="198"/>
      <c r="H132" s="197"/>
      <c r="I132" s="198"/>
      <c r="J132" s="196"/>
      <c r="K132" s="199"/>
      <c r="L132" s="200"/>
      <c r="M132" s="201"/>
      <c r="N132" s="201"/>
      <c r="O132" s="188"/>
      <c r="P132" s="188"/>
      <c r="Q132" s="188"/>
      <c r="BB132" s="247" t="str">
        <f>'Base Couteaux de rasage'!N82</f>
        <v>Z000 110 417 462</v>
      </c>
      <c r="BC132" s="247"/>
      <c r="BD132" s="247">
        <f>'Base Couteaux de rasage'!C82</f>
        <v>4</v>
      </c>
      <c r="BE132" s="247">
        <f>'Base Couteaux de rasage'!D82</f>
        <v>60.44</v>
      </c>
      <c r="BF132" s="247">
        <f>'Base Couteaux de rasage'!E82</f>
        <v>1.34</v>
      </c>
      <c r="BG132" s="247">
        <f>'Base Couteaux de rasage'!F82</f>
        <v>59.099999999999994</v>
      </c>
      <c r="BH132" s="247">
        <f>'Base Couteaux de rasage'!G82</f>
        <v>11</v>
      </c>
      <c r="BI132" s="247">
        <f>'Base Couteaux de rasage'!H82</f>
        <v>7.72</v>
      </c>
      <c r="BJ132" s="247">
        <f>'Base Couteaux de rasage'!B82</f>
        <v>462</v>
      </c>
      <c r="BK132" s="247" t="str">
        <f>'Base Couteaux de rasage'!J82</f>
        <v xml:space="preserve">Couronne </v>
      </c>
      <c r="BL132" s="247" t="str">
        <f>'Base Couteaux de rasage'!K82</f>
        <v>PONT</v>
      </c>
      <c r="BM132" s="247" t="str">
        <f>'Base Couteaux de rasage'!L82</f>
        <v>59 A 13</v>
      </c>
      <c r="BN132" s="247">
        <f>'Base Couteaux de rasage'!M82</f>
        <v>1250</v>
      </c>
      <c r="BO132" s="221"/>
      <c r="BP132" s="221"/>
      <c r="CI132" s="7"/>
      <c r="CJ132" s="7"/>
      <c r="CK132" s="7"/>
      <c r="CL132" s="7"/>
      <c r="CM132" s="7"/>
      <c r="CN132" s="7"/>
      <c r="CO132" s="7"/>
      <c r="CP132" s="7"/>
    </row>
    <row r="133" spans="2:94" ht="15" x14ac:dyDescent="0.2">
      <c r="B133" s="196"/>
      <c r="C133" s="196"/>
      <c r="D133" s="197"/>
      <c r="E133" s="198"/>
      <c r="F133" s="198"/>
      <c r="G133" s="198"/>
      <c r="H133" s="197"/>
      <c r="I133" s="198"/>
      <c r="J133" s="196"/>
      <c r="K133" s="199"/>
      <c r="L133" s="200"/>
      <c r="M133" s="201"/>
      <c r="N133" s="201"/>
      <c r="O133" s="188"/>
      <c r="P133" s="188"/>
      <c r="Q133" s="188"/>
      <c r="BB133" s="247" t="str">
        <f>'Base Couteaux de rasage'!N83</f>
        <v>Z000 110 418 451</v>
      </c>
      <c r="BC133" s="247"/>
      <c r="BD133" s="247">
        <f>'Base Couteaux de rasage'!C83</f>
        <v>5</v>
      </c>
      <c r="BE133" s="247">
        <f>'Base Couteaux de rasage'!D83</f>
        <v>59.98</v>
      </c>
      <c r="BF133" s="247">
        <f>'Base Couteaux de rasage'!E83</f>
        <v>1.28</v>
      </c>
      <c r="BG133" s="247">
        <f>'Base Couteaux de rasage'!F83</f>
        <v>58.699999999999996</v>
      </c>
      <c r="BH133" s="247">
        <f>'Base Couteaux de rasage'!G83</f>
        <v>11</v>
      </c>
      <c r="BI133" s="247">
        <f>'Base Couteaux de rasage'!H83</f>
        <v>7.72</v>
      </c>
      <c r="BJ133" s="247">
        <f>'Base Couteaux de rasage'!B83</f>
        <v>451</v>
      </c>
      <c r="BK133" s="247" t="str">
        <f>'Base Couteaux de rasage'!J83</f>
        <v>Arbre Second.</v>
      </c>
      <c r="BL133" s="247" t="str">
        <f>'Base Couteaux de rasage'!K83</f>
        <v>PONT</v>
      </c>
      <c r="BM133" s="247" t="str">
        <f>'Base Couteaux de rasage'!L83</f>
        <v>13 B 59</v>
      </c>
      <c r="BN133" s="247">
        <f>'Base Couteaux de rasage'!M83</f>
        <v>1000</v>
      </c>
      <c r="BO133" s="221"/>
      <c r="BP133" s="221"/>
      <c r="CI133" s="7"/>
      <c r="CJ133" s="7"/>
      <c r="CK133" s="7"/>
      <c r="CL133" s="7"/>
      <c r="CM133" s="7"/>
      <c r="CN133" s="7"/>
      <c r="CO133" s="7"/>
      <c r="CP133" s="7"/>
    </row>
    <row r="134" spans="2:94" ht="15" x14ac:dyDescent="0.2">
      <c r="B134" s="196"/>
      <c r="C134" s="196"/>
      <c r="D134" s="197"/>
      <c r="E134" s="198"/>
      <c r="F134" s="198"/>
      <c r="G134" s="198"/>
      <c r="H134" s="197"/>
      <c r="I134" s="198"/>
      <c r="J134" s="196"/>
      <c r="K134" s="199"/>
      <c r="L134" s="200"/>
      <c r="M134" s="201"/>
      <c r="N134" s="201"/>
      <c r="O134" s="188"/>
      <c r="P134" s="188"/>
      <c r="Q134" s="188"/>
      <c r="BB134" s="247" t="str">
        <f>'Base Couteaux de rasage'!N84</f>
        <v>Z000 113 939 261</v>
      </c>
      <c r="BC134" s="247"/>
      <c r="BD134" s="247">
        <f>'Base Couteaux de rasage'!C84</f>
        <v>3</v>
      </c>
      <c r="BE134" s="247">
        <f>'Base Couteaux de rasage'!D84</f>
        <v>40.82</v>
      </c>
      <c r="BF134" s="247">
        <f>'Base Couteaux de rasage'!E84</f>
        <v>1.71</v>
      </c>
      <c r="BG134" s="247">
        <f>'Base Couteaux de rasage'!F84</f>
        <v>39.11</v>
      </c>
      <c r="BH134" s="247">
        <f>'Base Couteaux de rasage'!G84</f>
        <v>13</v>
      </c>
      <c r="BI134" s="247">
        <f>'Base Couteaux de rasage'!H84</f>
        <v>5.15</v>
      </c>
      <c r="BJ134" s="247">
        <f>'Base Couteaux de rasage'!B84</f>
        <v>261</v>
      </c>
      <c r="BK134" s="247" t="str">
        <f>'Base Couteaux de rasage'!J84</f>
        <v>Commande 4</v>
      </c>
      <c r="BL134" s="247" t="str">
        <f>'Base Couteaux de rasage'!K84</f>
        <v>4 ème</v>
      </c>
      <c r="BM134" s="247" t="str">
        <f>'Base Couteaux de rasage'!L84</f>
        <v>44 X 35</v>
      </c>
      <c r="BN134" s="247">
        <f>'Base Couteaux de rasage'!M84</f>
        <v>2500</v>
      </c>
      <c r="BO134" s="221"/>
      <c r="BP134" s="221"/>
      <c r="CI134" s="7"/>
      <c r="CJ134" s="7"/>
      <c r="CK134" s="7"/>
      <c r="CL134" s="7"/>
      <c r="CM134" s="7"/>
      <c r="CN134" s="7"/>
      <c r="CO134" s="7"/>
      <c r="CP134" s="7"/>
    </row>
    <row r="135" spans="2:94" ht="15" x14ac:dyDescent="0.2">
      <c r="B135" s="196"/>
      <c r="C135" s="196"/>
      <c r="D135" s="197"/>
      <c r="E135" s="198"/>
      <c r="F135" s="198"/>
      <c r="G135" s="198"/>
      <c r="H135" s="197"/>
      <c r="I135" s="198"/>
      <c r="J135" s="196"/>
      <c r="K135" s="199"/>
      <c r="L135" s="200"/>
      <c r="M135" s="201"/>
      <c r="N135" s="201"/>
      <c r="O135" s="188"/>
      <c r="P135" s="188"/>
      <c r="Q135" s="188"/>
      <c r="BB135" s="247" t="str">
        <f>'Base Couteaux de rasage'!N85</f>
        <v>Z000 113 941 261</v>
      </c>
      <c r="BC135" s="247"/>
      <c r="BD135" s="247">
        <f>'Base Couteaux de rasage'!C85</f>
        <v>3</v>
      </c>
      <c r="BE135" s="247">
        <f>'Base Couteaux de rasage'!D85</f>
        <v>40.92</v>
      </c>
      <c r="BF135" s="247">
        <f>'Base Couteaux de rasage'!E85</f>
        <v>1.71</v>
      </c>
      <c r="BG135" s="247">
        <f>'Base Couteaux de rasage'!F85</f>
        <v>39.21</v>
      </c>
      <c r="BH135" s="247">
        <f>'Base Couteaux de rasage'!G85</f>
        <v>15</v>
      </c>
      <c r="BI135" s="247">
        <f>'Base Couteaux de rasage'!H85</f>
        <v>5.2</v>
      </c>
      <c r="BJ135" s="247">
        <f>'Base Couteaux de rasage'!B85</f>
        <v>261</v>
      </c>
      <c r="BK135" s="247" t="str">
        <f>'Base Couteaux de rasage'!J85</f>
        <v>Commande 4</v>
      </c>
      <c r="BL135" s="247" t="str">
        <f>'Base Couteaux de rasage'!K85</f>
        <v>4 ème</v>
      </c>
      <c r="BM135" s="247" t="str">
        <f>'Base Couteaux de rasage'!L85</f>
        <v>41 X 37</v>
      </c>
      <c r="BN135" s="247">
        <f>'Base Couteaux de rasage'!M85</f>
        <v>2500</v>
      </c>
      <c r="BO135" s="221"/>
      <c r="BP135" s="221"/>
      <c r="CI135" s="7"/>
      <c r="CJ135" s="7"/>
      <c r="CK135" s="7"/>
      <c r="CL135" s="7"/>
      <c r="CM135" s="7"/>
      <c r="CN135" s="7"/>
      <c r="CO135" s="7"/>
      <c r="CP135" s="7"/>
    </row>
    <row r="136" spans="2:94" ht="15" x14ac:dyDescent="0.2">
      <c r="B136" s="196"/>
      <c r="C136" s="196"/>
      <c r="D136" s="197"/>
      <c r="E136" s="198"/>
      <c r="F136" s="198"/>
      <c r="G136" s="198"/>
      <c r="H136" s="197"/>
      <c r="I136" s="198"/>
      <c r="J136" s="196"/>
      <c r="K136" s="199"/>
      <c r="L136" s="200"/>
      <c r="M136" s="201"/>
      <c r="N136" s="201"/>
      <c r="O136" s="188"/>
      <c r="P136" s="188"/>
      <c r="Q136" s="188"/>
      <c r="BB136" s="247" t="str">
        <f>'Base Couteaux de rasage'!N86</f>
        <v>Z000 113 942 261</v>
      </c>
      <c r="BC136" s="247"/>
      <c r="BD136" s="247">
        <f>'Base Couteaux de rasage'!C86</f>
        <v>3.5</v>
      </c>
      <c r="BE136" s="247">
        <f>'Base Couteaux de rasage'!D86</f>
        <v>44.32</v>
      </c>
      <c r="BF136" s="247">
        <f>'Base Couteaux de rasage'!E86</f>
        <v>1.61</v>
      </c>
      <c r="BG136" s="247">
        <f>'Base Couteaux de rasage'!F86</f>
        <v>42.71</v>
      </c>
      <c r="BH136" s="247">
        <f>'Base Couteaux de rasage'!G86</f>
        <v>11</v>
      </c>
      <c r="BI136" s="247">
        <f>'Base Couteaux de rasage'!H86</f>
        <v>5.7</v>
      </c>
      <c r="BJ136" s="247">
        <f>'Base Couteaux de rasage'!B86</f>
        <v>261</v>
      </c>
      <c r="BK136" s="247" t="str">
        <f>'Base Couteaux de rasage'!J86</f>
        <v>Commande 3</v>
      </c>
      <c r="BL136" s="247" t="str">
        <f>'Base Couteaux de rasage'!K86</f>
        <v>3 ème</v>
      </c>
      <c r="BM136" s="247" t="str">
        <f>'Base Couteaux de rasage'!L86</f>
        <v>33 X 37</v>
      </c>
      <c r="BN136" s="247">
        <f>'Base Couteaux de rasage'!M86</f>
        <v>2500</v>
      </c>
      <c r="BO136" s="221"/>
      <c r="BP136" s="221"/>
      <c r="CI136" s="7"/>
      <c r="CJ136" s="7"/>
      <c r="CK136" s="7"/>
      <c r="CL136" s="7"/>
      <c r="CM136" s="7"/>
      <c r="CN136" s="7"/>
      <c r="CO136" s="7"/>
      <c r="CP136" s="7"/>
    </row>
    <row r="137" spans="2:94" ht="15" x14ac:dyDescent="0.2">
      <c r="B137" s="196"/>
      <c r="C137" s="196"/>
      <c r="D137" s="197"/>
      <c r="E137" s="198"/>
      <c r="F137" s="198"/>
      <c r="G137" s="198"/>
      <c r="H137" s="197"/>
      <c r="I137" s="198"/>
      <c r="J137" s="196"/>
      <c r="K137" s="199"/>
      <c r="L137" s="200"/>
      <c r="M137" s="201"/>
      <c r="N137" s="201"/>
      <c r="O137" s="188"/>
      <c r="P137" s="188"/>
      <c r="Q137" s="188"/>
      <c r="BB137" s="247" t="str">
        <f>'Base Couteaux de rasage'!N87</f>
        <v>Z000 113 943 261</v>
      </c>
      <c r="BC137" s="247"/>
      <c r="BD137" s="247">
        <f>'Base Couteaux de rasage'!C87</f>
        <v>3.5</v>
      </c>
      <c r="BE137" s="247">
        <f>'Base Couteaux de rasage'!D87</f>
        <v>45.52</v>
      </c>
      <c r="BF137" s="247">
        <f>'Base Couteaux de rasage'!E87</f>
        <v>1.81</v>
      </c>
      <c r="BG137" s="247">
        <f>'Base Couteaux de rasage'!F87</f>
        <v>43.71</v>
      </c>
      <c r="BH137" s="247">
        <f>'Base Couteaux de rasage'!G87</f>
        <v>13</v>
      </c>
      <c r="BI137" s="247">
        <f>'Base Couteaux de rasage'!H87</f>
        <v>5.85</v>
      </c>
      <c r="BJ137" s="247">
        <f>'Base Couteaux de rasage'!B87</f>
        <v>261</v>
      </c>
      <c r="BK137" s="247" t="str">
        <f>'Base Couteaux de rasage'!J87</f>
        <v>Commande 3</v>
      </c>
      <c r="BL137" s="247" t="str">
        <f>'Base Couteaux de rasage'!K87</f>
        <v>3 ème</v>
      </c>
      <c r="BM137" s="247" t="str">
        <f>'Base Couteaux de rasage'!L87</f>
        <v>31 X 37</v>
      </c>
      <c r="BN137" s="247">
        <f>'Base Couteaux de rasage'!M87</f>
        <v>2500</v>
      </c>
      <c r="BO137" s="221"/>
      <c r="BP137" s="221"/>
      <c r="CI137" s="7"/>
      <c r="CJ137" s="7"/>
      <c r="CK137" s="7"/>
      <c r="CL137" s="7"/>
      <c r="CM137" s="7"/>
      <c r="CN137" s="7"/>
      <c r="CO137" s="7"/>
      <c r="CP137" s="7"/>
    </row>
    <row r="138" spans="2:94" ht="15" x14ac:dyDescent="0.2">
      <c r="B138" s="196"/>
      <c r="C138" s="196"/>
      <c r="D138" s="197"/>
      <c r="E138" s="198"/>
      <c r="F138" s="198"/>
      <c r="G138" s="198"/>
      <c r="H138" s="197"/>
      <c r="I138" s="198"/>
      <c r="J138" s="196"/>
      <c r="K138" s="199"/>
      <c r="L138" s="200"/>
      <c r="M138" s="201"/>
      <c r="N138" s="201"/>
      <c r="O138" s="188"/>
      <c r="P138" s="188"/>
      <c r="Q138" s="188"/>
      <c r="BB138" s="247" t="str">
        <f>'Base Couteaux de rasage'!N88</f>
        <v>Z000 114 148 262</v>
      </c>
      <c r="BC138" s="247"/>
      <c r="BD138" s="247">
        <f>'Base Couteaux de rasage'!C88</f>
        <v>5.5</v>
      </c>
      <c r="BE138" s="247">
        <f>'Base Couteaux de rasage'!D88</f>
        <v>62.81</v>
      </c>
      <c r="BF138" s="247">
        <f>'Base Couteaux de rasage'!E88</f>
        <v>2</v>
      </c>
      <c r="BG138" s="247">
        <f>'Base Couteaux de rasage'!F88</f>
        <v>60.81</v>
      </c>
      <c r="BH138" s="247">
        <f>'Base Couteaux de rasage'!G88</f>
        <v>8</v>
      </c>
      <c r="BI138" s="247">
        <f>'Base Couteaux de rasage'!H88</f>
        <v>8.15</v>
      </c>
      <c r="BJ138" s="247">
        <f>'Base Couteaux de rasage'!B88</f>
        <v>262</v>
      </c>
      <c r="BK138" s="247" t="str">
        <f>'Base Couteaux de rasage'!J88</f>
        <v>Arbre Second.</v>
      </c>
      <c r="BL138" s="247" t="str">
        <f>'Base Couteaux de rasage'!K88</f>
        <v>PONT</v>
      </c>
      <c r="BM138" s="247" t="str">
        <f>'Base Couteaux de rasage'!L88</f>
        <v>16 X 69</v>
      </c>
      <c r="BN138" s="247">
        <f>'Base Couteaux de rasage'!M88</f>
        <v>1400</v>
      </c>
      <c r="BO138" s="221"/>
      <c r="BP138" s="221"/>
      <c r="CI138" s="7"/>
      <c r="CJ138" s="7"/>
      <c r="CK138" s="7"/>
      <c r="CL138" s="7"/>
      <c r="CM138" s="7"/>
      <c r="CN138" s="7"/>
      <c r="CO138" s="7"/>
      <c r="CP138" s="7"/>
    </row>
    <row r="139" spans="2:94" ht="15" x14ac:dyDescent="0.2">
      <c r="B139" s="196"/>
      <c r="C139" s="196"/>
      <c r="D139" s="197"/>
      <c r="E139" s="198"/>
      <c r="F139" s="198"/>
      <c r="G139" s="198"/>
      <c r="H139" s="197"/>
      <c r="I139" s="198"/>
      <c r="J139" s="196"/>
      <c r="K139" s="199"/>
      <c r="L139" s="200"/>
      <c r="M139" s="201"/>
      <c r="N139" s="201"/>
      <c r="O139" s="188"/>
      <c r="P139" s="188"/>
      <c r="Q139" s="188"/>
      <c r="BB139" s="247" t="str">
        <f>'Base Couteaux de rasage'!N89</f>
        <v>Z000 119 945 261</v>
      </c>
      <c r="BC139" s="247"/>
      <c r="BD139" s="247">
        <f>'Base Couteaux de rasage'!C89</f>
        <v>3</v>
      </c>
      <c r="BE139" s="247">
        <f>'Base Couteaux de rasage'!D89</f>
        <v>42.62</v>
      </c>
      <c r="BF139" s="247">
        <f>'Base Couteaux de rasage'!E89</f>
        <v>1.91</v>
      </c>
      <c r="BG139" s="247">
        <f>'Base Couteaux de rasage'!F89</f>
        <v>40.71</v>
      </c>
      <c r="BH139" s="247">
        <f>'Base Couteaux de rasage'!G89</f>
        <v>14</v>
      </c>
      <c r="BI139" s="247">
        <f>'Base Couteaux de rasage'!H89</f>
        <v>5.4</v>
      </c>
      <c r="BJ139" s="247">
        <f>'Base Couteaux de rasage'!B89</f>
        <v>261</v>
      </c>
      <c r="BK139" s="247" t="str">
        <f>'Base Couteaux de rasage'!J89</f>
        <v>Commande 4</v>
      </c>
      <c r="BL139" s="247" t="str">
        <f>'Base Couteaux de rasage'!K89</f>
        <v>4 ème</v>
      </c>
      <c r="BM139" s="247" t="str">
        <f>'Base Couteaux de rasage'!L89</f>
        <v>40 X 35</v>
      </c>
      <c r="BN139" s="247">
        <f>'Base Couteaux de rasage'!M89</f>
        <v>2500</v>
      </c>
      <c r="BO139" s="221"/>
      <c r="BP139" s="221"/>
      <c r="CI139" s="7"/>
      <c r="CJ139" s="7"/>
      <c r="CK139" s="7"/>
      <c r="CL139" s="7"/>
      <c r="CM139" s="7"/>
      <c r="CN139" s="7"/>
      <c r="CO139" s="7"/>
      <c r="CP139" s="7"/>
    </row>
    <row r="140" spans="2:94" ht="15" x14ac:dyDescent="0.2">
      <c r="B140" s="196"/>
      <c r="C140" s="196"/>
      <c r="D140" s="197"/>
      <c r="E140" s="198"/>
      <c r="F140" s="198"/>
      <c r="G140" s="198"/>
      <c r="H140" s="197"/>
      <c r="I140" s="198"/>
      <c r="J140" s="196"/>
      <c r="K140" s="199"/>
      <c r="L140" s="200"/>
      <c r="M140" s="201"/>
      <c r="N140" s="201"/>
      <c r="O140" s="188"/>
      <c r="P140" s="188"/>
      <c r="Q140" s="188"/>
      <c r="BB140" s="247" t="str">
        <f>'Base Couteaux de rasage'!N90</f>
        <v>Z000 145 033 282</v>
      </c>
      <c r="BC140" s="247"/>
      <c r="BD140" s="247">
        <f>'Base Couteaux de rasage'!C90</f>
        <v>3.5</v>
      </c>
      <c r="BE140" s="247">
        <f>'Base Couteaux de rasage'!D90</f>
        <v>63.63</v>
      </c>
      <c r="BF140" s="247">
        <f>'Base Couteaux de rasage'!E90</f>
        <v>2.04</v>
      </c>
      <c r="BG140" s="247">
        <f>'Base Couteaux de rasage'!F90</f>
        <v>61.59</v>
      </c>
      <c r="BH140" s="247">
        <f>'Base Couteaux de rasage'!G90</f>
        <v>8</v>
      </c>
      <c r="BI140" s="247">
        <f>'Base Couteaux de rasage'!H90</f>
        <v>8</v>
      </c>
      <c r="BJ140" s="247">
        <f>'Base Couteaux de rasage'!B90</f>
        <v>282</v>
      </c>
      <c r="BK140" s="247" t="str">
        <f>'Base Couteaux de rasage'!J90</f>
        <v xml:space="preserve">Couronne </v>
      </c>
      <c r="BL140" s="247" t="str">
        <f>'Base Couteaux de rasage'!K90</f>
        <v>PONT</v>
      </c>
      <c r="BM140" s="247" t="str">
        <f>'Base Couteaux de rasage'!L90</f>
        <v>14 X 71</v>
      </c>
      <c r="BN140" s="247">
        <f>'Base Couteaux de rasage'!M90</f>
        <v>1200</v>
      </c>
      <c r="BO140" s="221"/>
      <c r="BP140" s="221"/>
      <c r="CI140" s="7"/>
      <c r="CJ140" s="7"/>
      <c r="CK140" s="7"/>
      <c r="CL140" s="7"/>
      <c r="CM140" s="7"/>
      <c r="CN140" s="7"/>
      <c r="CO140" s="7"/>
      <c r="CP140" s="7"/>
    </row>
    <row r="141" spans="2:94" ht="15" x14ac:dyDescent="0.2">
      <c r="B141" s="196"/>
      <c r="C141" s="196"/>
      <c r="D141" s="197"/>
      <c r="E141" s="198"/>
      <c r="F141" s="198"/>
      <c r="G141" s="198"/>
      <c r="H141" s="197"/>
      <c r="I141" s="198"/>
      <c r="J141" s="196"/>
      <c r="K141" s="199"/>
      <c r="L141" s="200"/>
      <c r="M141" s="201"/>
      <c r="N141" s="201"/>
      <c r="O141" s="188"/>
      <c r="P141" s="188"/>
      <c r="Q141" s="188"/>
      <c r="BB141" s="247" t="str">
        <f>'Base Couteaux de rasage'!N91</f>
        <v>Z000 180 977 282</v>
      </c>
      <c r="BC141" s="247"/>
      <c r="BD141" s="247">
        <f>'Base Couteaux de rasage'!C91</f>
        <v>4</v>
      </c>
      <c r="BE141" s="247">
        <f>'Base Couteaux de rasage'!D91</f>
        <v>62.41</v>
      </c>
      <c r="BF141" s="247">
        <f>'Base Couteaux de rasage'!E91</f>
        <v>2</v>
      </c>
      <c r="BG141" s="247">
        <f>'Base Couteaux de rasage'!F91</f>
        <v>60.41</v>
      </c>
      <c r="BH141" s="247">
        <f>'Base Couteaux de rasage'!G91</f>
        <v>8</v>
      </c>
      <c r="BI141" s="247">
        <f>'Base Couteaux de rasage'!H91</f>
        <v>7.9</v>
      </c>
      <c r="BJ141" s="247">
        <f>'Base Couteaux de rasage'!B91</f>
        <v>282</v>
      </c>
      <c r="BK141" s="247" t="str">
        <f>'Base Couteaux de rasage'!J91</f>
        <v xml:space="preserve">Couronne </v>
      </c>
      <c r="BL141" s="247" t="str">
        <f>'Base Couteaux de rasage'!K91</f>
        <v>PONT</v>
      </c>
      <c r="BM141" s="247" t="str">
        <f>'Base Couteaux de rasage'!L91</f>
        <v>17 X 71</v>
      </c>
      <c r="BN141" s="247">
        <f>'Base Couteaux de rasage'!M91</f>
        <v>1200</v>
      </c>
      <c r="BO141" s="221"/>
      <c r="BP141" s="221"/>
      <c r="CI141" s="7"/>
      <c r="CJ141" s="7"/>
      <c r="CK141" s="7"/>
      <c r="CL141" s="7"/>
      <c r="CM141" s="7"/>
      <c r="CN141" s="7"/>
      <c r="CO141" s="7"/>
      <c r="CP141" s="7"/>
    </row>
    <row r="142" spans="2:94" ht="15" x14ac:dyDescent="0.2">
      <c r="B142" s="196"/>
      <c r="C142" s="196"/>
      <c r="D142" s="197"/>
      <c r="E142" s="198"/>
      <c r="F142" s="198"/>
      <c r="G142" s="198"/>
      <c r="H142" s="197"/>
      <c r="I142" s="198"/>
      <c r="J142" s="196"/>
      <c r="K142" s="199"/>
      <c r="L142" s="200"/>
      <c r="M142" s="201"/>
      <c r="N142" s="201"/>
      <c r="O142" s="188"/>
      <c r="P142" s="188"/>
      <c r="Q142" s="188"/>
      <c r="BB142" s="247" t="str">
        <f>'Base Couteaux de rasage'!N92</f>
        <v>Z000 224 645 261</v>
      </c>
      <c r="BC142" s="247"/>
      <c r="BD142" s="247">
        <f>'Base Couteaux de rasage'!C92</f>
        <v>4</v>
      </c>
      <c r="BE142" s="247">
        <f>'Base Couteaux de rasage'!D92</f>
        <v>49.6</v>
      </c>
      <c r="BF142" s="247">
        <f>'Base Couteaux de rasage'!E92</f>
        <v>1.8</v>
      </c>
      <c r="BG142" s="247">
        <f>'Base Couteaux de rasage'!F92</f>
        <v>47.800000000000004</v>
      </c>
      <c r="BH142" s="247">
        <f>'Base Couteaux de rasage'!G92</f>
        <v>8</v>
      </c>
      <c r="BI142" s="247">
        <f>'Base Couteaux de rasage'!H92</f>
        <v>6.3</v>
      </c>
      <c r="BJ142" s="247">
        <f>'Base Couteaux de rasage'!B92</f>
        <v>261</v>
      </c>
      <c r="BK142" s="247" t="str">
        <f>'Base Couteaux de rasage'!J92</f>
        <v>Commande 2</v>
      </c>
      <c r="BL142" s="247" t="str">
        <f>'Base Couteaux de rasage'!K92</f>
        <v>2 ème</v>
      </c>
      <c r="BM142" s="247" t="str">
        <f>'Base Couteaux de rasage'!L92</f>
        <v>23 X 41</v>
      </c>
      <c r="BN142" s="247">
        <f>'Base Couteaux de rasage'!M92</f>
        <v>2500</v>
      </c>
      <c r="BO142" s="221"/>
      <c r="BP142" s="221"/>
      <c r="CI142" s="7"/>
      <c r="CJ142" s="7"/>
      <c r="CK142" s="7"/>
      <c r="CL142" s="7"/>
      <c r="CM142" s="7"/>
      <c r="CN142" s="7"/>
      <c r="CO142" s="7"/>
      <c r="CP142" s="7"/>
    </row>
    <row r="143" spans="2:94" ht="15" x14ac:dyDescent="0.2">
      <c r="B143" s="196"/>
      <c r="C143" s="196"/>
      <c r="D143" s="197"/>
      <c r="E143" s="198"/>
      <c r="F143" s="198"/>
      <c r="G143" s="198"/>
      <c r="H143" s="197"/>
      <c r="I143" s="198"/>
      <c r="J143" s="196"/>
      <c r="K143" s="199"/>
      <c r="L143" s="200"/>
      <c r="M143" s="201"/>
      <c r="N143" s="201"/>
      <c r="O143" s="188"/>
      <c r="P143" s="188"/>
      <c r="Q143" s="188"/>
      <c r="BB143" s="247" t="str">
        <f>'Base Couteaux de rasage'!N93</f>
        <v>Z000 224 653 431</v>
      </c>
      <c r="BC143" s="247"/>
      <c r="BD143" s="247">
        <f>'Base Couteaux de rasage'!C93</f>
        <v>3</v>
      </c>
      <c r="BE143" s="247">
        <f>'Base Couteaux de rasage'!D93</f>
        <v>37</v>
      </c>
      <c r="BF143" s="247">
        <f>'Base Couteaux de rasage'!E93</f>
        <v>1.55</v>
      </c>
      <c r="BG143" s="247">
        <f>'Base Couteaux de rasage'!F93</f>
        <v>35.450000000000003</v>
      </c>
      <c r="BH143" s="247">
        <f>'Base Couteaux de rasage'!G93</f>
        <v>13</v>
      </c>
      <c r="BI143" s="247">
        <f>'Base Couteaux de rasage'!H93</f>
        <v>4.75</v>
      </c>
      <c r="BJ143" s="247">
        <f>'Base Couteaux de rasage'!B93</f>
        <v>431</v>
      </c>
      <c r="BK143" s="247" t="str">
        <f>'Base Couteaux de rasage'!J93</f>
        <v>Commande 3</v>
      </c>
      <c r="BL143" s="247" t="str">
        <f>'Base Couteaux de rasage'!K93</f>
        <v>3 ème</v>
      </c>
      <c r="BM143" s="247" t="str">
        <f>'Base Couteaux de rasage'!L93</f>
        <v>30 X 41</v>
      </c>
      <c r="BN143" s="247">
        <f>'Base Couteaux de rasage'!M93</f>
        <v>2500</v>
      </c>
      <c r="BO143" s="221"/>
      <c r="BP143" s="221"/>
      <c r="CI143" s="7"/>
      <c r="CJ143" s="7"/>
      <c r="CK143" s="7"/>
      <c r="CL143" s="7"/>
      <c r="CM143" s="7"/>
      <c r="CN143" s="7"/>
      <c r="CO143" s="7"/>
      <c r="CP143" s="7"/>
    </row>
    <row r="144" spans="2:94" ht="15" x14ac:dyDescent="0.2">
      <c r="B144" s="196"/>
      <c r="C144" s="196"/>
      <c r="D144" s="197"/>
      <c r="E144" s="198"/>
      <c r="F144" s="198"/>
      <c r="G144" s="198"/>
      <c r="H144" s="197"/>
      <c r="I144" s="198"/>
      <c r="J144" s="196"/>
      <c r="K144" s="199"/>
      <c r="L144" s="200"/>
      <c r="M144" s="201"/>
      <c r="N144" s="201"/>
      <c r="O144" s="188"/>
      <c r="P144" s="188"/>
      <c r="Q144" s="188"/>
      <c r="BB144" s="247" t="str">
        <f>'Base Couteaux de rasage'!N94</f>
        <v>Z000 224 655 441</v>
      </c>
      <c r="BC144" s="247"/>
      <c r="BD144" s="247">
        <f>'Base Couteaux de rasage'!C94</f>
        <v>3</v>
      </c>
      <c r="BE144" s="247">
        <f>'Base Couteaux de rasage'!D94</f>
        <v>37.25</v>
      </c>
      <c r="BF144" s="247">
        <f>'Base Couteaux de rasage'!E94</f>
        <v>1.35</v>
      </c>
      <c r="BG144" s="247">
        <f>'Base Couteaux de rasage'!F94</f>
        <v>35.9</v>
      </c>
      <c r="BH144" s="247">
        <f>'Base Couteaux de rasage'!G94</f>
        <v>13</v>
      </c>
      <c r="BI144" s="247">
        <f>'Base Couteaux de rasage'!H94</f>
        <v>4.75</v>
      </c>
      <c r="BJ144" s="247">
        <f>'Base Couteaux de rasage'!B94</f>
        <v>441</v>
      </c>
      <c r="BK144" s="247" t="str">
        <f>'Base Couteaux de rasage'!J94</f>
        <v>Récepteur 3</v>
      </c>
      <c r="BL144" s="247" t="str">
        <f>'Base Couteaux de rasage'!K94</f>
        <v>3 ème</v>
      </c>
      <c r="BM144" s="247" t="str">
        <f>'Base Couteaux de rasage'!L94</f>
        <v>41 X 30</v>
      </c>
      <c r="BN144" s="247">
        <f>'Base Couteaux de rasage'!M94</f>
        <v>3000</v>
      </c>
      <c r="BO144" s="221"/>
      <c r="BP144" s="221"/>
      <c r="CI144" s="7"/>
      <c r="CJ144" s="7"/>
      <c r="CK144" s="7"/>
      <c r="CL144" s="7"/>
      <c r="CM144" s="7"/>
      <c r="CN144" s="7"/>
      <c r="CO144" s="7"/>
      <c r="CP144" s="7"/>
    </row>
    <row r="145" spans="2:94" ht="15" x14ac:dyDescent="0.2">
      <c r="B145" s="196"/>
      <c r="C145" s="196"/>
      <c r="D145" s="197"/>
      <c r="E145" s="198"/>
      <c r="F145" s="198"/>
      <c r="G145" s="198"/>
      <c r="H145" s="197"/>
      <c r="I145" s="198"/>
      <c r="J145" s="196"/>
      <c r="K145" s="199"/>
      <c r="L145" s="200"/>
      <c r="M145" s="201"/>
      <c r="N145" s="201"/>
      <c r="O145" s="188"/>
      <c r="P145" s="188"/>
      <c r="Q145" s="188"/>
      <c r="BB145" s="247" t="str">
        <f>'Base Couteaux de rasage'!N95</f>
        <v>Z000 224 660 431</v>
      </c>
      <c r="BC145" s="247"/>
      <c r="BD145" s="247">
        <f>'Base Couteaux de rasage'!C95</f>
        <v>3</v>
      </c>
      <c r="BE145" s="247">
        <f>'Base Couteaux de rasage'!D95</f>
        <v>36.25</v>
      </c>
      <c r="BF145" s="247">
        <f>'Base Couteaux de rasage'!E95</f>
        <v>1.55</v>
      </c>
      <c r="BG145" s="247">
        <f>'Base Couteaux de rasage'!F95</f>
        <v>34.700000000000003</v>
      </c>
      <c r="BH145" s="247">
        <f>'Base Couteaux de rasage'!G95</f>
        <v>13</v>
      </c>
      <c r="BI145" s="247">
        <f>'Base Couteaux de rasage'!H95</f>
        <v>4.6500000000000004</v>
      </c>
      <c r="BJ145" s="247">
        <f>'Base Couteaux de rasage'!B95</f>
        <v>431</v>
      </c>
      <c r="BK145" s="247" t="str">
        <f>'Base Couteaux de rasage'!J95</f>
        <v>Commande 3</v>
      </c>
      <c r="BL145" s="247" t="str">
        <f>'Base Couteaux de rasage'!K95</f>
        <v>3 ème</v>
      </c>
      <c r="BM145" s="247" t="str">
        <f>'Base Couteaux de rasage'!L95</f>
        <v>32 X 41</v>
      </c>
      <c r="BN145" s="247">
        <f>'Base Couteaux de rasage'!M95</f>
        <v>2500</v>
      </c>
      <c r="BO145" s="221"/>
      <c r="BP145" s="221"/>
      <c r="CI145" s="7"/>
      <c r="CJ145" s="7"/>
      <c r="CK145" s="7"/>
      <c r="CL145" s="7"/>
      <c r="CM145" s="7"/>
      <c r="CN145" s="7"/>
      <c r="CO145" s="7"/>
      <c r="CP145" s="7"/>
    </row>
    <row r="146" spans="2:94" ht="15" x14ac:dyDescent="0.2">
      <c r="B146" s="196"/>
      <c r="C146" s="196"/>
      <c r="D146" s="197"/>
      <c r="E146" s="198"/>
      <c r="F146" s="198"/>
      <c r="G146" s="198"/>
      <c r="H146" s="197"/>
      <c r="I146" s="198"/>
      <c r="J146" s="196"/>
      <c r="K146" s="199"/>
      <c r="L146" s="200"/>
      <c r="M146" s="201"/>
      <c r="N146" s="201"/>
      <c r="O146" s="188"/>
      <c r="P146" s="188"/>
      <c r="Q146" s="188"/>
      <c r="BB146" s="247" t="str">
        <f>'Base Couteaux de rasage'!N96</f>
        <v>Z000 224 662 441</v>
      </c>
      <c r="BC146" s="247"/>
      <c r="BD146" s="247">
        <f>'Base Couteaux de rasage'!C96</f>
        <v>3</v>
      </c>
      <c r="BE146" s="247">
        <f>'Base Couteaux de rasage'!D96</f>
        <v>36.6</v>
      </c>
      <c r="BF146" s="247">
        <f>'Base Couteaux de rasage'!E96</f>
        <v>1.55</v>
      </c>
      <c r="BG146" s="247">
        <f>'Base Couteaux de rasage'!F96</f>
        <v>35.050000000000004</v>
      </c>
      <c r="BH146" s="247">
        <f>'Base Couteaux de rasage'!G96</f>
        <v>13</v>
      </c>
      <c r="BI146" s="247">
        <f>'Base Couteaux de rasage'!H96</f>
        <v>4.6500000000000004</v>
      </c>
      <c r="BJ146" s="247">
        <f>'Base Couteaux de rasage'!B96</f>
        <v>441</v>
      </c>
      <c r="BK146" s="247" t="str">
        <f>'Base Couteaux de rasage'!J96</f>
        <v>Récepteur 3</v>
      </c>
      <c r="BL146" s="247" t="str">
        <f>'Base Couteaux de rasage'!K96</f>
        <v>3 ème</v>
      </c>
      <c r="BM146" s="247" t="str">
        <f>'Base Couteaux de rasage'!L96</f>
        <v>41 X 32</v>
      </c>
      <c r="BN146" s="247">
        <f>'Base Couteaux de rasage'!M96</f>
        <v>3000</v>
      </c>
      <c r="BO146" s="221"/>
      <c r="BP146" s="221"/>
      <c r="CI146" s="7"/>
      <c r="CJ146" s="7"/>
      <c r="CK146" s="7"/>
      <c r="CL146" s="7"/>
      <c r="CM146" s="7"/>
      <c r="CN146" s="7"/>
      <c r="CO146" s="7"/>
      <c r="CP146" s="7"/>
    </row>
    <row r="147" spans="2:94" ht="15" x14ac:dyDescent="0.2">
      <c r="B147" s="196"/>
      <c r="C147" s="196"/>
      <c r="D147" s="197"/>
      <c r="E147" s="198"/>
      <c r="F147" s="198"/>
      <c r="G147" s="198"/>
      <c r="H147" s="197"/>
      <c r="I147" s="198"/>
      <c r="J147" s="196"/>
      <c r="K147" s="199"/>
      <c r="L147" s="200"/>
      <c r="M147" s="201"/>
      <c r="N147" s="201"/>
      <c r="O147" s="188"/>
      <c r="P147" s="188"/>
      <c r="Q147" s="188"/>
      <c r="BB147" s="247" t="str">
        <f>'Base Couteaux de rasage'!N97</f>
        <v>Z000 224 666 263</v>
      </c>
      <c r="BC147" s="247"/>
      <c r="BD147" s="247">
        <f>'Base Couteaux de rasage'!C97</f>
        <v>3.5</v>
      </c>
      <c r="BE147" s="247">
        <f>'Base Couteaux de rasage'!D97</f>
        <v>49.85</v>
      </c>
      <c r="BF147" s="247">
        <f>'Base Couteaux de rasage'!E97</f>
        <v>2.0499999999999998</v>
      </c>
      <c r="BG147" s="247">
        <f>'Base Couteaux de rasage'!F97</f>
        <v>47.800000000000004</v>
      </c>
      <c r="BH147" s="247">
        <f>'Base Couteaux de rasage'!G97</f>
        <v>8</v>
      </c>
      <c r="BI147" s="247">
        <f>'Base Couteaux de rasage'!H97</f>
        <v>6.3</v>
      </c>
      <c r="BJ147" s="247">
        <f>'Base Couteaux de rasage'!B97</f>
        <v>263</v>
      </c>
      <c r="BK147" s="247" t="str">
        <f>'Base Couteaux de rasage'!J97</f>
        <v>Récepteur 2</v>
      </c>
      <c r="BL147" s="247" t="str">
        <f>'Base Couteaux de rasage'!K97</f>
        <v>2 ème</v>
      </c>
      <c r="BM147" s="247" t="str">
        <f>'Base Couteaux de rasage'!L97</f>
        <v>23 X 41</v>
      </c>
      <c r="BN147" s="247">
        <f>'Base Couteaux de rasage'!M97</f>
        <v>2500</v>
      </c>
      <c r="BO147" s="221"/>
      <c r="BP147" s="221"/>
      <c r="CI147" s="7"/>
      <c r="CJ147" s="7"/>
      <c r="CK147" s="7"/>
      <c r="CL147" s="7"/>
      <c r="CM147" s="7"/>
      <c r="CN147" s="7"/>
      <c r="CO147" s="7"/>
      <c r="CP147" s="7"/>
    </row>
    <row r="148" spans="2:94" ht="15" x14ac:dyDescent="0.2">
      <c r="B148" s="196"/>
      <c r="C148" s="196"/>
      <c r="D148" s="197"/>
      <c r="E148" s="198"/>
      <c r="F148" s="198"/>
      <c r="G148" s="198"/>
      <c r="H148" s="197"/>
      <c r="I148" s="198"/>
      <c r="J148" s="196"/>
      <c r="K148" s="199"/>
      <c r="L148" s="200"/>
      <c r="M148" s="201"/>
      <c r="N148" s="201"/>
      <c r="O148" s="188"/>
      <c r="P148" s="188"/>
      <c r="Q148" s="188"/>
      <c r="BB148" s="247" t="str">
        <f>'Base Couteaux de rasage'!N98</f>
        <v>Z000 224 672 261</v>
      </c>
      <c r="BC148" s="247"/>
      <c r="BD148" s="247">
        <f>'Base Couteaux de rasage'!C98</f>
        <v>5</v>
      </c>
      <c r="BE148" s="247">
        <f>'Base Couteaux de rasage'!D98</f>
        <v>61</v>
      </c>
      <c r="BF148" s="247">
        <f>'Base Couteaux de rasage'!E98</f>
        <v>2</v>
      </c>
      <c r="BG148" s="247">
        <f>'Base Couteaux de rasage'!F98</f>
        <v>59</v>
      </c>
      <c r="BH148" s="247">
        <f>'Base Couteaux de rasage'!G98</f>
        <v>8</v>
      </c>
      <c r="BI148" s="247">
        <f>'Base Couteaux de rasage'!H98</f>
        <v>7.73</v>
      </c>
      <c r="BJ148" s="247">
        <f>'Base Couteaux de rasage'!B98</f>
        <v>261</v>
      </c>
      <c r="BK148" s="247" t="str">
        <f>'Base Couteaux de rasage'!J98</f>
        <v>Commande M.Arriére</v>
      </c>
      <c r="BL148" s="247" t="str">
        <f>'Base Couteaux de rasage'!K98</f>
        <v>M.Arrière</v>
      </c>
      <c r="BM148" s="247" t="str">
        <f>'Base Couteaux de rasage'!L98</f>
        <v>12 X 39</v>
      </c>
      <c r="BN148" s="247">
        <f>'Base Couteaux de rasage'!M98</f>
        <v>3000</v>
      </c>
      <c r="BO148" s="221"/>
      <c r="BP148" s="221"/>
      <c r="CI148" s="7"/>
      <c r="CJ148" s="7"/>
      <c r="CK148" s="7"/>
      <c r="CL148" s="7"/>
      <c r="CM148" s="7"/>
      <c r="CN148" s="7"/>
      <c r="CO148" s="7"/>
      <c r="CP148" s="7"/>
    </row>
    <row r="149" spans="2:94" ht="15" x14ac:dyDescent="0.2">
      <c r="B149" s="196"/>
      <c r="C149" s="196"/>
      <c r="D149" s="197"/>
      <c r="E149" s="198"/>
      <c r="F149" s="198"/>
      <c r="G149" s="198"/>
      <c r="H149" s="197"/>
      <c r="I149" s="198"/>
      <c r="J149" s="196"/>
      <c r="K149" s="199"/>
      <c r="L149" s="200"/>
      <c r="M149" s="201"/>
      <c r="N149" s="201"/>
      <c r="O149" s="188"/>
      <c r="P149" s="188"/>
      <c r="Q149" s="188"/>
      <c r="BB149" s="247" t="str">
        <f>'Base Couteaux de rasage'!N99</f>
        <v>Z000 224 674 263</v>
      </c>
      <c r="BC149" s="247"/>
      <c r="BD149" s="247">
        <f>'Base Couteaux de rasage'!C99</f>
        <v>4.5</v>
      </c>
      <c r="BE149" s="247">
        <f>'Base Couteaux de rasage'!D99</f>
        <v>60.9</v>
      </c>
      <c r="BF149" s="247">
        <f>'Base Couteaux de rasage'!E99</f>
        <v>2.1</v>
      </c>
      <c r="BG149" s="247">
        <f>'Base Couteaux de rasage'!F99</f>
        <v>58.8</v>
      </c>
      <c r="BH149" s="247">
        <f>'Base Couteaux de rasage'!G99</f>
        <v>10</v>
      </c>
      <c r="BI149" s="247">
        <f>'Base Couteaux de rasage'!H99</f>
        <v>7.73</v>
      </c>
      <c r="BJ149" s="247">
        <f>'Base Couteaux de rasage'!B99</f>
        <v>263</v>
      </c>
      <c r="BK149" s="247" t="str">
        <f>'Base Couteaux de rasage'!J99</f>
        <v>Pignon Inter.</v>
      </c>
      <c r="BL149" s="247" t="str">
        <f>'Base Couteaux de rasage'!K99</f>
        <v>M.Arrière</v>
      </c>
      <c r="BM149" s="247" t="str">
        <f>'Base Couteaux de rasage'!L99</f>
        <v>39 X 12 X 23</v>
      </c>
      <c r="BN149" s="247">
        <f>'Base Couteaux de rasage'!M99</f>
        <v>2500</v>
      </c>
      <c r="BO149" s="221"/>
      <c r="BP149" s="221"/>
      <c r="CI149" s="7"/>
      <c r="CJ149" s="7"/>
      <c r="CK149" s="7"/>
      <c r="CL149" s="7"/>
      <c r="CM149" s="7"/>
      <c r="CN149" s="7"/>
      <c r="CO149" s="7"/>
      <c r="CP149" s="7"/>
    </row>
    <row r="150" spans="2:94" ht="15" x14ac:dyDescent="0.2">
      <c r="B150" s="196"/>
      <c r="C150" s="196"/>
      <c r="D150" s="197"/>
      <c r="E150" s="198"/>
      <c r="F150" s="198"/>
      <c r="G150" s="198"/>
      <c r="H150" s="197"/>
      <c r="I150" s="198"/>
      <c r="J150" s="196"/>
      <c r="K150" s="199"/>
      <c r="L150" s="200"/>
      <c r="M150" s="201"/>
      <c r="N150" s="201"/>
      <c r="O150" s="188"/>
      <c r="P150" s="188"/>
      <c r="Q150" s="188"/>
      <c r="BB150" s="247" t="str">
        <f>'Base Couteaux de rasage'!N100</f>
        <v>Z000 224 692 261</v>
      </c>
      <c r="BC150" s="247"/>
      <c r="BD150" s="247">
        <f>'Base Couteaux de rasage'!C100</f>
        <v>4.5</v>
      </c>
      <c r="BE150" s="247">
        <f>'Base Couteaux de rasage'!D100</f>
        <v>59.15</v>
      </c>
      <c r="BF150" s="247">
        <f>'Base Couteaux de rasage'!E100</f>
        <v>2.0499999999999998</v>
      </c>
      <c r="BG150" s="247">
        <f>'Base Couteaux de rasage'!F100</f>
        <v>57.1</v>
      </c>
      <c r="BH150" s="247">
        <f>'Base Couteaux de rasage'!G100</f>
        <v>8</v>
      </c>
      <c r="BI150" s="247">
        <f>'Base Couteaux de rasage'!H100</f>
        <v>7.45</v>
      </c>
      <c r="BJ150" s="247">
        <f>'Base Couteaux de rasage'!B100</f>
        <v>261</v>
      </c>
      <c r="BK150" s="247" t="str">
        <f>'Base Couteaux de rasage'!J100</f>
        <v>Commande M.Arriére</v>
      </c>
      <c r="BL150" s="247" t="str">
        <f>'Base Couteaux de rasage'!K100</f>
        <v>M.Arrière</v>
      </c>
      <c r="BM150" s="247" t="str">
        <f>'Base Couteaux de rasage'!L100</f>
        <v>13 X 40</v>
      </c>
      <c r="BN150" s="247">
        <f>'Base Couteaux de rasage'!M100</f>
        <v>3000</v>
      </c>
      <c r="BO150" s="221"/>
      <c r="BP150" s="221"/>
      <c r="CI150" s="7"/>
      <c r="CJ150" s="7"/>
      <c r="CK150" s="7"/>
      <c r="CL150" s="7"/>
      <c r="CM150" s="7"/>
      <c r="CN150" s="7"/>
      <c r="CO150" s="7"/>
      <c r="CP150" s="7"/>
    </row>
    <row r="151" spans="2:94" ht="15" x14ac:dyDescent="0.2">
      <c r="B151" s="196"/>
      <c r="C151" s="196"/>
      <c r="D151" s="197"/>
      <c r="E151" s="198"/>
      <c r="F151" s="198"/>
      <c r="G151" s="198"/>
      <c r="H151" s="197"/>
      <c r="I151" s="198"/>
      <c r="J151" s="196"/>
      <c r="K151" s="199"/>
      <c r="L151" s="200"/>
      <c r="M151" s="201"/>
      <c r="N151" s="201"/>
      <c r="O151" s="188"/>
      <c r="P151" s="188"/>
      <c r="Q151" s="188"/>
      <c r="BB151" s="247" t="str">
        <f>'Base Couteaux de rasage'!N101</f>
        <v>Z000 224 694 263</v>
      </c>
      <c r="BC151" s="247"/>
      <c r="BD151" s="247">
        <f>'Base Couteaux de rasage'!C101</f>
        <v>4</v>
      </c>
      <c r="BE151" s="247">
        <f>'Base Couteaux de rasage'!D101</f>
        <v>58.95</v>
      </c>
      <c r="BF151" s="247">
        <f>'Base Couteaux de rasage'!E101</f>
        <v>2.0499999999999998</v>
      </c>
      <c r="BG151" s="247">
        <f>'Base Couteaux de rasage'!F101</f>
        <v>56.900000000000006</v>
      </c>
      <c r="BH151" s="247">
        <f>'Base Couteaux de rasage'!G101</f>
        <v>8</v>
      </c>
      <c r="BI151" s="247">
        <f>'Base Couteaux de rasage'!H101</f>
        <v>7.45</v>
      </c>
      <c r="BJ151" s="247">
        <f>'Base Couteaux de rasage'!B101</f>
        <v>263</v>
      </c>
      <c r="BK151" s="247" t="str">
        <f>'Base Couteaux de rasage'!J101</f>
        <v>Pignon Inter.</v>
      </c>
      <c r="BL151" s="247" t="str">
        <f>'Base Couteaux de rasage'!K101</f>
        <v>M.Arrière</v>
      </c>
      <c r="BM151" s="247" t="str">
        <f>'Base Couteaux de rasage'!L101</f>
        <v>40 X 13 X 23</v>
      </c>
      <c r="BN151" s="247">
        <f>'Base Couteaux de rasage'!M101</f>
        <v>2500</v>
      </c>
      <c r="BO151" s="221"/>
      <c r="BP151" s="221"/>
      <c r="CI151" s="7"/>
      <c r="CJ151" s="7"/>
      <c r="CK151" s="7"/>
      <c r="CL151" s="7"/>
      <c r="CM151" s="7"/>
      <c r="CN151" s="7"/>
      <c r="CO151" s="7"/>
      <c r="CP151" s="7"/>
    </row>
    <row r="152" spans="2:94" ht="15" x14ac:dyDescent="0.2">
      <c r="B152" s="196"/>
      <c r="C152" s="196"/>
      <c r="D152" s="197"/>
      <c r="E152" s="198"/>
      <c r="F152" s="198"/>
      <c r="G152" s="198"/>
      <c r="H152" s="197"/>
      <c r="I152" s="198"/>
      <c r="J152" s="196"/>
      <c r="K152" s="199"/>
      <c r="L152" s="200"/>
      <c r="M152" s="201"/>
      <c r="N152" s="201"/>
      <c r="O152" s="188"/>
      <c r="P152" s="188"/>
      <c r="Q152" s="188"/>
      <c r="BB152" s="247" t="str">
        <f>'Base Couteaux de rasage'!N102</f>
        <v>Z000 224 719 263</v>
      </c>
      <c r="BC152" s="247"/>
      <c r="BD152" s="247">
        <f>'Base Couteaux de rasage'!C102</f>
        <v>2.5</v>
      </c>
      <c r="BE152" s="247">
        <f>'Base Couteaux de rasage'!D102</f>
        <v>38.35</v>
      </c>
      <c r="BF152" s="247">
        <f>'Base Couteaux de rasage'!E102</f>
        <v>1.3</v>
      </c>
      <c r="BG152" s="247">
        <f>'Base Couteaux de rasage'!F102</f>
        <v>37.050000000000004</v>
      </c>
      <c r="BH152" s="247">
        <f>'Base Couteaux de rasage'!G102</f>
        <v>13</v>
      </c>
      <c r="BI152" s="247">
        <f>'Base Couteaux de rasage'!H102</f>
        <v>4.8499999999999996</v>
      </c>
      <c r="BJ152" s="247">
        <f>'Base Couteaux de rasage'!B102</f>
        <v>263</v>
      </c>
      <c r="BK152" s="247" t="str">
        <f>'Base Couteaux de rasage'!J102</f>
        <v>Moteur 5</v>
      </c>
      <c r="BL152" s="247" t="str">
        <f>'Base Couteaux de rasage'!K102</f>
        <v>5 ème</v>
      </c>
      <c r="BM152" s="247" t="str">
        <f>'Base Couteaux de rasage'!L102</f>
        <v>51 X 33</v>
      </c>
      <c r="BN152" s="247">
        <f>'Base Couteaux de rasage'!M102</f>
        <v>2500</v>
      </c>
      <c r="BO152" s="221"/>
      <c r="BP152" s="221"/>
      <c r="CI152" s="7"/>
      <c r="CJ152" s="7"/>
      <c r="CK152" s="7"/>
      <c r="CL152" s="7"/>
      <c r="CM152" s="7"/>
      <c r="CN152" s="7"/>
      <c r="CO152" s="7"/>
      <c r="CP152" s="7"/>
    </row>
    <row r="153" spans="2:94" ht="15" x14ac:dyDescent="0.2">
      <c r="B153" s="196"/>
      <c r="C153" s="196"/>
      <c r="D153" s="197"/>
      <c r="E153" s="198"/>
      <c r="F153" s="198"/>
      <c r="G153" s="198"/>
      <c r="H153" s="197"/>
      <c r="I153" s="198"/>
      <c r="J153" s="196"/>
      <c r="K153" s="199"/>
      <c r="L153" s="200"/>
      <c r="M153" s="201"/>
      <c r="N153" s="201"/>
      <c r="O153" s="188"/>
      <c r="P153" s="188"/>
      <c r="Q153" s="188"/>
      <c r="BB153" s="247" t="str">
        <f>'Base Couteaux de rasage'!N103</f>
        <v>Z000 224 719 263</v>
      </c>
      <c r="BC153" s="247"/>
      <c r="BD153" s="247">
        <f>'Base Couteaux de rasage'!C103</f>
        <v>2.5</v>
      </c>
      <c r="BE153" s="247">
        <f>'Base Couteaux de rasage'!D103</f>
        <v>38.35</v>
      </c>
      <c r="BF153" s="247">
        <f>'Base Couteaux de rasage'!E103</f>
        <v>1.3</v>
      </c>
      <c r="BG153" s="247">
        <f>'Base Couteaux de rasage'!F103</f>
        <v>37.050000000000004</v>
      </c>
      <c r="BH153" s="247">
        <f>'Base Couteaux de rasage'!G103</f>
        <v>13</v>
      </c>
      <c r="BI153" s="247">
        <f>'Base Couteaux de rasage'!H103</f>
        <v>4.8499999999999996</v>
      </c>
      <c r="BJ153" s="247">
        <f>'Base Couteaux de rasage'!B103</f>
        <v>263</v>
      </c>
      <c r="BK153" s="247" t="str">
        <f>'Base Couteaux de rasage'!J103</f>
        <v>Moteur 5 - 6</v>
      </c>
      <c r="BL153" s="247" t="str">
        <f>'Base Couteaux de rasage'!K103</f>
        <v>5 ème</v>
      </c>
      <c r="BM153" s="247" t="str">
        <f>'Base Couteaux de rasage'!L103</f>
        <v>51 X 33</v>
      </c>
      <c r="BN153" s="247">
        <f>'Base Couteaux de rasage'!M103</f>
        <v>2500</v>
      </c>
      <c r="BO153" s="221"/>
      <c r="BP153" s="221"/>
      <c r="CI153" s="7"/>
      <c r="CJ153" s="7"/>
      <c r="CK153" s="7"/>
      <c r="CL153" s="7"/>
      <c r="CM153" s="7"/>
      <c r="CN153" s="7"/>
      <c r="CO153" s="7"/>
      <c r="CP153" s="7"/>
    </row>
    <row r="154" spans="2:94" ht="15" x14ac:dyDescent="0.2">
      <c r="B154" s="196"/>
      <c r="C154" s="196"/>
      <c r="D154" s="197"/>
      <c r="E154" s="198"/>
      <c r="F154" s="198"/>
      <c r="G154" s="198"/>
      <c r="H154" s="197"/>
      <c r="I154" s="198"/>
      <c r="J154" s="196"/>
      <c r="K154" s="199"/>
      <c r="L154" s="200"/>
      <c r="M154" s="201"/>
      <c r="N154" s="201"/>
      <c r="O154" s="188"/>
      <c r="P154" s="188"/>
      <c r="Q154" s="188"/>
      <c r="BB154" s="247" t="str">
        <f>'Base Couteaux de rasage'!N104</f>
        <v>Z000 224 719 263</v>
      </c>
      <c r="BC154" s="247"/>
      <c r="BD154" s="247">
        <f>'Base Couteaux de rasage'!C104</f>
        <v>2.5</v>
      </c>
      <c r="BE154" s="247">
        <f>'Base Couteaux de rasage'!D104</f>
        <v>38.35</v>
      </c>
      <c r="BF154" s="247">
        <f>'Base Couteaux de rasage'!E104</f>
        <v>1.3</v>
      </c>
      <c r="BG154" s="247">
        <f>'Base Couteaux de rasage'!F104</f>
        <v>37.050000000000004</v>
      </c>
      <c r="BH154" s="247">
        <f>'Base Couteaux de rasage'!G104</f>
        <v>13</v>
      </c>
      <c r="BI154" s="247">
        <f>'Base Couteaux de rasage'!H104</f>
        <v>4.8499999999999996</v>
      </c>
      <c r="BJ154" s="247">
        <f>'Base Couteaux de rasage'!B104</f>
        <v>263</v>
      </c>
      <c r="BK154" s="247" t="str">
        <f>'Base Couteaux de rasage'!J104</f>
        <v>Moteur 6</v>
      </c>
      <c r="BL154" s="247" t="str">
        <f>'Base Couteaux de rasage'!K104</f>
        <v>5 ème</v>
      </c>
      <c r="BM154" s="247" t="str">
        <f>'Base Couteaux de rasage'!L104</f>
        <v>51 X 33</v>
      </c>
      <c r="BN154" s="247">
        <f>'Base Couteaux de rasage'!M104</f>
        <v>2500</v>
      </c>
      <c r="BO154" s="221"/>
      <c r="BP154" s="221"/>
      <c r="CI154" s="7"/>
      <c r="CJ154" s="7"/>
      <c r="CK154" s="7"/>
      <c r="CL154" s="7"/>
      <c r="CM154" s="7"/>
      <c r="CN154" s="7"/>
      <c r="CO154" s="7"/>
      <c r="CP154" s="7"/>
    </row>
    <row r="155" spans="2:94" ht="15" x14ac:dyDescent="0.2">
      <c r="B155" s="196"/>
      <c r="C155" s="196"/>
      <c r="D155" s="197"/>
      <c r="E155" s="198"/>
      <c r="F155" s="198"/>
      <c r="G155" s="198"/>
      <c r="H155" s="197"/>
      <c r="I155" s="198"/>
      <c r="J155" s="196"/>
      <c r="K155" s="199"/>
      <c r="L155" s="200"/>
      <c r="M155" s="201"/>
      <c r="N155" s="201"/>
      <c r="O155" s="188"/>
      <c r="P155" s="188"/>
      <c r="Q155" s="188"/>
      <c r="BB155" s="247" t="str">
        <f>'Base Couteaux de rasage'!N105</f>
        <v>Z000 224 721 263</v>
      </c>
      <c r="BC155" s="247"/>
      <c r="BD155" s="247">
        <f>'Base Couteaux de rasage'!C105</f>
        <v>3</v>
      </c>
      <c r="BE155" s="247">
        <f>'Base Couteaux de rasage'!D105</f>
        <v>37.9</v>
      </c>
      <c r="BF155" s="247">
        <f>'Base Couteaux de rasage'!E105</f>
        <v>1.1000000000000001</v>
      </c>
      <c r="BG155" s="247">
        <f>'Base Couteaux de rasage'!F105</f>
        <v>36.799999999999997</v>
      </c>
      <c r="BH155" s="247">
        <f>'Base Couteaux de rasage'!G105</f>
        <v>8</v>
      </c>
      <c r="BI155" s="247">
        <f>'Base Couteaux de rasage'!H105</f>
        <v>4.8499999999999996</v>
      </c>
      <c r="BJ155" s="247">
        <f>'Base Couteaux de rasage'!B105</f>
        <v>263</v>
      </c>
      <c r="BK155" s="247" t="str">
        <f>'Base Couteaux de rasage'!J105</f>
        <v>Récepteur 5</v>
      </c>
      <c r="BL155" s="247" t="str">
        <f>'Base Couteaux de rasage'!K105</f>
        <v>5 ème</v>
      </c>
      <c r="BM155" s="247" t="str">
        <f>'Base Couteaux de rasage'!L105</f>
        <v>51 X 33</v>
      </c>
      <c r="BN155" s="247">
        <f>'Base Couteaux de rasage'!M105</f>
        <v>2500</v>
      </c>
      <c r="BO155" s="221"/>
      <c r="BP155" s="221"/>
      <c r="CI155" s="7"/>
      <c r="CJ155" s="7"/>
      <c r="CK155" s="7"/>
      <c r="CL155" s="7"/>
      <c r="CM155" s="7"/>
      <c r="CN155" s="7"/>
      <c r="CO155" s="7"/>
      <c r="CP155" s="7"/>
    </row>
    <row r="156" spans="2:94" ht="15" x14ac:dyDescent="0.2">
      <c r="B156" s="196"/>
      <c r="C156" s="196"/>
      <c r="D156" s="197"/>
      <c r="E156" s="198"/>
      <c r="F156" s="198"/>
      <c r="G156" s="198"/>
      <c r="H156" s="197"/>
      <c r="I156" s="198"/>
      <c r="J156" s="196"/>
      <c r="K156" s="199"/>
      <c r="L156" s="200"/>
      <c r="M156" s="201"/>
      <c r="N156" s="201"/>
      <c r="O156" s="188"/>
      <c r="P156" s="188"/>
      <c r="Q156" s="188"/>
      <c r="BB156" s="247" t="str">
        <f>'Base Couteaux de rasage'!N106</f>
        <v>Z000 224 721 264</v>
      </c>
      <c r="BC156" s="247"/>
      <c r="BD156" s="247">
        <f>'Base Couteaux de rasage'!C106</f>
        <v>3</v>
      </c>
      <c r="BE156" s="247">
        <f>'Base Couteaux de rasage'!D106</f>
        <v>37.9</v>
      </c>
      <c r="BF156" s="247">
        <f>'Base Couteaux de rasage'!E106</f>
        <v>1.1000000000000001</v>
      </c>
      <c r="BG156" s="247">
        <f>'Base Couteaux de rasage'!F106</f>
        <v>36.799999999999997</v>
      </c>
      <c r="BH156" s="247">
        <f>'Base Couteaux de rasage'!G106</f>
        <v>8</v>
      </c>
      <c r="BI156" s="247">
        <f>'Base Couteaux de rasage'!H106</f>
        <v>4.8499999999999996</v>
      </c>
      <c r="BJ156" s="247">
        <f>'Base Couteaux de rasage'!B106</f>
        <v>264</v>
      </c>
      <c r="BK156" s="247" t="str">
        <f>'Base Couteaux de rasage'!J106</f>
        <v>Récepteur 5 - 6</v>
      </c>
      <c r="BL156" s="247" t="str">
        <f>'Base Couteaux de rasage'!K106</f>
        <v>5 ème</v>
      </c>
      <c r="BM156" s="247" t="str">
        <f>'Base Couteaux de rasage'!L106</f>
        <v>51 X 33</v>
      </c>
      <c r="BN156" s="247">
        <f>'Base Couteaux de rasage'!M106</f>
        <v>2500</v>
      </c>
      <c r="BO156" s="221"/>
      <c r="BP156" s="221"/>
      <c r="CI156" s="7"/>
      <c r="CJ156" s="7"/>
      <c r="CK156" s="7"/>
      <c r="CL156" s="7"/>
      <c r="CM156" s="7"/>
      <c r="CN156" s="7"/>
      <c r="CO156" s="7"/>
      <c r="CP156" s="7"/>
    </row>
    <row r="157" spans="2:94" ht="15" x14ac:dyDescent="0.2">
      <c r="B157" s="196"/>
      <c r="C157" s="196"/>
      <c r="D157" s="197"/>
      <c r="E157" s="198"/>
      <c r="F157" s="198"/>
      <c r="G157" s="198"/>
      <c r="H157" s="197"/>
      <c r="I157" s="198"/>
      <c r="J157" s="196"/>
      <c r="K157" s="199"/>
      <c r="L157" s="200"/>
      <c r="M157" s="201"/>
      <c r="N157" s="201"/>
      <c r="O157" s="188"/>
      <c r="P157" s="188"/>
      <c r="Q157" s="188"/>
      <c r="BB157" s="247" t="str">
        <f>'Base Couteaux de rasage'!N107</f>
        <v>Z000 224 721 264</v>
      </c>
      <c r="BC157" s="247"/>
      <c r="BD157" s="247">
        <f>'Base Couteaux de rasage'!C107</f>
        <v>3</v>
      </c>
      <c r="BE157" s="247">
        <f>'Base Couteaux de rasage'!D107</f>
        <v>37.9</v>
      </c>
      <c r="BF157" s="247">
        <f>'Base Couteaux de rasage'!E107</f>
        <v>1.1000000000000001</v>
      </c>
      <c r="BG157" s="247">
        <f>'Base Couteaux de rasage'!F107</f>
        <v>36.799999999999997</v>
      </c>
      <c r="BH157" s="247">
        <f>'Base Couteaux de rasage'!G107</f>
        <v>8</v>
      </c>
      <c r="BI157" s="247">
        <f>'Base Couteaux de rasage'!H107</f>
        <v>4.8499999999999996</v>
      </c>
      <c r="BJ157" s="247">
        <f>'Base Couteaux de rasage'!B107</f>
        <v>264</v>
      </c>
      <c r="BK157" s="247" t="str">
        <f>'Base Couteaux de rasage'!J107</f>
        <v>Récepteur 6</v>
      </c>
      <c r="BL157" s="247" t="str">
        <f>'Base Couteaux de rasage'!K107</f>
        <v>5 ème</v>
      </c>
      <c r="BM157" s="247" t="str">
        <f>'Base Couteaux de rasage'!L107</f>
        <v>51 X 33</v>
      </c>
      <c r="BN157" s="247">
        <f>'Base Couteaux de rasage'!M107</f>
        <v>2500</v>
      </c>
      <c r="BO157" s="221"/>
      <c r="BP157" s="221"/>
      <c r="CI157" s="7"/>
      <c r="CJ157" s="7"/>
      <c r="CK157" s="7"/>
      <c r="CL157" s="7"/>
      <c r="CM157" s="7"/>
      <c r="CN157" s="7"/>
      <c r="CO157" s="7"/>
      <c r="CP157" s="7"/>
    </row>
    <row r="158" spans="2:94" ht="15" x14ac:dyDescent="0.2">
      <c r="B158" s="196"/>
      <c r="C158" s="196"/>
      <c r="D158" s="197"/>
      <c r="E158" s="198"/>
      <c r="F158" s="198"/>
      <c r="G158" s="198"/>
      <c r="H158" s="197"/>
      <c r="I158" s="198"/>
      <c r="J158" s="196"/>
      <c r="K158" s="199"/>
      <c r="L158" s="200"/>
      <c r="M158" s="201"/>
      <c r="N158" s="201"/>
      <c r="O158" s="188"/>
      <c r="P158" s="188"/>
      <c r="Q158" s="188"/>
      <c r="BB158" s="247" t="str">
        <f>'Base Couteaux de rasage'!N108</f>
        <v>Z000 224 723 451</v>
      </c>
      <c r="BC158" s="247"/>
      <c r="BD158" s="247">
        <f>'Base Couteaux de rasage'!C108</f>
        <v>5</v>
      </c>
      <c r="BE158" s="247">
        <f>'Base Couteaux de rasage'!D108</f>
        <v>57.3</v>
      </c>
      <c r="BF158" s="247">
        <f>'Base Couteaux de rasage'!E108</f>
        <v>1.7</v>
      </c>
      <c r="BG158" s="247">
        <f>'Base Couteaux de rasage'!F108</f>
        <v>55.599999999999994</v>
      </c>
      <c r="BH158" s="247">
        <f>'Base Couteaux de rasage'!G108</f>
        <v>11</v>
      </c>
      <c r="BI158" s="247">
        <f>'Base Couteaux de rasage'!H108</f>
        <v>7.35</v>
      </c>
      <c r="BJ158" s="247">
        <f>'Base Couteaux de rasage'!B108</f>
        <v>451</v>
      </c>
      <c r="BK158" s="247" t="str">
        <f>'Base Couteaux de rasage'!J108</f>
        <v>Arbre Second.</v>
      </c>
      <c r="BL158" s="247">
        <f>'Base Couteaux de rasage'!K108</f>
        <v>0</v>
      </c>
      <c r="BM158" s="247" t="str">
        <f>'Base Couteaux de rasage'!L108</f>
        <v>13 B 61</v>
      </c>
      <c r="BN158" s="247">
        <f>'Base Couteaux de rasage'!M108</f>
        <v>1200</v>
      </c>
      <c r="BO158" s="221"/>
      <c r="BP158" s="221"/>
      <c r="CI158" s="7"/>
      <c r="CJ158" s="7"/>
      <c r="CK158" s="7"/>
      <c r="CL158" s="7"/>
      <c r="CM158" s="7"/>
      <c r="CN158" s="7"/>
      <c r="CO158" s="7"/>
      <c r="CP158" s="7"/>
    </row>
    <row r="159" spans="2:94" ht="15" x14ac:dyDescent="0.2">
      <c r="B159" s="196"/>
      <c r="C159" s="196"/>
      <c r="D159" s="197"/>
      <c r="E159" s="198"/>
      <c r="F159" s="198"/>
      <c r="G159" s="198"/>
      <c r="H159" s="197"/>
      <c r="I159" s="198"/>
      <c r="J159" s="196"/>
      <c r="K159" s="199"/>
      <c r="L159" s="200"/>
      <c r="M159" s="201"/>
      <c r="N159" s="201"/>
      <c r="O159" s="188"/>
      <c r="P159" s="188"/>
      <c r="Q159" s="188"/>
      <c r="BB159" s="247" t="str">
        <f>'Base Couteaux de rasage'!N109</f>
        <v>Z000 224 725 462</v>
      </c>
      <c r="BC159" s="247"/>
      <c r="BD159" s="247">
        <f>'Base Couteaux de rasage'!C109</f>
        <v>4</v>
      </c>
      <c r="BE159" s="247">
        <f>'Base Couteaux de rasage'!D109</f>
        <v>58.7</v>
      </c>
      <c r="BF159" s="247">
        <f>'Base Couteaux de rasage'!E109</f>
        <v>1.9</v>
      </c>
      <c r="BG159" s="247">
        <f>'Base Couteaux de rasage'!F109</f>
        <v>56.800000000000004</v>
      </c>
      <c r="BH159" s="247">
        <f>'Base Couteaux de rasage'!G109</f>
        <v>11</v>
      </c>
      <c r="BI159" s="247">
        <f>'Base Couteaux de rasage'!H109</f>
        <v>7.35</v>
      </c>
      <c r="BJ159" s="247">
        <f>'Base Couteaux de rasage'!B109</f>
        <v>462</v>
      </c>
      <c r="BK159" s="247" t="str">
        <f>'Base Couteaux de rasage'!J109</f>
        <v xml:space="preserve">Couronne </v>
      </c>
      <c r="BL159" s="247" t="str">
        <f>'Base Couteaux de rasage'!K109</f>
        <v>PONT</v>
      </c>
      <c r="BM159" s="247" t="str">
        <f>'Base Couteaux de rasage'!L109</f>
        <v>61 X 13</v>
      </c>
      <c r="BN159" s="247">
        <f>'Base Couteaux de rasage'!M109</f>
        <v>1250</v>
      </c>
      <c r="BO159" s="221"/>
      <c r="BP159" s="221"/>
      <c r="CI159" s="7"/>
      <c r="CJ159" s="7"/>
      <c r="CK159" s="7"/>
      <c r="CL159" s="7"/>
      <c r="CM159" s="7"/>
      <c r="CN159" s="7"/>
      <c r="CO159" s="7"/>
      <c r="CP159" s="7"/>
    </row>
    <row r="160" spans="2:94" ht="15" x14ac:dyDescent="0.2">
      <c r="B160" s="196"/>
      <c r="C160" s="196"/>
      <c r="D160" s="197"/>
      <c r="E160" s="198"/>
      <c r="F160" s="198"/>
      <c r="G160" s="198"/>
      <c r="H160" s="197"/>
      <c r="I160" s="198"/>
      <c r="J160" s="196"/>
      <c r="K160" s="199"/>
      <c r="L160" s="200"/>
      <c r="M160" s="201"/>
      <c r="N160" s="201"/>
      <c r="O160" s="188"/>
      <c r="P160" s="188"/>
      <c r="Q160" s="188"/>
      <c r="BB160" s="247" t="str">
        <f>'Base Couteaux de rasage'!N110</f>
        <v>Z000 224 736 261</v>
      </c>
      <c r="BC160" s="247"/>
      <c r="BD160" s="247">
        <f>'Base Couteaux de rasage'!C110</f>
        <v>3</v>
      </c>
      <c r="BE160" s="247">
        <f>'Base Couteaux de rasage'!D110</f>
        <v>41.4</v>
      </c>
      <c r="BF160" s="247">
        <f>'Base Couteaux de rasage'!E110</f>
        <v>1.7</v>
      </c>
      <c r="BG160" s="247">
        <f>'Base Couteaux de rasage'!F110</f>
        <v>39.699999999999996</v>
      </c>
      <c r="BH160" s="247">
        <f>'Base Couteaux de rasage'!G110</f>
        <v>13</v>
      </c>
      <c r="BI160" s="247">
        <f>'Base Couteaux de rasage'!H110</f>
        <v>5.25</v>
      </c>
      <c r="BJ160" s="247">
        <f>'Base Couteaux de rasage'!B110</f>
        <v>261</v>
      </c>
      <c r="BK160" s="247" t="str">
        <f>'Base Couteaux de rasage'!J110</f>
        <v>Commande 4</v>
      </c>
      <c r="BL160" s="247" t="str">
        <f>'Base Couteaux de rasage'!K110</f>
        <v>4 ème</v>
      </c>
      <c r="BM160" s="247" t="str">
        <f>'Base Couteaux de rasage'!L110</f>
        <v>39 X 37</v>
      </c>
      <c r="BN160" s="247">
        <f>'Base Couteaux de rasage'!M110</f>
        <v>2500</v>
      </c>
      <c r="BO160" s="221"/>
      <c r="BP160" s="221"/>
      <c r="CI160" s="7"/>
      <c r="CJ160" s="7"/>
      <c r="CK160" s="7"/>
      <c r="CL160" s="7"/>
      <c r="CM160" s="7"/>
      <c r="CN160" s="7"/>
      <c r="CO160" s="7"/>
      <c r="CP160" s="7"/>
    </row>
    <row r="161" spans="2:94" ht="15" x14ac:dyDescent="0.2">
      <c r="B161" s="196"/>
      <c r="C161" s="196"/>
      <c r="D161" s="197"/>
      <c r="E161" s="198"/>
      <c r="F161" s="198"/>
      <c r="G161" s="198"/>
      <c r="H161" s="197"/>
      <c r="I161" s="198"/>
      <c r="J161" s="196"/>
      <c r="K161" s="199"/>
      <c r="L161" s="200"/>
      <c r="M161" s="201"/>
      <c r="N161" s="201"/>
      <c r="O161" s="188"/>
      <c r="P161" s="188"/>
      <c r="Q161" s="188"/>
      <c r="BB161" s="247" t="str">
        <f>'Base Couteaux de rasage'!N111</f>
        <v>Z000 224 738 263</v>
      </c>
      <c r="BC161" s="247"/>
      <c r="BD161" s="247">
        <f>'Base Couteaux de rasage'!C111</f>
        <v>3</v>
      </c>
      <c r="BE161" s="247">
        <f>'Base Couteaux de rasage'!D111</f>
        <v>41.3</v>
      </c>
      <c r="BF161" s="247">
        <f>'Base Couteaux de rasage'!E111</f>
        <v>1.6</v>
      </c>
      <c r="BG161" s="247">
        <f>'Base Couteaux de rasage'!F111</f>
        <v>39.699999999999996</v>
      </c>
      <c r="BH161" s="247">
        <f>'Base Couteaux de rasage'!G111</f>
        <v>8</v>
      </c>
      <c r="BI161" s="247">
        <f>'Base Couteaux de rasage'!H111</f>
        <v>5.25</v>
      </c>
      <c r="BJ161" s="247">
        <f>'Base Couteaux de rasage'!B111</f>
        <v>263</v>
      </c>
      <c r="BK161" s="247" t="str">
        <f>'Base Couteaux de rasage'!J111</f>
        <v>Récepteur 4</v>
      </c>
      <c r="BL161" s="247" t="str">
        <f>'Base Couteaux de rasage'!K111</f>
        <v>4 ème</v>
      </c>
      <c r="BM161" s="247" t="str">
        <f>'Base Couteaux de rasage'!L111</f>
        <v>39 X 37</v>
      </c>
      <c r="BN161" s="247">
        <f>'Base Couteaux de rasage'!M111</f>
        <v>2500</v>
      </c>
      <c r="BO161" s="221"/>
      <c r="BP161" s="221"/>
      <c r="CI161" s="7"/>
      <c r="CJ161" s="7"/>
      <c r="CK161" s="7"/>
      <c r="CL161" s="7"/>
      <c r="CM161" s="7"/>
      <c r="CN161" s="7"/>
      <c r="CO161" s="7"/>
      <c r="CP161" s="7"/>
    </row>
    <row r="162" spans="2:94" ht="15" x14ac:dyDescent="0.2">
      <c r="B162" s="196"/>
      <c r="C162" s="196"/>
      <c r="D162" s="197"/>
      <c r="E162" s="198"/>
      <c r="F162" s="198"/>
      <c r="G162" s="198"/>
      <c r="H162" s="197"/>
      <c r="I162" s="198"/>
      <c r="J162" s="196"/>
      <c r="K162" s="199"/>
      <c r="L162" s="200"/>
      <c r="M162" s="201"/>
      <c r="N162" s="201"/>
      <c r="O162" s="188"/>
      <c r="P162" s="188"/>
      <c r="Q162" s="188"/>
      <c r="BB162" s="247" t="str">
        <f>'Base Couteaux de rasage'!N112</f>
        <v>Z000 224 750 264</v>
      </c>
      <c r="BC162" s="247"/>
      <c r="BD162" s="247">
        <f>'Base Couteaux de rasage'!C112</f>
        <v>5</v>
      </c>
      <c r="BE162" s="247">
        <f>'Base Couteaux de rasage'!D112</f>
        <v>61.6</v>
      </c>
      <c r="BF162" s="247">
        <f>'Base Couteaux de rasage'!E112</f>
        <v>1.7</v>
      </c>
      <c r="BG162" s="247">
        <f>'Base Couteaux de rasage'!F112</f>
        <v>59.9</v>
      </c>
      <c r="BH162" s="247">
        <f>'Base Couteaux de rasage'!G112</f>
        <v>11</v>
      </c>
      <c r="BI162" s="247">
        <f>'Base Couteaux de rasage'!H112</f>
        <v>7.85</v>
      </c>
      <c r="BJ162" s="247">
        <f>'Base Couteaux de rasage'!B112</f>
        <v>264</v>
      </c>
      <c r="BK162" s="247" t="str">
        <f>'Base Couteaux de rasage'!J112</f>
        <v>Renvoi M.Arriére</v>
      </c>
      <c r="BL162" s="247" t="str">
        <f>'Base Couteaux de rasage'!K112</f>
        <v>PONT</v>
      </c>
      <c r="BM162" s="247" t="str">
        <f>'Base Couteaux de rasage'!L112</f>
        <v>22 X 39</v>
      </c>
      <c r="BN162" s="247">
        <f>'Base Couteaux de rasage'!M112</f>
        <v>2500</v>
      </c>
      <c r="BO162" s="221"/>
      <c r="BP162" s="221"/>
      <c r="CI162" s="7"/>
      <c r="CJ162" s="7"/>
      <c r="CK162" s="7"/>
      <c r="CL162" s="7"/>
      <c r="CM162" s="7"/>
      <c r="CN162" s="7"/>
      <c r="CO162" s="7"/>
      <c r="CP162" s="7"/>
    </row>
    <row r="163" spans="2:94" ht="15" x14ac:dyDescent="0.2">
      <c r="B163" s="196"/>
      <c r="C163" s="196"/>
      <c r="D163" s="197"/>
      <c r="E163" s="198"/>
      <c r="F163" s="198"/>
      <c r="G163" s="198"/>
      <c r="H163" s="197"/>
      <c r="I163" s="198"/>
      <c r="J163" s="196"/>
      <c r="K163" s="199"/>
      <c r="L163" s="200"/>
      <c r="M163" s="201"/>
      <c r="N163" s="201"/>
      <c r="O163" s="188"/>
      <c r="P163" s="188"/>
      <c r="Q163" s="188"/>
      <c r="BB163" s="247" t="str">
        <f>'Base Couteaux de rasage'!N113</f>
        <v>Z000 224 752 264</v>
      </c>
      <c r="BC163" s="247"/>
      <c r="BD163" s="247">
        <f>'Base Couteaux de rasage'!C113</f>
        <v>4.5</v>
      </c>
      <c r="BE163" s="247">
        <f>'Base Couteaux de rasage'!D113</f>
        <v>62.1</v>
      </c>
      <c r="BF163" s="247">
        <f>'Base Couteaux de rasage'!E113</f>
        <v>1.7</v>
      </c>
      <c r="BG163" s="247">
        <f>'Base Couteaux de rasage'!F113</f>
        <v>60.4</v>
      </c>
      <c r="BH163" s="247">
        <f>'Base Couteaux de rasage'!G113</f>
        <v>10</v>
      </c>
      <c r="BI163" s="247">
        <f>'Base Couteaux de rasage'!H113</f>
        <v>7.85</v>
      </c>
      <c r="BJ163" s="247">
        <f>'Base Couteaux de rasage'!B113</f>
        <v>264</v>
      </c>
      <c r="BK163" s="247" t="str">
        <f>'Base Couteaux de rasage'!J113</f>
        <v>Pignon Recept.</v>
      </c>
      <c r="BL163" s="247" t="str">
        <f>'Base Couteaux de rasage'!K113</f>
        <v>M.Arrière</v>
      </c>
      <c r="BM163" s="247" t="str">
        <f>'Base Couteaux de rasage'!L113</f>
        <v>22 X 39</v>
      </c>
      <c r="BN163" s="247">
        <f>'Base Couteaux de rasage'!M113</f>
        <v>2500</v>
      </c>
      <c r="BO163" s="221"/>
      <c r="BP163" s="221"/>
      <c r="CI163" s="7"/>
      <c r="CJ163" s="7"/>
      <c r="CK163" s="7"/>
      <c r="CL163" s="7"/>
      <c r="CM163" s="7"/>
      <c r="CN163" s="7"/>
      <c r="CO163" s="7"/>
      <c r="CP163" s="7"/>
    </row>
    <row r="164" spans="2:94" ht="15" x14ac:dyDescent="0.2">
      <c r="B164" s="196"/>
      <c r="C164" s="196"/>
      <c r="D164" s="197"/>
      <c r="E164" s="198"/>
      <c r="F164" s="198"/>
      <c r="G164" s="198"/>
      <c r="H164" s="197"/>
      <c r="I164" s="198"/>
      <c r="J164" s="196"/>
      <c r="K164" s="199"/>
      <c r="L164" s="200"/>
      <c r="M164" s="201"/>
      <c r="N164" s="201"/>
      <c r="O164" s="188"/>
      <c r="P164" s="188"/>
      <c r="Q164" s="188"/>
      <c r="BB164" s="247" t="str">
        <f>'Base Couteaux de rasage'!N114</f>
        <v>Z000 224 761 264</v>
      </c>
      <c r="BC164" s="247"/>
      <c r="BD164" s="247">
        <f>'Base Couteaux de rasage'!C114</f>
        <v>2.5</v>
      </c>
      <c r="BE164" s="247">
        <f>'Base Couteaux de rasage'!D114</f>
        <v>38.4</v>
      </c>
      <c r="BF164" s="247">
        <f>'Base Couteaux de rasage'!E114</f>
        <v>1</v>
      </c>
      <c r="BG164" s="247">
        <f>'Base Couteaux de rasage'!F114</f>
        <v>37.4</v>
      </c>
      <c r="BH164" s="247">
        <f>'Base Couteaux de rasage'!G114</f>
        <v>13</v>
      </c>
      <c r="BI164" s="247">
        <f>'Base Couteaux de rasage'!H114</f>
        <v>4.8499999999999996</v>
      </c>
      <c r="BJ164" s="247">
        <f>'Base Couteaux de rasage'!B114</f>
        <v>264</v>
      </c>
      <c r="BK164" s="247" t="str">
        <f>'Base Couteaux de rasage'!J114</f>
        <v>Moteur 6</v>
      </c>
      <c r="BL164" s="247" t="str">
        <f>'Base Couteaux de rasage'!K114</f>
        <v>5 ème</v>
      </c>
      <c r="BM164" s="247" t="str">
        <f>'Base Couteaux de rasage'!L114</f>
        <v>53 X 31</v>
      </c>
      <c r="BN164" s="247">
        <f>'Base Couteaux de rasage'!M114</f>
        <v>2500</v>
      </c>
      <c r="BO164" s="221"/>
      <c r="BP164" s="221"/>
      <c r="CI164" s="7"/>
      <c r="CJ164" s="7"/>
      <c r="CK164" s="7"/>
      <c r="CL164" s="7"/>
      <c r="CM164" s="7"/>
      <c r="CN164" s="7"/>
      <c r="CO164" s="7"/>
      <c r="CP164" s="7"/>
    </row>
    <row r="165" spans="2:94" ht="15" x14ac:dyDescent="0.2">
      <c r="B165" s="196"/>
      <c r="C165" s="196"/>
      <c r="D165" s="197"/>
      <c r="E165" s="198"/>
      <c r="F165" s="198"/>
      <c r="G165" s="198"/>
      <c r="H165" s="197"/>
      <c r="I165" s="198"/>
      <c r="J165" s="196"/>
      <c r="K165" s="199"/>
      <c r="L165" s="200"/>
      <c r="M165" s="201"/>
      <c r="N165" s="201"/>
      <c r="O165" s="188"/>
      <c r="P165" s="188"/>
      <c r="Q165" s="188"/>
      <c r="BB165" s="247" t="str">
        <f>'Base Couteaux de rasage'!N115</f>
        <v>Z000 224 761 263</v>
      </c>
      <c r="BC165" s="247"/>
      <c r="BD165" s="247">
        <f>'Base Couteaux de rasage'!C115</f>
        <v>2.5</v>
      </c>
      <c r="BE165" s="247">
        <f>'Base Couteaux de rasage'!D115</f>
        <v>38.4</v>
      </c>
      <c r="BF165" s="247">
        <f>'Base Couteaux de rasage'!E115</f>
        <v>1</v>
      </c>
      <c r="BG165" s="247">
        <f>'Base Couteaux de rasage'!F115</f>
        <v>37.4</v>
      </c>
      <c r="BH165" s="247">
        <f>'Base Couteaux de rasage'!G115</f>
        <v>13</v>
      </c>
      <c r="BI165" s="247">
        <f>'Base Couteaux de rasage'!H115</f>
        <v>4.8499999999999996</v>
      </c>
      <c r="BJ165" s="247">
        <f>'Base Couteaux de rasage'!B115</f>
        <v>263</v>
      </c>
      <c r="BK165" s="247" t="str">
        <f>'Base Couteaux de rasage'!J115</f>
        <v>Moteur 5</v>
      </c>
      <c r="BL165" s="247" t="str">
        <f>'Base Couteaux de rasage'!K115</f>
        <v>5 ème</v>
      </c>
      <c r="BM165" s="247" t="str">
        <f>'Base Couteaux de rasage'!L115</f>
        <v>53 X 31</v>
      </c>
      <c r="BN165" s="247">
        <f>'Base Couteaux de rasage'!M115</f>
        <v>2500</v>
      </c>
      <c r="BO165" s="221"/>
      <c r="BP165" s="221"/>
      <c r="CI165" s="7"/>
      <c r="CJ165" s="7"/>
      <c r="CK165" s="7"/>
      <c r="CL165" s="7"/>
      <c r="CM165" s="7"/>
      <c r="CN165" s="7"/>
      <c r="CO165" s="7"/>
      <c r="CP165" s="7"/>
    </row>
    <row r="166" spans="2:94" ht="15" x14ac:dyDescent="0.2">
      <c r="B166" s="196"/>
      <c r="C166" s="196"/>
      <c r="D166" s="197"/>
      <c r="E166" s="198"/>
      <c r="F166" s="198"/>
      <c r="G166" s="198"/>
      <c r="H166" s="197"/>
      <c r="I166" s="198"/>
      <c r="J166" s="196"/>
      <c r="K166" s="249"/>
      <c r="L166" s="201"/>
      <c r="M166" s="200"/>
      <c r="N166" s="201"/>
      <c r="O166" s="188"/>
      <c r="P166" s="188"/>
      <c r="Q166" s="188"/>
      <c r="BB166" s="247" t="str">
        <f>'Base Couteaux de rasage'!N116</f>
        <v>Z000 224 763 264</v>
      </c>
      <c r="BC166" s="247"/>
      <c r="BD166" s="247">
        <f>'Base Couteaux de rasage'!C116</f>
        <v>2.5</v>
      </c>
      <c r="BE166" s="247">
        <f>'Base Couteaux de rasage'!D116</f>
        <v>37.9</v>
      </c>
      <c r="BF166" s="247">
        <f>'Base Couteaux de rasage'!E116</f>
        <v>1.4</v>
      </c>
      <c r="BG166" s="247">
        <f>'Base Couteaux de rasage'!F116</f>
        <v>36.5</v>
      </c>
      <c r="BH166" s="247">
        <f>'Base Couteaux de rasage'!G116</f>
        <v>14</v>
      </c>
      <c r="BI166" s="247">
        <f>'Base Couteaux de rasage'!H116</f>
        <v>4.8499999999999996</v>
      </c>
      <c r="BJ166" s="247">
        <f>'Base Couteaux de rasage'!B116</f>
        <v>264</v>
      </c>
      <c r="BK166" s="247" t="str">
        <f>'Base Couteaux de rasage'!J116</f>
        <v>Récepteur 6</v>
      </c>
      <c r="BL166" s="247" t="str">
        <f>'Base Couteaux de rasage'!K116</f>
        <v>5 ème</v>
      </c>
      <c r="BM166" s="247" t="str">
        <f>'Base Couteaux de rasage'!L116</f>
        <v>53 X 31</v>
      </c>
      <c r="BN166" s="247">
        <f>'Base Couteaux de rasage'!M116</f>
        <v>2500</v>
      </c>
      <c r="BO166" s="221"/>
      <c r="BP166" s="221"/>
      <c r="CI166" s="7"/>
      <c r="CJ166" s="7"/>
      <c r="CK166" s="7"/>
      <c r="CL166" s="7"/>
      <c r="CM166" s="7"/>
      <c r="CN166" s="7"/>
      <c r="CO166" s="7"/>
      <c r="CP166" s="7"/>
    </row>
    <row r="167" spans="2:94" ht="15" x14ac:dyDescent="0.2">
      <c r="B167" s="196"/>
      <c r="C167" s="196"/>
      <c r="D167" s="197"/>
      <c r="E167" s="198"/>
      <c r="F167" s="198"/>
      <c r="G167" s="198"/>
      <c r="H167" s="197"/>
      <c r="I167" s="198"/>
      <c r="J167" s="196"/>
      <c r="K167" s="210"/>
      <c r="L167" s="201"/>
      <c r="M167" s="200"/>
      <c r="N167" s="201"/>
      <c r="O167" s="188"/>
      <c r="P167" s="188"/>
      <c r="Q167" s="188"/>
      <c r="BB167" s="247" t="str">
        <f>'Base Couteaux de rasage'!N117</f>
        <v>Z000 224 763 263</v>
      </c>
      <c r="BC167" s="247"/>
      <c r="BD167" s="247">
        <f>'Base Couteaux de rasage'!C117</f>
        <v>2.5</v>
      </c>
      <c r="BE167" s="247">
        <f>'Base Couteaux de rasage'!D117</f>
        <v>37.9</v>
      </c>
      <c r="BF167" s="247">
        <f>'Base Couteaux de rasage'!E117</f>
        <v>1.4</v>
      </c>
      <c r="BG167" s="247">
        <f>'Base Couteaux de rasage'!F117</f>
        <v>36.5</v>
      </c>
      <c r="BH167" s="247">
        <f>'Base Couteaux de rasage'!G117</f>
        <v>14</v>
      </c>
      <c r="BI167" s="247">
        <f>'Base Couteaux de rasage'!H117</f>
        <v>4.8499999999999996</v>
      </c>
      <c r="BJ167" s="247">
        <f>'Base Couteaux de rasage'!B117</f>
        <v>263</v>
      </c>
      <c r="BK167" s="247" t="str">
        <f>'Base Couteaux de rasage'!J117</f>
        <v>Récepteur 6</v>
      </c>
      <c r="BL167" s="247" t="str">
        <f>'Base Couteaux de rasage'!K117</f>
        <v>5 ème</v>
      </c>
      <c r="BM167" s="247" t="str">
        <f>'Base Couteaux de rasage'!L117</f>
        <v>53 X 31</v>
      </c>
      <c r="BN167" s="247">
        <f>'Base Couteaux de rasage'!M117</f>
        <v>2500</v>
      </c>
      <c r="BO167" s="221"/>
      <c r="BP167" s="221"/>
      <c r="CI167" s="7"/>
      <c r="CJ167" s="7"/>
      <c r="CK167" s="7"/>
      <c r="CL167" s="7"/>
      <c r="CM167" s="7"/>
      <c r="CN167" s="7"/>
      <c r="CO167" s="7"/>
      <c r="CP167" s="7"/>
    </row>
    <row r="168" spans="2:94" ht="15" x14ac:dyDescent="0.2">
      <c r="B168" s="196"/>
      <c r="C168" s="196"/>
      <c r="D168" s="197"/>
      <c r="E168" s="198"/>
      <c r="F168" s="198"/>
      <c r="G168" s="198"/>
      <c r="H168" s="197"/>
      <c r="I168" s="198"/>
      <c r="J168" s="196"/>
      <c r="K168" s="210"/>
      <c r="L168" s="200"/>
      <c r="M168" s="201"/>
      <c r="N168" s="201"/>
      <c r="O168" s="188"/>
      <c r="P168" s="188"/>
      <c r="Q168" s="188"/>
      <c r="BB168" s="247" t="str">
        <f>'Base Couteaux de rasage'!N118</f>
        <v>Z000 224 843 264</v>
      </c>
      <c r="BC168" s="247"/>
      <c r="BD168" s="247">
        <f>'Base Couteaux de rasage'!C118</f>
        <v>4.5</v>
      </c>
      <c r="BE168" s="247">
        <f>'Base Couteaux de rasage'!D118</f>
        <v>60.9</v>
      </c>
      <c r="BF168" s="247">
        <f>'Base Couteaux de rasage'!E118</f>
        <v>1.59</v>
      </c>
      <c r="BG168" s="247">
        <f>'Base Couteaux de rasage'!F118</f>
        <v>59.31</v>
      </c>
      <c r="BH168" s="247">
        <f>'Base Couteaux de rasage'!G118</f>
        <v>8</v>
      </c>
      <c r="BI168" s="247">
        <f>'Base Couteaux de rasage'!H118</f>
        <v>7.6</v>
      </c>
      <c r="BJ168" s="247">
        <f>'Base Couteaux de rasage'!B118</f>
        <v>264</v>
      </c>
      <c r="BK168" s="247" t="str">
        <f>'Base Couteaux de rasage'!J118</f>
        <v>Baladeur</v>
      </c>
      <c r="BL168" s="247">
        <f>'Base Couteaux de rasage'!K118</f>
        <v>0</v>
      </c>
      <c r="BM168" s="247" t="str">
        <f>'Base Couteaux de rasage'!L118</f>
        <v>12 X 27 X 41</v>
      </c>
      <c r="BN168" s="247">
        <f>'Base Couteaux de rasage'!M118</f>
        <v>2500</v>
      </c>
      <c r="BO168" s="221"/>
      <c r="BP168" s="221"/>
      <c r="CI168" s="7"/>
      <c r="CJ168" s="7"/>
      <c r="CK168" s="7"/>
      <c r="CL168" s="7"/>
      <c r="CM168" s="7"/>
      <c r="CN168" s="7"/>
      <c r="CO168" s="7"/>
      <c r="CP168" s="7"/>
    </row>
    <row r="169" spans="2:94" ht="15" x14ac:dyDescent="0.2">
      <c r="B169" s="196"/>
      <c r="C169" s="196"/>
      <c r="D169" s="197"/>
      <c r="E169" s="198"/>
      <c r="F169" s="198"/>
      <c r="G169" s="198"/>
      <c r="H169" s="197"/>
      <c r="I169" s="198"/>
      <c r="J169" s="196"/>
      <c r="K169" s="199"/>
      <c r="L169" s="200"/>
      <c r="M169" s="201"/>
      <c r="N169" s="201"/>
      <c r="O169" s="188"/>
      <c r="P169" s="188"/>
      <c r="Q169" s="188"/>
      <c r="BB169" s="247" t="str">
        <f>'Base Couteaux de rasage'!N119</f>
        <v>Z000 224 949 263</v>
      </c>
      <c r="BC169" s="247"/>
      <c r="BD169" s="247">
        <f>'Base Couteaux de rasage'!C119</f>
        <v>4</v>
      </c>
      <c r="BE169" s="247">
        <f>'Base Couteaux de rasage'!D119</f>
        <v>60.3</v>
      </c>
      <c r="BF169" s="247">
        <f>'Base Couteaux de rasage'!E119</f>
        <v>1.8</v>
      </c>
      <c r="BG169" s="247">
        <f>'Base Couteaux de rasage'!F119</f>
        <v>58.5</v>
      </c>
      <c r="BH169" s="247">
        <f>'Base Couteaux de rasage'!G119</f>
        <v>10</v>
      </c>
      <c r="BI169" s="247">
        <f>'Base Couteaux de rasage'!H119</f>
        <v>7.65</v>
      </c>
      <c r="BJ169" s="247">
        <f>'Base Couteaux de rasage'!B119</f>
        <v>263</v>
      </c>
      <c r="BK169" s="247" t="str">
        <f>'Base Couteaux de rasage'!J119</f>
        <v>Récepteur 1</v>
      </c>
      <c r="BL169" s="247" t="str">
        <f>'Base Couteaux de rasage'!K119</f>
        <v>1 ère</v>
      </c>
      <c r="BM169" s="247" t="str">
        <f>'Base Couteaux de rasage'!L119</f>
        <v>11 X 41</v>
      </c>
      <c r="BN169" s="247">
        <f>'Base Couteaux de rasage'!M119</f>
        <v>2500</v>
      </c>
      <c r="BO169" s="221"/>
      <c r="BP169" s="221"/>
      <c r="CI169" s="7"/>
      <c r="CJ169" s="7"/>
      <c r="CK169" s="7"/>
      <c r="CL169" s="7"/>
      <c r="CM169" s="7"/>
      <c r="CN169" s="7"/>
      <c r="CO169" s="7"/>
      <c r="CP169" s="7"/>
    </row>
    <row r="170" spans="2:94" ht="15" x14ac:dyDescent="0.2">
      <c r="B170" s="196"/>
      <c r="C170" s="196"/>
      <c r="D170" s="197"/>
      <c r="E170" s="198"/>
      <c r="F170" s="198"/>
      <c r="G170" s="198"/>
      <c r="H170" s="197"/>
      <c r="I170" s="198"/>
      <c r="J170" s="196"/>
      <c r="K170" s="199"/>
      <c r="L170" s="200"/>
      <c r="M170" s="201"/>
      <c r="N170" s="201"/>
      <c r="O170" s="188"/>
      <c r="P170" s="188"/>
      <c r="Q170" s="188"/>
      <c r="BB170" s="247" t="str">
        <f>'Base Couteaux de rasage'!N120</f>
        <v>Z000 224 949 263</v>
      </c>
      <c r="BC170" s="247"/>
      <c r="BD170" s="247">
        <f>'Base Couteaux de rasage'!C120</f>
        <v>4</v>
      </c>
      <c r="BE170" s="247">
        <f>'Base Couteaux de rasage'!D120</f>
        <v>60.3</v>
      </c>
      <c r="BF170" s="247">
        <f>'Base Couteaux de rasage'!E120</f>
        <v>1.8</v>
      </c>
      <c r="BG170" s="247">
        <f>'Base Couteaux de rasage'!F120</f>
        <v>58.5</v>
      </c>
      <c r="BH170" s="247">
        <f>'Base Couteaux de rasage'!G120</f>
        <v>10</v>
      </c>
      <c r="BI170" s="247">
        <f>'Base Couteaux de rasage'!H120</f>
        <v>7.65</v>
      </c>
      <c r="BJ170" s="247">
        <f>'Base Couteaux de rasage'!B120</f>
        <v>263</v>
      </c>
      <c r="BK170" s="247" t="str">
        <f>'Base Couteaux de rasage'!J120</f>
        <v>Récepteur 1</v>
      </c>
      <c r="BL170" s="247" t="str">
        <f>'Base Couteaux de rasage'!K120</f>
        <v>1 ère</v>
      </c>
      <c r="BM170" s="247" t="str">
        <f>'Base Couteaux de rasage'!L120</f>
        <v>11 X 41</v>
      </c>
      <c r="BN170" s="247">
        <f>'Base Couteaux de rasage'!M120</f>
        <v>2500</v>
      </c>
      <c r="BO170" s="221"/>
      <c r="BP170" s="221"/>
      <c r="CI170" s="7"/>
      <c r="CJ170" s="7"/>
      <c r="CK170" s="7"/>
      <c r="CL170" s="7"/>
      <c r="CM170" s="7"/>
      <c r="CN170" s="7"/>
      <c r="CO170" s="7"/>
      <c r="CP170" s="7"/>
    </row>
    <row r="171" spans="2:94" ht="15" x14ac:dyDescent="0.2">
      <c r="B171" s="196"/>
      <c r="C171" s="196"/>
      <c r="D171" s="197"/>
      <c r="E171" s="198"/>
      <c r="F171" s="198"/>
      <c r="G171" s="198"/>
      <c r="H171" s="197"/>
      <c r="I171" s="198"/>
      <c r="J171" s="196"/>
      <c r="K171" s="210"/>
      <c r="L171" s="200"/>
      <c r="M171" s="201"/>
      <c r="N171" s="201"/>
      <c r="O171" s="188"/>
      <c r="P171" s="188"/>
      <c r="Q171" s="188"/>
      <c r="BB171" s="247" t="str">
        <f>'Base Couteaux de rasage'!N121</f>
        <v>Z000 224 971 263</v>
      </c>
      <c r="BC171" s="247"/>
      <c r="BD171" s="247">
        <f>'Base Couteaux de rasage'!C121</f>
        <v>2.5</v>
      </c>
      <c r="BE171" s="247">
        <f>'Base Couteaux de rasage'!D121</f>
        <v>36.299999999999997</v>
      </c>
      <c r="BF171" s="247">
        <f>'Base Couteaux de rasage'!E121</f>
        <v>1.3</v>
      </c>
      <c r="BG171" s="247">
        <f>'Base Couteaux de rasage'!F121</f>
        <v>35</v>
      </c>
      <c r="BH171" s="247">
        <f>'Base Couteaux de rasage'!G121</f>
        <v>8</v>
      </c>
      <c r="BI171" s="247">
        <f>'Base Couteaux de rasage'!H121</f>
        <v>4.5999999999999996</v>
      </c>
      <c r="BJ171" s="247">
        <f>'Base Couteaux de rasage'!B121</f>
        <v>263</v>
      </c>
      <c r="BK171" s="247" t="str">
        <f>'Base Couteaux de rasage'!J121</f>
        <v>Moteur 6</v>
      </c>
      <c r="BL171" s="247" t="str">
        <f>'Base Couteaux de rasage'!K121</f>
        <v>6 ème</v>
      </c>
      <c r="BM171" s="247" t="str">
        <f>'Base Couteaux de rasage'!L121</f>
        <v>58 X 31</v>
      </c>
      <c r="BN171" s="247">
        <f>'Base Couteaux de rasage'!M121</f>
        <v>2500</v>
      </c>
      <c r="BO171" s="221"/>
      <c r="BP171" s="221"/>
      <c r="CI171" s="7"/>
      <c r="CJ171" s="7"/>
      <c r="CK171" s="7"/>
      <c r="CL171" s="7"/>
      <c r="CM171" s="7"/>
      <c r="CN171" s="7"/>
      <c r="CO171" s="7"/>
      <c r="CP171" s="7"/>
    </row>
    <row r="172" spans="2:94" ht="15" x14ac:dyDescent="0.2">
      <c r="B172" s="196"/>
      <c r="C172" s="196"/>
      <c r="D172" s="197"/>
      <c r="E172" s="198"/>
      <c r="F172" s="198"/>
      <c r="G172" s="198"/>
      <c r="H172" s="197"/>
      <c r="I172" s="198"/>
      <c r="J172" s="196"/>
      <c r="K172" s="199"/>
      <c r="L172" s="200"/>
      <c r="M172" s="201"/>
      <c r="N172" s="201"/>
      <c r="O172" s="188"/>
      <c r="P172" s="188"/>
      <c r="Q172" s="188"/>
      <c r="BB172" s="247" t="str">
        <f>'Base Couteaux de rasage'!N122</f>
        <v>Z000 224 971 264</v>
      </c>
      <c r="BC172" s="247"/>
      <c r="BD172" s="247">
        <f>'Base Couteaux de rasage'!C122</f>
        <v>2.5</v>
      </c>
      <c r="BE172" s="247">
        <f>'Base Couteaux de rasage'!D122</f>
        <v>36.299999999999997</v>
      </c>
      <c r="BF172" s="247">
        <f>'Base Couteaux de rasage'!E122</f>
        <v>1.3</v>
      </c>
      <c r="BG172" s="247">
        <f>'Base Couteaux de rasage'!F122</f>
        <v>35</v>
      </c>
      <c r="BH172" s="247">
        <f>'Base Couteaux de rasage'!G122</f>
        <v>8</v>
      </c>
      <c r="BI172" s="247">
        <f>'Base Couteaux de rasage'!H122</f>
        <v>4.5999999999999996</v>
      </c>
      <c r="BJ172" s="247">
        <f>'Base Couteaux de rasage'!B122</f>
        <v>264</v>
      </c>
      <c r="BK172" s="247" t="str">
        <f>'Base Couteaux de rasage'!J122</f>
        <v>Moteur 6</v>
      </c>
      <c r="BL172" s="247" t="str">
        <f>'Base Couteaux de rasage'!K122</f>
        <v>6 ème</v>
      </c>
      <c r="BM172" s="247" t="str">
        <f>'Base Couteaux de rasage'!L122</f>
        <v>58 X 31</v>
      </c>
      <c r="BN172" s="247">
        <f>'Base Couteaux de rasage'!M122</f>
        <v>2500</v>
      </c>
      <c r="BO172" s="221"/>
      <c r="BP172" s="221"/>
      <c r="CI172" s="7"/>
      <c r="CJ172" s="7"/>
      <c r="CK172" s="7"/>
      <c r="CL172" s="7"/>
      <c r="CM172" s="7"/>
      <c r="CN172" s="7"/>
      <c r="CO172" s="7"/>
      <c r="CP172" s="7"/>
    </row>
    <row r="173" spans="2:94" ht="15" x14ac:dyDescent="0.2">
      <c r="B173" s="196"/>
      <c r="C173" s="196"/>
      <c r="D173" s="197"/>
      <c r="E173" s="198"/>
      <c r="F173" s="198"/>
      <c r="G173" s="198"/>
      <c r="H173" s="197"/>
      <c r="I173" s="198"/>
      <c r="J173" s="196"/>
      <c r="K173" s="210"/>
      <c r="L173" s="200"/>
      <c r="M173" s="201"/>
      <c r="N173" s="201"/>
      <c r="O173" s="188"/>
      <c r="P173" s="188"/>
      <c r="Q173" s="188"/>
      <c r="BB173" s="247" t="str">
        <f>'Base Couteaux de rasage'!N123</f>
        <v>Z000 224 972 264</v>
      </c>
      <c r="BC173" s="247"/>
      <c r="BD173" s="247">
        <f>'Base Couteaux de rasage'!C123</f>
        <v>3</v>
      </c>
      <c r="BE173" s="247">
        <f>'Base Couteaux de rasage'!D123</f>
        <v>35.799999999999997</v>
      </c>
      <c r="BF173" s="247">
        <f>'Base Couteaux de rasage'!E123</f>
        <v>1.3</v>
      </c>
      <c r="BG173" s="247">
        <f>'Base Couteaux de rasage'!F123</f>
        <v>34.5</v>
      </c>
      <c r="BH173" s="247">
        <f>'Base Couteaux de rasage'!G123</f>
        <v>8</v>
      </c>
      <c r="BI173" s="247">
        <f>'Base Couteaux de rasage'!H123</f>
        <v>4.5999999999999996</v>
      </c>
      <c r="BJ173" s="247">
        <f>'Base Couteaux de rasage'!B123</f>
        <v>264</v>
      </c>
      <c r="BK173" s="247" t="str">
        <f>'Base Couteaux de rasage'!J123</f>
        <v>Récepteur 6</v>
      </c>
      <c r="BL173" s="247" t="str">
        <f>'Base Couteaux de rasage'!K123</f>
        <v>6 ème</v>
      </c>
      <c r="BM173" s="247" t="str">
        <f>'Base Couteaux de rasage'!L123</f>
        <v>58 X 31</v>
      </c>
      <c r="BN173" s="247">
        <f>'Base Couteaux de rasage'!M123</f>
        <v>2500</v>
      </c>
      <c r="BO173" s="221"/>
      <c r="BP173" s="221"/>
      <c r="CI173" s="7"/>
      <c r="CJ173" s="7"/>
      <c r="CK173" s="7"/>
      <c r="CL173" s="7"/>
      <c r="CM173" s="7"/>
      <c r="CN173" s="7"/>
      <c r="CO173" s="7"/>
      <c r="CP173" s="7"/>
    </row>
    <row r="174" spans="2:94" ht="15" x14ac:dyDescent="0.2">
      <c r="B174" s="196"/>
      <c r="C174" s="196"/>
      <c r="D174" s="197"/>
      <c r="E174" s="198"/>
      <c r="F174" s="198"/>
      <c r="G174" s="198"/>
      <c r="H174" s="197"/>
      <c r="I174" s="198"/>
      <c r="J174" s="196"/>
      <c r="K174" s="199"/>
      <c r="L174" s="200"/>
      <c r="M174" s="201"/>
      <c r="N174" s="201"/>
      <c r="O174" s="188"/>
      <c r="P174" s="188"/>
      <c r="Q174" s="188"/>
      <c r="BB174" s="247" t="str">
        <f>'Base Couteaux de rasage'!N124</f>
        <v>Z000 224 996 261</v>
      </c>
      <c r="BC174" s="247"/>
      <c r="BD174" s="247">
        <f>'Base Couteaux de rasage'!C124</f>
        <v>4.5</v>
      </c>
      <c r="BE174" s="247">
        <f>'Base Couteaux de rasage'!D124</f>
        <v>60.5</v>
      </c>
      <c r="BF174" s="247">
        <f>'Base Couteaux de rasage'!E124</f>
        <v>1.8</v>
      </c>
      <c r="BG174" s="247">
        <f>'Base Couteaux de rasage'!F124</f>
        <v>58.7</v>
      </c>
      <c r="BH174" s="247">
        <f>'Base Couteaux de rasage'!G124</f>
        <v>11</v>
      </c>
      <c r="BI174" s="247">
        <f>'Base Couteaux de rasage'!H124</f>
        <v>7.73</v>
      </c>
      <c r="BJ174" s="247">
        <f>'Base Couteaux de rasage'!B124</f>
        <v>261</v>
      </c>
      <c r="BK174" s="247" t="str">
        <f>'Base Couteaux de rasage'!J124</f>
        <v>Commande 1</v>
      </c>
      <c r="BL174" s="247" t="str">
        <f>'Base Couteaux de rasage'!K124</f>
        <v>1 ère</v>
      </c>
      <c r="BM174" s="247" t="str">
        <f>'Base Couteaux de rasage'!L124</f>
        <v>12 X 39</v>
      </c>
      <c r="BN174" s="247">
        <f>'Base Couteaux de rasage'!M124</f>
        <v>3000</v>
      </c>
      <c r="BO174" s="221"/>
      <c r="BP174" s="221"/>
      <c r="CI174" s="7"/>
      <c r="CJ174" s="7"/>
      <c r="CK174" s="7"/>
      <c r="CL174" s="7"/>
      <c r="CM174" s="7"/>
      <c r="CN174" s="7"/>
      <c r="CO174" s="7"/>
      <c r="CP174" s="7"/>
    </row>
    <row r="175" spans="2:94" ht="15" x14ac:dyDescent="0.2">
      <c r="B175" s="196"/>
      <c r="C175" s="196"/>
      <c r="D175" s="197"/>
      <c r="E175" s="198"/>
      <c r="F175" s="198"/>
      <c r="G175" s="198"/>
      <c r="H175" s="197"/>
      <c r="I175" s="198"/>
      <c r="J175" s="196"/>
      <c r="K175" s="199"/>
      <c r="L175" s="200"/>
      <c r="M175" s="201"/>
      <c r="N175" s="201"/>
      <c r="O175" s="188"/>
      <c r="P175" s="188"/>
      <c r="Q175" s="188"/>
      <c r="BB175" s="247" t="str">
        <f>'Base Couteaux de rasage'!N125</f>
        <v>Z000 224 997 263</v>
      </c>
      <c r="BC175" s="247"/>
      <c r="BD175" s="247">
        <f>'Base Couteaux de rasage'!C125</f>
        <v>4</v>
      </c>
      <c r="BE175" s="247">
        <f>'Base Couteaux de rasage'!D125</f>
        <v>61.6</v>
      </c>
      <c r="BF175" s="247">
        <f>'Base Couteaux de rasage'!E125</f>
        <v>1.8</v>
      </c>
      <c r="BG175" s="247">
        <f>'Base Couteaux de rasage'!F125</f>
        <v>59.800000000000004</v>
      </c>
      <c r="BH175" s="247">
        <f>'Base Couteaux de rasage'!G125</f>
        <v>11</v>
      </c>
      <c r="BI175" s="247">
        <f>'Base Couteaux de rasage'!H125</f>
        <v>7.73</v>
      </c>
      <c r="BJ175" s="247">
        <f>'Base Couteaux de rasage'!B125</f>
        <v>263</v>
      </c>
      <c r="BK175" s="247" t="str">
        <f>'Base Couteaux de rasage'!J125</f>
        <v>Récepteur 1</v>
      </c>
      <c r="BL175" s="247" t="str">
        <f>'Base Couteaux de rasage'!K125</f>
        <v>1 ère</v>
      </c>
      <c r="BM175" s="247" t="str">
        <f>'Base Couteaux de rasage'!L125</f>
        <v>12 X 39</v>
      </c>
      <c r="BN175" s="247">
        <f>'Base Couteaux de rasage'!M125</f>
        <v>2500</v>
      </c>
      <c r="BO175" s="221"/>
      <c r="BP175" s="221"/>
      <c r="CI175" s="7"/>
      <c r="CJ175" s="7"/>
      <c r="CK175" s="7"/>
      <c r="CL175" s="7"/>
      <c r="CM175" s="7"/>
      <c r="CN175" s="7"/>
      <c r="CO175" s="7"/>
      <c r="CP175" s="7"/>
    </row>
    <row r="176" spans="2:94" ht="15" x14ac:dyDescent="0.2">
      <c r="B176" s="196"/>
      <c r="C176" s="196"/>
      <c r="D176" s="197"/>
      <c r="E176" s="198"/>
      <c r="F176" s="198"/>
      <c r="G176" s="198"/>
      <c r="H176" s="197"/>
      <c r="I176" s="198"/>
      <c r="J176" s="196"/>
      <c r="K176" s="210"/>
      <c r="L176" s="200"/>
      <c r="M176" s="201"/>
      <c r="N176" s="201"/>
      <c r="O176" s="188"/>
      <c r="P176" s="188"/>
      <c r="Q176" s="188"/>
      <c r="BB176" s="247" t="str">
        <f>'Base Couteaux de rasage'!N126</f>
        <v>Z000 224 998 261</v>
      </c>
      <c r="BC176" s="247"/>
      <c r="BD176" s="247">
        <f>'Base Couteaux de rasage'!C126</f>
        <v>5.5</v>
      </c>
      <c r="BE176" s="247">
        <f>'Base Couteaux de rasage'!D126</f>
        <v>57.9</v>
      </c>
      <c r="BF176" s="247">
        <f>'Base Couteaux de rasage'!E126</f>
        <v>1.8</v>
      </c>
      <c r="BG176" s="247">
        <f>'Base Couteaux de rasage'!F126</f>
        <v>56.1</v>
      </c>
      <c r="BH176" s="247">
        <f>'Base Couteaux de rasage'!G126</f>
        <v>10</v>
      </c>
      <c r="BI176" s="247">
        <f>'Base Couteaux de rasage'!H126</f>
        <v>7.47</v>
      </c>
      <c r="BJ176" s="247">
        <f>'Base Couteaux de rasage'!B126</f>
        <v>261</v>
      </c>
      <c r="BK176" s="247" t="str">
        <f>'Base Couteaux de rasage'!J126</f>
        <v>Commande 1</v>
      </c>
      <c r="BL176" s="247" t="str">
        <f>'Base Couteaux de rasage'!K126</f>
        <v>1 ère</v>
      </c>
      <c r="BM176" s="247" t="str">
        <f>'Base Couteaux de rasage'!L126</f>
        <v>12 X 41</v>
      </c>
      <c r="BN176" s="247">
        <f>'Base Couteaux de rasage'!M126</f>
        <v>3000</v>
      </c>
      <c r="BO176" s="221"/>
      <c r="BP176" s="221"/>
      <c r="CI176" s="7"/>
      <c r="CJ176" s="7"/>
      <c r="CK176" s="7"/>
      <c r="CL176" s="7"/>
      <c r="CM176" s="7"/>
      <c r="CN176" s="7"/>
      <c r="CO176" s="7"/>
      <c r="CP176" s="7"/>
    </row>
    <row r="177" spans="2:94" ht="15" x14ac:dyDescent="0.2">
      <c r="B177" s="196"/>
      <c r="C177" s="196"/>
      <c r="D177" s="197"/>
      <c r="E177" s="198"/>
      <c r="F177" s="198"/>
      <c r="G177" s="198"/>
      <c r="H177" s="197"/>
      <c r="I177" s="198"/>
      <c r="J177" s="196"/>
      <c r="K177" s="199"/>
      <c r="L177" s="200"/>
      <c r="M177" s="200"/>
      <c r="N177" s="201"/>
      <c r="O177" s="188"/>
      <c r="P177" s="188"/>
      <c r="Q177" s="188"/>
      <c r="BB177" s="247" t="str">
        <f>'Base Couteaux de rasage'!N127</f>
        <v>Z000 224 999 263</v>
      </c>
      <c r="BC177" s="247"/>
      <c r="BD177" s="247">
        <f>'Base Couteaux de rasage'!C127</f>
        <v>3.5</v>
      </c>
      <c r="BE177" s="247">
        <f>'Base Couteaux de rasage'!D127</f>
        <v>60.1</v>
      </c>
      <c r="BF177" s="247">
        <f>'Base Couteaux de rasage'!E127</f>
        <v>1.8</v>
      </c>
      <c r="BG177" s="247">
        <f>'Base Couteaux de rasage'!F127</f>
        <v>58.300000000000004</v>
      </c>
      <c r="BH177" s="247">
        <f>'Base Couteaux de rasage'!G127</f>
        <v>12</v>
      </c>
      <c r="BI177" s="247">
        <f>'Base Couteaux de rasage'!H127</f>
        <v>7.47</v>
      </c>
      <c r="BJ177" s="247">
        <f>'Base Couteaux de rasage'!B127</f>
        <v>263</v>
      </c>
      <c r="BK177" s="247" t="str">
        <f>'Base Couteaux de rasage'!J127</f>
        <v>Récepteur 1</v>
      </c>
      <c r="BL177" s="247" t="str">
        <f>'Base Couteaux de rasage'!K127</f>
        <v>1 ère</v>
      </c>
      <c r="BM177" s="247" t="str">
        <f>'Base Couteaux de rasage'!L127</f>
        <v>12 X 41</v>
      </c>
      <c r="BN177" s="247">
        <f>'Base Couteaux de rasage'!M127</f>
        <v>0</v>
      </c>
      <c r="BO177" s="221"/>
      <c r="BP177" s="221"/>
      <c r="CI177" s="7"/>
      <c r="CJ177" s="7"/>
      <c r="CK177" s="7"/>
      <c r="CL177" s="7"/>
      <c r="CM177" s="7"/>
      <c r="CN177" s="7"/>
      <c r="CO177" s="7"/>
      <c r="CP177" s="7"/>
    </row>
    <row r="178" spans="2:94" ht="15" x14ac:dyDescent="0.2">
      <c r="B178" s="196"/>
      <c r="C178" s="196"/>
      <c r="D178" s="197"/>
      <c r="E178" s="198"/>
      <c r="F178" s="198"/>
      <c r="G178" s="198"/>
      <c r="H178" s="197"/>
      <c r="I178" s="198"/>
      <c r="J178" s="196"/>
      <c r="K178" s="210"/>
      <c r="L178" s="200"/>
      <c r="M178" s="201"/>
      <c r="N178" s="201"/>
      <c r="O178" s="188"/>
      <c r="P178" s="188"/>
      <c r="Q178" s="188"/>
      <c r="BB178" s="247" t="str">
        <f>'Base Couteaux de rasage'!N128</f>
        <v>Z000 278 062 261</v>
      </c>
      <c r="BC178" s="247"/>
      <c r="BD178" s="247">
        <f>'Base Couteaux de rasage'!C128</f>
        <v>4.5</v>
      </c>
      <c r="BE178" s="247">
        <f>'Base Couteaux de rasage'!D128</f>
        <v>58.6</v>
      </c>
      <c r="BF178" s="247">
        <f>'Base Couteaux de rasage'!E128</f>
        <v>1.9</v>
      </c>
      <c r="BG178" s="247">
        <f>'Base Couteaux de rasage'!F128</f>
        <v>56.7</v>
      </c>
      <c r="BH178" s="247">
        <f>'Base Couteaux de rasage'!G128</f>
        <v>10</v>
      </c>
      <c r="BI178" s="247">
        <f>'Base Couteaux de rasage'!H128</f>
        <v>7.45</v>
      </c>
      <c r="BJ178" s="247">
        <f>'Base Couteaux de rasage'!B128</f>
        <v>261</v>
      </c>
      <c r="BK178" s="247" t="str">
        <f>'Base Couteaux de rasage'!J128</f>
        <v>Commande 1</v>
      </c>
      <c r="BL178" s="247" t="str">
        <f>'Base Couteaux de rasage'!K128</f>
        <v>1 ère</v>
      </c>
      <c r="BM178" s="247" t="str">
        <f>'Base Couteaux de rasage'!L128</f>
        <v>13 X 40</v>
      </c>
      <c r="BN178" s="247">
        <f>'Base Couteaux de rasage'!M128</f>
        <v>3000</v>
      </c>
      <c r="BO178" s="221"/>
      <c r="BP178" s="221"/>
      <c r="CI178" s="7"/>
      <c r="CJ178" s="7"/>
      <c r="CK178" s="7"/>
      <c r="CL178" s="7"/>
      <c r="CM178" s="7"/>
      <c r="CN178" s="7"/>
      <c r="CO178" s="7"/>
      <c r="CP178" s="7"/>
    </row>
    <row r="179" spans="2:94" ht="15" x14ac:dyDescent="0.2">
      <c r="B179" s="196"/>
      <c r="C179" s="196"/>
      <c r="D179" s="197"/>
      <c r="E179" s="198"/>
      <c r="F179" s="198"/>
      <c r="G179" s="198"/>
      <c r="H179" s="197"/>
      <c r="I179" s="198"/>
      <c r="J179" s="196"/>
      <c r="K179" s="199"/>
      <c r="L179" s="200"/>
      <c r="M179" s="200"/>
      <c r="N179" s="201"/>
      <c r="O179" s="188"/>
      <c r="P179" s="188"/>
      <c r="Q179" s="188"/>
      <c r="BB179" s="247" t="str">
        <f>'Base Couteaux de rasage'!N129</f>
        <v>Z000 278 063 263</v>
      </c>
      <c r="BC179" s="247"/>
      <c r="BD179" s="247">
        <f>'Base Couteaux de rasage'!C129</f>
        <v>4</v>
      </c>
      <c r="BE179" s="247">
        <f>'Base Couteaux de rasage'!D129</f>
        <v>59.6</v>
      </c>
      <c r="BF179" s="247">
        <f>'Base Couteaux de rasage'!E129</f>
        <v>1.8</v>
      </c>
      <c r="BG179" s="247">
        <f>'Base Couteaux de rasage'!F129</f>
        <v>57.800000000000004</v>
      </c>
      <c r="BH179" s="247">
        <f>'Base Couteaux de rasage'!G129</f>
        <v>10</v>
      </c>
      <c r="BI179" s="247">
        <f>'Base Couteaux de rasage'!H129</f>
        <v>7.45</v>
      </c>
      <c r="BJ179" s="247">
        <f>'Base Couteaux de rasage'!B129</f>
        <v>263</v>
      </c>
      <c r="BK179" s="247" t="str">
        <f>'Base Couteaux de rasage'!J129</f>
        <v>Récepteur 1</v>
      </c>
      <c r="BL179" s="247" t="str">
        <f>'Base Couteaux de rasage'!K129</f>
        <v>1 ère</v>
      </c>
      <c r="BM179" s="247" t="str">
        <f>'Base Couteaux de rasage'!L129</f>
        <v>13 X 40</v>
      </c>
      <c r="BN179" s="247">
        <f>'Base Couteaux de rasage'!M129</f>
        <v>2500</v>
      </c>
      <c r="BO179" s="221"/>
      <c r="BP179" s="221"/>
      <c r="CI179" s="7"/>
      <c r="CJ179" s="7"/>
      <c r="CK179" s="7"/>
      <c r="CL179" s="7"/>
      <c r="CM179" s="7"/>
      <c r="CN179" s="7"/>
      <c r="CO179" s="7"/>
      <c r="CP179" s="7"/>
    </row>
    <row r="180" spans="2:94" ht="15" x14ac:dyDescent="0.2">
      <c r="B180" s="196"/>
      <c r="C180" s="196"/>
      <c r="D180" s="197"/>
      <c r="E180" s="198"/>
      <c r="F180" s="198"/>
      <c r="G180" s="198"/>
      <c r="H180" s="197"/>
      <c r="I180" s="198"/>
      <c r="J180" s="196"/>
      <c r="K180" s="210"/>
      <c r="L180" s="200"/>
      <c r="M180" s="201"/>
      <c r="N180" s="201"/>
      <c r="O180" s="188"/>
      <c r="P180" s="188"/>
      <c r="Q180" s="188"/>
      <c r="BB180" s="247" t="str">
        <f>'Base Couteaux de rasage'!N130</f>
        <v>Z000 349 638 451</v>
      </c>
      <c r="BC180" s="247"/>
      <c r="BD180" s="247">
        <f>'Base Couteaux de rasage'!C130</f>
        <v>4.5</v>
      </c>
      <c r="BE180" s="247">
        <f>'Base Couteaux de rasage'!D130</f>
        <v>55.6</v>
      </c>
      <c r="BF180" s="247">
        <f>'Base Couteaux de rasage'!E130</f>
        <v>1.7</v>
      </c>
      <c r="BG180" s="247">
        <f>'Base Couteaux de rasage'!F130</f>
        <v>53.9</v>
      </c>
      <c r="BH180" s="247">
        <f>'Base Couteaux de rasage'!G130</f>
        <v>8</v>
      </c>
      <c r="BI180" s="247">
        <f>'Base Couteaux de rasage'!H130</f>
        <v>7.1</v>
      </c>
      <c r="BJ180" s="247">
        <f>'Base Couteaux de rasage'!B130</f>
        <v>451</v>
      </c>
      <c r="BK180" s="247" t="str">
        <f>'Base Couteaux de rasage'!J130</f>
        <v>Arbre Second.</v>
      </c>
      <c r="BL180" s="247" t="str">
        <f>'Base Couteaux de rasage'!K130</f>
        <v>PONT</v>
      </c>
      <c r="BM180" s="247" t="str">
        <f>'Base Couteaux de rasage'!L130</f>
        <v>13 B 64 (T. C.)</v>
      </c>
      <c r="BN180" s="247">
        <f>'Base Couteaux de rasage'!M130</f>
        <v>0</v>
      </c>
      <c r="BO180" s="221"/>
      <c r="BP180" s="221"/>
      <c r="CI180" s="7"/>
      <c r="CJ180" s="7"/>
      <c r="CK180" s="7"/>
      <c r="CL180" s="7"/>
      <c r="CM180" s="7"/>
      <c r="CN180" s="7"/>
      <c r="CO180" s="7"/>
      <c r="CP180" s="7"/>
    </row>
    <row r="181" spans="2:94" ht="15" x14ac:dyDescent="0.2">
      <c r="B181" s="196"/>
      <c r="C181" s="196"/>
      <c r="D181" s="197"/>
      <c r="E181" s="198"/>
      <c r="F181" s="198"/>
      <c r="G181" s="198"/>
      <c r="H181" s="197"/>
      <c r="I181" s="198"/>
      <c r="J181" s="196"/>
      <c r="K181" s="199"/>
      <c r="L181" s="200"/>
      <c r="M181" s="200"/>
      <c r="N181" s="201"/>
      <c r="O181" s="188"/>
      <c r="P181" s="188"/>
      <c r="Q181" s="188"/>
      <c r="BB181" s="247" t="str">
        <f>'Base Couteaux de rasage'!N131</f>
        <v>Z000 349 640 462</v>
      </c>
      <c r="BC181" s="247"/>
      <c r="BD181" s="247">
        <f>'Base Couteaux de rasage'!C131</f>
        <v>3.5</v>
      </c>
      <c r="BE181" s="247">
        <f>'Base Couteaux de rasage'!D131</f>
        <v>56.8</v>
      </c>
      <c r="BF181" s="247">
        <f>'Base Couteaux de rasage'!E131</f>
        <v>1.6999999999999957</v>
      </c>
      <c r="BG181" s="247">
        <f>'Base Couteaux de rasage'!F131</f>
        <v>55.1</v>
      </c>
      <c r="BH181" s="247">
        <f>'Base Couteaux de rasage'!G131</f>
        <v>8</v>
      </c>
      <c r="BI181" s="247">
        <f>'Base Couteaux de rasage'!H131</f>
        <v>7.1</v>
      </c>
      <c r="BJ181" s="247">
        <f>'Base Couteaux de rasage'!B131</f>
        <v>462</v>
      </c>
      <c r="BK181" s="247" t="str">
        <f>'Base Couteaux de rasage'!J131</f>
        <v xml:space="preserve">Couronne </v>
      </c>
      <c r="BL181" s="247" t="str">
        <f>'Base Couteaux de rasage'!K131</f>
        <v>PONT</v>
      </c>
      <c r="BM181" s="247" t="str">
        <f>'Base Couteaux de rasage'!L131</f>
        <v>64 X 13</v>
      </c>
      <c r="BN181" s="247">
        <f>'Base Couteaux de rasage'!M131</f>
        <v>1250</v>
      </c>
      <c r="BO181" s="221"/>
      <c r="BP181" s="221"/>
      <c r="CI181" s="7"/>
      <c r="CJ181" s="7"/>
      <c r="CK181" s="7"/>
      <c r="CL181" s="7"/>
      <c r="CM181" s="7"/>
      <c r="CN181" s="7"/>
      <c r="CO181" s="7"/>
      <c r="CP181" s="7"/>
    </row>
    <row r="182" spans="2:94" ht="15" x14ac:dyDescent="0.2">
      <c r="B182" s="196"/>
      <c r="C182" s="196"/>
      <c r="D182" s="197"/>
      <c r="E182" s="198"/>
      <c r="F182" s="198"/>
      <c r="G182" s="198"/>
      <c r="H182" s="197"/>
      <c r="I182" s="198"/>
      <c r="J182" s="196"/>
      <c r="K182" s="210"/>
      <c r="L182" s="200"/>
      <c r="M182" s="200"/>
      <c r="N182" s="201"/>
      <c r="O182" s="188"/>
      <c r="P182" s="188"/>
      <c r="Q182" s="188"/>
      <c r="BB182" s="247" t="str">
        <f>'Base Couteaux de rasage'!N132</f>
        <v>Z000 384 017 261</v>
      </c>
      <c r="BC182" s="247"/>
      <c r="BD182" s="247">
        <f>'Base Couteaux de rasage'!C132</f>
        <v>5</v>
      </c>
      <c r="BE182" s="247">
        <f>'Base Couteaux de rasage'!D132</f>
        <v>59.75</v>
      </c>
      <c r="BF182" s="247">
        <f>'Base Couteaux de rasage'!E132</f>
        <v>1.2999999999999972</v>
      </c>
      <c r="BG182" s="247">
        <f>'Base Couteaux de rasage'!F132</f>
        <v>58.45</v>
      </c>
      <c r="BH182" s="247">
        <f>'Base Couteaux de rasage'!G132</f>
        <v>8</v>
      </c>
      <c r="BI182" s="247">
        <f>'Base Couteaux de rasage'!H132</f>
        <v>7.69</v>
      </c>
      <c r="BJ182" s="247">
        <f>'Base Couteaux de rasage'!B132</f>
        <v>261</v>
      </c>
      <c r="BK182" s="247" t="str">
        <f>'Base Couteaux de rasage'!J132</f>
        <v>Commande M.Arriére</v>
      </c>
      <c r="BL182" s="247" t="str">
        <f>'Base Couteaux de rasage'!K132</f>
        <v>PONT</v>
      </c>
      <c r="BM182" s="247" t="str">
        <f>'Base Couteaux de rasage'!L132</f>
        <v>19 X 70</v>
      </c>
      <c r="BN182" s="247">
        <f>'Base Couteaux de rasage'!M132</f>
        <v>1200</v>
      </c>
      <c r="BO182" s="221"/>
      <c r="BP182" s="221"/>
      <c r="CI182" s="7"/>
      <c r="CJ182" s="7"/>
      <c r="CK182" s="7"/>
      <c r="CL182" s="7"/>
      <c r="CM182" s="7"/>
      <c r="CN182" s="7"/>
      <c r="CO182" s="7"/>
      <c r="CP182" s="7"/>
    </row>
    <row r="183" spans="2:94" ht="15" x14ac:dyDescent="0.2">
      <c r="B183" s="196"/>
      <c r="C183" s="196"/>
      <c r="D183" s="197"/>
      <c r="E183" s="198"/>
      <c r="F183" s="198"/>
      <c r="G183" s="198"/>
      <c r="H183" s="197"/>
      <c r="I183" s="198"/>
      <c r="J183" s="196"/>
      <c r="K183" s="199"/>
      <c r="L183" s="200"/>
      <c r="M183" s="200"/>
      <c r="N183" s="201"/>
      <c r="O183" s="188"/>
      <c r="P183" s="188"/>
      <c r="Q183" s="188"/>
      <c r="BB183" s="247" t="str">
        <f>'Base Couteaux de rasage'!N133</f>
        <v>Z000 384 019 264</v>
      </c>
      <c r="BC183" s="247"/>
      <c r="BD183" s="247">
        <f>'Base Couteaux de rasage'!C133</f>
        <v>5</v>
      </c>
      <c r="BE183" s="247">
        <f>'Base Couteaux de rasage'!D133</f>
        <v>59.5</v>
      </c>
      <c r="BF183" s="247">
        <f>'Base Couteaux de rasage'!E133</f>
        <v>1.7999999999999972</v>
      </c>
      <c r="BG183" s="247">
        <f>'Base Couteaux de rasage'!F133</f>
        <v>57.7</v>
      </c>
      <c r="BH183" s="247">
        <f>'Base Couteaux de rasage'!G133</f>
        <v>9</v>
      </c>
      <c r="BI183" s="247">
        <f>'Base Couteaux de rasage'!H133</f>
        <v>7.69</v>
      </c>
      <c r="BJ183" s="247">
        <f>'Base Couteaux de rasage'!B133</f>
        <v>264</v>
      </c>
      <c r="BK183" s="247" t="str">
        <f>'Base Couteaux de rasage'!J133</f>
        <v>Pignon Inter.</v>
      </c>
      <c r="BL183" s="247" t="str">
        <f>'Base Couteaux de rasage'!K133</f>
        <v>M.Arrière</v>
      </c>
      <c r="BM183" s="247" t="str">
        <f>'Base Couteaux de rasage'!L133</f>
        <v>41 X 11 X 23</v>
      </c>
      <c r="BN183" s="247">
        <f>'Base Couteaux de rasage'!M133</f>
        <v>2500</v>
      </c>
      <c r="BO183" s="221"/>
      <c r="BP183" s="221"/>
      <c r="CI183" s="7"/>
      <c r="CJ183" s="7"/>
      <c r="CK183" s="7"/>
      <c r="CL183" s="7"/>
      <c r="CM183" s="7"/>
      <c r="CN183" s="7"/>
      <c r="CO183" s="7"/>
      <c r="CP183" s="7"/>
    </row>
    <row r="184" spans="2:94" ht="15" x14ac:dyDescent="0.2">
      <c r="B184" s="196"/>
      <c r="C184" s="196"/>
      <c r="D184" s="197"/>
      <c r="E184" s="198"/>
      <c r="F184" s="198"/>
      <c r="G184" s="198"/>
      <c r="H184" s="197"/>
      <c r="I184" s="198"/>
      <c r="J184" s="196"/>
      <c r="K184" s="199"/>
      <c r="L184" s="200"/>
      <c r="M184" s="201"/>
      <c r="N184" s="201"/>
      <c r="O184" s="188"/>
      <c r="P184" s="188"/>
      <c r="Q184" s="188"/>
      <c r="BB184" s="247" t="str">
        <f>'Base Couteaux de rasage'!N134</f>
        <v>Z000 384 025 261</v>
      </c>
      <c r="BC184" s="247"/>
      <c r="BD184" s="247">
        <f>'Base Couteaux de rasage'!C134</f>
        <v>3</v>
      </c>
      <c r="BE184" s="247">
        <f>'Base Couteaux de rasage'!D134</f>
        <v>35.9</v>
      </c>
      <c r="BF184" s="247">
        <f>'Base Couteaux de rasage'!E134</f>
        <v>1.1999999999999957</v>
      </c>
      <c r="BG184" s="247">
        <f>'Base Couteaux de rasage'!F134</f>
        <v>34.700000000000003</v>
      </c>
      <c r="BH184" s="247">
        <f>'Base Couteaux de rasage'!G134</f>
        <v>14</v>
      </c>
      <c r="BI184" s="247">
        <f>'Base Couteaux de rasage'!H134</f>
        <v>4.57</v>
      </c>
      <c r="BJ184" s="247">
        <f>'Base Couteaux de rasage'!B134</f>
        <v>261</v>
      </c>
      <c r="BK184" s="247" t="str">
        <f>'Base Couteaux de rasage'!J134</f>
        <v>Commande 4</v>
      </c>
      <c r="BL184" s="247" t="str">
        <f>'Base Couteaux de rasage'!K134</f>
        <v>4 ème</v>
      </c>
      <c r="BM184" s="247" t="str">
        <f>'Base Couteaux de rasage'!L134</f>
        <v>82 X 41 X 41</v>
      </c>
      <c r="BN184" s="247">
        <f>'Base Couteaux de rasage'!M134</f>
        <v>2500</v>
      </c>
      <c r="BO184" s="221"/>
      <c r="BP184" s="221"/>
      <c r="CI184" s="7"/>
      <c r="CJ184" s="7"/>
      <c r="CK184" s="7"/>
      <c r="CL184" s="7"/>
      <c r="CM184" s="7"/>
      <c r="CN184" s="7"/>
      <c r="CO184" s="7"/>
      <c r="CP184" s="7"/>
    </row>
    <row r="185" spans="2:94" ht="15" x14ac:dyDescent="0.2">
      <c r="B185" s="196"/>
      <c r="C185" s="196"/>
      <c r="D185" s="197"/>
      <c r="E185" s="198"/>
      <c r="F185" s="198"/>
      <c r="G185" s="198"/>
      <c r="H185" s="197"/>
      <c r="I185" s="198"/>
      <c r="J185" s="196"/>
      <c r="K185" s="199"/>
      <c r="L185" s="200"/>
      <c r="M185" s="201"/>
      <c r="N185" s="201"/>
      <c r="O185" s="188"/>
      <c r="P185" s="188"/>
      <c r="Q185" s="188"/>
      <c r="BB185" s="247" t="str">
        <f>'Base Couteaux de rasage'!N135</f>
        <v>Z000 384 026 263</v>
      </c>
      <c r="BC185" s="247"/>
      <c r="BD185" s="247">
        <f>'Base Couteaux de rasage'!C135</f>
        <v>3</v>
      </c>
      <c r="BE185" s="247">
        <f>'Base Couteaux de rasage'!D135</f>
        <v>38.5</v>
      </c>
      <c r="BF185" s="247">
        <f>'Base Couteaux de rasage'!E135</f>
        <v>1.1000000000000014</v>
      </c>
      <c r="BG185" s="247">
        <f>'Base Couteaux de rasage'!F135</f>
        <v>37.4</v>
      </c>
      <c r="BH185" s="247">
        <f>'Base Couteaux de rasage'!G135</f>
        <v>12</v>
      </c>
      <c r="BI185" s="247">
        <f>'Base Couteaux de rasage'!H135</f>
        <v>4.91</v>
      </c>
      <c r="BJ185" s="247">
        <f>'Base Couteaux de rasage'!B135</f>
        <v>263</v>
      </c>
      <c r="BK185" s="247" t="str">
        <f>'Base Couteaux de rasage'!J135</f>
        <v>Récepteur 4</v>
      </c>
      <c r="BL185" s="247" t="str">
        <f>'Base Couteaux de rasage'!K135</f>
        <v>4 ème</v>
      </c>
      <c r="BM185" s="247" t="str">
        <f>'Base Couteaux de rasage'!L135</f>
        <v>44 X 37</v>
      </c>
      <c r="BN185" s="247">
        <f>'Base Couteaux de rasage'!M135</f>
        <v>2500</v>
      </c>
      <c r="BO185" s="221"/>
      <c r="BP185" s="221"/>
      <c r="CI185" s="7"/>
      <c r="CJ185" s="7"/>
      <c r="CK185" s="7"/>
      <c r="CL185" s="7"/>
      <c r="CM185" s="7"/>
      <c r="CN185" s="7"/>
      <c r="CO185" s="7"/>
      <c r="CP185" s="7"/>
    </row>
    <row r="186" spans="2:94" ht="15" x14ac:dyDescent="0.2">
      <c r="B186" s="196"/>
      <c r="C186" s="196"/>
      <c r="D186" s="197"/>
      <c r="E186" s="198"/>
      <c r="F186" s="198"/>
      <c r="G186" s="198"/>
      <c r="H186" s="197"/>
      <c r="I186" s="198"/>
      <c r="J186" s="196"/>
      <c r="K186" s="210"/>
      <c r="L186" s="200"/>
      <c r="M186" s="201"/>
      <c r="N186" s="201"/>
      <c r="O186" s="188"/>
      <c r="P186" s="188"/>
      <c r="Q186" s="188"/>
      <c r="BB186" s="247" t="str">
        <f>'Base Couteaux de rasage'!N136</f>
        <v>Z000 384 028 281</v>
      </c>
      <c r="BC186" s="247"/>
      <c r="BD186" s="247">
        <f>'Base Couteaux de rasage'!C136</f>
        <v>5</v>
      </c>
      <c r="BE186" s="247">
        <f>'Base Couteaux de rasage'!D136</f>
        <v>59.85</v>
      </c>
      <c r="BF186" s="247">
        <f>'Base Couteaux de rasage'!E136</f>
        <v>1.8000000000000043</v>
      </c>
      <c r="BG186" s="247">
        <f>'Base Couteaux de rasage'!F136</f>
        <v>58.05</v>
      </c>
      <c r="BH186" s="247">
        <f>'Base Couteaux de rasage'!G136</f>
        <v>9</v>
      </c>
      <c r="BI186" s="247">
        <f>'Base Couteaux de rasage'!H136</f>
        <v>7.65</v>
      </c>
      <c r="BJ186" s="247">
        <f>'Base Couteaux de rasage'!B136</f>
        <v>281</v>
      </c>
      <c r="BK186" s="247" t="str">
        <f>'Base Couteaux de rasage'!J136</f>
        <v>Arbre Second.</v>
      </c>
      <c r="BL186" s="247">
        <f>'Base Couteaux de rasage'!K136</f>
        <v>0</v>
      </c>
      <c r="BM186" s="247" t="str">
        <f>'Base Couteaux de rasage'!L136</f>
        <v>19 X 71</v>
      </c>
      <c r="BN186" s="247">
        <f>'Base Couteaux de rasage'!M136</f>
        <v>1200</v>
      </c>
      <c r="BO186" s="221"/>
      <c r="BP186" s="221"/>
      <c r="CI186" s="7"/>
      <c r="CJ186" s="7"/>
      <c r="CK186" s="7"/>
      <c r="CL186" s="7"/>
      <c r="CM186" s="7"/>
      <c r="CN186" s="7"/>
      <c r="CO186" s="7"/>
      <c r="CP186" s="7"/>
    </row>
    <row r="187" spans="2:94" ht="15" x14ac:dyDescent="0.2">
      <c r="B187" s="196"/>
      <c r="C187" s="196"/>
      <c r="D187" s="197"/>
      <c r="E187" s="198"/>
      <c r="F187" s="198"/>
      <c r="G187" s="198"/>
      <c r="H187" s="197"/>
      <c r="I187" s="198"/>
      <c r="J187" s="196"/>
      <c r="K187" s="210"/>
      <c r="L187" s="200"/>
      <c r="M187" s="201"/>
      <c r="N187" s="201"/>
      <c r="O187" s="188"/>
      <c r="P187" s="188"/>
      <c r="Q187" s="188"/>
      <c r="BB187" s="247" t="str">
        <f>'Base Couteaux de rasage'!N137</f>
        <v>Z000 384 052 331</v>
      </c>
      <c r="BC187" s="247"/>
      <c r="BD187" s="247">
        <f>'Base Couteaux de rasage'!C137</f>
        <v>5.5</v>
      </c>
      <c r="BE187" s="247">
        <f>'Base Couteaux de rasage'!D137</f>
        <v>59.75</v>
      </c>
      <c r="BF187" s="247">
        <f>'Base Couteaux de rasage'!E137</f>
        <v>1.2999999999999972</v>
      </c>
      <c r="BG187" s="247">
        <f>'Base Couteaux de rasage'!F137</f>
        <v>58.45</v>
      </c>
      <c r="BH187" s="247">
        <f>'Base Couteaux de rasage'!G137</f>
        <v>10</v>
      </c>
      <c r="BI187" s="247">
        <f>'Base Couteaux de rasage'!H137</f>
        <v>7.69</v>
      </c>
      <c r="BJ187" s="247">
        <f>'Base Couteaux de rasage'!B137</f>
        <v>331</v>
      </c>
      <c r="BK187" s="247" t="str">
        <f>'Base Couteaux de rasage'!J137</f>
        <v>Arbre Second.</v>
      </c>
      <c r="BL187" s="247" t="str">
        <f>'Base Couteaux de rasage'!K137</f>
        <v>PONT</v>
      </c>
      <c r="BM187" s="247" t="str">
        <f>'Base Couteaux de rasage'!L137</f>
        <v>19 X 70</v>
      </c>
      <c r="BN187" s="247">
        <f>'Base Couteaux de rasage'!M137</f>
        <v>1200</v>
      </c>
      <c r="BO187" s="221"/>
      <c r="BP187" s="221"/>
      <c r="CI187" s="7"/>
      <c r="CJ187" s="7"/>
      <c r="CK187" s="7"/>
      <c r="CL187" s="7"/>
      <c r="CM187" s="7"/>
      <c r="CN187" s="7"/>
      <c r="CO187" s="7"/>
      <c r="CP187" s="7"/>
    </row>
    <row r="188" spans="2:94" ht="15" x14ac:dyDescent="0.2">
      <c r="B188" s="196"/>
      <c r="C188" s="196"/>
      <c r="D188" s="197"/>
      <c r="E188" s="198"/>
      <c r="F188" s="198"/>
      <c r="G188" s="198"/>
      <c r="H188" s="197"/>
      <c r="I188" s="198"/>
      <c r="J188" s="196"/>
      <c r="K188" s="199"/>
      <c r="L188" s="200"/>
      <c r="M188" s="201"/>
      <c r="N188" s="201"/>
      <c r="O188" s="188"/>
      <c r="P188" s="188"/>
      <c r="Q188" s="188"/>
      <c r="BB188" s="247" t="str">
        <f>'Base Couteaux de rasage'!N138</f>
        <v>Z000 384 054 282</v>
      </c>
      <c r="BC188" s="247"/>
      <c r="BD188" s="247">
        <f>'Base Couteaux de rasage'!C138</f>
        <v>4</v>
      </c>
      <c r="BE188" s="247">
        <f>'Base Couteaux de rasage'!D138</f>
        <v>61.1</v>
      </c>
      <c r="BF188" s="247">
        <f>'Base Couteaux de rasage'!E138</f>
        <v>1.8000000000000043</v>
      </c>
      <c r="BG188" s="247">
        <f>'Base Couteaux de rasage'!F138</f>
        <v>59.3</v>
      </c>
      <c r="BH188" s="247">
        <f>'Base Couteaux de rasage'!G138</f>
        <v>9</v>
      </c>
      <c r="BI188" s="247">
        <f>'Base Couteaux de rasage'!H138</f>
        <v>7.69</v>
      </c>
      <c r="BJ188" s="247">
        <f>'Base Couteaux de rasage'!B138</f>
        <v>282</v>
      </c>
      <c r="BK188" s="247" t="str">
        <f>'Base Couteaux de rasage'!J138</f>
        <v xml:space="preserve">Couronne </v>
      </c>
      <c r="BL188" s="247" t="str">
        <f>'Base Couteaux de rasage'!K138</f>
        <v>PONT</v>
      </c>
      <c r="BM188" s="247" t="str">
        <f>'Base Couteaux de rasage'!L138</f>
        <v>19 X 70</v>
      </c>
      <c r="BN188" s="247">
        <f>'Base Couteaux de rasage'!M138</f>
        <v>1200</v>
      </c>
      <c r="BO188" s="221"/>
      <c r="BP188" s="221"/>
      <c r="CI188" s="7"/>
      <c r="CJ188" s="7"/>
      <c r="CK188" s="7"/>
      <c r="CL188" s="7"/>
      <c r="CM188" s="7"/>
      <c r="CN188" s="7"/>
      <c r="CO188" s="7"/>
      <c r="CP188" s="7"/>
    </row>
    <row r="189" spans="2:94" ht="15" x14ac:dyDescent="0.2">
      <c r="B189" s="196"/>
      <c r="C189" s="196"/>
      <c r="D189" s="197"/>
      <c r="E189" s="198"/>
      <c r="F189" s="198"/>
      <c r="G189" s="198"/>
      <c r="H189" s="197"/>
      <c r="I189" s="198"/>
      <c r="J189" s="196"/>
      <c r="K189" s="210"/>
      <c r="L189" s="200"/>
      <c r="M189" s="201"/>
      <c r="N189" s="201"/>
      <c r="O189" s="188"/>
      <c r="P189" s="188"/>
      <c r="Q189" s="188"/>
      <c r="BB189" s="247" t="str">
        <f>'Base Couteaux de rasage'!N139</f>
        <v>Z000 415 639 441</v>
      </c>
      <c r="BC189" s="247"/>
      <c r="BD189" s="247">
        <f>'Base Couteaux de rasage'!C139</f>
        <v>3</v>
      </c>
      <c r="BE189" s="247">
        <f>'Base Couteaux de rasage'!D139</f>
        <v>35.9</v>
      </c>
      <c r="BF189" s="247">
        <f>'Base Couteaux de rasage'!E139</f>
        <v>1.1999999999999957</v>
      </c>
      <c r="BG189" s="247">
        <f>'Base Couteaux de rasage'!F139</f>
        <v>34.700000000000003</v>
      </c>
      <c r="BH189" s="247">
        <f>'Base Couteaux de rasage'!G139</f>
        <v>14</v>
      </c>
      <c r="BI189" s="247">
        <f>'Base Couteaux de rasage'!H139</f>
        <v>4.57</v>
      </c>
      <c r="BJ189" s="247">
        <f>'Base Couteaux de rasage'!B139</f>
        <v>441</v>
      </c>
      <c r="BK189" s="247" t="str">
        <f>'Base Couteaux de rasage'!J139</f>
        <v>Contra Rotatif</v>
      </c>
      <c r="BL189" s="247">
        <f>'Base Couteaux de rasage'!K139</f>
        <v>0</v>
      </c>
      <c r="BM189" s="247" t="str">
        <f>'Base Couteaux de rasage'!L139</f>
        <v>82 X 41 X 41</v>
      </c>
      <c r="BN189" s="247">
        <f>'Base Couteaux de rasage'!M139</f>
        <v>2500</v>
      </c>
      <c r="BO189" s="221"/>
      <c r="BP189" s="221"/>
      <c r="CI189" s="7"/>
      <c r="CJ189" s="7"/>
      <c r="CK189" s="7"/>
      <c r="CL189" s="7"/>
      <c r="CM189" s="7"/>
      <c r="CN189" s="7"/>
      <c r="CO189" s="7"/>
      <c r="CP189" s="7"/>
    </row>
    <row r="190" spans="2:94" ht="15" x14ac:dyDescent="0.2">
      <c r="B190" s="196"/>
      <c r="C190" s="196"/>
      <c r="D190" s="197"/>
      <c r="E190" s="198"/>
      <c r="F190" s="198"/>
      <c r="G190" s="198"/>
      <c r="H190" s="197"/>
      <c r="I190" s="198"/>
      <c r="J190" s="196"/>
      <c r="K190" s="199"/>
      <c r="L190" s="200"/>
      <c r="M190" s="201"/>
      <c r="N190" s="201"/>
      <c r="O190" s="188"/>
      <c r="P190" s="188"/>
      <c r="Q190" s="188"/>
      <c r="BB190" s="247" t="str">
        <f>'Base Couteaux de rasage'!N140</f>
        <v>Z000 415 640 441</v>
      </c>
      <c r="BC190" s="247"/>
      <c r="BD190" s="247">
        <f>'Base Couteaux de rasage'!C140</f>
        <v>0</v>
      </c>
      <c r="BE190" s="247">
        <f>'Base Couteaux de rasage'!D140</f>
        <v>0</v>
      </c>
      <c r="BF190" s="247">
        <f>'Base Couteaux de rasage'!E140</f>
        <v>0</v>
      </c>
      <c r="BG190" s="247">
        <f>'Base Couteaux de rasage'!F140</f>
        <v>0</v>
      </c>
      <c r="BH190" s="247">
        <f>'Base Couteaux de rasage'!G140</f>
        <v>0</v>
      </c>
      <c r="BI190" s="247">
        <f>'Base Couteaux de rasage'!H140</f>
        <v>0</v>
      </c>
      <c r="BJ190" s="247">
        <f>'Base Couteaux de rasage'!B140</f>
        <v>441</v>
      </c>
      <c r="BK190" s="247" t="str">
        <f>'Base Couteaux de rasage'!J140</f>
        <v>Commande 1</v>
      </c>
      <c r="BL190" s="247" t="str">
        <f>'Base Couteaux de rasage'!K140</f>
        <v>1ère</v>
      </c>
      <c r="BM190" s="247" t="str">
        <f>'Base Couteaux de rasage'!L140</f>
        <v>11 X 41</v>
      </c>
      <c r="BN190" s="247">
        <f>'Base Couteaux de rasage'!M140</f>
        <v>2500</v>
      </c>
      <c r="BO190" s="221"/>
      <c r="BP190" s="221"/>
      <c r="CI190" s="7"/>
      <c r="CJ190" s="7"/>
      <c r="CK190" s="7"/>
      <c r="CL190" s="7"/>
      <c r="CM190" s="7"/>
      <c r="CN190" s="7"/>
      <c r="CO190" s="7"/>
      <c r="CP190" s="7"/>
    </row>
    <row r="191" spans="2:94" ht="15" x14ac:dyDescent="0.2">
      <c r="B191" s="196"/>
      <c r="C191" s="196"/>
      <c r="D191" s="197"/>
      <c r="E191" s="198"/>
      <c r="F191" s="198"/>
      <c r="G191" s="198"/>
      <c r="H191" s="197"/>
      <c r="I191" s="198"/>
      <c r="J191" s="196"/>
      <c r="K191" s="199"/>
      <c r="L191" s="200"/>
      <c r="M191" s="201"/>
      <c r="N191" s="201"/>
      <c r="O191" s="188"/>
      <c r="P191" s="188"/>
      <c r="Q191" s="188"/>
      <c r="BB191" s="247" t="str">
        <f>'Base Couteaux de rasage'!N141</f>
        <v>Z000 415 739 262</v>
      </c>
      <c r="BC191" s="247"/>
      <c r="BD191" s="247">
        <f>'Base Couteaux de rasage'!C141</f>
        <v>5</v>
      </c>
      <c r="BE191" s="247">
        <f>'Base Couteaux de rasage'!D141</f>
        <v>60.1</v>
      </c>
      <c r="BF191" s="247">
        <f>'Base Couteaux de rasage'!E141</f>
        <v>1.8000000000000043</v>
      </c>
      <c r="BG191" s="247">
        <f>'Base Couteaux de rasage'!F141</f>
        <v>58.3</v>
      </c>
      <c r="BH191" s="247">
        <f>'Base Couteaux de rasage'!G141</f>
        <v>11</v>
      </c>
      <c r="BI191" s="247">
        <f>'Base Couteaux de rasage'!H141</f>
        <v>7.65</v>
      </c>
      <c r="BJ191" s="247">
        <f>'Base Couteaux de rasage'!B141</f>
        <v>262</v>
      </c>
      <c r="BK191" s="247" t="str">
        <f>'Base Couteaux de rasage'!J141</f>
        <v>Commande 1</v>
      </c>
      <c r="BL191" s="247" t="str">
        <f>'Base Couteaux de rasage'!K141</f>
        <v>1ère</v>
      </c>
      <c r="BM191" s="247" t="str">
        <f>'Base Couteaux de rasage'!L141</f>
        <v>11 X 41</v>
      </c>
      <c r="BN191" s="247">
        <f>'Base Couteaux de rasage'!M141</f>
        <v>2500</v>
      </c>
      <c r="BO191" s="221"/>
      <c r="BP191" s="221"/>
      <c r="CI191" s="7"/>
      <c r="CJ191" s="7"/>
      <c r="CK191" s="7"/>
      <c r="CL191" s="7"/>
      <c r="CM191" s="7"/>
      <c r="CN191" s="7"/>
      <c r="CO191" s="7"/>
      <c r="CP191" s="7"/>
    </row>
    <row r="192" spans="2:94" ht="15" x14ac:dyDescent="0.2">
      <c r="B192" s="196"/>
      <c r="C192" s="196"/>
      <c r="D192" s="197"/>
      <c r="E192" s="198"/>
      <c r="F192" s="198"/>
      <c r="G192" s="198"/>
      <c r="H192" s="197"/>
      <c r="I192" s="198"/>
      <c r="J192" s="196"/>
      <c r="K192" s="199"/>
      <c r="L192" s="200"/>
      <c r="M192" s="201"/>
      <c r="N192" s="201"/>
      <c r="O192" s="188"/>
      <c r="P192" s="188"/>
      <c r="Q192" s="188"/>
      <c r="BB192" s="247" t="str">
        <f>'Base Couteaux de rasage'!N142</f>
        <v>Z000 513 404 260</v>
      </c>
      <c r="BC192" s="247"/>
      <c r="BD192" s="247">
        <f>'Base Couteaux de rasage'!C142</f>
        <v>5</v>
      </c>
      <c r="BE192" s="247">
        <f>'Base Couteaux de rasage'!D142</f>
        <v>61.95</v>
      </c>
      <c r="BF192" s="247">
        <f>'Base Couteaux de rasage'!E142</f>
        <v>2</v>
      </c>
      <c r="BG192" s="247">
        <f>'Base Couteaux de rasage'!F142</f>
        <v>59.95</v>
      </c>
      <c r="BH192" s="247">
        <f>'Base Couteaux de rasage'!G142</f>
        <v>8</v>
      </c>
      <c r="BI192" s="247">
        <f>'Base Couteaux de rasage'!H142</f>
        <v>7.6</v>
      </c>
      <c r="BJ192" s="247">
        <f>'Base Couteaux de rasage'!B142</f>
        <v>260</v>
      </c>
      <c r="BK192" s="247" t="str">
        <f>'Base Couteaux de rasage'!J142</f>
        <v>Manchon 1/2</v>
      </c>
      <c r="BL192" s="247" t="str">
        <f>'Base Couteaux de rasage'!K142</f>
        <v>1/2</v>
      </c>
      <c r="BM192" s="247" t="str">
        <f>'Base Couteaux de rasage'!L142</f>
        <v>12 X 27 X 41</v>
      </c>
      <c r="BN192" s="247">
        <f>'Base Couteaux de rasage'!M142</f>
        <v>2500</v>
      </c>
      <c r="BO192" s="221"/>
      <c r="BP192" s="221"/>
      <c r="CI192" s="7"/>
      <c r="CJ192" s="7"/>
      <c r="CK192" s="7"/>
      <c r="CL192" s="7"/>
      <c r="CM192" s="7"/>
      <c r="CN192" s="7"/>
      <c r="CO192" s="7"/>
      <c r="CP192" s="7"/>
    </row>
    <row r="193" spans="2:94" ht="15" x14ac:dyDescent="0.2">
      <c r="B193" s="196"/>
      <c r="C193" s="196"/>
      <c r="D193" s="197"/>
      <c r="E193" s="198"/>
      <c r="F193" s="198"/>
      <c r="G193" s="198"/>
      <c r="H193" s="197"/>
      <c r="I193" s="198"/>
      <c r="J193" s="196"/>
      <c r="K193" s="199"/>
      <c r="L193" s="200"/>
      <c r="M193" s="200"/>
      <c r="N193" s="201"/>
      <c r="O193" s="188"/>
      <c r="P193" s="188"/>
      <c r="Q193" s="188"/>
      <c r="BB193" s="247" t="str">
        <f>'Base Couteaux de rasage'!N143</f>
        <v>Z000 514 300 281</v>
      </c>
      <c r="BC193" s="247"/>
      <c r="BD193" s="247">
        <f>'Base Couteaux de rasage'!C143</f>
        <v>6</v>
      </c>
      <c r="BE193" s="247">
        <f>'Base Couteaux de rasage'!D143</f>
        <v>62.3</v>
      </c>
      <c r="BF193" s="247">
        <f>'Base Couteaux de rasage'!E143</f>
        <v>1.5</v>
      </c>
      <c r="BG193" s="247">
        <f>'Base Couteaux de rasage'!F143</f>
        <v>60.8</v>
      </c>
      <c r="BH193" s="247">
        <f>'Base Couteaux de rasage'!G143</f>
        <v>8</v>
      </c>
      <c r="BI193" s="247">
        <f>'Base Couteaux de rasage'!H143</f>
        <v>8.1280000000000001</v>
      </c>
      <c r="BJ193" s="247">
        <f>'Base Couteaux de rasage'!B143</f>
        <v>281</v>
      </c>
      <c r="BK193" s="247" t="str">
        <f>'Base Couteaux de rasage'!J143</f>
        <v>Arbre Second.</v>
      </c>
      <c r="BL193" s="247">
        <f>'Base Couteaux de rasage'!K143</f>
        <v>0</v>
      </c>
      <c r="BM193" s="247" t="str">
        <f>'Base Couteaux de rasage'!L143</f>
        <v>17 X 65</v>
      </c>
      <c r="BN193" s="247">
        <f>'Base Couteaux de rasage'!M143</f>
        <v>1200</v>
      </c>
      <c r="BO193" s="221"/>
      <c r="BP193" s="221"/>
      <c r="CI193" s="7"/>
      <c r="CJ193" s="7"/>
      <c r="CK193" s="7"/>
      <c r="CL193" s="7"/>
      <c r="CM193" s="7"/>
      <c r="CN193" s="7"/>
      <c r="CO193" s="7"/>
      <c r="CP193" s="7"/>
    </row>
    <row r="194" spans="2:94" ht="15" x14ac:dyDescent="0.2">
      <c r="B194" s="196"/>
      <c r="C194" s="196"/>
      <c r="D194" s="197"/>
      <c r="E194" s="198"/>
      <c r="F194" s="198"/>
      <c r="G194" s="198"/>
      <c r="H194" s="197"/>
      <c r="I194" s="198"/>
      <c r="J194" s="196"/>
      <c r="K194" s="199"/>
      <c r="L194" s="200"/>
      <c r="M194" s="201"/>
      <c r="N194" s="201"/>
      <c r="O194" s="188"/>
      <c r="P194" s="188"/>
      <c r="Q194" s="188"/>
      <c r="BB194" s="247" t="str">
        <f>'Base Couteaux de rasage'!N144</f>
        <v>Z000 514 302 282</v>
      </c>
      <c r="BC194" s="247"/>
      <c r="BD194" s="247">
        <f>'Base Couteaux de rasage'!C144</f>
        <v>4</v>
      </c>
      <c r="BE194" s="247">
        <f>'Base Couteaux de rasage'!D144</f>
        <v>63.85</v>
      </c>
      <c r="BF194" s="247">
        <f>'Base Couteaux de rasage'!E144</f>
        <v>1.5</v>
      </c>
      <c r="BG194" s="247">
        <f>'Base Couteaux de rasage'!F144</f>
        <v>62.35</v>
      </c>
      <c r="BH194" s="247">
        <f>'Base Couteaux de rasage'!G144</f>
        <v>8</v>
      </c>
      <c r="BI194" s="247">
        <f>'Base Couteaux de rasage'!H144</f>
        <v>8.1300000000000008</v>
      </c>
      <c r="BJ194" s="247">
        <f>'Base Couteaux de rasage'!B144</f>
        <v>282</v>
      </c>
      <c r="BK194" s="247" t="str">
        <f>'Base Couteaux de rasage'!J144</f>
        <v xml:space="preserve">Couronne </v>
      </c>
      <c r="BL194" s="247" t="str">
        <f>'Base Couteaux de rasage'!K144</f>
        <v>PONT</v>
      </c>
      <c r="BM194" s="247" t="str">
        <f>'Base Couteaux de rasage'!L144</f>
        <v>17 X 65</v>
      </c>
      <c r="BN194" s="247">
        <f>'Base Couteaux de rasage'!M144</f>
        <v>1200</v>
      </c>
      <c r="BO194" s="221"/>
      <c r="BP194" s="221"/>
      <c r="CI194" s="7"/>
      <c r="CJ194" s="7"/>
      <c r="CK194" s="7"/>
      <c r="CL194" s="7"/>
      <c r="CM194" s="7"/>
      <c r="CN194" s="7"/>
      <c r="CO194" s="7"/>
      <c r="CP194" s="7"/>
    </row>
    <row r="195" spans="2:94" ht="15" x14ac:dyDescent="0.2">
      <c r="B195" s="196"/>
      <c r="C195" s="196"/>
      <c r="D195" s="197"/>
      <c r="E195" s="198"/>
      <c r="F195" s="198"/>
      <c r="G195" s="198"/>
      <c r="H195" s="197"/>
      <c r="I195" s="198"/>
      <c r="J195" s="196"/>
      <c r="K195" s="199"/>
      <c r="L195" s="200"/>
      <c r="M195" s="201"/>
      <c r="N195" s="201"/>
      <c r="O195" s="188"/>
      <c r="P195" s="188"/>
      <c r="Q195" s="188"/>
      <c r="BB195" s="247" t="str">
        <f>'Base Couteaux de rasage'!N145</f>
        <v>Z000 514 374 264</v>
      </c>
      <c r="BC195" s="247"/>
      <c r="BD195" s="247">
        <f>'Base Couteaux de rasage'!C145</f>
        <v>2.5</v>
      </c>
      <c r="BE195" s="247">
        <f>'Base Couteaux de rasage'!D145</f>
        <v>36.799999999999997</v>
      </c>
      <c r="BF195" s="247">
        <f>'Base Couteaux de rasage'!E145</f>
        <v>1.3999999999999986</v>
      </c>
      <c r="BG195" s="247">
        <f>'Base Couteaux de rasage'!F145</f>
        <v>35.4</v>
      </c>
      <c r="BH195" s="247">
        <f>'Base Couteaux de rasage'!G145</f>
        <v>13</v>
      </c>
      <c r="BI195" s="247">
        <f>'Base Couteaux de rasage'!H145</f>
        <v>4.66</v>
      </c>
      <c r="BJ195" s="247">
        <f>'Base Couteaux de rasage'!B145</f>
        <v>264</v>
      </c>
      <c r="BK195" s="247" t="str">
        <f>'Base Couteaux de rasage'!J145</f>
        <v>Moteur 6</v>
      </c>
      <c r="BL195" s="247" t="str">
        <f>'Base Couteaux de rasage'!K145</f>
        <v>6 ème</v>
      </c>
      <c r="BM195" s="247" t="str">
        <f>'Base Couteaux de rasage'!L145</f>
        <v>56 X 31</v>
      </c>
      <c r="BN195" s="247">
        <f>'Base Couteaux de rasage'!M145</f>
        <v>2500</v>
      </c>
      <c r="BO195" s="221"/>
      <c r="BP195" s="221"/>
      <c r="CI195" s="7"/>
      <c r="CJ195" s="7"/>
      <c r="CK195" s="7"/>
      <c r="CL195" s="7"/>
      <c r="CM195" s="7"/>
      <c r="CN195" s="7"/>
      <c r="CO195" s="7"/>
      <c r="CP195" s="7"/>
    </row>
    <row r="196" spans="2:94" ht="15" x14ac:dyDescent="0.2">
      <c r="B196" s="196"/>
      <c r="C196" s="196"/>
      <c r="D196" s="197"/>
      <c r="E196" s="198"/>
      <c r="F196" s="198"/>
      <c r="G196" s="198"/>
      <c r="H196" s="197"/>
      <c r="I196" s="198"/>
      <c r="J196" s="196"/>
      <c r="K196" s="210"/>
      <c r="L196" s="200"/>
      <c r="M196" s="201"/>
      <c r="N196" s="201"/>
      <c r="O196" s="188"/>
      <c r="P196" s="188"/>
      <c r="Q196" s="188"/>
      <c r="BB196" s="247" t="str">
        <f>'Base Couteaux de rasage'!N146</f>
        <v>Z000 514 375 264</v>
      </c>
      <c r="BC196" s="247"/>
      <c r="BD196" s="247">
        <f>'Base Couteaux de rasage'!C146</f>
        <v>3</v>
      </c>
      <c r="BE196" s="247">
        <f>'Base Couteaux de rasage'!D146</f>
        <v>36.35</v>
      </c>
      <c r="BF196" s="247">
        <f>'Base Couteaux de rasage'!E146</f>
        <v>1.1000000000000014</v>
      </c>
      <c r="BG196" s="247">
        <f>'Base Couteaux de rasage'!F146</f>
        <v>35.25</v>
      </c>
      <c r="BH196" s="247">
        <f>'Base Couteaux de rasage'!G146</f>
        <v>13</v>
      </c>
      <c r="BI196" s="247">
        <f>'Base Couteaux de rasage'!H146</f>
        <v>4.66</v>
      </c>
      <c r="BJ196" s="247">
        <f>'Base Couteaux de rasage'!B146</f>
        <v>264</v>
      </c>
      <c r="BK196" s="247" t="str">
        <f>'Base Couteaux de rasage'!J146</f>
        <v>Récepteur 6</v>
      </c>
      <c r="BL196" s="247" t="str">
        <f>'Base Couteaux de rasage'!K146</f>
        <v>6 ème</v>
      </c>
      <c r="BM196" s="247" t="str">
        <f>'Base Couteaux de rasage'!L146</f>
        <v>56 X 31</v>
      </c>
      <c r="BN196" s="247">
        <f>'Base Couteaux de rasage'!M146</f>
        <v>2500</v>
      </c>
      <c r="BO196" s="221"/>
      <c r="BP196" s="221"/>
      <c r="CI196" s="7"/>
      <c r="CJ196" s="7"/>
      <c r="CK196" s="7"/>
      <c r="CL196" s="7"/>
      <c r="CM196" s="7"/>
      <c r="CN196" s="7"/>
      <c r="CO196" s="7"/>
      <c r="CP196" s="7"/>
    </row>
    <row r="197" spans="2:94" ht="15" x14ac:dyDescent="0.2">
      <c r="B197" s="196"/>
      <c r="C197" s="196"/>
      <c r="D197" s="197"/>
      <c r="E197" s="198"/>
      <c r="F197" s="198"/>
      <c r="G197" s="198"/>
      <c r="H197" s="197"/>
      <c r="I197" s="198"/>
      <c r="J197" s="196"/>
      <c r="K197" s="210"/>
      <c r="L197" s="200"/>
      <c r="M197" s="201"/>
      <c r="N197" s="201"/>
      <c r="O197" s="188"/>
      <c r="P197" s="188"/>
      <c r="Q197" s="188"/>
      <c r="BB197" s="247" t="str">
        <f>'Base Couteaux de rasage'!N147</f>
        <v>Z000 514 415 331</v>
      </c>
      <c r="BC197" s="247"/>
      <c r="BD197" s="247">
        <f>'Base Couteaux de rasage'!C147</f>
        <v>5.5</v>
      </c>
      <c r="BE197" s="247">
        <f>'Base Couteaux de rasage'!D147</f>
        <v>60.2</v>
      </c>
      <c r="BF197" s="247">
        <f>'Base Couteaux de rasage'!E147</f>
        <v>1.3900000000000006</v>
      </c>
      <c r="BG197" s="247">
        <f>'Base Couteaux de rasage'!F147</f>
        <v>58.81</v>
      </c>
      <c r="BH197" s="247">
        <f>'Base Couteaux de rasage'!G147</f>
        <v>10</v>
      </c>
      <c r="BI197" s="247">
        <f>'Base Couteaux de rasage'!H147</f>
        <v>7.79</v>
      </c>
      <c r="BJ197" s="247">
        <f>'Base Couteaux de rasage'!B147</f>
        <v>331</v>
      </c>
      <c r="BK197" s="247" t="str">
        <f>'Base Couteaux de rasage'!J147</f>
        <v>Arbre Second.</v>
      </c>
      <c r="BL197" s="247">
        <f>'Base Couteaux de rasage'!K147</f>
        <v>0</v>
      </c>
      <c r="BM197" s="247" t="str">
        <f>'Base Couteaux de rasage'!L147</f>
        <v>19 X 68</v>
      </c>
      <c r="BN197" s="247">
        <f>'Base Couteaux de rasage'!M147</f>
        <v>1200</v>
      </c>
      <c r="BO197" s="221"/>
      <c r="BP197" s="221"/>
      <c r="CI197" s="7"/>
      <c r="CJ197" s="7"/>
      <c r="CK197" s="7"/>
      <c r="CL197" s="7"/>
      <c r="CM197" s="7"/>
      <c r="CN197" s="7"/>
      <c r="CO197" s="7"/>
      <c r="CP197" s="7"/>
    </row>
    <row r="198" spans="2:94" ht="15" x14ac:dyDescent="0.2">
      <c r="B198" s="196"/>
      <c r="C198" s="196"/>
      <c r="D198" s="197"/>
      <c r="E198" s="198"/>
      <c r="F198" s="198"/>
      <c r="G198" s="198"/>
      <c r="H198" s="197"/>
      <c r="I198" s="198"/>
      <c r="J198" s="196"/>
      <c r="K198" s="199"/>
      <c r="L198" s="200"/>
      <c r="M198" s="201"/>
      <c r="N198" s="201"/>
      <c r="O198" s="188"/>
      <c r="P198" s="188"/>
      <c r="Q198" s="188"/>
      <c r="BB198" s="247" t="str">
        <f>'Base Couteaux de rasage'!N148</f>
        <v>Z000 514 608 282</v>
      </c>
      <c r="BC198" s="247"/>
      <c r="BD198" s="247">
        <f>'Base Couteaux de rasage'!C148</f>
        <v>4</v>
      </c>
      <c r="BE198" s="247">
        <f>'Base Couteaux de rasage'!D148</f>
        <v>62</v>
      </c>
      <c r="BF198" s="247">
        <f>'Base Couteaux de rasage'!E148</f>
        <v>1.7899999999999991</v>
      </c>
      <c r="BG198" s="247">
        <f>'Base Couteaux de rasage'!F148</f>
        <v>60.21</v>
      </c>
      <c r="BH198" s="247">
        <f>'Base Couteaux de rasage'!G148</f>
        <v>9</v>
      </c>
      <c r="BI198" s="247">
        <f>'Base Couteaux de rasage'!H148</f>
        <v>7.79</v>
      </c>
      <c r="BJ198" s="247">
        <f>'Base Couteaux de rasage'!B148</f>
        <v>282</v>
      </c>
      <c r="BK198" s="247" t="str">
        <f>'Base Couteaux de rasage'!J148</f>
        <v xml:space="preserve">Couronne </v>
      </c>
      <c r="BL198" s="247" t="str">
        <f>'Base Couteaux de rasage'!K148</f>
        <v>PONT</v>
      </c>
      <c r="BM198" s="247" t="str">
        <f>'Base Couteaux de rasage'!L148</f>
        <v>19 X 68</v>
      </c>
      <c r="BN198" s="247">
        <f>'Base Couteaux de rasage'!M148</f>
        <v>1200</v>
      </c>
      <c r="BO198" s="221"/>
      <c r="BP198" s="221"/>
      <c r="CI198" s="7"/>
      <c r="CJ198" s="7"/>
      <c r="CK198" s="7"/>
      <c r="CL198" s="7"/>
      <c r="CM198" s="7"/>
      <c r="CN198" s="7"/>
      <c r="CO198" s="7"/>
      <c r="CP198" s="7"/>
    </row>
    <row r="199" spans="2:94" ht="15" x14ac:dyDescent="0.2">
      <c r="B199" s="196"/>
      <c r="C199" s="196"/>
      <c r="D199" s="197"/>
      <c r="E199" s="198"/>
      <c r="F199" s="198"/>
      <c r="G199" s="198"/>
      <c r="H199" s="197"/>
      <c r="I199" s="198"/>
      <c r="J199" s="196"/>
      <c r="K199" s="210"/>
      <c r="L199" s="200"/>
      <c r="M199" s="201"/>
      <c r="N199" s="201"/>
      <c r="O199" s="188"/>
      <c r="P199" s="188"/>
      <c r="Q199" s="188"/>
      <c r="BB199" s="247" t="str">
        <f>'Base Couteaux de rasage'!N149</f>
        <v>Z000 515 315 261</v>
      </c>
      <c r="BC199" s="247"/>
      <c r="BD199" s="247">
        <f>'Base Couteaux de rasage'!C149</f>
        <v>5</v>
      </c>
      <c r="BE199" s="247">
        <f>'Base Couteaux de rasage'!D149</f>
        <v>58.85</v>
      </c>
      <c r="BF199" s="247">
        <f>'Base Couteaux de rasage'!E149</f>
        <v>1.7000000000000028</v>
      </c>
      <c r="BG199" s="247">
        <f>'Base Couteaux de rasage'!F149</f>
        <v>57.15</v>
      </c>
      <c r="BH199" s="247">
        <f>'Base Couteaux de rasage'!G149</f>
        <v>8</v>
      </c>
      <c r="BI199" s="247">
        <f>'Base Couteaux de rasage'!H149</f>
        <v>7.47</v>
      </c>
      <c r="BJ199" s="247">
        <f>'Base Couteaux de rasage'!B149</f>
        <v>261</v>
      </c>
      <c r="BK199" s="247" t="str">
        <f>'Base Couteaux de rasage'!J149</f>
        <v>Commande M.Arriére</v>
      </c>
      <c r="BL199" s="247">
        <f>'Base Couteaux de rasage'!K149</f>
        <v>0</v>
      </c>
      <c r="BM199" s="247" t="str">
        <f>'Base Couteaux de rasage'!L149</f>
        <v>12 x 23 x 41</v>
      </c>
      <c r="BN199" s="247">
        <f>'Base Couteaux de rasage'!M149</f>
        <v>3000</v>
      </c>
      <c r="BO199" s="221"/>
      <c r="BP199" s="221"/>
      <c r="CI199" s="7"/>
      <c r="CJ199" s="7"/>
      <c r="CK199" s="7"/>
      <c r="CL199" s="7"/>
      <c r="CM199" s="7"/>
      <c r="CN199" s="7"/>
      <c r="CO199" s="7"/>
      <c r="CP199" s="7"/>
    </row>
    <row r="200" spans="2:94" ht="15" x14ac:dyDescent="0.2">
      <c r="B200" s="196"/>
      <c r="C200" s="196"/>
      <c r="D200" s="197"/>
      <c r="E200" s="198"/>
      <c r="F200" s="198"/>
      <c r="G200" s="198"/>
      <c r="H200" s="197"/>
      <c r="I200" s="198"/>
      <c r="J200" s="196"/>
      <c r="K200" s="210"/>
      <c r="L200" s="200"/>
      <c r="M200" s="201"/>
      <c r="N200" s="201"/>
      <c r="O200" s="188"/>
      <c r="P200" s="188"/>
      <c r="Q200" s="188"/>
      <c r="BB200" s="247" t="str">
        <f>'Base Couteaux de rasage'!N150</f>
        <v>Z000 517 353 281</v>
      </c>
      <c r="BC200" s="247"/>
      <c r="BD200" s="247">
        <f>'Base Couteaux de rasage'!C150</f>
        <v>5.5</v>
      </c>
      <c r="BE200" s="247">
        <f>'Base Couteaux de rasage'!D150</f>
        <v>64.599999999999994</v>
      </c>
      <c r="BF200" s="247">
        <f>'Base Couteaux de rasage'!E150</f>
        <v>1.2</v>
      </c>
      <c r="BG200" s="247">
        <f>'Base Couteaux de rasage'!F150</f>
        <v>63.4</v>
      </c>
      <c r="BH200" s="247">
        <f>'Base Couteaux de rasage'!G150</f>
        <v>8</v>
      </c>
      <c r="BI200" s="247">
        <f>'Base Couteaux de rasage'!H150</f>
        <v>8.3699999999999992</v>
      </c>
      <c r="BJ200" s="247">
        <f>'Base Couteaux de rasage'!B150</f>
        <v>281</v>
      </c>
      <c r="BK200" s="247" t="str">
        <f>'Base Couteaux de rasage'!J150</f>
        <v>Arbre Second.</v>
      </c>
      <c r="BL200" s="247">
        <f>'Base Couteaux de rasage'!K150</f>
        <v>0</v>
      </c>
      <c r="BM200" s="247" t="str">
        <f>'Base Couteaux de rasage'!L150</f>
        <v>19 X 61</v>
      </c>
      <c r="BN200" s="247">
        <f>'Base Couteaux de rasage'!M150</f>
        <v>1200</v>
      </c>
      <c r="BO200" s="221"/>
      <c r="BP200" s="221"/>
      <c r="CI200" s="7"/>
      <c r="CJ200" s="7"/>
      <c r="CK200" s="7"/>
      <c r="CL200" s="7"/>
      <c r="CM200" s="7"/>
      <c r="CN200" s="7"/>
      <c r="CO200" s="7"/>
      <c r="CP200" s="7"/>
    </row>
    <row r="201" spans="2:94" ht="15" x14ac:dyDescent="0.2">
      <c r="B201" s="196"/>
      <c r="C201" s="196"/>
      <c r="D201" s="197"/>
      <c r="E201" s="198"/>
      <c r="F201" s="198"/>
      <c r="G201" s="198"/>
      <c r="H201" s="197"/>
      <c r="I201" s="198"/>
      <c r="J201" s="196"/>
      <c r="K201" s="199"/>
      <c r="L201" s="200"/>
      <c r="M201" s="201"/>
      <c r="N201" s="201"/>
      <c r="O201" s="188"/>
      <c r="P201" s="188"/>
      <c r="Q201" s="188"/>
      <c r="BB201" s="247" t="str">
        <f>'Base Couteaux de rasage'!N151</f>
        <v>Z000 517 355 282</v>
      </c>
      <c r="BC201" s="247"/>
      <c r="BD201" s="247">
        <f>'Base Couteaux de rasage'!C151</f>
        <v>4.5</v>
      </c>
      <c r="BE201" s="247">
        <f>'Base Couteaux de rasage'!D151</f>
        <v>65.8</v>
      </c>
      <c r="BF201" s="247">
        <f>'Base Couteaux de rasage'!E151</f>
        <v>1.2</v>
      </c>
      <c r="BG201" s="247">
        <f>'Base Couteaux de rasage'!F151</f>
        <v>64.599999999999994</v>
      </c>
      <c r="BH201" s="247">
        <f>'Base Couteaux de rasage'!G151</f>
        <v>8</v>
      </c>
      <c r="BI201" s="247">
        <f>'Base Couteaux de rasage'!H151</f>
        <v>8.3699999999999992</v>
      </c>
      <c r="BJ201" s="247">
        <f>'Base Couteaux de rasage'!B151</f>
        <v>282</v>
      </c>
      <c r="BK201" s="247" t="str">
        <f>'Base Couteaux de rasage'!J151</f>
        <v xml:space="preserve">Couronne </v>
      </c>
      <c r="BL201" s="247" t="str">
        <f>'Base Couteaux de rasage'!K151</f>
        <v>PONT</v>
      </c>
      <c r="BM201" s="247" t="str">
        <f>'Base Couteaux de rasage'!L151</f>
        <v>19 X 61</v>
      </c>
      <c r="BN201" s="247">
        <f>'Base Couteaux de rasage'!M151</f>
        <v>1200</v>
      </c>
      <c r="BO201" s="221"/>
      <c r="BP201" s="221"/>
      <c r="CI201" s="7"/>
      <c r="CJ201" s="7"/>
      <c r="CK201" s="7"/>
      <c r="CL201" s="7"/>
      <c r="CM201" s="7"/>
      <c r="CN201" s="7"/>
      <c r="CO201" s="7"/>
      <c r="CP201" s="7"/>
    </row>
    <row r="202" spans="2:94" ht="15" x14ac:dyDescent="0.2">
      <c r="B202" s="196"/>
      <c r="C202" s="196"/>
      <c r="D202" s="197"/>
      <c r="E202" s="198"/>
      <c r="F202" s="198"/>
      <c r="G202" s="198"/>
      <c r="H202" s="197"/>
      <c r="I202" s="198"/>
      <c r="J202" s="196"/>
      <c r="K202" s="210"/>
      <c r="L202" s="200"/>
      <c r="M202" s="201"/>
      <c r="N202" s="201"/>
      <c r="O202" s="188"/>
      <c r="P202" s="188"/>
      <c r="Q202" s="188"/>
      <c r="BB202" s="247" t="str">
        <f>'Base Couteaux de rasage'!N152</f>
        <v>Z000 520 205 281</v>
      </c>
      <c r="BC202" s="247"/>
      <c r="BD202" s="247">
        <f>'Base Couteaux de rasage'!C152</f>
        <v>0</v>
      </c>
      <c r="BE202" s="247">
        <f>'Base Couteaux de rasage'!D152</f>
        <v>0</v>
      </c>
      <c r="BF202" s="247">
        <f>'Base Couteaux de rasage'!E152</f>
        <v>0</v>
      </c>
      <c r="BG202" s="247">
        <f>'Base Couteaux de rasage'!F152</f>
        <v>0</v>
      </c>
      <c r="BH202" s="247">
        <f>'Base Couteaux de rasage'!G152</f>
        <v>0</v>
      </c>
      <c r="BI202" s="247">
        <f>'Base Couteaux de rasage'!H152</f>
        <v>0</v>
      </c>
      <c r="BJ202" s="247">
        <f>'Base Couteaux de rasage'!B152</f>
        <v>281</v>
      </c>
      <c r="BK202" s="247" t="str">
        <f>'Base Couteaux de rasage'!J152</f>
        <v>Arbre Second.</v>
      </c>
      <c r="BL202" s="247" t="str">
        <f>'Base Couteaux de rasage'!K152</f>
        <v>PONT</v>
      </c>
      <c r="BM202" s="247" t="str">
        <f>'Base Couteaux de rasage'!L152</f>
        <v>13 R 68</v>
      </c>
      <c r="BN202" s="247">
        <f>'Base Couteaux de rasage'!M152</f>
        <v>1200</v>
      </c>
      <c r="BO202" s="221"/>
      <c r="BP202" s="221"/>
      <c r="CI202" s="7"/>
      <c r="CJ202" s="7"/>
      <c r="CK202" s="7"/>
      <c r="CL202" s="7"/>
      <c r="CM202" s="7"/>
      <c r="CN202" s="7"/>
      <c r="CO202" s="7"/>
      <c r="CP202" s="7"/>
    </row>
    <row r="203" spans="2:94" ht="15" x14ac:dyDescent="0.2">
      <c r="B203" s="196"/>
      <c r="C203" s="196"/>
      <c r="D203" s="197"/>
      <c r="E203" s="198"/>
      <c r="F203" s="198"/>
      <c r="G203" s="198"/>
      <c r="H203" s="197"/>
      <c r="I203" s="198"/>
      <c r="J203" s="196"/>
      <c r="K203" s="199"/>
      <c r="L203" s="200"/>
      <c r="M203" s="201"/>
      <c r="N203" s="201"/>
      <c r="O203" s="188"/>
      <c r="P203" s="188"/>
      <c r="Q203" s="188"/>
      <c r="BB203" s="247">
        <f>'Base Couteaux de rasage'!N153</f>
        <v>0</v>
      </c>
      <c r="BC203" s="247"/>
      <c r="BD203" s="247">
        <f>'Base Couteaux de rasage'!C153</f>
        <v>0</v>
      </c>
      <c r="BE203" s="247">
        <f>'Base Couteaux de rasage'!D153</f>
        <v>0</v>
      </c>
      <c r="BF203" s="247">
        <f>'Base Couteaux de rasage'!E153</f>
        <v>0</v>
      </c>
      <c r="BG203" s="247">
        <f>'Base Couteaux de rasage'!F153</f>
        <v>0</v>
      </c>
      <c r="BH203" s="247">
        <f>'Base Couteaux de rasage'!G153</f>
        <v>0</v>
      </c>
      <c r="BI203" s="247">
        <f>'Base Couteaux de rasage'!H153</f>
        <v>0</v>
      </c>
      <c r="BJ203" s="247">
        <f>'Base Couteaux de rasage'!B153</f>
        <v>0</v>
      </c>
      <c r="BK203" s="247">
        <f>'Base Couteaux de rasage'!J153</f>
        <v>0</v>
      </c>
      <c r="BL203" s="247">
        <f>'Base Couteaux de rasage'!K153</f>
        <v>0</v>
      </c>
      <c r="BM203" s="247">
        <f>'Base Couteaux de rasage'!L153</f>
        <v>0</v>
      </c>
      <c r="BN203" s="247">
        <f>'Base Couteaux de rasage'!M153</f>
        <v>0</v>
      </c>
      <c r="BO203" s="221"/>
      <c r="BP203" s="221"/>
      <c r="CI203" s="7"/>
      <c r="CJ203" s="7"/>
      <c r="CK203" s="7"/>
      <c r="CL203" s="7"/>
      <c r="CM203" s="7"/>
      <c r="CN203" s="7"/>
      <c r="CO203" s="7"/>
      <c r="CP203" s="7"/>
    </row>
    <row r="204" spans="2:94" ht="15" x14ac:dyDescent="0.2">
      <c r="B204" s="196"/>
      <c r="C204" s="196"/>
      <c r="D204" s="197"/>
      <c r="E204" s="198"/>
      <c r="F204" s="198"/>
      <c r="G204" s="198"/>
      <c r="H204" s="197"/>
      <c r="I204" s="198"/>
      <c r="J204" s="196"/>
      <c r="K204" s="210"/>
      <c r="L204" s="200"/>
      <c r="M204" s="201"/>
      <c r="N204" s="201"/>
      <c r="O204" s="188"/>
      <c r="P204" s="188"/>
      <c r="Q204" s="188"/>
      <c r="BB204" s="247">
        <f>'Base Couteaux de rasage'!N154</f>
        <v>0</v>
      </c>
      <c r="BC204" s="247"/>
      <c r="BD204" s="247">
        <f>'Base Couteaux de rasage'!C154</f>
        <v>0</v>
      </c>
      <c r="BE204" s="247">
        <f>'Base Couteaux de rasage'!D154</f>
        <v>0</v>
      </c>
      <c r="BF204" s="247">
        <f>'Base Couteaux de rasage'!E154</f>
        <v>0</v>
      </c>
      <c r="BG204" s="247">
        <f>'Base Couteaux de rasage'!F154</f>
        <v>0</v>
      </c>
      <c r="BH204" s="247">
        <f>'Base Couteaux de rasage'!G154</f>
        <v>0</v>
      </c>
      <c r="BI204" s="247">
        <f>'Base Couteaux de rasage'!H154</f>
        <v>0</v>
      </c>
      <c r="BJ204" s="247">
        <f>'Base Couteaux de rasage'!B154</f>
        <v>0</v>
      </c>
      <c r="BK204" s="247">
        <f>'Base Couteaux de rasage'!J154</f>
        <v>0</v>
      </c>
      <c r="BL204" s="247">
        <f>'Base Couteaux de rasage'!K154</f>
        <v>0</v>
      </c>
      <c r="BM204" s="247">
        <f>'Base Couteaux de rasage'!L154</f>
        <v>0</v>
      </c>
      <c r="BN204" s="247">
        <f>'Base Couteaux de rasage'!M154</f>
        <v>0</v>
      </c>
      <c r="BO204" s="221"/>
      <c r="BP204" s="221"/>
      <c r="CI204" s="7"/>
      <c r="CJ204" s="7"/>
      <c r="CK204" s="7"/>
      <c r="CL204" s="7"/>
      <c r="CM204" s="7"/>
      <c r="CN204" s="7"/>
      <c r="CO204" s="7"/>
      <c r="CP204" s="7"/>
    </row>
    <row r="205" spans="2:94" ht="15" x14ac:dyDescent="0.2">
      <c r="B205" s="196"/>
      <c r="C205" s="196"/>
      <c r="D205" s="197"/>
      <c r="E205" s="198"/>
      <c r="F205" s="198"/>
      <c r="G205" s="198"/>
      <c r="H205" s="197"/>
      <c r="I205" s="198"/>
      <c r="J205" s="196"/>
      <c r="K205" s="199"/>
      <c r="L205" s="200"/>
      <c r="M205" s="201"/>
      <c r="N205" s="201"/>
      <c r="O205" s="188"/>
      <c r="P205" s="188"/>
      <c r="Q205" s="188"/>
      <c r="BB205" s="247">
        <f>'Base Couteaux de rasage'!N155</f>
        <v>0</v>
      </c>
      <c r="BC205" s="247"/>
      <c r="BD205" s="247">
        <f>'Base Couteaux de rasage'!C155</f>
        <v>0</v>
      </c>
      <c r="BE205" s="247">
        <f>'Base Couteaux de rasage'!D155</f>
        <v>0</v>
      </c>
      <c r="BF205" s="247">
        <f>'Base Couteaux de rasage'!E155</f>
        <v>0</v>
      </c>
      <c r="BG205" s="247">
        <f>'Base Couteaux de rasage'!F155</f>
        <v>0</v>
      </c>
      <c r="BH205" s="247">
        <f>'Base Couteaux de rasage'!G155</f>
        <v>0</v>
      </c>
      <c r="BI205" s="247">
        <f>'Base Couteaux de rasage'!H155</f>
        <v>0</v>
      </c>
      <c r="BJ205" s="247">
        <f>'Base Couteaux de rasage'!B155</f>
        <v>0</v>
      </c>
      <c r="BK205" s="247">
        <f>'Base Couteaux de rasage'!J155</f>
        <v>0</v>
      </c>
      <c r="BL205" s="247">
        <f>'Base Couteaux de rasage'!K155</f>
        <v>0</v>
      </c>
      <c r="BM205" s="247">
        <f>'Base Couteaux de rasage'!L155</f>
        <v>0</v>
      </c>
      <c r="BN205" s="247">
        <f>'Base Couteaux de rasage'!M155</f>
        <v>0</v>
      </c>
      <c r="BO205" s="221"/>
      <c r="BP205" s="221"/>
      <c r="CI205" s="7"/>
      <c r="CJ205" s="7"/>
      <c r="CK205" s="7"/>
      <c r="CL205" s="7"/>
      <c r="CM205" s="7"/>
      <c r="CN205" s="7"/>
      <c r="CO205" s="7"/>
      <c r="CP205" s="7"/>
    </row>
    <row r="206" spans="2:94" ht="15" x14ac:dyDescent="0.2">
      <c r="B206" s="196"/>
      <c r="C206" s="196"/>
      <c r="D206" s="197"/>
      <c r="E206" s="198"/>
      <c r="F206" s="198"/>
      <c r="G206" s="198"/>
      <c r="H206" s="197"/>
      <c r="I206" s="198"/>
      <c r="J206" s="196"/>
      <c r="K206" s="210"/>
      <c r="L206" s="200"/>
      <c r="M206" s="201"/>
      <c r="N206" s="201"/>
      <c r="O206" s="188"/>
      <c r="P206" s="188"/>
      <c r="Q206" s="188"/>
      <c r="BB206" s="247">
        <f>'Base Couteaux de rasage'!N156</f>
        <v>0</v>
      </c>
      <c r="BC206" s="247"/>
      <c r="BD206" s="247">
        <f>'Base Couteaux de rasage'!C156</f>
        <v>0</v>
      </c>
      <c r="BE206" s="247">
        <f>'Base Couteaux de rasage'!D156</f>
        <v>0</v>
      </c>
      <c r="BF206" s="247">
        <f>'Base Couteaux de rasage'!E156</f>
        <v>0</v>
      </c>
      <c r="BG206" s="247">
        <f>'Base Couteaux de rasage'!F156</f>
        <v>0</v>
      </c>
      <c r="BH206" s="247">
        <f>'Base Couteaux de rasage'!G156</f>
        <v>0</v>
      </c>
      <c r="BI206" s="247">
        <f>'Base Couteaux de rasage'!H156</f>
        <v>0</v>
      </c>
      <c r="BJ206" s="247">
        <f>'Base Couteaux de rasage'!B156</f>
        <v>0</v>
      </c>
      <c r="BK206" s="247">
        <f>'Base Couteaux de rasage'!J156</f>
        <v>0</v>
      </c>
      <c r="BL206" s="247">
        <f>'Base Couteaux de rasage'!K156</f>
        <v>0</v>
      </c>
      <c r="BM206" s="247">
        <f>'Base Couteaux de rasage'!L156</f>
        <v>0</v>
      </c>
      <c r="BN206" s="247">
        <f>'Base Couteaux de rasage'!M156</f>
        <v>0</v>
      </c>
      <c r="BO206" s="221"/>
      <c r="BP206" s="221"/>
      <c r="CI206" s="7"/>
      <c r="CJ206" s="7"/>
      <c r="CK206" s="7"/>
      <c r="CL206" s="7"/>
      <c r="CM206" s="7"/>
      <c r="CN206" s="7"/>
      <c r="CO206" s="7"/>
      <c r="CP206" s="7"/>
    </row>
    <row r="207" spans="2:94" ht="15" x14ac:dyDescent="0.2">
      <c r="B207" s="196"/>
      <c r="C207" s="196"/>
      <c r="D207" s="197"/>
      <c r="E207" s="198"/>
      <c r="F207" s="198"/>
      <c r="G207" s="198"/>
      <c r="H207" s="197"/>
      <c r="I207" s="198"/>
      <c r="J207" s="196"/>
      <c r="K207" s="199"/>
      <c r="L207" s="200"/>
      <c r="M207" s="201"/>
      <c r="N207" s="201"/>
      <c r="O207" s="188"/>
      <c r="P207" s="188"/>
      <c r="Q207" s="188"/>
      <c r="BB207" s="247">
        <f>'Base Couteaux de rasage'!N157</f>
        <v>0</v>
      </c>
      <c r="BC207" s="247"/>
      <c r="BD207" s="247">
        <f>'Base Couteaux de rasage'!C157</f>
        <v>0</v>
      </c>
      <c r="BE207" s="247">
        <f>'Base Couteaux de rasage'!D157</f>
        <v>0</v>
      </c>
      <c r="BF207" s="247">
        <f>'Base Couteaux de rasage'!E157</f>
        <v>0</v>
      </c>
      <c r="BG207" s="247">
        <f>'Base Couteaux de rasage'!F157</f>
        <v>0</v>
      </c>
      <c r="BH207" s="247">
        <f>'Base Couteaux de rasage'!G157</f>
        <v>0</v>
      </c>
      <c r="BI207" s="247">
        <f>'Base Couteaux de rasage'!H157</f>
        <v>0</v>
      </c>
      <c r="BJ207" s="247">
        <f>'Base Couteaux de rasage'!B157</f>
        <v>0</v>
      </c>
      <c r="BK207" s="247">
        <f>'Base Couteaux de rasage'!J157</f>
        <v>0</v>
      </c>
      <c r="BL207" s="247">
        <f>'Base Couteaux de rasage'!K157</f>
        <v>0</v>
      </c>
      <c r="BM207" s="247">
        <f>'Base Couteaux de rasage'!L157</f>
        <v>0</v>
      </c>
      <c r="BN207" s="247">
        <f>'Base Couteaux de rasage'!M157</f>
        <v>0</v>
      </c>
      <c r="BO207" s="221"/>
      <c r="BP207" s="221"/>
      <c r="CI207" s="7"/>
      <c r="CJ207" s="7"/>
      <c r="CK207" s="7"/>
      <c r="CL207" s="7"/>
      <c r="CM207" s="7"/>
      <c r="CN207" s="7"/>
      <c r="CO207" s="7"/>
      <c r="CP207" s="7"/>
    </row>
    <row r="208" spans="2:94" ht="15" x14ac:dyDescent="0.2">
      <c r="B208" s="196"/>
      <c r="C208" s="196"/>
      <c r="D208" s="197"/>
      <c r="E208" s="198"/>
      <c r="F208" s="198"/>
      <c r="G208" s="198"/>
      <c r="H208" s="197"/>
      <c r="I208" s="198"/>
      <c r="J208" s="196"/>
      <c r="K208" s="199"/>
      <c r="L208" s="200"/>
      <c r="M208" s="200"/>
      <c r="N208" s="201"/>
      <c r="O208" s="188"/>
      <c r="P208" s="188"/>
      <c r="Q208" s="188"/>
      <c r="BB208" s="247">
        <f>'Base Couteaux de rasage'!N158</f>
        <v>0</v>
      </c>
      <c r="BC208" s="247"/>
      <c r="BD208" s="247">
        <f>'Base Couteaux de rasage'!C158</f>
        <v>0</v>
      </c>
      <c r="BE208" s="247">
        <f>'Base Couteaux de rasage'!D158</f>
        <v>0</v>
      </c>
      <c r="BF208" s="247">
        <f>'Base Couteaux de rasage'!E158</f>
        <v>0</v>
      </c>
      <c r="BG208" s="247">
        <f>'Base Couteaux de rasage'!F158</f>
        <v>0</v>
      </c>
      <c r="BH208" s="247">
        <f>'Base Couteaux de rasage'!G158</f>
        <v>0</v>
      </c>
      <c r="BI208" s="247">
        <f>'Base Couteaux de rasage'!H158</f>
        <v>0</v>
      </c>
      <c r="BJ208" s="247">
        <f>'Base Couteaux de rasage'!B158</f>
        <v>0</v>
      </c>
      <c r="BK208" s="247">
        <f>'Base Couteaux de rasage'!J158</f>
        <v>0</v>
      </c>
      <c r="BL208" s="247">
        <f>'Base Couteaux de rasage'!K158</f>
        <v>0</v>
      </c>
      <c r="BM208" s="247">
        <f>'Base Couteaux de rasage'!L158</f>
        <v>0</v>
      </c>
      <c r="BN208" s="247">
        <f>'Base Couteaux de rasage'!M158</f>
        <v>0</v>
      </c>
      <c r="BO208" s="221"/>
      <c r="BP208" s="221"/>
      <c r="CI208" s="7"/>
      <c r="CJ208" s="7"/>
      <c r="CK208" s="7"/>
      <c r="CL208" s="7"/>
      <c r="CM208" s="7"/>
      <c r="CN208" s="7"/>
      <c r="CO208" s="7"/>
      <c r="CP208" s="7"/>
    </row>
    <row r="209" spans="2:94" ht="15" x14ac:dyDescent="0.2">
      <c r="B209" s="196"/>
      <c r="C209" s="196"/>
      <c r="D209" s="197"/>
      <c r="E209" s="198"/>
      <c r="F209" s="198"/>
      <c r="G209" s="198"/>
      <c r="H209" s="197"/>
      <c r="I209" s="198"/>
      <c r="J209" s="196"/>
      <c r="K209" s="210"/>
      <c r="L209" s="200"/>
      <c r="M209" s="201"/>
      <c r="N209" s="201"/>
      <c r="O209" s="188"/>
      <c r="P209" s="188"/>
      <c r="Q209" s="188"/>
      <c r="BB209" s="247">
        <f>'Base Couteaux de rasage'!N159</f>
        <v>0</v>
      </c>
      <c r="BC209" s="247"/>
      <c r="BD209" s="247">
        <f>'Base Couteaux de rasage'!C159</f>
        <v>0</v>
      </c>
      <c r="BE209" s="247">
        <f>'Base Couteaux de rasage'!D159</f>
        <v>0</v>
      </c>
      <c r="BF209" s="247">
        <f>'Base Couteaux de rasage'!E159</f>
        <v>0</v>
      </c>
      <c r="BG209" s="247">
        <f>'Base Couteaux de rasage'!F159</f>
        <v>0</v>
      </c>
      <c r="BH209" s="247">
        <f>'Base Couteaux de rasage'!G159</f>
        <v>0</v>
      </c>
      <c r="BI209" s="247">
        <f>'Base Couteaux de rasage'!H159</f>
        <v>0</v>
      </c>
      <c r="BJ209" s="247">
        <f>'Base Couteaux de rasage'!B159</f>
        <v>0</v>
      </c>
      <c r="BK209" s="247">
        <f>'Base Couteaux de rasage'!J159</f>
        <v>0</v>
      </c>
      <c r="BL209" s="247">
        <f>'Base Couteaux de rasage'!K159</f>
        <v>0</v>
      </c>
      <c r="BM209" s="247">
        <f>'Base Couteaux de rasage'!L159</f>
        <v>0</v>
      </c>
      <c r="BN209" s="247">
        <f>'Base Couteaux de rasage'!M159</f>
        <v>0</v>
      </c>
      <c r="BO209" s="221"/>
      <c r="BP209" s="221"/>
      <c r="CI209" s="7"/>
      <c r="CJ209" s="7"/>
      <c r="CK209" s="7"/>
      <c r="CL209" s="7"/>
      <c r="CM209" s="7"/>
      <c r="CN209" s="7"/>
      <c r="CO209" s="7"/>
      <c r="CP209" s="7"/>
    </row>
    <row r="210" spans="2:94" ht="15" x14ac:dyDescent="0.2">
      <c r="B210" s="196"/>
      <c r="C210" s="196"/>
      <c r="D210" s="197"/>
      <c r="E210" s="198"/>
      <c r="F210" s="198"/>
      <c r="G210" s="198"/>
      <c r="H210" s="197"/>
      <c r="I210" s="198"/>
      <c r="J210" s="196"/>
      <c r="K210" s="210"/>
      <c r="L210" s="200"/>
      <c r="M210" s="201"/>
      <c r="N210" s="201"/>
      <c r="O210" s="188"/>
      <c r="P210" s="188"/>
      <c r="Q210" s="188"/>
      <c r="BB210" s="247">
        <f>'Base Couteaux de rasage'!N160</f>
        <v>0</v>
      </c>
      <c r="BC210" s="247"/>
      <c r="BD210" s="247">
        <f>'Base Couteaux de rasage'!C160</f>
        <v>0</v>
      </c>
      <c r="BE210" s="247">
        <f>'Base Couteaux de rasage'!D160</f>
        <v>0</v>
      </c>
      <c r="BF210" s="247">
        <f>'Base Couteaux de rasage'!E160</f>
        <v>0</v>
      </c>
      <c r="BG210" s="247">
        <f>'Base Couteaux de rasage'!F160</f>
        <v>0</v>
      </c>
      <c r="BH210" s="247">
        <f>'Base Couteaux de rasage'!G160</f>
        <v>0</v>
      </c>
      <c r="BI210" s="247">
        <f>'Base Couteaux de rasage'!H160</f>
        <v>0</v>
      </c>
      <c r="BJ210" s="247">
        <f>'Base Couteaux de rasage'!B160</f>
        <v>0</v>
      </c>
      <c r="BK210" s="247">
        <f>'Base Couteaux de rasage'!J160</f>
        <v>0</v>
      </c>
      <c r="BL210" s="247">
        <f>'Base Couteaux de rasage'!K160</f>
        <v>0</v>
      </c>
      <c r="BM210" s="247">
        <f>'Base Couteaux de rasage'!L160</f>
        <v>0</v>
      </c>
      <c r="BN210" s="247">
        <f>'Base Couteaux de rasage'!M160</f>
        <v>0</v>
      </c>
      <c r="BO210" s="221"/>
      <c r="BP210" s="221"/>
      <c r="CI210" s="7"/>
      <c r="CJ210" s="7"/>
      <c r="CK210" s="7"/>
      <c r="CL210" s="7"/>
      <c r="CM210" s="7"/>
      <c r="CN210" s="7"/>
      <c r="CO210" s="7"/>
      <c r="CP210" s="7"/>
    </row>
    <row r="211" spans="2:94" ht="15" x14ac:dyDescent="0.2">
      <c r="B211" s="196"/>
      <c r="C211" s="196"/>
      <c r="D211" s="197"/>
      <c r="E211" s="198"/>
      <c r="F211" s="198"/>
      <c r="G211" s="198"/>
      <c r="H211" s="197"/>
      <c r="I211" s="198"/>
      <c r="J211" s="196"/>
      <c r="K211" s="199"/>
      <c r="L211" s="200"/>
      <c r="M211" s="201"/>
      <c r="N211" s="201"/>
      <c r="O211" s="188"/>
      <c r="P211" s="188"/>
      <c r="Q211" s="188"/>
      <c r="BB211" s="247">
        <f>'Base Couteaux de rasage'!N161</f>
        <v>0</v>
      </c>
      <c r="BC211" s="247"/>
      <c r="BD211" s="247">
        <f>'Base Couteaux de rasage'!C161</f>
        <v>0</v>
      </c>
      <c r="BE211" s="247">
        <f>'Base Couteaux de rasage'!D161</f>
        <v>0</v>
      </c>
      <c r="BF211" s="247">
        <f>'Base Couteaux de rasage'!E161</f>
        <v>0</v>
      </c>
      <c r="BG211" s="247">
        <f>'Base Couteaux de rasage'!F161</f>
        <v>0</v>
      </c>
      <c r="BH211" s="247">
        <f>'Base Couteaux de rasage'!G161</f>
        <v>0</v>
      </c>
      <c r="BI211" s="247">
        <f>'Base Couteaux de rasage'!H161</f>
        <v>0</v>
      </c>
      <c r="BJ211" s="247">
        <f>'Base Couteaux de rasage'!B161</f>
        <v>0</v>
      </c>
      <c r="BK211" s="247">
        <f>'Base Couteaux de rasage'!J161</f>
        <v>0</v>
      </c>
      <c r="BL211" s="247">
        <f>'Base Couteaux de rasage'!K161</f>
        <v>0</v>
      </c>
      <c r="BM211" s="247">
        <f>'Base Couteaux de rasage'!L161</f>
        <v>0</v>
      </c>
      <c r="BN211" s="247">
        <f>'Base Couteaux de rasage'!M161</f>
        <v>0</v>
      </c>
      <c r="BO211" s="221"/>
      <c r="BP211" s="221"/>
      <c r="CI211" s="7"/>
      <c r="CJ211" s="7"/>
      <c r="CK211" s="7"/>
      <c r="CL211" s="7"/>
      <c r="CM211" s="7"/>
      <c r="CN211" s="7"/>
      <c r="CO211" s="7"/>
      <c r="CP211" s="7"/>
    </row>
    <row r="212" spans="2:94" ht="15" x14ac:dyDescent="0.2">
      <c r="B212" s="196"/>
      <c r="C212" s="196"/>
      <c r="D212" s="197"/>
      <c r="E212" s="198"/>
      <c r="F212" s="198"/>
      <c r="G212" s="198"/>
      <c r="H212" s="197"/>
      <c r="I212" s="198"/>
      <c r="J212" s="196"/>
      <c r="K212" s="199"/>
      <c r="L212" s="200"/>
      <c r="M212" s="201"/>
      <c r="N212" s="201"/>
      <c r="O212" s="188"/>
      <c r="P212" s="188"/>
      <c r="Q212" s="188"/>
      <c r="BB212" s="247">
        <f>'Base Couteaux de rasage'!N162</f>
        <v>0</v>
      </c>
      <c r="BC212" s="247"/>
      <c r="BD212" s="247">
        <f>'Base Couteaux de rasage'!C162</f>
        <v>0</v>
      </c>
      <c r="BE212" s="247">
        <f>'Base Couteaux de rasage'!D162</f>
        <v>0</v>
      </c>
      <c r="BF212" s="247">
        <f>'Base Couteaux de rasage'!E162</f>
        <v>0</v>
      </c>
      <c r="BG212" s="247">
        <f>'Base Couteaux de rasage'!F162</f>
        <v>0</v>
      </c>
      <c r="BH212" s="247">
        <f>'Base Couteaux de rasage'!G162</f>
        <v>0</v>
      </c>
      <c r="BI212" s="247">
        <f>'Base Couteaux de rasage'!H162</f>
        <v>0</v>
      </c>
      <c r="BJ212" s="247">
        <f>'Base Couteaux de rasage'!B162</f>
        <v>0</v>
      </c>
      <c r="BK212" s="247">
        <f>'Base Couteaux de rasage'!J162</f>
        <v>0</v>
      </c>
      <c r="BL212" s="247">
        <f>'Base Couteaux de rasage'!K162</f>
        <v>0</v>
      </c>
      <c r="BM212" s="247">
        <f>'Base Couteaux de rasage'!L162</f>
        <v>0</v>
      </c>
      <c r="BN212" s="247">
        <f>'Base Couteaux de rasage'!M162</f>
        <v>0</v>
      </c>
      <c r="BO212" s="221"/>
      <c r="BP212" s="221"/>
      <c r="CI212" s="7"/>
      <c r="CJ212" s="7"/>
      <c r="CK212" s="7"/>
      <c r="CL212" s="7"/>
      <c r="CM212" s="7"/>
      <c r="CN212" s="7"/>
      <c r="CO212" s="7"/>
      <c r="CP212" s="7"/>
    </row>
    <row r="213" spans="2:94" ht="15" x14ac:dyDescent="0.2">
      <c r="B213" s="196"/>
      <c r="C213" s="196"/>
      <c r="D213" s="197"/>
      <c r="E213" s="198"/>
      <c r="F213" s="198"/>
      <c r="G213" s="198"/>
      <c r="H213" s="197"/>
      <c r="I213" s="198"/>
      <c r="J213" s="196"/>
      <c r="K213" s="199"/>
      <c r="L213" s="200"/>
      <c r="M213" s="201"/>
      <c r="N213" s="201"/>
      <c r="O213" s="188"/>
      <c r="P213" s="188"/>
      <c r="Q213" s="188"/>
      <c r="BB213" s="247">
        <f>'Base Couteaux de rasage'!N163</f>
        <v>0</v>
      </c>
      <c r="BC213" s="247"/>
      <c r="BD213" s="247">
        <f>'Base Couteaux de rasage'!C163</f>
        <v>0</v>
      </c>
      <c r="BE213" s="247">
        <f>'Base Couteaux de rasage'!D163</f>
        <v>0</v>
      </c>
      <c r="BF213" s="247">
        <f>'Base Couteaux de rasage'!E163</f>
        <v>0</v>
      </c>
      <c r="BG213" s="247">
        <f>'Base Couteaux de rasage'!F163</f>
        <v>0</v>
      </c>
      <c r="BH213" s="247">
        <f>'Base Couteaux de rasage'!G163</f>
        <v>0</v>
      </c>
      <c r="BI213" s="247">
        <f>'Base Couteaux de rasage'!H163</f>
        <v>0</v>
      </c>
      <c r="BJ213" s="247">
        <f>'Base Couteaux de rasage'!B163</f>
        <v>0</v>
      </c>
      <c r="BK213" s="247">
        <f>'Base Couteaux de rasage'!J163</f>
        <v>0</v>
      </c>
      <c r="BL213" s="247">
        <f>'Base Couteaux de rasage'!K163</f>
        <v>0</v>
      </c>
      <c r="BM213" s="247">
        <f>'Base Couteaux de rasage'!L163</f>
        <v>0</v>
      </c>
      <c r="BN213" s="247">
        <f>'Base Couteaux de rasage'!M163</f>
        <v>0</v>
      </c>
      <c r="BO213" s="221"/>
      <c r="BP213" s="221"/>
      <c r="CI213" s="7"/>
      <c r="CJ213" s="7"/>
      <c r="CK213" s="7"/>
      <c r="CL213" s="7"/>
      <c r="CM213" s="7"/>
      <c r="CN213" s="7"/>
      <c r="CO213" s="7"/>
      <c r="CP213" s="7"/>
    </row>
    <row r="214" spans="2:94" ht="15" x14ac:dyDescent="0.2">
      <c r="B214" s="196"/>
      <c r="C214" s="196"/>
      <c r="D214" s="197"/>
      <c r="E214" s="198"/>
      <c r="F214" s="198"/>
      <c r="G214" s="198"/>
      <c r="H214" s="197"/>
      <c r="I214" s="198"/>
      <c r="J214" s="196"/>
      <c r="K214" s="199"/>
      <c r="L214" s="200"/>
      <c r="M214" s="201"/>
      <c r="N214" s="201"/>
      <c r="O214" s="188"/>
      <c r="P214" s="188"/>
      <c r="Q214" s="188"/>
      <c r="BB214" s="247">
        <f>'Base Couteaux de rasage'!N164</f>
        <v>0</v>
      </c>
      <c r="BC214" s="247"/>
      <c r="BD214" s="247">
        <f>'Base Couteaux de rasage'!C164</f>
        <v>0</v>
      </c>
      <c r="BE214" s="247">
        <f>'Base Couteaux de rasage'!D164</f>
        <v>0</v>
      </c>
      <c r="BF214" s="247">
        <f>'Base Couteaux de rasage'!E164</f>
        <v>0</v>
      </c>
      <c r="BG214" s="247">
        <f>'Base Couteaux de rasage'!F164</f>
        <v>0</v>
      </c>
      <c r="BH214" s="247">
        <f>'Base Couteaux de rasage'!G164</f>
        <v>0</v>
      </c>
      <c r="BI214" s="247">
        <f>'Base Couteaux de rasage'!H164</f>
        <v>0</v>
      </c>
      <c r="BJ214" s="247">
        <f>'Base Couteaux de rasage'!B164</f>
        <v>0</v>
      </c>
      <c r="BK214" s="247">
        <f>'Base Couteaux de rasage'!J164</f>
        <v>0</v>
      </c>
      <c r="BL214" s="247">
        <f>'Base Couteaux de rasage'!K164</f>
        <v>0</v>
      </c>
      <c r="BM214" s="247">
        <f>'Base Couteaux de rasage'!L164</f>
        <v>0</v>
      </c>
      <c r="BN214" s="247">
        <f>'Base Couteaux de rasage'!M164</f>
        <v>0</v>
      </c>
      <c r="BO214" s="221"/>
      <c r="BP214" s="221"/>
      <c r="CI214" s="7"/>
      <c r="CJ214" s="7"/>
      <c r="CK214" s="7"/>
      <c r="CL214" s="7"/>
      <c r="CM214" s="7"/>
      <c r="CN214" s="7"/>
      <c r="CO214" s="7"/>
      <c r="CP214" s="7"/>
    </row>
    <row r="215" spans="2:94" ht="15" x14ac:dyDescent="0.2">
      <c r="B215" s="196"/>
      <c r="C215" s="196"/>
      <c r="D215" s="197"/>
      <c r="E215" s="198"/>
      <c r="F215" s="198"/>
      <c r="G215" s="198"/>
      <c r="H215" s="197"/>
      <c r="I215" s="198"/>
      <c r="J215" s="196"/>
      <c r="K215" s="199"/>
      <c r="L215" s="200"/>
      <c r="M215" s="201"/>
      <c r="N215" s="201"/>
      <c r="O215" s="188"/>
      <c r="P215" s="188"/>
      <c r="Q215" s="188"/>
      <c r="BB215" s="247">
        <f>'Base Couteaux de rasage'!N165</f>
        <v>0</v>
      </c>
      <c r="BC215" s="247"/>
      <c r="BD215" s="247">
        <f>'Base Couteaux de rasage'!C165</f>
        <v>0</v>
      </c>
      <c r="BE215" s="247">
        <f>'Base Couteaux de rasage'!D165</f>
        <v>0</v>
      </c>
      <c r="BF215" s="247">
        <f>'Base Couteaux de rasage'!E165</f>
        <v>0</v>
      </c>
      <c r="BG215" s="247">
        <f>'Base Couteaux de rasage'!F165</f>
        <v>0</v>
      </c>
      <c r="BH215" s="247">
        <f>'Base Couteaux de rasage'!G165</f>
        <v>0</v>
      </c>
      <c r="BI215" s="247">
        <f>'Base Couteaux de rasage'!H165</f>
        <v>0</v>
      </c>
      <c r="BJ215" s="247">
        <f>'Base Couteaux de rasage'!B165</f>
        <v>0</v>
      </c>
      <c r="BK215" s="247">
        <f>'Base Couteaux de rasage'!J165</f>
        <v>0</v>
      </c>
      <c r="BL215" s="247">
        <f>'Base Couteaux de rasage'!K165</f>
        <v>0</v>
      </c>
      <c r="BM215" s="247">
        <f>'Base Couteaux de rasage'!L165</f>
        <v>0</v>
      </c>
      <c r="BN215" s="247">
        <f>'Base Couteaux de rasage'!M165</f>
        <v>0</v>
      </c>
      <c r="BO215" s="221"/>
      <c r="BP215" s="221"/>
      <c r="CI215" s="7"/>
      <c r="CJ215" s="7"/>
      <c r="CK215" s="7"/>
      <c r="CL215" s="7"/>
      <c r="CM215" s="7"/>
      <c r="CN215" s="7"/>
      <c r="CO215" s="7"/>
      <c r="CP215" s="7"/>
    </row>
    <row r="216" spans="2:94" ht="15" x14ac:dyDescent="0.2">
      <c r="B216" s="196"/>
      <c r="C216" s="196"/>
      <c r="D216" s="197"/>
      <c r="E216" s="198"/>
      <c r="F216" s="198"/>
      <c r="G216" s="198"/>
      <c r="H216" s="197"/>
      <c r="I216" s="198"/>
      <c r="J216" s="196"/>
      <c r="K216" s="210"/>
      <c r="L216" s="200"/>
      <c r="M216" s="201"/>
      <c r="N216" s="201"/>
      <c r="O216" s="188"/>
      <c r="P216" s="188"/>
      <c r="Q216" s="188"/>
      <c r="BB216" s="247">
        <f>'Base Couteaux de rasage'!N166</f>
        <v>0</v>
      </c>
      <c r="BC216" s="247"/>
      <c r="BD216" s="247">
        <f>'Base Couteaux de rasage'!C166</f>
        <v>0</v>
      </c>
      <c r="BE216" s="247">
        <f>'Base Couteaux de rasage'!D166</f>
        <v>0</v>
      </c>
      <c r="BF216" s="247">
        <f>'Base Couteaux de rasage'!E166</f>
        <v>0</v>
      </c>
      <c r="BG216" s="247">
        <f>'Base Couteaux de rasage'!F166</f>
        <v>0</v>
      </c>
      <c r="BH216" s="247">
        <f>'Base Couteaux de rasage'!G166</f>
        <v>0</v>
      </c>
      <c r="BI216" s="247">
        <f>'Base Couteaux de rasage'!H166</f>
        <v>0</v>
      </c>
      <c r="BJ216" s="247">
        <f>'Base Couteaux de rasage'!B166</f>
        <v>0</v>
      </c>
      <c r="BK216" s="247">
        <f>'Base Couteaux de rasage'!J166</f>
        <v>0</v>
      </c>
      <c r="BL216" s="247">
        <f>'Base Couteaux de rasage'!K166</f>
        <v>0</v>
      </c>
      <c r="BM216" s="247">
        <f>'Base Couteaux de rasage'!L166</f>
        <v>0</v>
      </c>
      <c r="BN216" s="247">
        <f>'Base Couteaux de rasage'!M166</f>
        <v>0</v>
      </c>
      <c r="BO216" s="221"/>
      <c r="BP216" s="221"/>
      <c r="CI216" s="7"/>
      <c r="CJ216" s="7"/>
      <c r="CK216" s="7"/>
      <c r="CL216" s="7"/>
      <c r="CM216" s="7"/>
      <c r="CN216" s="7"/>
      <c r="CO216" s="7"/>
      <c r="CP216" s="7"/>
    </row>
    <row r="217" spans="2:94" ht="15" x14ac:dyDescent="0.2">
      <c r="B217" s="196"/>
      <c r="C217" s="196"/>
      <c r="D217" s="197"/>
      <c r="E217" s="198"/>
      <c r="F217" s="198"/>
      <c r="G217" s="198"/>
      <c r="H217" s="197"/>
      <c r="I217" s="198"/>
      <c r="J217" s="196"/>
      <c r="K217" s="199"/>
      <c r="L217" s="200"/>
      <c r="M217" s="201"/>
      <c r="N217" s="201"/>
      <c r="O217" s="188"/>
      <c r="P217" s="188"/>
      <c r="Q217" s="188"/>
      <c r="BB217" s="247">
        <f>'Base Couteaux de rasage'!N167</f>
        <v>0</v>
      </c>
      <c r="BC217" s="247"/>
      <c r="BD217" s="247">
        <f>'Base Couteaux de rasage'!C167</f>
        <v>0</v>
      </c>
      <c r="BE217" s="247">
        <f>'Base Couteaux de rasage'!D167</f>
        <v>0</v>
      </c>
      <c r="BF217" s="247">
        <f>'Base Couteaux de rasage'!E167</f>
        <v>0</v>
      </c>
      <c r="BG217" s="247">
        <f>'Base Couteaux de rasage'!F167</f>
        <v>0</v>
      </c>
      <c r="BH217" s="247">
        <f>'Base Couteaux de rasage'!G167</f>
        <v>0</v>
      </c>
      <c r="BI217" s="247">
        <f>'Base Couteaux de rasage'!H167</f>
        <v>0</v>
      </c>
      <c r="BJ217" s="247">
        <f>'Base Couteaux de rasage'!B167</f>
        <v>0</v>
      </c>
      <c r="BK217" s="247">
        <f>'Base Couteaux de rasage'!J167</f>
        <v>0</v>
      </c>
      <c r="BL217" s="247">
        <f>'Base Couteaux de rasage'!K167</f>
        <v>0</v>
      </c>
      <c r="BM217" s="247">
        <f>'Base Couteaux de rasage'!L167</f>
        <v>0</v>
      </c>
      <c r="BN217" s="247">
        <f>'Base Couteaux de rasage'!M167</f>
        <v>0</v>
      </c>
      <c r="BO217" s="221"/>
      <c r="BP217" s="221"/>
      <c r="CI217" s="7"/>
      <c r="CJ217" s="7"/>
      <c r="CK217" s="7"/>
      <c r="CL217" s="7"/>
      <c r="CM217" s="7"/>
      <c r="CN217" s="7"/>
      <c r="CO217" s="7"/>
      <c r="CP217" s="7"/>
    </row>
    <row r="218" spans="2:94" ht="15" x14ac:dyDescent="0.2">
      <c r="B218" s="196"/>
      <c r="C218" s="196"/>
      <c r="D218" s="197"/>
      <c r="E218" s="198"/>
      <c r="F218" s="198"/>
      <c r="G218" s="198"/>
      <c r="H218" s="197"/>
      <c r="I218" s="198"/>
      <c r="J218" s="196"/>
      <c r="K218" s="199"/>
      <c r="L218" s="200"/>
      <c r="M218" s="201"/>
      <c r="N218" s="201"/>
      <c r="O218" s="188"/>
      <c r="P218" s="188"/>
      <c r="Q218" s="188"/>
      <c r="BB218" s="247">
        <f>'Base Couteaux de rasage'!N168</f>
        <v>0</v>
      </c>
      <c r="BC218" s="247"/>
      <c r="BD218" s="247">
        <f>'Base Couteaux de rasage'!C168</f>
        <v>0</v>
      </c>
      <c r="BE218" s="247">
        <f>'Base Couteaux de rasage'!D168</f>
        <v>0</v>
      </c>
      <c r="BF218" s="247">
        <f>'Base Couteaux de rasage'!E168</f>
        <v>0</v>
      </c>
      <c r="BG218" s="247">
        <f>'Base Couteaux de rasage'!F168</f>
        <v>0</v>
      </c>
      <c r="BH218" s="247">
        <f>'Base Couteaux de rasage'!G168</f>
        <v>0</v>
      </c>
      <c r="BI218" s="247">
        <f>'Base Couteaux de rasage'!H168</f>
        <v>0</v>
      </c>
      <c r="BJ218" s="247">
        <f>'Base Couteaux de rasage'!B168</f>
        <v>0</v>
      </c>
      <c r="BK218" s="247">
        <f>'Base Couteaux de rasage'!J168</f>
        <v>0</v>
      </c>
      <c r="BL218" s="247">
        <f>'Base Couteaux de rasage'!K168</f>
        <v>0</v>
      </c>
      <c r="BM218" s="247">
        <f>'Base Couteaux de rasage'!L168</f>
        <v>0</v>
      </c>
      <c r="BN218" s="247">
        <f>'Base Couteaux de rasage'!M168</f>
        <v>0</v>
      </c>
      <c r="BO218" s="221"/>
      <c r="BP218" s="221"/>
      <c r="CI218" s="7"/>
      <c r="CJ218" s="7"/>
      <c r="CK218" s="7"/>
      <c r="CL218" s="7"/>
      <c r="CM218" s="7"/>
      <c r="CN218" s="7"/>
      <c r="CO218" s="7"/>
      <c r="CP218" s="7"/>
    </row>
    <row r="219" spans="2:94" ht="15" x14ac:dyDescent="0.2">
      <c r="B219" s="196"/>
      <c r="C219" s="196"/>
      <c r="D219" s="197"/>
      <c r="E219" s="198"/>
      <c r="F219" s="198"/>
      <c r="G219" s="198"/>
      <c r="H219" s="197"/>
      <c r="I219" s="198"/>
      <c r="J219" s="196"/>
      <c r="K219" s="199"/>
      <c r="L219" s="200"/>
      <c r="M219" s="201"/>
      <c r="N219" s="201"/>
      <c r="O219" s="188"/>
      <c r="P219" s="188"/>
      <c r="Q219" s="188"/>
      <c r="BB219" s="247">
        <f>'Base Couteaux de rasage'!N169</f>
        <v>0</v>
      </c>
      <c r="BC219" s="247"/>
      <c r="BD219" s="247">
        <f>'Base Couteaux de rasage'!C169</f>
        <v>0</v>
      </c>
      <c r="BE219" s="247">
        <f>'Base Couteaux de rasage'!D169</f>
        <v>0</v>
      </c>
      <c r="BF219" s="247">
        <f>'Base Couteaux de rasage'!E169</f>
        <v>0</v>
      </c>
      <c r="BG219" s="247">
        <f>'Base Couteaux de rasage'!F169</f>
        <v>0</v>
      </c>
      <c r="BH219" s="247">
        <f>'Base Couteaux de rasage'!G169</f>
        <v>0</v>
      </c>
      <c r="BI219" s="247">
        <f>'Base Couteaux de rasage'!H169</f>
        <v>0</v>
      </c>
      <c r="BJ219" s="247">
        <f>'Base Couteaux de rasage'!B169</f>
        <v>0</v>
      </c>
      <c r="BK219" s="247">
        <f>'Base Couteaux de rasage'!J169</f>
        <v>0</v>
      </c>
      <c r="BL219" s="247">
        <f>'Base Couteaux de rasage'!K169</f>
        <v>0</v>
      </c>
      <c r="BM219" s="247">
        <f>'Base Couteaux de rasage'!L169</f>
        <v>0</v>
      </c>
      <c r="BN219" s="247">
        <f>'Base Couteaux de rasage'!M169</f>
        <v>0</v>
      </c>
      <c r="BO219" s="221"/>
      <c r="BP219" s="221"/>
      <c r="CI219" s="7"/>
      <c r="CJ219" s="7"/>
      <c r="CK219" s="7"/>
      <c r="CL219" s="7"/>
      <c r="CM219" s="7"/>
      <c r="CN219" s="7"/>
      <c r="CO219" s="7"/>
      <c r="CP219" s="7"/>
    </row>
    <row r="220" spans="2:94" ht="15" x14ac:dyDescent="0.2">
      <c r="B220" s="196"/>
      <c r="C220" s="196"/>
      <c r="D220" s="197"/>
      <c r="E220" s="198"/>
      <c r="F220" s="198"/>
      <c r="G220" s="198"/>
      <c r="H220" s="197"/>
      <c r="I220" s="198"/>
      <c r="J220" s="196"/>
      <c r="K220" s="199"/>
      <c r="L220" s="200"/>
      <c r="M220" s="201"/>
      <c r="N220" s="201"/>
      <c r="O220" s="188"/>
      <c r="P220" s="188"/>
      <c r="Q220" s="188"/>
      <c r="BB220" s="247">
        <f>'Base Couteaux de rasage'!N170</f>
        <v>0</v>
      </c>
      <c r="BC220" s="247"/>
      <c r="BD220" s="247">
        <f>'Base Couteaux de rasage'!C170</f>
        <v>0</v>
      </c>
      <c r="BE220" s="247">
        <f>'Base Couteaux de rasage'!D170</f>
        <v>0</v>
      </c>
      <c r="BF220" s="247">
        <f>'Base Couteaux de rasage'!E170</f>
        <v>0</v>
      </c>
      <c r="BG220" s="247">
        <f>'Base Couteaux de rasage'!F170</f>
        <v>0</v>
      </c>
      <c r="BH220" s="247">
        <f>'Base Couteaux de rasage'!G170</f>
        <v>0</v>
      </c>
      <c r="BI220" s="247">
        <f>'Base Couteaux de rasage'!H170</f>
        <v>0</v>
      </c>
      <c r="BJ220" s="247">
        <f>'Base Couteaux de rasage'!B170</f>
        <v>0</v>
      </c>
      <c r="BK220" s="247">
        <f>'Base Couteaux de rasage'!J170</f>
        <v>0</v>
      </c>
      <c r="BL220" s="247">
        <f>'Base Couteaux de rasage'!K170</f>
        <v>0</v>
      </c>
      <c r="BM220" s="247">
        <f>'Base Couteaux de rasage'!L170</f>
        <v>0</v>
      </c>
      <c r="BN220" s="247">
        <f>'Base Couteaux de rasage'!M170</f>
        <v>0</v>
      </c>
      <c r="BO220" s="221"/>
      <c r="BP220" s="221"/>
      <c r="CI220" s="7"/>
      <c r="CJ220" s="7"/>
      <c r="CK220" s="7"/>
      <c r="CL220" s="7"/>
      <c r="CM220" s="7"/>
      <c r="CN220" s="7"/>
      <c r="CO220" s="7"/>
      <c r="CP220" s="7"/>
    </row>
    <row r="221" spans="2:94" ht="15" x14ac:dyDescent="0.2">
      <c r="B221" s="196"/>
      <c r="C221" s="196"/>
      <c r="D221" s="197"/>
      <c r="E221" s="198"/>
      <c r="F221" s="198"/>
      <c r="G221" s="198"/>
      <c r="H221" s="197"/>
      <c r="I221" s="198"/>
      <c r="J221" s="196"/>
      <c r="K221" s="199"/>
      <c r="L221" s="200"/>
      <c r="M221" s="201"/>
      <c r="N221" s="201"/>
      <c r="O221" s="188"/>
      <c r="P221" s="188"/>
      <c r="Q221" s="188"/>
      <c r="BB221" s="247">
        <f>'Base Couteaux de rasage'!N171</f>
        <v>0</v>
      </c>
      <c r="BC221" s="247"/>
      <c r="BD221" s="247">
        <f>'Base Couteaux de rasage'!C171</f>
        <v>0</v>
      </c>
      <c r="BE221" s="247">
        <f>'Base Couteaux de rasage'!D171</f>
        <v>0</v>
      </c>
      <c r="BF221" s="247">
        <f>'Base Couteaux de rasage'!E171</f>
        <v>0</v>
      </c>
      <c r="BG221" s="247">
        <f>'Base Couteaux de rasage'!F171</f>
        <v>0</v>
      </c>
      <c r="BH221" s="247">
        <f>'Base Couteaux de rasage'!G171</f>
        <v>0</v>
      </c>
      <c r="BI221" s="247">
        <f>'Base Couteaux de rasage'!H171</f>
        <v>0</v>
      </c>
      <c r="BJ221" s="247">
        <f>'Base Couteaux de rasage'!B171</f>
        <v>0</v>
      </c>
      <c r="BK221" s="247">
        <f>'Base Couteaux de rasage'!J171</f>
        <v>0</v>
      </c>
      <c r="BL221" s="247">
        <f>'Base Couteaux de rasage'!K171</f>
        <v>0</v>
      </c>
      <c r="BM221" s="247">
        <f>'Base Couteaux de rasage'!L171</f>
        <v>0</v>
      </c>
      <c r="BN221" s="247">
        <f>'Base Couteaux de rasage'!M171</f>
        <v>0</v>
      </c>
      <c r="BO221" s="221"/>
      <c r="BP221" s="221"/>
      <c r="CI221" s="7"/>
      <c r="CJ221" s="7"/>
      <c r="CK221" s="7"/>
      <c r="CL221" s="7"/>
      <c r="CM221" s="7"/>
      <c r="CN221" s="7"/>
      <c r="CO221" s="7"/>
      <c r="CP221" s="7"/>
    </row>
    <row r="222" spans="2:94" ht="15" x14ac:dyDescent="0.2">
      <c r="B222" s="196"/>
      <c r="C222" s="196"/>
      <c r="D222" s="197"/>
      <c r="E222" s="198"/>
      <c r="F222" s="198"/>
      <c r="G222" s="198"/>
      <c r="H222" s="197"/>
      <c r="I222" s="198"/>
      <c r="J222" s="196"/>
      <c r="K222" s="210"/>
      <c r="L222" s="200"/>
      <c r="M222" s="201"/>
      <c r="N222" s="201"/>
      <c r="O222" s="188"/>
      <c r="P222" s="188"/>
      <c r="Q222" s="188"/>
      <c r="BB222" s="247">
        <f>'Base Couteaux de rasage'!N172</f>
        <v>0</v>
      </c>
      <c r="BC222" s="247"/>
      <c r="BD222" s="247">
        <f>'Base Couteaux de rasage'!C172</f>
        <v>0</v>
      </c>
      <c r="BE222" s="247">
        <f>'Base Couteaux de rasage'!D172</f>
        <v>0</v>
      </c>
      <c r="BF222" s="247">
        <f>'Base Couteaux de rasage'!E172</f>
        <v>0</v>
      </c>
      <c r="BG222" s="247">
        <f>'Base Couteaux de rasage'!F172</f>
        <v>0</v>
      </c>
      <c r="BH222" s="247">
        <f>'Base Couteaux de rasage'!G172</f>
        <v>0</v>
      </c>
      <c r="BI222" s="247">
        <f>'Base Couteaux de rasage'!H172</f>
        <v>0</v>
      </c>
      <c r="BJ222" s="247">
        <f>'Base Couteaux de rasage'!B172</f>
        <v>0</v>
      </c>
      <c r="BK222" s="247">
        <f>'Base Couteaux de rasage'!J172</f>
        <v>0</v>
      </c>
      <c r="BL222" s="247">
        <f>'Base Couteaux de rasage'!K172</f>
        <v>0</v>
      </c>
      <c r="BM222" s="247">
        <f>'Base Couteaux de rasage'!L172</f>
        <v>0</v>
      </c>
      <c r="BN222" s="247">
        <f>'Base Couteaux de rasage'!M172</f>
        <v>0</v>
      </c>
      <c r="BO222" s="221"/>
      <c r="BP222" s="221"/>
      <c r="CI222" s="7"/>
      <c r="CJ222" s="7"/>
      <c r="CK222" s="7"/>
      <c r="CL222" s="7"/>
      <c r="CM222" s="7"/>
      <c r="CN222" s="7"/>
      <c r="CO222" s="7"/>
      <c r="CP222" s="7"/>
    </row>
    <row r="223" spans="2:94" ht="15" x14ac:dyDescent="0.2">
      <c r="B223" s="196"/>
      <c r="C223" s="196"/>
      <c r="D223" s="197"/>
      <c r="E223" s="198"/>
      <c r="F223" s="198"/>
      <c r="G223" s="198"/>
      <c r="H223" s="197"/>
      <c r="I223" s="198"/>
      <c r="J223" s="196"/>
      <c r="K223" s="210"/>
      <c r="L223" s="200"/>
      <c r="M223" s="201"/>
      <c r="N223" s="201"/>
      <c r="O223" s="188"/>
      <c r="P223" s="188"/>
      <c r="Q223" s="188"/>
      <c r="BB223" s="247">
        <f>'Base Couteaux de rasage'!N173</f>
        <v>0</v>
      </c>
      <c r="BC223" s="247"/>
      <c r="BD223" s="247">
        <f>'Base Couteaux de rasage'!C173</f>
        <v>0</v>
      </c>
      <c r="BE223" s="247">
        <f>'Base Couteaux de rasage'!D173</f>
        <v>0</v>
      </c>
      <c r="BF223" s="247">
        <f>'Base Couteaux de rasage'!E173</f>
        <v>0</v>
      </c>
      <c r="BG223" s="247">
        <f>'Base Couteaux de rasage'!F173</f>
        <v>0</v>
      </c>
      <c r="BH223" s="247">
        <f>'Base Couteaux de rasage'!G173</f>
        <v>0</v>
      </c>
      <c r="BI223" s="247">
        <f>'Base Couteaux de rasage'!H173</f>
        <v>0</v>
      </c>
      <c r="BJ223" s="247">
        <f>'Base Couteaux de rasage'!B173</f>
        <v>0</v>
      </c>
      <c r="BK223" s="247">
        <f>'Base Couteaux de rasage'!J173</f>
        <v>0</v>
      </c>
      <c r="BL223" s="247">
        <f>'Base Couteaux de rasage'!K173</f>
        <v>0</v>
      </c>
      <c r="BM223" s="247">
        <f>'Base Couteaux de rasage'!L173</f>
        <v>0</v>
      </c>
      <c r="BN223" s="247">
        <f>'Base Couteaux de rasage'!M173</f>
        <v>0</v>
      </c>
      <c r="BO223" s="221"/>
      <c r="BP223" s="221"/>
      <c r="CI223" s="7"/>
      <c r="CJ223" s="7"/>
      <c r="CK223" s="7"/>
      <c r="CL223" s="7"/>
      <c r="CM223" s="7"/>
      <c r="CN223" s="7"/>
      <c r="CO223" s="7"/>
      <c r="CP223" s="7"/>
    </row>
    <row r="224" spans="2:94" ht="15" x14ac:dyDescent="0.2">
      <c r="B224" s="196"/>
      <c r="C224" s="196"/>
      <c r="D224" s="197"/>
      <c r="E224" s="198"/>
      <c r="F224" s="198"/>
      <c r="G224" s="198"/>
      <c r="H224" s="197"/>
      <c r="I224" s="198"/>
      <c r="J224" s="196"/>
      <c r="K224" s="199"/>
      <c r="L224" s="200"/>
      <c r="M224" s="201"/>
      <c r="N224" s="201"/>
      <c r="O224" s="188"/>
      <c r="P224" s="188"/>
      <c r="Q224" s="188"/>
      <c r="BB224" s="247">
        <f>'Base Couteaux de rasage'!N174</f>
        <v>0</v>
      </c>
      <c r="BC224" s="247"/>
      <c r="BD224" s="247">
        <f>'Base Couteaux de rasage'!C174</f>
        <v>0</v>
      </c>
      <c r="BE224" s="247">
        <f>'Base Couteaux de rasage'!D174</f>
        <v>0</v>
      </c>
      <c r="BF224" s="247">
        <f>'Base Couteaux de rasage'!E174</f>
        <v>0</v>
      </c>
      <c r="BG224" s="247">
        <f>'Base Couteaux de rasage'!F174</f>
        <v>0</v>
      </c>
      <c r="BH224" s="247">
        <f>'Base Couteaux de rasage'!G174</f>
        <v>0</v>
      </c>
      <c r="BI224" s="247">
        <f>'Base Couteaux de rasage'!H174</f>
        <v>0</v>
      </c>
      <c r="BJ224" s="247">
        <f>'Base Couteaux de rasage'!B174</f>
        <v>0</v>
      </c>
      <c r="BK224" s="247">
        <f>'Base Couteaux de rasage'!J174</f>
        <v>0</v>
      </c>
      <c r="BL224" s="247">
        <f>'Base Couteaux de rasage'!K174</f>
        <v>0</v>
      </c>
      <c r="BM224" s="247">
        <f>'Base Couteaux de rasage'!L174</f>
        <v>0</v>
      </c>
      <c r="BN224" s="247">
        <f>'Base Couteaux de rasage'!M174</f>
        <v>0</v>
      </c>
      <c r="BO224" s="221"/>
      <c r="BP224" s="221"/>
      <c r="CI224" s="7"/>
      <c r="CJ224" s="7"/>
      <c r="CK224" s="7"/>
      <c r="CL224" s="7"/>
      <c r="CM224" s="7"/>
      <c r="CN224" s="7"/>
      <c r="CO224" s="7"/>
      <c r="CP224" s="7"/>
    </row>
    <row r="225" spans="2:94" ht="15" x14ac:dyDescent="0.2">
      <c r="B225" s="196"/>
      <c r="C225" s="196"/>
      <c r="D225" s="197"/>
      <c r="E225" s="198"/>
      <c r="F225" s="198"/>
      <c r="G225" s="198"/>
      <c r="H225" s="197"/>
      <c r="I225" s="198"/>
      <c r="J225" s="196"/>
      <c r="K225" s="199"/>
      <c r="L225" s="200"/>
      <c r="M225" s="201"/>
      <c r="N225" s="201"/>
      <c r="O225" s="188"/>
      <c r="P225" s="188"/>
      <c r="Q225" s="188"/>
      <c r="BB225" s="247">
        <f>'Base Couteaux de rasage'!N175</f>
        <v>0</v>
      </c>
      <c r="BC225" s="247"/>
      <c r="BD225" s="247">
        <f>'Base Couteaux de rasage'!C175</f>
        <v>0</v>
      </c>
      <c r="BE225" s="247">
        <f>'Base Couteaux de rasage'!D175</f>
        <v>0</v>
      </c>
      <c r="BF225" s="247">
        <f>'Base Couteaux de rasage'!E175</f>
        <v>0</v>
      </c>
      <c r="BG225" s="247">
        <f>'Base Couteaux de rasage'!F175</f>
        <v>0</v>
      </c>
      <c r="BH225" s="247">
        <f>'Base Couteaux de rasage'!G175</f>
        <v>0</v>
      </c>
      <c r="BI225" s="247">
        <f>'Base Couteaux de rasage'!H175</f>
        <v>0</v>
      </c>
      <c r="BJ225" s="247">
        <f>'Base Couteaux de rasage'!B175</f>
        <v>0</v>
      </c>
      <c r="BK225" s="247">
        <f>'Base Couteaux de rasage'!J175</f>
        <v>0</v>
      </c>
      <c r="BL225" s="247">
        <f>'Base Couteaux de rasage'!K175</f>
        <v>0</v>
      </c>
      <c r="BM225" s="247">
        <f>'Base Couteaux de rasage'!L175</f>
        <v>0</v>
      </c>
      <c r="BN225" s="247">
        <f>'Base Couteaux de rasage'!M175</f>
        <v>0</v>
      </c>
      <c r="BO225" s="221"/>
      <c r="BP225" s="221"/>
      <c r="CI225" s="7"/>
      <c r="CJ225" s="7"/>
      <c r="CK225" s="7"/>
      <c r="CL225" s="7"/>
      <c r="CM225" s="7"/>
      <c r="CN225" s="7"/>
      <c r="CO225" s="7"/>
      <c r="CP225" s="7"/>
    </row>
    <row r="226" spans="2:94" ht="15" x14ac:dyDescent="0.2">
      <c r="B226" s="196"/>
      <c r="C226" s="196"/>
      <c r="D226" s="197"/>
      <c r="E226" s="198"/>
      <c r="F226" s="198"/>
      <c r="G226" s="198"/>
      <c r="H226" s="197"/>
      <c r="I226" s="198"/>
      <c r="J226" s="196"/>
      <c r="K226" s="210"/>
      <c r="L226" s="200"/>
      <c r="M226" s="201"/>
      <c r="N226" s="201"/>
      <c r="O226" s="188"/>
      <c r="P226" s="188"/>
      <c r="Q226" s="188"/>
      <c r="BB226" s="247">
        <f>'Base Couteaux de rasage'!N176</f>
        <v>0</v>
      </c>
      <c r="BC226" s="247"/>
      <c r="BD226" s="247">
        <f>'Base Couteaux de rasage'!C176</f>
        <v>0</v>
      </c>
      <c r="BE226" s="247">
        <f>'Base Couteaux de rasage'!D176</f>
        <v>0</v>
      </c>
      <c r="BF226" s="247">
        <f>'Base Couteaux de rasage'!E176</f>
        <v>0</v>
      </c>
      <c r="BG226" s="247">
        <f>'Base Couteaux de rasage'!F176</f>
        <v>0</v>
      </c>
      <c r="BH226" s="247">
        <f>'Base Couteaux de rasage'!G176</f>
        <v>0</v>
      </c>
      <c r="BI226" s="247">
        <f>'Base Couteaux de rasage'!H176</f>
        <v>0</v>
      </c>
      <c r="BJ226" s="247">
        <f>'Base Couteaux de rasage'!B176</f>
        <v>0</v>
      </c>
      <c r="BK226" s="247">
        <f>'Base Couteaux de rasage'!J176</f>
        <v>0</v>
      </c>
      <c r="BL226" s="247">
        <f>'Base Couteaux de rasage'!K176</f>
        <v>0</v>
      </c>
      <c r="BM226" s="247">
        <f>'Base Couteaux de rasage'!L176</f>
        <v>0</v>
      </c>
      <c r="BN226" s="247">
        <f>'Base Couteaux de rasage'!M176</f>
        <v>0</v>
      </c>
      <c r="BO226" s="221"/>
      <c r="BP226" s="221"/>
      <c r="CI226" s="7"/>
      <c r="CJ226" s="7"/>
      <c r="CK226" s="7"/>
      <c r="CL226" s="7"/>
      <c r="CM226" s="7"/>
      <c r="CN226" s="7"/>
      <c r="CO226" s="7"/>
      <c r="CP226" s="7"/>
    </row>
    <row r="227" spans="2:94" ht="15" x14ac:dyDescent="0.2">
      <c r="B227" s="196"/>
      <c r="C227" s="196"/>
      <c r="D227" s="197"/>
      <c r="E227" s="198"/>
      <c r="F227" s="198"/>
      <c r="G227" s="198"/>
      <c r="H227" s="197"/>
      <c r="I227" s="198"/>
      <c r="J227" s="196"/>
      <c r="K227" s="199"/>
      <c r="L227" s="200"/>
      <c r="M227" s="201"/>
      <c r="N227" s="201"/>
      <c r="O227" s="188"/>
      <c r="P227" s="188"/>
      <c r="Q227" s="188"/>
      <c r="BB227" s="247">
        <f>'Base Couteaux de rasage'!N177</f>
        <v>0</v>
      </c>
      <c r="BC227" s="247"/>
      <c r="BD227" s="247">
        <f>'Base Couteaux de rasage'!C177</f>
        <v>0</v>
      </c>
      <c r="BE227" s="247">
        <f>'Base Couteaux de rasage'!D177</f>
        <v>0</v>
      </c>
      <c r="BF227" s="247">
        <f>'Base Couteaux de rasage'!E177</f>
        <v>0</v>
      </c>
      <c r="BG227" s="247">
        <f>'Base Couteaux de rasage'!F177</f>
        <v>0</v>
      </c>
      <c r="BH227" s="247">
        <f>'Base Couteaux de rasage'!G177</f>
        <v>0</v>
      </c>
      <c r="BI227" s="247">
        <f>'Base Couteaux de rasage'!H177</f>
        <v>0</v>
      </c>
      <c r="BJ227" s="247">
        <f>'Base Couteaux de rasage'!B177</f>
        <v>0</v>
      </c>
      <c r="BK227" s="247">
        <f>'Base Couteaux de rasage'!J177</f>
        <v>0</v>
      </c>
      <c r="BL227" s="247">
        <f>'Base Couteaux de rasage'!K177</f>
        <v>0</v>
      </c>
      <c r="BM227" s="247">
        <f>'Base Couteaux de rasage'!L177</f>
        <v>0</v>
      </c>
      <c r="BN227" s="247">
        <f>'Base Couteaux de rasage'!M177</f>
        <v>0</v>
      </c>
      <c r="BO227" s="221"/>
      <c r="BP227" s="221"/>
      <c r="CI227" s="7"/>
      <c r="CJ227" s="7"/>
      <c r="CK227" s="7"/>
      <c r="CL227" s="7"/>
      <c r="CM227" s="7"/>
      <c r="CN227" s="7"/>
      <c r="CO227" s="7"/>
      <c r="CP227" s="7"/>
    </row>
    <row r="228" spans="2:94" ht="15" x14ac:dyDescent="0.2">
      <c r="B228" s="196"/>
      <c r="C228" s="196"/>
      <c r="D228" s="197"/>
      <c r="E228" s="198"/>
      <c r="F228" s="198"/>
      <c r="G228" s="198"/>
      <c r="H228" s="197"/>
      <c r="I228" s="198"/>
      <c r="J228" s="196"/>
      <c r="K228" s="210"/>
      <c r="L228" s="200"/>
      <c r="M228" s="201"/>
      <c r="N228" s="201"/>
      <c r="O228" s="188"/>
      <c r="P228" s="188"/>
      <c r="Q228" s="188"/>
      <c r="BB228" s="247">
        <f>'Base Couteaux de rasage'!N178</f>
        <v>0</v>
      </c>
      <c r="BC228" s="247"/>
      <c r="BD228" s="247">
        <f>'Base Couteaux de rasage'!C178</f>
        <v>0</v>
      </c>
      <c r="BE228" s="247">
        <f>'Base Couteaux de rasage'!D178</f>
        <v>0</v>
      </c>
      <c r="BF228" s="247">
        <f>'Base Couteaux de rasage'!E178</f>
        <v>0</v>
      </c>
      <c r="BG228" s="247">
        <f>'Base Couteaux de rasage'!F178</f>
        <v>0</v>
      </c>
      <c r="BH228" s="247">
        <f>'Base Couteaux de rasage'!G178</f>
        <v>0</v>
      </c>
      <c r="BI228" s="247">
        <f>'Base Couteaux de rasage'!H178</f>
        <v>0</v>
      </c>
      <c r="BJ228" s="247">
        <f>'Base Couteaux de rasage'!B178</f>
        <v>0</v>
      </c>
      <c r="BK228" s="247">
        <f>'Base Couteaux de rasage'!J178</f>
        <v>0</v>
      </c>
      <c r="BL228" s="247">
        <f>'Base Couteaux de rasage'!K178</f>
        <v>0</v>
      </c>
      <c r="BM228" s="247">
        <f>'Base Couteaux de rasage'!L178</f>
        <v>0</v>
      </c>
      <c r="BN228" s="247">
        <f>'Base Couteaux de rasage'!M178</f>
        <v>0</v>
      </c>
      <c r="BO228" s="221"/>
      <c r="BP228" s="221"/>
      <c r="CI228" s="7"/>
      <c r="CJ228" s="7"/>
      <c r="CK228" s="7"/>
      <c r="CL228" s="7"/>
      <c r="CM228" s="7"/>
      <c r="CN228" s="7"/>
      <c r="CO228" s="7"/>
      <c r="CP228" s="7"/>
    </row>
    <row r="229" spans="2:94" ht="15" x14ac:dyDescent="0.2">
      <c r="B229" s="196"/>
      <c r="C229" s="196"/>
      <c r="D229" s="197"/>
      <c r="E229" s="198"/>
      <c r="F229" s="198"/>
      <c r="G229" s="198"/>
      <c r="H229" s="197"/>
      <c r="I229" s="198"/>
      <c r="J229" s="196"/>
      <c r="K229" s="199"/>
      <c r="L229" s="200"/>
      <c r="M229" s="201"/>
      <c r="N229" s="201"/>
      <c r="O229" s="188"/>
      <c r="P229" s="188"/>
      <c r="Q229" s="188"/>
      <c r="BB229" s="247">
        <f>'Base Couteaux de rasage'!N179</f>
        <v>0</v>
      </c>
      <c r="BC229" s="247"/>
      <c r="BD229" s="247">
        <f>'Base Couteaux de rasage'!C179</f>
        <v>0</v>
      </c>
      <c r="BE229" s="247">
        <f>'Base Couteaux de rasage'!D179</f>
        <v>0</v>
      </c>
      <c r="BF229" s="247">
        <f>'Base Couteaux de rasage'!E179</f>
        <v>0</v>
      </c>
      <c r="BG229" s="247">
        <f>'Base Couteaux de rasage'!F179</f>
        <v>0</v>
      </c>
      <c r="BH229" s="247">
        <f>'Base Couteaux de rasage'!G179</f>
        <v>0</v>
      </c>
      <c r="BI229" s="247">
        <f>'Base Couteaux de rasage'!H179</f>
        <v>0</v>
      </c>
      <c r="BJ229" s="247">
        <f>'Base Couteaux de rasage'!B179</f>
        <v>0</v>
      </c>
      <c r="BK229" s="247">
        <f>'Base Couteaux de rasage'!J179</f>
        <v>0</v>
      </c>
      <c r="BL229" s="247">
        <f>'Base Couteaux de rasage'!K179</f>
        <v>0</v>
      </c>
      <c r="BM229" s="247">
        <f>'Base Couteaux de rasage'!L179</f>
        <v>0</v>
      </c>
      <c r="BN229" s="247">
        <f>'Base Couteaux de rasage'!M179</f>
        <v>0</v>
      </c>
      <c r="BO229" s="221"/>
      <c r="BP229" s="221"/>
      <c r="CI229" s="7"/>
      <c r="CJ229" s="7"/>
      <c r="CK229" s="7"/>
      <c r="CL229" s="7"/>
      <c r="CM229" s="7"/>
      <c r="CN229" s="7"/>
      <c r="CO229" s="7"/>
      <c r="CP229" s="7"/>
    </row>
    <row r="230" spans="2:94" ht="15" x14ac:dyDescent="0.2">
      <c r="B230" s="196"/>
      <c r="C230" s="196"/>
      <c r="D230" s="197"/>
      <c r="E230" s="198"/>
      <c r="F230" s="198"/>
      <c r="G230" s="198"/>
      <c r="H230" s="197"/>
      <c r="I230" s="198"/>
      <c r="J230" s="196"/>
      <c r="K230" s="199"/>
      <c r="L230" s="200"/>
      <c r="M230" s="201"/>
      <c r="N230" s="201"/>
      <c r="O230" s="188"/>
      <c r="P230" s="188"/>
      <c r="Q230" s="188"/>
      <c r="BB230" s="247">
        <f>'Base Couteaux de rasage'!N180</f>
        <v>0</v>
      </c>
      <c r="BC230" s="247"/>
      <c r="BD230" s="247">
        <f>'Base Couteaux de rasage'!C180</f>
        <v>0</v>
      </c>
      <c r="BE230" s="247">
        <f>'Base Couteaux de rasage'!D180</f>
        <v>0</v>
      </c>
      <c r="BF230" s="247">
        <f>'Base Couteaux de rasage'!E180</f>
        <v>0</v>
      </c>
      <c r="BG230" s="247">
        <f>'Base Couteaux de rasage'!F180</f>
        <v>0</v>
      </c>
      <c r="BH230" s="247">
        <f>'Base Couteaux de rasage'!G180</f>
        <v>0</v>
      </c>
      <c r="BI230" s="247">
        <f>'Base Couteaux de rasage'!H180</f>
        <v>0</v>
      </c>
      <c r="BJ230" s="247">
        <f>'Base Couteaux de rasage'!B180</f>
        <v>0</v>
      </c>
      <c r="BK230" s="247">
        <f>'Base Couteaux de rasage'!J180</f>
        <v>0</v>
      </c>
      <c r="BL230" s="247">
        <f>'Base Couteaux de rasage'!K180</f>
        <v>0</v>
      </c>
      <c r="BM230" s="247">
        <f>'Base Couteaux de rasage'!L180</f>
        <v>0</v>
      </c>
      <c r="BN230" s="247">
        <f>'Base Couteaux de rasage'!M180</f>
        <v>0</v>
      </c>
      <c r="BO230" s="221"/>
      <c r="BP230" s="221"/>
      <c r="CI230" s="7"/>
      <c r="CJ230" s="7"/>
      <c r="CK230" s="7"/>
      <c r="CL230" s="7"/>
      <c r="CM230" s="7"/>
      <c r="CN230" s="7"/>
      <c r="CO230" s="7"/>
      <c r="CP230" s="7"/>
    </row>
    <row r="231" spans="2:94" ht="15" x14ac:dyDescent="0.2">
      <c r="B231" s="196"/>
      <c r="C231" s="196"/>
      <c r="D231" s="197"/>
      <c r="E231" s="198"/>
      <c r="F231" s="198"/>
      <c r="G231" s="198"/>
      <c r="H231" s="197"/>
      <c r="I231" s="198"/>
      <c r="J231" s="196"/>
      <c r="K231" s="199"/>
      <c r="L231" s="200"/>
      <c r="M231" s="200"/>
      <c r="N231" s="201"/>
      <c r="O231" s="188"/>
      <c r="P231" s="188"/>
      <c r="Q231" s="188"/>
      <c r="BB231" s="247">
        <f>'Base Couteaux de rasage'!N181</f>
        <v>0</v>
      </c>
      <c r="BC231" s="247"/>
      <c r="BD231" s="247">
        <f>'Base Couteaux de rasage'!C181</f>
        <v>0</v>
      </c>
      <c r="BE231" s="247">
        <f>'Base Couteaux de rasage'!D181</f>
        <v>0</v>
      </c>
      <c r="BF231" s="247">
        <f>'Base Couteaux de rasage'!E181</f>
        <v>0</v>
      </c>
      <c r="BG231" s="247">
        <f>'Base Couteaux de rasage'!F181</f>
        <v>0</v>
      </c>
      <c r="BH231" s="247">
        <f>'Base Couteaux de rasage'!G181</f>
        <v>0</v>
      </c>
      <c r="BI231" s="247">
        <f>'Base Couteaux de rasage'!H181</f>
        <v>0</v>
      </c>
      <c r="BJ231" s="247">
        <f>'Base Couteaux de rasage'!B181</f>
        <v>0</v>
      </c>
      <c r="BK231" s="247">
        <f>'Base Couteaux de rasage'!J181</f>
        <v>0</v>
      </c>
      <c r="BL231" s="247">
        <f>'Base Couteaux de rasage'!K181</f>
        <v>0</v>
      </c>
      <c r="BM231" s="247">
        <f>'Base Couteaux de rasage'!L181</f>
        <v>0</v>
      </c>
      <c r="BN231" s="247">
        <f>'Base Couteaux de rasage'!M181</f>
        <v>0</v>
      </c>
      <c r="BO231" s="221"/>
      <c r="BP231" s="221"/>
      <c r="CI231" s="7"/>
      <c r="CJ231" s="7"/>
      <c r="CK231" s="7"/>
      <c r="CL231" s="7"/>
      <c r="CM231" s="7"/>
      <c r="CN231" s="7"/>
      <c r="CO231" s="7"/>
      <c r="CP231" s="7"/>
    </row>
    <row r="232" spans="2:94" ht="15" x14ac:dyDescent="0.2">
      <c r="B232" s="196"/>
      <c r="C232" s="196"/>
      <c r="D232" s="197"/>
      <c r="E232" s="198"/>
      <c r="F232" s="198"/>
      <c r="G232" s="198"/>
      <c r="H232" s="197"/>
      <c r="I232" s="198"/>
      <c r="J232" s="196"/>
      <c r="K232" s="210"/>
      <c r="L232" s="200"/>
      <c r="M232" s="201"/>
      <c r="N232" s="201"/>
      <c r="O232" s="188"/>
      <c r="P232" s="188"/>
      <c r="Q232" s="188"/>
      <c r="BB232" s="247">
        <f>'Base Couteaux de rasage'!N182</f>
        <v>0</v>
      </c>
      <c r="BC232" s="247"/>
      <c r="BD232" s="247">
        <f>'Base Couteaux de rasage'!C182</f>
        <v>0</v>
      </c>
      <c r="BE232" s="247">
        <f>'Base Couteaux de rasage'!D182</f>
        <v>0</v>
      </c>
      <c r="BF232" s="247">
        <f>'Base Couteaux de rasage'!E182</f>
        <v>0</v>
      </c>
      <c r="BG232" s="247">
        <f>'Base Couteaux de rasage'!F182</f>
        <v>0</v>
      </c>
      <c r="BH232" s="247">
        <f>'Base Couteaux de rasage'!G182</f>
        <v>0</v>
      </c>
      <c r="BI232" s="247">
        <f>'Base Couteaux de rasage'!H182</f>
        <v>0</v>
      </c>
      <c r="BJ232" s="247">
        <f>'Base Couteaux de rasage'!B182</f>
        <v>0</v>
      </c>
      <c r="BK232" s="247">
        <f>'Base Couteaux de rasage'!J182</f>
        <v>0</v>
      </c>
      <c r="BL232" s="247">
        <f>'Base Couteaux de rasage'!K182</f>
        <v>0</v>
      </c>
      <c r="BM232" s="247">
        <f>'Base Couteaux de rasage'!L182</f>
        <v>0</v>
      </c>
      <c r="BN232" s="247">
        <f>'Base Couteaux de rasage'!M182</f>
        <v>0</v>
      </c>
      <c r="BO232" s="221"/>
      <c r="BP232" s="221"/>
      <c r="CI232" s="7"/>
      <c r="CJ232" s="7"/>
      <c r="CK232" s="7"/>
      <c r="CL232" s="7"/>
      <c r="CM232" s="7"/>
      <c r="CN232" s="7"/>
      <c r="CO232" s="7"/>
      <c r="CP232" s="7"/>
    </row>
    <row r="233" spans="2:94" ht="15" x14ac:dyDescent="0.2">
      <c r="B233" s="196"/>
      <c r="C233" s="196"/>
      <c r="D233" s="197"/>
      <c r="E233" s="198"/>
      <c r="F233" s="198"/>
      <c r="G233" s="198"/>
      <c r="H233" s="197"/>
      <c r="I233" s="198"/>
      <c r="J233" s="196"/>
      <c r="K233" s="199"/>
      <c r="L233" s="201"/>
      <c r="M233" s="201"/>
      <c r="N233" s="201"/>
      <c r="O233" s="188"/>
      <c r="P233" s="188"/>
      <c r="Q233" s="188"/>
      <c r="BB233" s="247">
        <f>'Base Couteaux de rasage'!N183</f>
        <v>0</v>
      </c>
      <c r="BC233" s="247"/>
      <c r="BD233" s="247">
        <f>'Base Couteaux de rasage'!C183</f>
        <v>0</v>
      </c>
      <c r="BE233" s="247">
        <f>'Base Couteaux de rasage'!D183</f>
        <v>0</v>
      </c>
      <c r="BF233" s="247">
        <f>'Base Couteaux de rasage'!E183</f>
        <v>0</v>
      </c>
      <c r="BG233" s="247">
        <f>'Base Couteaux de rasage'!F183</f>
        <v>0</v>
      </c>
      <c r="BH233" s="247">
        <f>'Base Couteaux de rasage'!G183</f>
        <v>0</v>
      </c>
      <c r="BI233" s="247">
        <f>'Base Couteaux de rasage'!H183</f>
        <v>0</v>
      </c>
      <c r="BJ233" s="247">
        <f>'Base Couteaux de rasage'!B183</f>
        <v>0</v>
      </c>
      <c r="BK233" s="247">
        <f>'Base Couteaux de rasage'!J183</f>
        <v>0</v>
      </c>
      <c r="BL233" s="247">
        <f>'Base Couteaux de rasage'!K183</f>
        <v>0</v>
      </c>
      <c r="BM233" s="247">
        <f>'Base Couteaux de rasage'!L183</f>
        <v>0</v>
      </c>
      <c r="BN233" s="247">
        <f>'Base Couteaux de rasage'!M183</f>
        <v>0</v>
      </c>
      <c r="BO233" s="221"/>
      <c r="BP233" s="221"/>
      <c r="CI233" s="7"/>
      <c r="CJ233" s="7"/>
      <c r="CK233" s="7"/>
      <c r="CL233" s="7"/>
      <c r="CM233" s="7"/>
      <c r="CN233" s="7"/>
      <c r="CO233" s="7"/>
      <c r="CP233" s="7"/>
    </row>
    <row r="234" spans="2:94" ht="15" x14ac:dyDescent="0.2">
      <c r="B234" s="196"/>
      <c r="C234" s="196"/>
      <c r="D234" s="197"/>
      <c r="E234" s="198"/>
      <c r="F234" s="198"/>
      <c r="G234" s="198"/>
      <c r="H234" s="197"/>
      <c r="I234" s="198"/>
      <c r="J234" s="196"/>
      <c r="K234" s="199"/>
      <c r="L234" s="201"/>
      <c r="M234" s="201"/>
      <c r="N234" s="201"/>
      <c r="O234" s="188"/>
      <c r="P234" s="188"/>
      <c r="Q234" s="188"/>
      <c r="BB234" s="247">
        <f>'Base Couteaux de rasage'!N184</f>
        <v>0</v>
      </c>
      <c r="BC234" s="247"/>
      <c r="BD234" s="247">
        <f>'Base Couteaux de rasage'!C184</f>
        <v>0</v>
      </c>
      <c r="BE234" s="247">
        <f>'Base Couteaux de rasage'!D184</f>
        <v>0</v>
      </c>
      <c r="BF234" s="247">
        <f>'Base Couteaux de rasage'!E184</f>
        <v>0</v>
      </c>
      <c r="BG234" s="247">
        <f>'Base Couteaux de rasage'!F184</f>
        <v>0</v>
      </c>
      <c r="BH234" s="247">
        <f>'Base Couteaux de rasage'!G184</f>
        <v>0</v>
      </c>
      <c r="BI234" s="247">
        <f>'Base Couteaux de rasage'!H184</f>
        <v>0</v>
      </c>
      <c r="BJ234" s="247">
        <f>'Base Couteaux de rasage'!B184</f>
        <v>0</v>
      </c>
      <c r="BK234" s="247">
        <f>'Base Couteaux de rasage'!J184</f>
        <v>0</v>
      </c>
      <c r="BL234" s="247">
        <f>'Base Couteaux de rasage'!K184</f>
        <v>0</v>
      </c>
      <c r="BM234" s="247">
        <f>'Base Couteaux de rasage'!L184</f>
        <v>0</v>
      </c>
      <c r="BN234" s="247">
        <f>'Base Couteaux de rasage'!M184</f>
        <v>0</v>
      </c>
      <c r="BO234" s="221"/>
      <c r="BP234" s="221"/>
      <c r="CI234" s="7"/>
      <c r="CJ234" s="7"/>
      <c r="CK234" s="7"/>
      <c r="CL234" s="7"/>
      <c r="CM234" s="7"/>
      <c r="CN234" s="7"/>
      <c r="CO234" s="7"/>
      <c r="CP234" s="7"/>
    </row>
    <row r="235" spans="2:94" ht="15" x14ac:dyDescent="0.2">
      <c r="B235" s="196"/>
      <c r="C235" s="196"/>
      <c r="D235" s="197"/>
      <c r="E235" s="198"/>
      <c r="F235" s="198"/>
      <c r="G235" s="198"/>
      <c r="H235" s="197"/>
      <c r="I235" s="198"/>
      <c r="J235" s="196"/>
      <c r="K235" s="199"/>
      <c r="L235" s="200"/>
      <c r="M235" s="201"/>
      <c r="N235" s="201"/>
      <c r="O235" s="188"/>
      <c r="P235" s="188"/>
      <c r="Q235" s="188"/>
      <c r="BB235" s="247">
        <f>'Base Couteaux de rasage'!N185</f>
        <v>0</v>
      </c>
      <c r="BC235" s="247"/>
      <c r="BD235" s="247">
        <f>'Base Couteaux de rasage'!C185</f>
        <v>0</v>
      </c>
      <c r="BE235" s="247">
        <f>'Base Couteaux de rasage'!D185</f>
        <v>0</v>
      </c>
      <c r="BF235" s="247">
        <f>'Base Couteaux de rasage'!E185</f>
        <v>0</v>
      </c>
      <c r="BG235" s="247">
        <f>'Base Couteaux de rasage'!F185</f>
        <v>0</v>
      </c>
      <c r="BH235" s="247">
        <f>'Base Couteaux de rasage'!G185</f>
        <v>0</v>
      </c>
      <c r="BI235" s="247">
        <f>'Base Couteaux de rasage'!H185</f>
        <v>0</v>
      </c>
      <c r="BJ235" s="247">
        <f>'Base Couteaux de rasage'!B185</f>
        <v>0</v>
      </c>
      <c r="BK235" s="247">
        <f>'Base Couteaux de rasage'!J185</f>
        <v>0</v>
      </c>
      <c r="BL235" s="247">
        <f>'Base Couteaux de rasage'!K185</f>
        <v>0</v>
      </c>
      <c r="BM235" s="247">
        <f>'Base Couteaux de rasage'!L185</f>
        <v>0</v>
      </c>
      <c r="BN235" s="247">
        <f>'Base Couteaux de rasage'!M185</f>
        <v>0</v>
      </c>
      <c r="BO235" s="221"/>
      <c r="BP235" s="221"/>
      <c r="CI235" s="7"/>
      <c r="CJ235" s="7"/>
      <c r="CK235" s="7"/>
      <c r="CL235" s="7"/>
      <c r="CM235" s="7"/>
      <c r="CN235" s="7"/>
      <c r="CO235" s="7"/>
      <c r="CP235" s="7"/>
    </row>
    <row r="236" spans="2:94" ht="15" x14ac:dyDescent="0.2">
      <c r="B236" s="196"/>
      <c r="C236" s="196"/>
      <c r="D236" s="197"/>
      <c r="E236" s="198"/>
      <c r="F236" s="198"/>
      <c r="G236" s="198"/>
      <c r="H236" s="197"/>
      <c r="I236" s="198"/>
      <c r="J236" s="196"/>
      <c r="K236" s="210"/>
      <c r="L236" s="200"/>
      <c r="M236" s="201"/>
      <c r="N236" s="201"/>
      <c r="O236" s="188"/>
      <c r="P236" s="188"/>
      <c r="Q236" s="188"/>
      <c r="BB236" s="247">
        <f>'Base Couteaux de rasage'!N186</f>
        <v>0</v>
      </c>
      <c r="BC236" s="247"/>
      <c r="BD236" s="247">
        <f>'Base Couteaux de rasage'!C186</f>
        <v>0</v>
      </c>
      <c r="BE236" s="247">
        <f>'Base Couteaux de rasage'!D186</f>
        <v>0</v>
      </c>
      <c r="BF236" s="247">
        <f>'Base Couteaux de rasage'!E186</f>
        <v>0</v>
      </c>
      <c r="BG236" s="247">
        <f>'Base Couteaux de rasage'!F186</f>
        <v>0</v>
      </c>
      <c r="BH236" s="247">
        <f>'Base Couteaux de rasage'!G186</f>
        <v>0</v>
      </c>
      <c r="BI236" s="247">
        <f>'Base Couteaux de rasage'!H186</f>
        <v>0</v>
      </c>
      <c r="BJ236" s="247">
        <f>'Base Couteaux de rasage'!B186</f>
        <v>0</v>
      </c>
      <c r="BK236" s="247">
        <f>'Base Couteaux de rasage'!J186</f>
        <v>0</v>
      </c>
      <c r="BL236" s="247">
        <f>'Base Couteaux de rasage'!K186</f>
        <v>0</v>
      </c>
      <c r="BM236" s="247">
        <f>'Base Couteaux de rasage'!L186</f>
        <v>0</v>
      </c>
      <c r="BN236" s="247">
        <f>'Base Couteaux de rasage'!M186</f>
        <v>0</v>
      </c>
      <c r="BO236" s="221"/>
      <c r="BP236" s="221"/>
      <c r="CI236" s="7"/>
      <c r="CJ236" s="7"/>
      <c r="CK236" s="7"/>
      <c r="CL236" s="7"/>
      <c r="CM236" s="7"/>
      <c r="CN236" s="7"/>
      <c r="CO236" s="7"/>
      <c r="CP236" s="7"/>
    </row>
    <row r="237" spans="2:94" ht="15" x14ac:dyDescent="0.2">
      <c r="B237" s="196"/>
      <c r="C237" s="196"/>
      <c r="D237" s="197"/>
      <c r="E237" s="198"/>
      <c r="F237" s="198"/>
      <c r="G237" s="198"/>
      <c r="H237" s="197"/>
      <c r="I237" s="198"/>
      <c r="J237" s="196"/>
      <c r="K237" s="199"/>
      <c r="L237" s="200"/>
      <c r="M237" s="201"/>
      <c r="N237" s="201"/>
      <c r="O237" s="188"/>
      <c r="P237" s="188"/>
      <c r="Q237" s="188"/>
      <c r="BB237" s="247">
        <f>'Base Couteaux de rasage'!N187</f>
        <v>0</v>
      </c>
      <c r="BC237" s="247"/>
      <c r="BD237" s="247">
        <f>'Base Couteaux de rasage'!C187</f>
        <v>0</v>
      </c>
      <c r="BE237" s="247">
        <f>'Base Couteaux de rasage'!D187</f>
        <v>0</v>
      </c>
      <c r="BF237" s="247">
        <f>'Base Couteaux de rasage'!E187</f>
        <v>0</v>
      </c>
      <c r="BG237" s="247">
        <f>'Base Couteaux de rasage'!F187</f>
        <v>0</v>
      </c>
      <c r="BH237" s="247">
        <f>'Base Couteaux de rasage'!G187</f>
        <v>0</v>
      </c>
      <c r="BI237" s="247">
        <f>'Base Couteaux de rasage'!H187</f>
        <v>0</v>
      </c>
      <c r="BJ237" s="247">
        <f>'Base Couteaux de rasage'!B187</f>
        <v>0</v>
      </c>
      <c r="BK237" s="247">
        <f>'Base Couteaux de rasage'!J187</f>
        <v>0</v>
      </c>
      <c r="BL237" s="247">
        <f>'Base Couteaux de rasage'!K187</f>
        <v>0</v>
      </c>
      <c r="BM237" s="247">
        <f>'Base Couteaux de rasage'!L187</f>
        <v>0</v>
      </c>
      <c r="BN237" s="247">
        <f>'Base Couteaux de rasage'!M187</f>
        <v>0</v>
      </c>
      <c r="BO237" s="221"/>
      <c r="BP237" s="221"/>
      <c r="CI237" s="7"/>
      <c r="CJ237" s="7"/>
      <c r="CK237" s="7"/>
      <c r="CL237" s="7"/>
      <c r="CM237" s="7"/>
      <c r="CN237" s="7"/>
      <c r="CO237" s="7"/>
      <c r="CP237" s="7"/>
    </row>
    <row r="238" spans="2:94" ht="15" x14ac:dyDescent="0.2">
      <c r="B238" s="196"/>
      <c r="C238" s="196"/>
      <c r="D238" s="197"/>
      <c r="E238" s="198"/>
      <c r="F238" s="198"/>
      <c r="G238" s="198"/>
      <c r="H238" s="197"/>
      <c r="I238" s="198"/>
      <c r="J238" s="196"/>
      <c r="K238" s="199"/>
      <c r="L238" s="200"/>
      <c r="M238" s="201"/>
      <c r="N238" s="201"/>
      <c r="O238" s="188"/>
      <c r="P238" s="188"/>
      <c r="Q238" s="188"/>
      <c r="BB238" s="247">
        <f>'Base Couteaux de rasage'!N188</f>
        <v>0</v>
      </c>
      <c r="BC238" s="247"/>
      <c r="BD238" s="247">
        <f>'Base Couteaux de rasage'!C188</f>
        <v>0</v>
      </c>
      <c r="BE238" s="247">
        <f>'Base Couteaux de rasage'!D188</f>
        <v>0</v>
      </c>
      <c r="BF238" s="247">
        <f>'Base Couteaux de rasage'!E188</f>
        <v>0</v>
      </c>
      <c r="BG238" s="247">
        <f>'Base Couteaux de rasage'!F188</f>
        <v>0</v>
      </c>
      <c r="BH238" s="247">
        <f>'Base Couteaux de rasage'!G188</f>
        <v>0</v>
      </c>
      <c r="BI238" s="247">
        <f>'Base Couteaux de rasage'!H188</f>
        <v>0</v>
      </c>
      <c r="BJ238" s="247">
        <f>'Base Couteaux de rasage'!B188</f>
        <v>0</v>
      </c>
      <c r="BK238" s="247">
        <f>'Base Couteaux de rasage'!J188</f>
        <v>0</v>
      </c>
      <c r="BL238" s="247">
        <f>'Base Couteaux de rasage'!K188</f>
        <v>0</v>
      </c>
      <c r="BM238" s="247">
        <f>'Base Couteaux de rasage'!L188</f>
        <v>0</v>
      </c>
      <c r="BN238" s="247">
        <f>'Base Couteaux de rasage'!M188</f>
        <v>0</v>
      </c>
      <c r="BO238" s="221"/>
      <c r="BP238" s="221"/>
      <c r="CI238" s="7"/>
      <c r="CJ238" s="7"/>
      <c r="CK238" s="7"/>
      <c r="CL238" s="7"/>
      <c r="CM238" s="7"/>
      <c r="CN238" s="7"/>
      <c r="CO238" s="7"/>
      <c r="CP238" s="7"/>
    </row>
    <row r="239" spans="2:94" ht="15" x14ac:dyDescent="0.2">
      <c r="B239" s="196"/>
      <c r="C239" s="196"/>
      <c r="D239" s="197"/>
      <c r="E239" s="198"/>
      <c r="F239" s="198"/>
      <c r="G239" s="198"/>
      <c r="H239" s="197"/>
      <c r="I239" s="198"/>
      <c r="J239" s="196"/>
      <c r="K239" s="199"/>
      <c r="L239" s="201"/>
      <c r="M239" s="201"/>
      <c r="N239" s="201"/>
      <c r="O239" s="188"/>
      <c r="P239" s="188"/>
      <c r="Q239" s="188"/>
      <c r="BB239" s="247">
        <f>'Base Couteaux de rasage'!N189</f>
        <v>0</v>
      </c>
      <c r="BC239" s="247"/>
      <c r="BD239" s="247">
        <f>'Base Couteaux de rasage'!C189</f>
        <v>0</v>
      </c>
      <c r="BE239" s="247">
        <f>'Base Couteaux de rasage'!D189</f>
        <v>0</v>
      </c>
      <c r="BF239" s="247">
        <f>'Base Couteaux de rasage'!E189</f>
        <v>0</v>
      </c>
      <c r="BG239" s="247">
        <f>'Base Couteaux de rasage'!F189</f>
        <v>0</v>
      </c>
      <c r="BH239" s="247">
        <f>'Base Couteaux de rasage'!G189</f>
        <v>0</v>
      </c>
      <c r="BI239" s="247">
        <f>'Base Couteaux de rasage'!H189</f>
        <v>0</v>
      </c>
      <c r="BJ239" s="247">
        <f>'Base Couteaux de rasage'!B189</f>
        <v>0</v>
      </c>
      <c r="BK239" s="247">
        <f>'Base Couteaux de rasage'!J189</f>
        <v>0</v>
      </c>
      <c r="BL239" s="247">
        <f>'Base Couteaux de rasage'!K189</f>
        <v>0</v>
      </c>
      <c r="BM239" s="247">
        <f>'Base Couteaux de rasage'!L189</f>
        <v>0</v>
      </c>
      <c r="BN239" s="247">
        <f>'Base Couteaux de rasage'!M189</f>
        <v>0</v>
      </c>
      <c r="BO239" s="221"/>
      <c r="BP239" s="221"/>
      <c r="CI239" s="7"/>
      <c r="CJ239" s="7"/>
      <c r="CK239" s="7"/>
      <c r="CL239" s="7"/>
      <c r="CM239" s="7"/>
      <c r="CN239" s="7"/>
      <c r="CO239" s="7"/>
      <c r="CP239" s="7"/>
    </row>
    <row r="240" spans="2:94" ht="15" x14ac:dyDescent="0.2">
      <c r="B240" s="196"/>
      <c r="C240" s="196"/>
      <c r="D240" s="197"/>
      <c r="E240" s="198"/>
      <c r="F240" s="198"/>
      <c r="G240" s="198"/>
      <c r="H240" s="197"/>
      <c r="I240" s="198"/>
      <c r="J240" s="196"/>
      <c r="K240" s="199"/>
      <c r="L240" s="200"/>
      <c r="M240" s="201"/>
      <c r="N240" s="250"/>
      <c r="O240" s="188"/>
      <c r="P240" s="188"/>
      <c r="Q240" s="188"/>
      <c r="BB240" s="247">
        <f>'Base Couteaux de rasage'!N190</f>
        <v>0</v>
      </c>
      <c r="BC240" s="247"/>
      <c r="BD240" s="247">
        <f>'Base Couteaux de rasage'!C190</f>
        <v>0</v>
      </c>
      <c r="BE240" s="247">
        <f>'Base Couteaux de rasage'!D190</f>
        <v>0</v>
      </c>
      <c r="BF240" s="247">
        <f>'Base Couteaux de rasage'!E190</f>
        <v>0</v>
      </c>
      <c r="BG240" s="247">
        <f>'Base Couteaux de rasage'!F190</f>
        <v>0</v>
      </c>
      <c r="BH240" s="247">
        <f>'Base Couteaux de rasage'!G190</f>
        <v>0</v>
      </c>
      <c r="BI240" s="247">
        <f>'Base Couteaux de rasage'!H190</f>
        <v>0</v>
      </c>
      <c r="BJ240" s="247">
        <f>'Base Couteaux de rasage'!B190</f>
        <v>0</v>
      </c>
      <c r="BK240" s="247">
        <f>'Base Couteaux de rasage'!J190</f>
        <v>0</v>
      </c>
      <c r="BL240" s="247">
        <f>'Base Couteaux de rasage'!K190</f>
        <v>0</v>
      </c>
      <c r="BM240" s="247">
        <f>'Base Couteaux de rasage'!L190</f>
        <v>0</v>
      </c>
      <c r="BN240" s="247">
        <f>'Base Couteaux de rasage'!M190</f>
        <v>0</v>
      </c>
      <c r="BO240" s="221"/>
      <c r="BP240" s="221"/>
      <c r="CI240" s="7"/>
      <c r="CJ240" s="7"/>
      <c r="CK240" s="7"/>
      <c r="CL240" s="7"/>
      <c r="CM240" s="7"/>
      <c r="CN240" s="7"/>
      <c r="CO240" s="7"/>
      <c r="CP240" s="7"/>
    </row>
    <row r="241" spans="2:94" ht="15" x14ac:dyDescent="0.2">
      <c r="B241" s="196"/>
      <c r="C241" s="196"/>
      <c r="D241" s="197"/>
      <c r="E241" s="198"/>
      <c r="F241" s="198"/>
      <c r="G241" s="198"/>
      <c r="H241" s="197"/>
      <c r="I241" s="198"/>
      <c r="J241" s="196"/>
      <c r="K241" s="199"/>
      <c r="L241" s="200"/>
      <c r="M241" s="201"/>
      <c r="N241" s="201"/>
      <c r="O241" s="188"/>
      <c r="P241" s="188"/>
      <c r="Q241" s="188"/>
      <c r="BB241" s="247">
        <f>'Base Couteaux de rasage'!N191</f>
        <v>0</v>
      </c>
      <c r="BC241" s="247"/>
      <c r="BD241" s="247">
        <f>'Base Couteaux de rasage'!C191</f>
        <v>0</v>
      </c>
      <c r="BE241" s="247">
        <f>'Base Couteaux de rasage'!D191</f>
        <v>0</v>
      </c>
      <c r="BF241" s="247">
        <f>'Base Couteaux de rasage'!E191</f>
        <v>0</v>
      </c>
      <c r="BG241" s="247">
        <f>'Base Couteaux de rasage'!F191</f>
        <v>0</v>
      </c>
      <c r="BH241" s="247">
        <f>'Base Couteaux de rasage'!G191</f>
        <v>0</v>
      </c>
      <c r="BI241" s="247">
        <f>'Base Couteaux de rasage'!H191</f>
        <v>0</v>
      </c>
      <c r="BJ241" s="247">
        <f>'Base Couteaux de rasage'!B191</f>
        <v>0</v>
      </c>
      <c r="BK241" s="247">
        <f>'Base Couteaux de rasage'!J191</f>
        <v>0</v>
      </c>
      <c r="BL241" s="247">
        <f>'Base Couteaux de rasage'!K191</f>
        <v>0</v>
      </c>
      <c r="BM241" s="247">
        <f>'Base Couteaux de rasage'!L191</f>
        <v>0</v>
      </c>
      <c r="BN241" s="247">
        <f>'Base Couteaux de rasage'!M191</f>
        <v>0</v>
      </c>
      <c r="BO241" s="221"/>
      <c r="BP241" s="221"/>
      <c r="CI241" s="7"/>
      <c r="CJ241" s="7"/>
      <c r="CK241" s="7"/>
      <c r="CL241" s="7"/>
      <c r="CM241" s="7"/>
      <c r="CN241" s="7"/>
      <c r="CO241" s="7"/>
      <c r="CP241" s="7"/>
    </row>
    <row r="242" spans="2:94" ht="15" x14ac:dyDescent="0.2">
      <c r="B242" s="196"/>
      <c r="C242" s="196"/>
      <c r="D242" s="197"/>
      <c r="E242" s="198"/>
      <c r="F242" s="198"/>
      <c r="G242" s="198"/>
      <c r="H242" s="197"/>
      <c r="I242" s="198"/>
      <c r="J242" s="196"/>
      <c r="K242" s="199"/>
      <c r="L242" s="200"/>
      <c r="M242" s="201"/>
      <c r="N242" s="201"/>
      <c r="O242" s="188"/>
      <c r="P242" s="188"/>
      <c r="Q242" s="188"/>
      <c r="BB242" s="247">
        <f>'Base Couteaux de rasage'!N192</f>
        <v>0</v>
      </c>
      <c r="BC242" s="247"/>
      <c r="BD242" s="247">
        <f>'Base Couteaux de rasage'!C192</f>
        <v>0</v>
      </c>
      <c r="BE242" s="247">
        <f>'Base Couteaux de rasage'!D192</f>
        <v>0</v>
      </c>
      <c r="BF242" s="247">
        <f>'Base Couteaux de rasage'!E192</f>
        <v>0</v>
      </c>
      <c r="BG242" s="247">
        <f>'Base Couteaux de rasage'!F192</f>
        <v>0</v>
      </c>
      <c r="BH242" s="247">
        <f>'Base Couteaux de rasage'!G192</f>
        <v>0</v>
      </c>
      <c r="BI242" s="247">
        <f>'Base Couteaux de rasage'!H192</f>
        <v>0</v>
      </c>
      <c r="BJ242" s="247">
        <f>'Base Couteaux de rasage'!B192</f>
        <v>0</v>
      </c>
      <c r="BK242" s="247">
        <f>'Base Couteaux de rasage'!J192</f>
        <v>0</v>
      </c>
      <c r="BL242" s="247">
        <f>'Base Couteaux de rasage'!K192</f>
        <v>0</v>
      </c>
      <c r="BM242" s="247">
        <f>'Base Couteaux de rasage'!L192</f>
        <v>0</v>
      </c>
      <c r="BN242" s="247">
        <f>'Base Couteaux de rasage'!M192</f>
        <v>0</v>
      </c>
      <c r="BO242" s="221"/>
      <c r="BP242" s="221"/>
      <c r="CI242" s="7"/>
      <c r="CJ242" s="7"/>
      <c r="CK242" s="7"/>
      <c r="CL242" s="7"/>
      <c r="CM242" s="7"/>
      <c r="CN242" s="7"/>
      <c r="CO242" s="7"/>
      <c r="CP242" s="7"/>
    </row>
    <row r="243" spans="2:94" ht="15" x14ac:dyDescent="0.2">
      <c r="B243" s="222"/>
      <c r="C243" s="196"/>
      <c r="D243" s="197"/>
      <c r="E243" s="198"/>
      <c r="F243" s="198"/>
      <c r="G243" s="198"/>
      <c r="H243" s="197"/>
      <c r="I243" s="198"/>
      <c r="J243" s="196"/>
      <c r="K243" s="199"/>
      <c r="L243" s="200"/>
      <c r="M243" s="201"/>
      <c r="N243" s="201"/>
      <c r="O243" s="188"/>
      <c r="P243" s="188"/>
      <c r="Q243" s="188"/>
      <c r="BB243" s="247">
        <f>'Base Couteaux de rasage'!N193</f>
        <v>0</v>
      </c>
      <c r="BC243" s="247"/>
      <c r="BD243" s="247">
        <f>'Base Couteaux de rasage'!C193</f>
        <v>0</v>
      </c>
      <c r="BE243" s="247">
        <f>'Base Couteaux de rasage'!D193</f>
        <v>0</v>
      </c>
      <c r="BF243" s="247">
        <f>'Base Couteaux de rasage'!E193</f>
        <v>0</v>
      </c>
      <c r="BG243" s="247">
        <f>'Base Couteaux de rasage'!F193</f>
        <v>0</v>
      </c>
      <c r="BH243" s="247">
        <f>'Base Couteaux de rasage'!G193</f>
        <v>0</v>
      </c>
      <c r="BI243" s="247">
        <f>'Base Couteaux de rasage'!H193</f>
        <v>0</v>
      </c>
      <c r="BJ243" s="247">
        <f>'Base Couteaux de rasage'!B193</f>
        <v>0</v>
      </c>
      <c r="BK243" s="247">
        <f>'Base Couteaux de rasage'!J193</f>
        <v>0</v>
      </c>
      <c r="BL243" s="247">
        <f>'Base Couteaux de rasage'!K193</f>
        <v>0</v>
      </c>
      <c r="BM243" s="247">
        <f>'Base Couteaux de rasage'!L193</f>
        <v>0</v>
      </c>
      <c r="BN243" s="247">
        <f>'Base Couteaux de rasage'!M193</f>
        <v>0</v>
      </c>
      <c r="BO243" s="221"/>
      <c r="BP243" s="221"/>
      <c r="CI243" s="7"/>
      <c r="CJ243" s="7"/>
      <c r="CK243" s="7"/>
      <c r="CL243" s="7"/>
      <c r="CM243" s="7"/>
      <c r="CN243" s="7"/>
      <c r="CO243" s="7"/>
      <c r="CP243" s="7"/>
    </row>
    <row r="244" spans="2:94" ht="15" x14ac:dyDescent="0.2">
      <c r="B244" s="196"/>
      <c r="C244" s="196"/>
      <c r="D244" s="197"/>
      <c r="E244" s="198"/>
      <c r="F244" s="198"/>
      <c r="G244" s="198"/>
      <c r="H244" s="197"/>
      <c r="I244" s="198"/>
      <c r="J244" s="196"/>
      <c r="K244" s="199"/>
      <c r="L244" s="201"/>
      <c r="M244" s="201"/>
      <c r="N244" s="201"/>
      <c r="O244" s="188"/>
      <c r="P244" s="188"/>
      <c r="Q244" s="188"/>
      <c r="BB244" s="247">
        <f>'Base Couteaux de rasage'!N194</f>
        <v>0</v>
      </c>
      <c r="BC244" s="247"/>
      <c r="BD244" s="247">
        <f>'Base Couteaux de rasage'!C194</f>
        <v>0</v>
      </c>
      <c r="BE244" s="247">
        <f>'Base Couteaux de rasage'!D194</f>
        <v>0</v>
      </c>
      <c r="BF244" s="247">
        <f>'Base Couteaux de rasage'!E194</f>
        <v>0</v>
      </c>
      <c r="BG244" s="247">
        <f>'Base Couteaux de rasage'!F194</f>
        <v>0</v>
      </c>
      <c r="BH244" s="247">
        <f>'Base Couteaux de rasage'!G194</f>
        <v>0</v>
      </c>
      <c r="BI244" s="247">
        <f>'Base Couteaux de rasage'!H194</f>
        <v>0</v>
      </c>
      <c r="BJ244" s="247">
        <f>'Base Couteaux de rasage'!B194</f>
        <v>0</v>
      </c>
      <c r="BK244" s="247">
        <f>'Base Couteaux de rasage'!J194</f>
        <v>0</v>
      </c>
      <c r="BL244" s="247">
        <f>'Base Couteaux de rasage'!K194</f>
        <v>0</v>
      </c>
      <c r="BM244" s="247">
        <f>'Base Couteaux de rasage'!L194</f>
        <v>0</v>
      </c>
      <c r="BN244" s="247">
        <f>'Base Couteaux de rasage'!M194</f>
        <v>0</v>
      </c>
      <c r="BO244" s="221"/>
      <c r="BP244" s="221"/>
      <c r="CI244" s="7"/>
      <c r="CJ244" s="7"/>
      <c r="CK244" s="7"/>
      <c r="CL244" s="7"/>
      <c r="CM244" s="7"/>
      <c r="CN244" s="7"/>
      <c r="CO244" s="7"/>
      <c r="CP244" s="7"/>
    </row>
    <row r="245" spans="2:94" ht="15" x14ac:dyDescent="0.2">
      <c r="B245" s="196"/>
      <c r="C245" s="196"/>
      <c r="D245" s="197"/>
      <c r="E245" s="198"/>
      <c r="F245" s="198"/>
      <c r="G245" s="198"/>
      <c r="H245" s="197"/>
      <c r="I245" s="198"/>
      <c r="J245" s="196"/>
      <c r="K245" s="199"/>
      <c r="L245" s="200"/>
      <c r="M245" s="201"/>
      <c r="N245" s="201"/>
      <c r="O245" s="188"/>
      <c r="P245" s="188"/>
      <c r="Q245" s="188"/>
      <c r="BB245" s="247">
        <f>'Base Couteaux de rasage'!N195</f>
        <v>0</v>
      </c>
      <c r="BC245" s="247"/>
      <c r="BD245" s="247">
        <f>'Base Couteaux de rasage'!C195</f>
        <v>0</v>
      </c>
      <c r="BE245" s="247">
        <f>'Base Couteaux de rasage'!D195</f>
        <v>0</v>
      </c>
      <c r="BF245" s="247">
        <f>'Base Couteaux de rasage'!E195</f>
        <v>0</v>
      </c>
      <c r="BG245" s="247">
        <f>'Base Couteaux de rasage'!F195</f>
        <v>0</v>
      </c>
      <c r="BH245" s="247">
        <f>'Base Couteaux de rasage'!G195</f>
        <v>0</v>
      </c>
      <c r="BI245" s="247">
        <f>'Base Couteaux de rasage'!H195</f>
        <v>0</v>
      </c>
      <c r="BJ245" s="247">
        <f>'Base Couteaux de rasage'!B195</f>
        <v>0</v>
      </c>
      <c r="BK245" s="247">
        <f>'Base Couteaux de rasage'!J195</f>
        <v>0</v>
      </c>
      <c r="BL245" s="247">
        <f>'Base Couteaux de rasage'!K195</f>
        <v>0</v>
      </c>
      <c r="BM245" s="247">
        <f>'Base Couteaux de rasage'!L195</f>
        <v>0</v>
      </c>
      <c r="BN245" s="247">
        <f>'Base Couteaux de rasage'!M195</f>
        <v>0</v>
      </c>
      <c r="BO245" s="221"/>
      <c r="BP245" s="221"/>
      <c r="CI245" s="7"/>
      <c r="CJ245" s="7"/>
      <c r="CK245" s="7"/>
      <c r="CL245" s="7"/>
      <c r="CM245" s="7"/>
      <c r="CN245" s="7"/>
      <c r="CO245" s="7"/>
      <c r="CP245" s="7"/>
    </row>
    <row r="246" spans="2:94" ht="15" x14ac:dyDescent="0.2">
      <c r="B246" s="196"/>
      <c r="C246" s="196"/>
      <c r="D246" s="197"/>
      <c r="E246" s="198"/>
      <c r="F246" s="198"/>
      <c r="G246" s="198"/>
      <c r="H246" s="197"/>
      <c r="I246" s="251"/>
      <c r="J246" s="196"/>
      <c r="K246" s="199"/>
      <c r="L246" s="200"/>
      <c r="M246" s="201"/>
      <c r="N246" s="201"/>
      <c r="O246" s="188"/>
      <c r="P246" s="188"/>
      <c r="Q246" s="188"/>
      <c r="BB246" s="247">
        <f>'Base Couteaux de rasage'!N196</f>
        <v>0</v>
      </c>
      <c r="BC246" s="247"/>
      <c r="BD246" s="247">
        <f>'Base Couteaux de rasage'!C196</f>
        <v>0</v>
      </c>
      <c r="BE246" s="247">
        <f>'Base Couteaux de rasage'!D196</f>
        <v>0</v>
      </c>
      <c r="BF246" s="247">
        <f>'Base Couteaux de rasage'!E196</f>
        <v>0</v>
      </c>
      <c r="BG246" s="247">
        <f>'Base Couteaux de rasage'!F196</f>
        <v>0</v>
      </c>
      <c r="BH246" s="247">
        <f>'Base Couteaux de rasage'!G196</f>
        <v>0</v>
      </c>
      <c r="BI246" s="247">
        <f>'Base Couteaux de rasage'!H196</f>
        <v>0</v>
      </c>
      <c r="BJ246" s="247">
        <f>'Base Couteaux de rasage'!B196</f>
        <v>0</v>
      </c>
      <c r="BK246" s="247">
        <f>'Base Couteaux de rasage'!J196</f>
        <v>0</v>
      </c>
      <c r="BL246" s="247">
        <f>'Base Couteaux de rasage'!K196</f>
        <v>0</v>
      </c>
      <c r="BM246" s="247">
        <f>'Base Couteaux de rasage'!L196</f>
        <v>0</v>
      </c>
      <c r="BN246" s="247">
        <f>'Base Couteaux de rasage'!M196</f>
        <v>0</v>
      </c>
      <c r="BO246" s="221"/>
      <c r="BP246" s="221"/>
      <c r="CI246" s="7"/>
      <c r="CJ246" s="7"/>
      <c r="CK246" s="7"/>
      <c r="CL246" s="7"/>
      <c r="CM246" s="7"/>
      <c r="CN246" s="7"/>
      <c r="CO246" s="7"/>
      <c r="CP246" s="7"/>
    </row>
    <row r="247" spans="2:94" ht="15" x14ac:dyDescent="0.2">
      <c r="B247" s="196"/>
      <c r="C247" s="196"/>
      <c r="D247" s="197"/>
      <c r="E247" s="198"/>
      <c r="F247" s="198"/>
      <c r="G247" s="198"/>
      <c r="H247" s="197"/>
      <c r="I247" s="251"/>
      <c r="J247" s="196"/>
      <c r="K247" s="199"/>
      <c r="L247" s="200"/>
      <c r="M247" s="201"/>
      <c r="N247" s="201"/>
      <c r="O247" s="188"/>
      <c r="P247" s="188"/>
      <c r="Q247" s="188"/>
      <c r="BB247" s="247">
        <f>'Base Couteaux de rasage'!N197</f>
        <v>0</v>
      </c>
      <c r="BC247" s="247"/>
      <c r="BD247" s="247">
        <f>'Base Couteaux de rasage'!C197</f>
        <v>0</v>
      </c>
      <c r="BE247" s="247">
        <f>'Base Couteaux de rasage'!D197</f>
        <v>0</v>
      </c>
      <c r="BF247" s="247">
        <f>'Base Couteaux de rasage'!E197</f>
        <v>0</v>
      </c>
      <c r="BG247" s="247">
        <f>'Base Couteaux de rasage'!F197</f>
        <v>0</v>
      </c>
      <c r="BH247" s="247">
        <f>'Base Couteaux de rasage'!G197</f>
        <v>0</v>
      </c>
      <c r="BI247" s="247">
        <f>'Base Couteaux de rasage'!H197</f>
        <v>0</v>
      </c>
      <c r="BJ247" s="247">
        <f>'Base Couteaux de rasage'!B197</f>
        <v>0</v>
      </c>
      <c r="BK247" s="247">
        <f>'Base Couteaux de rasage'!J197</f>
        <v>0</v>
      </c>
      <c r="BL247" s="247">
        <f>'Base Couteaux de rasage'!K197</f>
        <v>0</v>
      </c>
      <c r="BM247" s="247">
        <f>'Base Couteaux de rasage'!L197</f>
        <v>0</v>
      </c>
      <c r="BN247" s="247">
        <f>'Base Couteaux de rasage'!M197</f>
        <v>0</v>
      </c>
      <c r="BO247" s="221"/>
      <c r="BP247" s="221"/>
      <c r="CI247" s="7"/>
      <c r="CJ247" s="7"/>
      <c r="CK247" s="7"/>
      <c r="CL247" s="7"/>
      <c r="CM247" s="7"/>
      <c r="CN247" s="7"/>
      <c r="CO247" s="7"/>
      <c r="CP247" s="7"/>
    </row>
    <row r="248" spans="2:94" ht="15" x14ac:dyDescent="0.2">
      <c r="B248" s="196"/>
      <c r="C248" s="196"/>
      <c r="D248" s="197"/>
      <c r="E248" s="198"/>
      <c r="F248" s="198"/>
      <c r="G248" s="198"/>
      <c r="H248" s="197"/>
      <c r="I248" s="198"/>
      <c r="J248" s="196"/>
      <c r="K248" s="199"/>
      <c r="L248" s="200"/>
      <c r="M248" s="201"/>
      <c r="N248" s="201"/>
      <c r="O248" s="188"/>
      <c r="P248" s="188"/>
      <c r="Q248" s="188"/>
      <c r="BB248" s="247">
        <f>'Base Couteaux de rasage'!N198</f>
        <v>0</v>
      </c>
      <c r="BC248" s="247"/>
      <c r="BD248" s="247">
        <f>'Base Couteaux de rasage'!C198</f>
        <v>0</v>
      </c>
      <c r="BE248" s="247">
        <f>'Base Couteaux de rasage'!D198</f>
        <v>0</v>
      </c>
      <c r="BF248" s="247">
        <f>'Base Couteaux de rasage'!E198</f>
        <v>0</v>
      </c>
      <c r="BG248" s="247">
        <f>'Base Couteaux de rasage'!F198</f>
        <v>0</v>
      </c>
      <c r="BH248" s="247">
        <f>'Base Couteaux de rasage'!G198</f>
        <v>0</v>
      </c>
      <c r="BI248" s="247">
        <f>'Base Couteaux de rasage'!H198</f>
        <v>0</v>
      </c>
      <c r="BJ248" s="247">
        <f>'Base Couteaux de rasage'!B198</f>
        <v>0</v>
      </c>
      <c r="BK248" s="247">
        <f>'Base Couteaux de rasage'!J198</f>
        <v>0</v>
      </c>
      <c r="BL248" s="247">
        <f>'Base Couteaux de rasage'!K198</f>
        <v>0</v>
      </c>
      <c r="BM248" s="247">
        <f>'Base Couteaux de rasage'!L198</f>
        <v>0</v>
      </c>
      <c r="BN248" s="247">
        <f>'Base Couteaux de rasage'!M198</f>
        <v>0</v>
      </c>
      <c r="BO248" s="221"/>
      <c r="BP248" s="221"/>
      <c r="CI248" s="7"/>
      <c r="CJ248" s="7"/>
      <c r="CK248" s="7"/>
      <c r="CL248" s="7"/>
      <c r="CM248" s="7"/>
      <c r="CN248" s="7"/>
      <c r="CO248" s="7"/>
      <c r="CP248" s="7"/>
    </row>
    <row r="249" spans="2:94" ht="15" x14ac:dyDescent="0.2">
      <c r="B249" s="196"/>
      <c r="C249" s="196"/>
      <c r="D249" s="197"/>
      <c r="E249" s="198"/>
      <c r="F249" s="198"/>
      <c r="G249" s="198"/>
      <c r="H249" s="197"/>
      <c r="I249" s="198"/>
      <c r="J249" s="196"/>
      <c r="K249" s="199"/>
      <c r="L249" s="200"/>
      <c r="M249" s="201"/>
      <c r="N249" s="201"/>
      <c r="O249" s="188"/>
      <c r="P249" s="188"/>
      <c r="Q249" s="188"/>
      <c r="BB249" s="247">
        <f>'Base Couteaux de rasage'!N199</f>
        <v>0</v>
      </c>
      <c r="BC249" s="247"/>
      <c r="BD249" s="247">
        <f>'Base Couteaux de rasage'!C199</f>
        <v>0</v>
      </c>
      <c r="BE249" s="247">
        <f>'Base Couteaux de rasage'!D199</f>
        <v>0</v>
      </c>
      <c r="BF249" s="247">
        <f>'Base Couteaux de rasage'!E199</f>
        <v>0</v>
      </c>
      <c r="BG249" s="247">
        <f>'Base Couteaux de rasage'!F199</f>
        <v>0</v>
      </c>
      <c r="BH249" s="247">
        <f>'Base Couteaux de rasage'!G199</f>
        <v>0</v>
      </c>
      <c r="BI249" s="247">
        <f>'Base Couteaux de rasage'!H199</f>
        <v>0</v>
      </c>
      <c r="BJ249" s="247">
        <f>'Base Couteaux de rasage'!B199</f>
        <v>0</v>
      </c>
      <c r="BK249" s="247">
        <f>'Base Couteaux de rasage'!J199</f>
        <v>0</v>
      </c>
      <c r="BL249" s="247">
        <f>'Base Couteaux de rasage'!K199</f>
        <v>0</v>
      </c>
      <c r="BM249" s="247">
        <f>'Base Couteaux de rasage'!L199</f>
        <v>0</v>
      </c>
      <c r="BN249" s="247">
        <f>'Base Couteaux de rasage'!M199</f>
        <v>0</v>
      </c>
      <c r="BO249" s="221"/>
      <c r="BP249" s="221"/>
      <c r="CI249" s="7"/>
      <c r="CJ249" s="7"/>
      <c r="CK249" s="7"/>
      <c r="CL249" s="7"/>
      <c r="CM249" s="7"/>
      <c r="CN249" s="7"/>
      <c r="CO249" s="7"/>
      <c r="CP249" s="7"/>
    </row>
    <row r="250" spans="2:94" ht="15" x14ac:dyDescent="0.2">
      <c r="B250" s="196"/>
      <c r="C250" s="196"/>
      <c r="D250" s="197"/>
      <c r="E250" s="198"/>
      <c r="F250" s="198"/>
      <c r="G250" s="198"/>
      <c r="H250" s="197"/>
      <c r="I250" s="198"/>
      <c r="J250" s="196"/>
      <c r="K250" s="199"/>
      <c r="L250" s="200"/>
      <c r="M250" s="201"/>
      <c r="N250" s="201"/>
      <c r="O250" s="188"/>
      <c r="P250" s="188"/>
      <c r="Q250" s="188"/>
      <c r="BB250" s="247">
        <f>'Base Couteaux de rasage'!N200</f>
        <v>0</v>
      </c>
      <c r="BC250" s="247"/>
      <c r="BD250" s="247">
        <f>'Base Couteaux de rasage'!C200</f>
        <v>0</v>
      </c>
      <c r="BE250" s="247">
        <f>'Base Couteaux de rasage'!D200</f>
        <v>0</v>
      </c>
      <c r="BF250" s="247">
        <f>'Base Couteaux de rasage'!E200</f>
        <v>0</v>
      </c>
      <c r="BG250" s="247">
        <f>'Base Couteaux de rasage'!F200</f>
        <v>0</v>
      </c>
      <c r="BH250" s="247">
        <f>'Base Couteaux de rasage'!G200</f>
        <v>0</v>
      </c>
      <c r="BI250" s="247">
        <f>'Base Couteaux de rasage'!H200</f>
        <v>0</v>
      </c>
      <c r="BJ250" s="247">
        <f>'Base Couteaux de rasage'!B200</f>
        <v>0</v>
      </c>
      <c r="BK250" s="247">
        <f>'Base Couteaux de rasage'!J200</f>
        <v>0</v>
      </c>
      <c r="BL250" s="247">
        <f>'Base Couteaux de rasage'!K200</f>
        <v>0</v>
      </c>
      <c r="BM250" s="247">
        <f>'Base Couteaux de rasage'!L200</f>
        <v>0</v>
      </c>
      <c r="BN250" s="247">
        <f>'Base Couteaux de rasage'!M200</f>
        <v>0</v>
      </c>
      <c r="BO250" s="221"/>
      <c r="BP250" s="221"/>
      <c r="CI250" s="7"/>
      <c r="CJ250" s="7"/>
      <c r="CK250" s="7"/>
      <c r="CL250" s="7"/>
      <c r="CM250" s="7"/>
      <c r="CN250" s="7"/>
      <c r="CO250" s="7"/>
      <c r="CP250" s="7"/>
    </row>
    <row r="251" spans="2:94" ht="15" x14ac:dyDescent="0.2">
      <c r="B251" s="196"/>
      <c r="C251" s="196"/>
      <c r="D251" s="197"/>
      <c r="E251" s="198"/>
      <c r="F251" s="198"/>
      <c r="G251" s="198"/>
      <c r="H251" s="197"/>
      <c r="I251" s="198"/>
      <c r="J251" s="196"/>
      <c r="K251" s="249"/>
      <c r="L251" s="200"/>
      <c r="M251" s="201"/>
      <c r="N251" s="201"/>
      <c r="O251" s="188"/>
      <c r="P251" s="188"/>
      <c r="Q251" s="188"/>
      <c r="BB251" s="247">
        <f>'Base Couteaux de rasage'!N201</f>
        <v>0</v>
      </c>
      <c r="BC251" s="247"/>
      <c r="BD251" s="247">
        <f>'Base Couteaux de rasage'!C201</f>
        <v>0</v>
      </c>
      <c r="BE251" s="247">
        <f>'Base Couteaux de rasage'!D201</f>
        <v>0</v>
      </c>
      <c r="BF251" s="247">
        <f>'Base Couteaux de rasage'!E201</f>
        <v>0</v>
      </c>
      <c r="BG251" s="247">
        <f>'Base Couteaux de rasage'!F201</f>
        <v>0</v>
      </c>
      <c r="BH251" s="247">
        <f>'Base Couteaux de rasage'!G201</f>
        <v>0</v>
      </c>
      <c r="BI251" s="247">
        <f>'Base Couteaux de rasage'!H201</f>
        <v>0</v>
      </c>
      <c r="BJ251" s="247">
        <f>'Base Couteaux de rasage'!B201</f>
        <v>0</v>
      </c>
      <c r="BK251" s="247">
        <f>'Base Couteaux de rasage'!J201</f>
        <v>0</v>
      </c>
      <c r="BL251" s="247">
        <f>'Base Couteaux de rasage'!K201</f>
        <v>0</v>
      </c>
      <c r="BM251" s="247">
        <f>'Base Couteaux de rasage'!L201</f>
        <v>0</v>
      </c>
      <c r="BN251" s="247">
        <f>'Base Couteaux de rasage'!M201</f>
        <v>0</v>
      </c>
      <c r="BO251" s="221"/>
      <c r="BP251" s="221"/>
      <c r="CI251" s="7"/>
      <c r="CJ251" s="7"/>
      <c r="CK251" s="7"/>
      <c r="CL251" s="7"/>
      <c r="CM251" s="7"/>
      <c r="CN251" s="7"/>
      <c r="CO251" s="7"/>
      <c r="CP251" s="7"/>
    </row>
    <row r="252" spans="2:94" ht="15" x14ac:dyDescent="0.2">
      <c r="B252" s="196"/>
      <c r="C252" s="196"/>
      <c r="D252" s="197"/>
      <c r="E252" s="198"/>
      <c r="F252" s="198"/>
      <c r="G252" s="198"/>
      <c r="H252" s="197"/>
      <c r="I252" s="198"/>
      <c r="J252" s="196"/>
      <c r="K252" s="199"/>
      <c r="L252" s="200"/>
      <c r="M252" s="201"/>
      <c r="N252" s="201"/>
      <c r="O252" s="188"/>
      <c r="P252" s="188"/>
      <c r="Q252" s="188"/>
      <c r="BB252" s="247">
        <f>'Base Couteaux de rasage'!N202</f>
        <v>0</v>
      </c>
      <c r="BC252" s="247"/>
      <c r="BD252" s="247">
        <f>'Base Couteaux de rasage'!C202</f>
        <v>0</v>
      </c>
      <c r="BE252" s="247">
        <f>'Base Couteaux de rasage'!D202</f>
        <v>0</v>
      </c>
      <c r="BF252" s="247">
        <f>'Base Couteaux de rasage'!E202</f>
        <v>0</v>
      </c>
      <c r="BG252" s="247">
        <f>'Base Couteaux de rasage'!F202</f>
        <v>0</v>
      </c>
      <c r="BH252" s="247">
        <f>'Base Couteaux de rasage'!G202</f>
        <v>0</v>
      </c>
      <c r="BI252" s="247">
        <f>'Base Couteaux de rasage'!H202</f>
        <v>0</v>
      </c>
      <c r="BJ252" s="247">
        <f>'Base Couteaux de rasage'!B202</f>
        <v>0</v>
      </c>
      <c r="BK252" s="247">
        <f>'Base Couteaux de rasage'!J202</f>
        <v>0</v>
      </c>
      <c r="BL252" s="247">
        <f>'Base Couteaux de rasage'!K202</f>
        <v>0</v>
      </c>
      <c r="BM252" s="247">
        <f>'Base Couteaux de rasage'!L202</f>
        <v>0</v>
      </c>
      <c r="BN252" s="247">
        <f>'Base Couteaux de rasage'!M202</f>
        <v>0</v>
      </c>
      <c r="BO252" s="221"/>
      <c r="BP252" s="221"/>
      <c r="CI252" s="7"/>
      <c r="CJ252" s="7"/>
      <c r="CK252" s="7"/>
      <c r="CL252" s="7"/>
      <c r="CM252" s="7"/>
      <c r="CN252" s="7"/>
      <c r="CO252" s="7"/>
      <c r="CP252" s="7"/>
    </row>
    <row r="253" spans="2:94" ht="15" x14ac:dyDescent="0.2">
      <c r="B253" s="196"/>
      <c r="C253" s="196"/>
      <c r="D253" s="197"/>
      <c r="E253" s="198"/>
      <c r="F253" s="198"/>
      <c r="G253" s="198"/>
      <c r="H253" s="197"/>
      <c r="I253" s="198"/>
      <c r="J253" s="196"/>
      <c r="K253" s="199"/>
      <c r="L253" s="200"/>
      <c r="M253" s="201"/>
      <c r="N253" s="201"/>
      <c r="O253" s="188"/>
      <c r="P253" s="188"/>
      <c r="Q253" s="188"/>
      <c r="BB253" s="247">
        <f>'Base Couteaux de rasage'!N203</f>
        <v>0</v>
      </c>
      <c r="BC253" s="247"/>
      <c r="BD253" s="247">
        <f>'Base Couteaux de rasage'!C203</f>
        <v>0</v>
      </c>
      <c r="BE253" s="247">
        <f>'Base Couteaux de rasage'!D203</f>
        <v>0</v>
      </c>
      <c r="BF253" s="247">
        <f>'Base Couteaux de rasage'!E203</f>
        <v>0</v>
      </c>
      <c r="BG253" s="247">
        <f>'Base Couteaux de rasage'!F203</f>
        <v>0</v>
      </c>
      <c r="BH253" s="247">
        <f>'Base Couteaux de rasage'!G203</f>
        <v>0</v>
      </c>
      <c r="BI253" s="247">
        <f>'Base Couteaux de rasage'!H203</f>
        <v>0</v>
      </c>
      <c r="BJ253" s="247">
        <f>'Base Couteaux de rasage'!B203</f>
        <v>0</v>
      </c>
      <c r="BK253" s="247">
        <f>'Base Couteaux de rasage'!J203</f>
        <v>0</v>
      </c>
      <c r="BL253" s="247">
        <f>'Base Couteaux de rasage'!K203</f>
        <v>0</v>
      </c>
      <c r="BM253" s="247">
        <f>'Base Couteaux de rasage'!L203</f>
        <v>0</v>
      </c>
      <c r="BN253" s="247">
        <f>'Base Couteaux de rasage'!M203</f>
        <v>0</v>
      </c>
      <c r="BO253" s="221"/>
      <c r="BP253" s="221"/>
      <c r="CI253" s="7"/>
      <c r="CJ253" s="7"/>
      <c r="CK253" s="7"/>
      <c r="CL253" s="7"/>
      <c r="CM253" s="7"/>
      <c r="CN253" s="7"/>
      <c r="CO253" s="7"/>
      <c r="CP253" s="7"/>
    </row>
    <row r="254" spans="2:94" ht="15" x14ac:dyDescent="0.2">
      <c r="B254" s="196"/>
      <c r="C254" s="196"/>
      <c r="D254" s="197"/>
      <c r="E254" s="198"/>
      <c r="F254" s="198"/>
      <c r="G254" s="198"/>
      <c r="H254" s="197"/>
      <c r="I254" s="198"/>
      <c r="J254" s="196"/>
      <c r="K254" s="199"/>
      <c r="L254" s="200"/>
      <c r="M254" s="201"/>
      <c r="N254" s="201"/>
      <c r="O254" s="188"/>
      <c r="P254" s="188"/>
      <c r="Q254" s="188"/>
      <c r="BB254" s="247">
        <f>'Base Couteaux de rasage'!N204</f>
        <v>0</v>
      </c>
      <c r="BC254" s="247"/>
      <c r="BD254" s="247">
        <f>'Base Couteaux de rasage'!C204</f>
        <v>0</v>
      </c>
      <c r="BE254" s="247">
        <f>'Base Couteaux de rasage'!D204</f>
        <v>0</v>
      </c>
      <c r="BF254" s="247">
        <f>'Base Couteaux de rasage'!E204</f>
        <v>0</v>
      </c>
      <c r="BG254" s="247">
        <f>'Base Couteaux de rasage'!F204</f>
        <v>0</v>
      </c>
      <c r="BH254" s="247">
        <f>'Base Couteaux de rasage'!G204</f>
        <v>0</v>
      </c>
      <c r="BI254" s="247">
        <f>'Base Couteaux de rasage'!H204</f>
        <v>0</v>
      </c>
      <c r="BJ254" s="247">
        <f>'Base Couteaux de rasage'!B204</f>
        <v>0</v>
      </c>
      <c r="BK254" s="247">
        <f>'Base Couteaux de rasage'!J204</f>
        <v>0</v>
      </c>
      <c r="BL254" s="247">
        <f>'Base Couteaux de rasage'!K204</f>
        <v>0</v>
      </c>
      <c r="BM254" s="247">
        <f>'Base Couteaux de rasage'!L204</f>
        <v>0</v>
      </c>
      <c r="BN254" s="247">
        <f>'Base Couteaux de rasage'!M204</f>
        <v>0</v>
      </c>
      <c r="BO254" s="221"/>
      <c r="BP254" s="221"/>
      <c r="CI254" s="7"/>
      <c r="CJ254" s="7"/>
      <c r="CK254" s="7"/>
      <c r="CL254" s="7"/>
      <c r="CM254" s="7"/>
      <c r="CN254" s="7"/>
      <c r="CO254" s="7"/>
      <c r="CP254" s="7"/>
    </row>
    <row r="255" spans="2:94" ht="15" x14ac:dyDescent="0.2">
      <c r="B255" s="196"/>
      <c r="C255" s="196"/>
      <c r="D255" s="197"/>
      <c r="E255" s="198"/>
      <c r="F255" s="198"/>
      <c r="G255" s="198"/>
      <c r="H255" s="197"/>
      <c r="I255" s="198"/>
      <c r="J255" s="196"/>
      <c r="K255" s="210"/>
      <c r="L255" s="200"/>
      <c r="M255" s="201"/>
      <c r="N255" s="201"/>
      <c r="O255" s="188"/>
      <c r="P255" s="188"/>
      <c r="Q255" s="188"/>
      <c r="BB255" s="247">
        <f>'Base Couteaux de rasage'!N205</f>
        <v>0</v>
      </c>
      <c r="BC255" s="247"/>
      <c r="BD255" s="247">
        <f>'Base Couteaux de rasage'!C205</f>
        <v>0</v>
      </c>
      <c r="BE255" s="247">
        <f>'Base Couteaux de rasage'!D205</f>
        <v>0</v>
      </c>
      <c r="BF255" s="247">
        <f>'Base Couteaux de rasage'!E205</f>
        <v>0</v>
      </c>
      <c r="BG255" s="247">
        <f>'Base Couteaux de rasage'!F205</f>
        <v>0</v>
      </c>
      <c r="BH255" s="247">
        <f>'Base Couteaux de rasage'!G205</f>
        <v>0</v>
      </c>
      <c r="BI255" s="247">
        <f>'Base Couteaux de rasage'!H205</f>
        <v>0</v>
      </c>
      <c r="BJ255" s="247">
        <f>'Base Couteaux de rasage'!B205</f>
        <v>0</v>
      </c>
      <c r="BK255" s="247">
        <f>'Base Couteaux de rasage'!J205</f>
        <v>0</v>
      </c>
      <c r="BL255" s="247">
        <f>'Base Couteaux de rasage'!K205</f>
        <v>0</v>
      </c>
      <c r="BM255" s="247">
        <f>'Base Couteaux de rasage'!L205</f>
        <v>0</v>
      </c>
      <c r="BN255" s="247">
        <f>'Base Couteaux de rasage'!M205</f>
        <v>0</v>
      </c>
      <c r="BO255" s="221"/>
      <c r="BP255" s="221"/>
      <c r="CI255" s="7"/>
      <c r="CJ255" s="7"/>
      <c r="CK255" s="7"/>
      <c r="CL255" s="7"/>
      <c r="CM255" s="7"/>
      <c r="CN255" s="7"/>
      <c r="CO255" s="7"/>
      <c r="CP255" s="7"/>
    </row>
    <row r="256" spans="2:94" ht="15" x14ac:dyDescent="0.2">
      <c r="B256" s="196"/>
      <c r="C256" s="196"/>
      <c r="D256" s="197"/>
      <c r="E256" s="198"/>
      <c r="F256" s="198"/>
      <c r="G256" s="198"/>
      <c r="H256" s="197"/>
      <c r="I256" s="198"/>
      <c r="J256" s="196"/>
      <c r="K256" s="199"/>
      <c r="L256" s="200"/>
      <c r="M256" s="201"/>
      <c r="N256" s="201"/>
      <c r="O256" s="188"/>
      <c r="P256" s="188"/>
      <c r="Q256" s="188"/>
      <c r="BB256" s="247">
        <f>'Base Couteaux de rasage'!N206</f>
        <v>0</v>
      </c>
      <c r="BC256" s="247"/>
      <c r="BD256" s="247">
        <f>'Base Couteaux de rasage'!C206</f>
        <v>0</v>
      </c>
      <c r="BE256" s="247">
        <f>'Base Couteaux de rasage'!D206</f>
        <v>0</v>
      </c>
      <c r="BF256" s="247">
        <f>'Base Couteaux de rasage'!E206</f>
        <v>0</v>
      </c>
      <c r="BG256" s="247">
        <f>'Base Couteaux de rasage'!F206</f>
        <v>0</v>
      </c>
      <c r="BH256" s="247">
        <f>'Base Couteaux de rasage'!G206</f>
        <v>0</v>
      </c>
      <c r="BI256" s="247">
        <f>'Base Couteaux de rasage'!H206</f>
        <v>0</v>
      </c>
      <c r="BJ256" s="247">
        <f>'Base Couteaux de rasage'!B206</f>
        <v>0</v>
      </c>
      <c r="BK256" s="247">
        <f>'Base Couteaux de rasage'!J206</f>
        <v>0</v>
      </c>
      <c r="BL256" s="247">
        <f>'Base Couteaux de rasage'!K206</f>
        <v>0</v>
      </c>
      <c r="BM256" s="247">
        <f>'Base Couteaux de rasage'!L206</f>
        <v>0</v>
      </c>
      <c r="BN256" s="247">
        <f>'Base Couteaux de rasage'!M206</f>
        <v>0</v>
      </c>
      <c r="BO256" s="221"/>
      <c r="BP256" s="221"/>
      <c r="CI256" s="7"/>
      <c r="CJ256" s="7"/>
      <c r="CK256" s="7"/>
      <c r="CL256" s="7"/>
      <c r="CM256" s="7"/>
      <c r="CN256" s="7"/>
      <c r="CO256" s="7"/>
      <c r="CP256" s="7"/>
    </row>
    <row r="257" spans="2:94" ht="15" x14ac:dyDescent="0.2">
      <c r="B257" s="196"/>
      <c r="C257" s="196"/>
      <c r="D257" s="197"/>
      <c r="E257" s="198"/>
      <c r="F257" s="198"/>
      <c r="G257" s="198"/>
      <c r="H257" s="197"/>
      <c r="I257" s="198"/>
      <c r="J257" s="196"/>
      <c r="K257" s="210"/>
      <c r="L257" s="200"/>
      <c r="M257" s="201"/>
      <c r="N257" s="201"/>
      <c r="O257" s="188"/>
      <c r="P257" s="188"/>
      <c r="Q257" s="188"/>
      <c r="BB257" s="247">
        <f>'Base Couteaux de rasage'!N207</f>
        <v>0</v>
      </c>
      <c r="BC257" s="247"/>
      <c r="BD257" s="247">
        <f>'Base Couteaux de rasage'!C207</f>
        <v>0</v>
      </c>
      <c r="BE257" s="247">
        <f>'Base Couteaux de rasage'!D207</f>
        <v>0</v>
      </c>
      <c r="BF257" s="247">
        <f>'Base Couteaux de rasage'!E207</f>
        <v>0</v>
      </c>
      <c r="BG257" s="247">
        <f>'Base Couteaux de rasage'!F207</f>
        <v>0</v>
      </c>
      <c r="BH257" s="247">
        <f>'Base Couteaux de rasage'!G207</f>
        <v>0</v>
      </c>
      <c r="BI257" s="247">
        <f>'Base Couteaux de rasage'!H207</f>
        <v>0</v>
      </c>
      <c r="BJ257" s="247">
        <f>'Base Couteaux de rasage'!B207</f>
        <v>0</v>
      </c>
      <c r="BK257" s="247">
        <f>'Base Couteaux de rasage'!J207</f>
        <v>0</v>
      </c>
      <c r="BL257" s="247">
        <f>'Base Couteaux de rasage'!K207</f>
        <v>0</v>
      </c>
      <c r="BM257" s="247">
        <f>'Base Couteaux de rasage'!L207</f>
        <v>0</v>
      </c>
      <c r="BN257" s="247">
        <f>'Base Couteaux de rasage'!M207</f>
        <v>0</v>
      </c>
      <c r="BO257" s="221"/>
      <c r="BP257" s="221"/>
      <c r="CI257" s="7"/>
      <c r="CJ257" s="7"/>
      <c r="CK257" s="7"/>
      <c r="CL257" s="7"/>
      <c r="CM257" s="7"/>
      <c r="CN257" s="7"/>
      <c r="CO257" s="7"/>
      <c r="CP257" s="7"/>
    </row>
    <row r="258" spans="2:94" ht="15" x14ac:dyDescent="0.2">
      <c r="B258" s="196"/>
      <c r="C258" s="196"/>
      <c r="D258" s="197"/>
      <c r="E258" s="198"/>
      <c r="F258" s="198"/>
      <c r="G258" s="198"/>
      <c r="H258" s="197"/>
      <c r="I258" s="198"/>
      <c r="J258" s="196"/>
      <c r="K258" s="210"/>
      <c r="L258" s="200"/>
      <c r="M258" s="201"/>
      <c r="N258" s="201"/>
      <c r="O258" s="188"/>
      <c r="P258" s="188"/>
      <c r="Q258" s="188"/>
      <c r="BB258" s="247">
        <f>'Base Couteaux de rasage'!N208</f>
        <v>0</v>
      </c>
      <c r="BC258" s="247"/>
      <c r="BD258" s="247">
        <f>'Base Couteaux de rasage'!C208</f>
        <v>0</v>
      </c>
      <c r="BE258" s="247">
        <f>'Base Couteaux de rasage'!D208</f>
        <v>0</v>
      </c>
      <c r="BF258" s="247">
        <f>'Base Couteaux de rasage'!E208</f>
        <v>0</v>
      </c>
      <c r="BG258" s="247">
        <f>'Base Couteaux de rasage'!F208</f>
        <v>0</v>
      </c>
      <c r="BH258" s="247">
        <f>'Base Couteaux de rasage'!G208</f>
        <v>0</v>
      </c>
      <c r="BI258" s="247">
        <f>'Base Couteaux de rasage'!H208</f>
        <v>0</v>
      </c>
      <c r="BJ258" s="247">
        <f>'Base Couteaux de rasage'!B208</f>
        <v>0</v>
      </c>
      <c r="BK258" s="247">
        <f>'Base Couteaux de rasage'!J208</f>
        <v>0</v>
      </c>
      <c r="BL258" s="247">
        <f>'Base Couteaux de rasage'!K208</f>
        <v>0</v>
      </c>
      <c r="BM258" s="247">
        <f>'Base Couteaux de rasage'!L208</f>
        <v>0</v>
      </c>
      <c r="BN258" s="247">
        <f>'Base Couteaux de rasage'!M208</f>
        <v>0</v>
      </c>
      <c r="BO258" s="221"/>
      <c r="BP258" s="221"/>
      <c r="CI258" s="7"/>
      <c r="CJ258" s="7"/>
      <c r="CK258" s="7"/>
      <c r="CL258" s="7"/>
      <c r="CM258" s="7"/>
      <c r="CN258" s="7"/>
      <c r="CO258" s="7"/>
      <c r="CP258" s="7"/>
    </row>
    <row r="259" spans="2:94" x14ac:dyDescent="0.2">
      <c r="B259" s="188"/>
      <c r="C259" s="188"/>
      <c r="D259" s="188"/>
      <c r="E259" s="188"/>
      <c r="F259" s="188"/>
      <c r="G259" s="188"/>
      <c r="H259" s="188">
        <v>1</v>
      </c>
      <c r="I259" s="188"/>
      <c r="J259" s="188"/>
      <c r="K259" s="188"/>
      <c r="L259" s="188"/>
      <c r="M259" s="188"/>
      <c r="N259" s="188"/>
      <c r="O259" s="188"/>
      <c r="P259" s="188"/>
      <c r="Q259" s="188"/>
      <c r="BB259" s="247">
        <f>'Base Couteaux de rasage'!N209</f>
        <v>0</v>
      </c>
      <c r="BC259" s="247"/>
      <c r="BD259" s="247">
        <f>'Base Couteaux de rasage'!C209</f>
        <v>0</v>
      </c>
      <c r="BE259" s="247">
        <f>'Base Couteaux de rasage'!D209</f>
        <v>0</v>
      </c>
      <c r="BF259" s="247">
        <f>'Base Couteaux de rasage'!E209</f>
        <v>0</v>
      </c>
      <c r="BG259" s="247">
        <f>'Base Couteaux de rasage'!F209</f>
        <v>0</v>
      </c>
      <c r="BH259" s="247">
        <f>'Base Couteaux de rasage'!G209</f>
        <v>0</v>
      </c>
      <c r="BI259" s="247">
        <f>'Base Couteaux de rasage'!H209</f>
        <v>0</v>
      </c>
      <c r="BJ259" s="247">
        <f>'Base Couteaux de rasage'!B209</f>
        <v>0</v>
      </c>
      <c r="BK259" s="247">
        <f>'Base Couteaux de rasage'!J209</f>
        <v>0</v>
      </c>
      <c r="BL259" s="247">
        <f>'Base Couteaux de rasage'!K209</f>
        <v>0</v>
      </c>
      <c r="BM259" s="247">
        <f>'Base Couteaux de rasage'!L209</f>
        <v>0</v>
      </c>
      <c r="BN259" s="247">
        <f>'Base Couteaux de rasage'!M209</f>
        <v>0</v>
      </c>
      <c r="BO259" s="221"/>
      <c r="BP259" s="221"/>
      <c r="CI259" s="7"/>
      <c r="CJ259" s="7"/>
      <c r="CK259" s="7"/>
      <c r="CL259" s="7"/>
      <c r="CM259" s="7"/>
      <c r="CN259" s="7"/>
      <c r="CO259" s="7"/>
      <c r="CP259" s="7"/>
    </row>
    <row r="260" spans="2:94" x14ac:dyDescent="0.2">
      <c r="B260" s="188"/>
      <c r="C260" s="188"/>
      <c r="D260" s="188"/>
      <c r="E260" s="188"/>
      <c r="F260" s="188"/>
      <c r="G260" s="188"/>
      <c r="H260" s="188"/>
      <c r="I260" s="188"/>
      <c r="J260" s="188"/>
      <c r="K260" s="188"/>
      <c r="L260" s="188"/>
      <c r="M260" s="188"/>
      <c r="N260" s="188"/>
      <c r="O260" s="188"/>
      <c r="P260" s="188"/>
      <c r="Q260" s="188"/>
      <c r="BB260" s="247">
        <f>'Base Couteaux de rasage'!N210</f>
        <v>0</v>
      </c>
      <c r="BC260" s="247"/>
      <c r="BD260" s="247">
        <f>'Base Couteaux de rasage'!C210</f>
        <v>0</v>
      </c>
      <c r="BE260" s="247">
        <f>'Base Couteaux de rasage'!D210</f>
        <v>0</v>
      </c>
      <c r="BF260" s="247">
        <f>'Base Couteaux de rasage'!E210</f>
        <v>0</v>
      </c>
      <c r="BG260" s="247">
        <f>'Base Couteaux de rasage'!F210</f>
        <v>0</v>
      </c>
      <c r="BH260" s="247">
        <f>'Base Couteaux de rasage'!G210</f>
        <v>0</v>
      </c>
      <c r="BI260" s="247">
        <f>'Base Couteaux de rasage'!H210</f>
        <v>0</v>
      </c>
      <c r="BJ260" s="247">
        <f>'Base Couteaux de rasage'!B210</f>
        <v>0</v>
      </c>
      <c r="BK260" s="247">
        <f>'Base Couteaux de rasage'!J210</f>
        <v>0</v>
      </c>
      <c r="BL260" s="247">
        <f>'Base Couteaux de rasage'!K210</f>
        <v>0</v>
      </c>
      <c r="BM260" s="247">
        <f>'Base Couteaux de rasage'!L210</f>
        <v>0</v>
      </c>
      <c r="BN260" s="247">
        <f>'Base Couteaux de rasage'!M210</f>
        <v>0</v>
      </c>
      <c r="BO260" s="221"/>
      <c r="BP260" s="221"/>
      <c r="CI260" s="7"/>
      <c r="CJ260" s="7"/>
      <c r="CK260" s="7"/>
      <c r="CL260" s="7"/>
      <c r="CM260" s="7"/>
      <c r="CN260" s="7"/>
      <c r="CO260" s="7"/>
      <c r="CP260" s="7"/>
    </row>
    <row r="261" spans="2:94" x14ac:dyDescent="0.2">
      <c r="B261" s="188"/>
      <c r="C261" s="188"/>
      <c r="D261" s="188"/>
      <c r="E261" s="188"/>
      <c r="F261" s="188"/>
      <c r="G261" s="188"/>
      <c r="H261" s="188"/>
      <c r="I261" s="188"/>
      <c r="J261" s="188"/>
      <c r="K261" s="188"/>
      <c r="L261" s="188"/>
      <c r="M261" s="188"/>
      <c r="N261" s="188"/>
      <c r="O261" s="188"/>
      <c r="P261" s="188"/>
      <c r="Q261" s="188"/>
      <c r="BB261" s="247">
        <f>'Base Couteaux de rasage'!N211</f>
        <v>0</v>
      </c>
      <c r="BC261" s="247"/>
      <c r="BD261" s="247">
        <f>'Base Couteaux de rasage'!C211</f>
        <v>0</v>
      </c>
      <c r="BE261" s="247">
        <f>'Base Couteaux de rasage'!D211</f>
        <v>0</v>
      </c>
      <c r="BF261" s="247">
        <f>'Base Couteaux de rasage'!E211</f>
        <v>0</v>
      </c>
      <c r="BG261" s="247">
        <f>'Base Couteaux de rasage'!F211</f>
        <v>0</v>
      </c>
      <c r="BH261" s="247">
        <f>'Base Couteaux de rasage'!G211</f>
        <v>0</v>
      </c>
      <c r="BI261" s="247">
        <f>'Base Couteaux de rasage'!H211</f>
        <v>0</v>
      </c>
      <c r="BJ261" s="247">
        <f>'Base Couteaux de rasage'!B211</f>
        <v>0</v>
      </c>
      <c r="BK261" s="247">
        <f>'Base Couteaux de rasage'!J211</f>
        <v>0</v>
      </c>
      <c r="BL261" s="247">
        <f>'Base Couteaux de rasage'!K211</f>
        <v>0</v>
      </c>
      <c r="BM261" s="247">
        <f>'Base Couteaux de rasage'!L211</f>
        <v>0</v>
      </c>
      <c r="BN261" s="247">
        <f>'Base Couteaux de rasage'!M211</f>
        <v>0</v>
      </c>
      <c r="BO261" s="221"/>
      <c r="BP261" s="221"/>
      <c r="CI261" s="7"/>
      <c r="CJ261" s="7"/>
      <c r="CK261" s="7"/>
      <c r="CL261" s="7"/>
      <c r="CM261" s="7"/>
      <c r="CN261" s="7"/>
      <c r="CO261" s="7"/>
      <c r="CP261" s="7"/>
    </row>
    <row r="262" spans="2:94" x14ac:dyDescent="0.2">
      <c r="B262" s="188"/>
      <c r="C262" s="188"/>
      <c r="D262" s="188"/>
      <c r="E262" s="188"/>
      <c r="F262" s="188"/>
      <c r="G262" s="188"/>
      <c r="H262" s="188"/>
      <c r="I262" s="188"/>
      <c r="J262" s="188"/>
      <c r="K262" s="188"/>
      <c r="L262" s="188"/>
      <c r="M262" s="188"/>
      <c r="N262" s="188"/>
      <c r="O262" s="188"/>
      <c r="P262" s="188"/>
      <c r="Q262" s="188"/>
      <c r="BB262" s="247">
        <f>'Base Couteaux de rasage'!N212</f>
        <v>0</v>
      </c>
      <c r="BC262" s="247"/>
      <c r="BD262" s="247">
        <f>'Base Couteaux de rasage'!C212</f>
        <v>0</v>
      </c>
      <c r="BE262" s="247">
        <f>'Base Couteaux de rasage'!D212</f>
        <v>0</v>
      </c>
      <c r="BF262" s="247">
        <f>'Base Couteaux de rasage'!E212</f>
        <v>0</v>
      </c>
      <c r="BG262" s="247">
        <f>'Base Couteaux de rasage'!F212</f>
        <v>0</v>
      </c>
      <c r="BH262" s="247">
        <f>'Base Couteaux de rasage'!G212</f>
        <v>0</v>
      </c>
      <c r="BI262" s="247">
        <f>'Base Couteaux de rasage'!H212</f>
        <v>0</v>
      </c>
      <c r="BJ262" s="247">
        <f>'Base Couteaux de rasage'!B212</f>
        <v>0</v>
      </c>
      <c r="BK262" s="247">
        <f>'Base Couteaux de rasage'!J212</f>
        <v>0</v>
      </c>
      <c r="BL262" s="247">
        <f>'Base Couteaux de rasage'!K212</f>
        <v>0</v>
      </c>
      <c r="BM262" s="247">
        <f>'Base Couteaux de rasage'!L212</f>
        <v>0</v>
      </c>
      <c r="BN262" s="247">
        <f>'Base Couteaux de rasage'!M212</f>
        <v>0</v>
      </c>
      <c r="BO262" s="221"/>
      <c r="BP262" s="221"/>
      <c r="CI262" s="7"/>
      <c r="CJ262" s="7"/>
      <c r="CK262" s="7"/>
      <c r="CL262" s="7"/>
      <c r="CM262" s="7"/>
      <c r="CN262" s="7"/>
      <c r="CO262" s="7"/>
      <c r="CP262" s="7"/>
    </row>
    <row r="263" spans="2:94" x14ac:dyDescent="0.2">
      <c r="B263" s="188"/>
      <c r="C263" s="188"/>
      <c r="D263" s="188"/>
      <c r="E263" s="188"/>
      <c r="F263" s="188"/>
      <c r="G263" s="188"/>
      <c r="H263" s="188"/>
      <c r="I263" s="188"/>
      <c r="J263" s="188"/>
      <c r="K263" s="188"/>
      <c r="L263" s="188"/>
      <c r="M263" s="188"/>
      <c r="N263" s="188"/>
      <c r="O263" s="188"/>
      <c r="P263" s="188"/>
      <c r="Q263" s="188"/>
      <c r="BB263" s="247">
        <f>'Base Couteaux de rasage'!N213</f>
        <v>0</v>
      </c>
      <c r="BC263" s="247"/>
      <c r="BD263" s="247">
        <f>'Base Couteaux de rasage'!C213</f>
        <v>0</v>
      </c>
      <c r="BE263" s="247">
        <f>'Base Couteaux de rasage'!D213</f>
        <v>0</v>
      </c>
      <c r="BF263" s="247">
        <f>'Base Couteaux de rasage'!E213</f>
        <v>0</v>
      </c>
      <c r="BG263" s="247">
        <f>'Base Couteaux de rasage'!F213</f>
        <v>0</v>
      </c>
      <c r="BH263" s="247">
        <f>'Base Couteaux de rasage'!G213</f>
        <v>0</v>
      </c>
      <c r="BI263" s="247">
        <f>'Base Couteaux de rasage'!H213</f>
        <v>0</v>
      </c>
      <c r="BJ263" s="247">
        <f>'Base Couteaux de rasage'!B213</f>
        <v>0</v>
      </c>
      <c r="BK263" s="247">
        <f>'Base Couteaux de rasage'!J213</f>
        <v>0</v>
      </c>
      <c r="BL263" s="247">
        <f>'Base Couteaux de rasage'!K213</f>
        <v>0</v>
      </c>
      <c r="BM263" s="247">
        <f>'Base Couteaux de rasage'!L213</f>
        <v>0</v>
      </c>
      <c r="BN263" s="247">
        <f>'Base Couteaux de rasage'!M213</f>
        <v>0</v>
      </c>
      <c r="BO263" s="221"/>
      <c r="BP263" s="221"/>
      <c r="CI263" s="7"/>
      <c r="CJ263" s="7"/>
      <c r="CK263" s="7"/>
      <c r="CL263" s="7"/>
      <c r="CM263" s="7"/>
      <c r="CN263" s="7"/>
      <c r="CO263" s="7"/>
      <c r="CP263" s="7"/>
    </row>
    <row r="264" spans="2:94" x14ac:dyDescent="0.2">
      <c r="B264" s="188"/>
      <c r="C264" s="188"/>
      <c r="D264" s="188"/>
      <c r="E264" s="188"/>
      <c r="F264" s="188"/>
      <c r="G264" s="188"/>
      <c r="H264" s="188"/>
      <c r="I264" s="188"/>
      <c r="J264" s="188"/>
      <c r="K264" s="188"/>
      <c r="L264" s="188"/>
      <c r="M264" s="188"/>
      <c r="N264" s="188"/>
      <c r="O264" s="188"/>
      <c r="P264" s="188"/>
      <c r="Q264" s="188"/>
      <c r="BB264" s="247">
        <f>'Base Couteaux de rasage'!N214</f>
        <v>0</v>
      </c>
      <c r="BC264" s="247"/>
      <c r="BD264" s="247">
        <f>'Base Couteaux de rasage'!C214</f>
        <v>0</v>
      </c>
      <c r="BE264" s="247">
        <f>'Base Couteaux de rasage'!D214</f>
        <v>0</v>
      </c>
      <c r="BF264" s="247">
        <f>'Base Couteaux de rasage'!E214</f>
        <v>0</v>
      </c>
      <c r="BG264" s="247">
        <f>'Base Couteaux de rasage'!F214</f>
        <v>0</v>
      </c>
      <c r="BH264" s="247">
        <f>'Base Couteaux de rasage'!G214</f>
        <v>0</v>
      </c>
      <c r="BI264" s="247">
        <f>'Base Couteaux de rasage'!H214</f>
        <v>0</v>
      </c>
      <c r="BJ264" s="247">
        <f>'Base Couteaux de rasage'!B214</f>
        <v>0</v>
      </c>
      <c r="BK264" s="247">
        <f>'Base Couteaux de rasage'!J214</f>
        <v>0</v>
      </c>
      <c r="BL264" s="247">
        <f>'Base Couteaux de rasage'!K214</f>
        <v>0</v>
      </c>
      <c r="BM264" s="247">
        <f>'Base Couteaux de rasage'!L214</f>
        <v>0</v>
      </c>
      <c r="BN264" s="247">
        <f>'Base Couteaux de rasage'!M214</f>
        <v>0</v>
      </c>
      <c r="BO264" s="221"/>
      <c r="BP264" s="221"/>
      <c r="CI264" s="7"/>
      <c r="CJ264" s="7"/>
      <c r="CK264" s="7"/>
      <c r="CL264" s="7"/>
      <c r="CM264" s="7"/>
      <c r="CN264" s="7"/>
      <c r="CO264" s="7"/>
      <c r="CP264" s="7"/>
    </row>
    <row r="265" spans="2:94" x14ac:dyDescent="0.2">
      <c r="B265" s="188"/>
      <c r="C265" s="188"/>
      <c r="D265" s="188"/>
      <c r="E265" s="188"/>
      <c r="F265" s="188"/>
      <c r="G265" s="188"/>
      <c r="H265" s="188"/>
      <c r="I265" s="188"/>
      <c r="J265" s="188"/>
      <c r="K265" s="188"/>
      <c r="L265" s="188"/>
      <c r="M265" s="188"/>
      <c r="N265" s="188"/>
      <c r="O265" s="188"/>
      <c r="P265" s="188"/>
      <c r="Q265" s="188"/>
      <c r="BB265" s="247">
        <f>'Base Couteaux de rasage'!N215</f>
        <v>0</v>
      </c>
      <c r="BC265" s="247"/>
      <c r="BD265" s="247">
        <f>'Base Couteaux de rasage'!C215</f>
        <v>0</v>
      </c>
      <c r="BE265" s="247">
        <f>'Base Couteaux de rasage'!D215</f>
        <v>0</v>
      </c>
      <c r="BF265" s="247">
        <f>'Base Couteaux de rasage'!E215</f>
        <v>0</v>
      </c>
      <c r="BG265" s="247">
        <f>'Base Couteaux de rasage'!F215</f>
        <v>0</v>
      </c>
      <c r="BH265" s="247">
        <f>'Base Couteaux de rasage'!G215</f>
        <v>0</v>
      </c>
      <c r="BI265" s="247">
        <f>'Base Couteaux de rasage'!H215</f>
        <v>0</v>
      </c>
      <c r="BJ265" s="247">
        <f>'Base Couteaux de rasage'!B215</f>
        <v>0</v>
      </c>
      <c r="BK265" s="247">
        <f>'Base Couteaux de rasage'!J215</f>
        <v>0</v>
      </c>
      <c r="BL265" s="247">
        <f>'Base Couteaux de rasage'!K215</f>
        <v>0</v>
      </c>
      <c r="BM265" s="247">
        <f>'Base Couteaux de rasage'!L215</f>
        <v>0</v>
      </c>
      <c r="BN265" s="247">
        <f>'Base Couteaux de rasage'!M215</f>
        <v>0</v>
      </c>
      <c r="BO265" s="221"/>
      <c r="BP265" s="221"/>
      <c r="CI265" s="7"/>
      <c r="CJ265" s="7"/>
      <c r="CK265" s="7"/>
      <c r="CL265" s="7"/>
      <c r="CM265" s="7"/>
      <c r="CN265" s="7"/>
      <c r="CO265" s="7"/>
      <c r="CP265" s="7"/>
    </row>
    <row r="266" spans="2:94" x14ac:dyDescent="0.2">
      <c r="B266" s="188"/>
      <c r="C266" s="188"/>
      <c r="D266" s="188"/>
      <c r="E266" s="188"/>
      <c r="F266" s="188"/>
      <c r="G266" s="188"/>
      <c r="H266" s="188"/>
      <c r="I266" s="188"/>
      <c r="J266" s="188"/>
      <c r="K266" s="188"/>
      <c r="L266" s="188"/>
      <c r="M266" s="188"/>
      <c r="N266" s="188"/>
      <c r="O266" s="188"/>
      <c r="P266" s="188"/>
      <c r="Q266" s="188"/>
      <c r="BB266" s="247">
        <f>'Base Couteaux de rasage'!N216</f>
        <v>0</v>
      </c>
      <c r="BC266" s="247"/>
      <c r="BD266" s="247">
        <f>'Base Couteaux de rasage'!C216</f>
        <v>0</v>
      </c>
      <c r="BE266" s="247">
        <f>'Base Couteaux de rasage'!D216</f>
        <v>0</v>
      </c>
      <c r="BF266" s="247">
        <f>'Base Couteaux de rasage'!E216</f>
        <v>0</v>
      </c>
      <c r="BG266" s="247">
        <f>'Base Couteaux de rasage'!F216</f>
        <v>0</v>
      </c>
      <c r="BH266" s="247">
        <f>'Base Couteaux de rasage'!G216</f>
        <v>0</v>
      </c>
      <c r="BI266" s="247">
        <f>'Base Couteaux de rasage'!H216</f>
        <v>0</v>
      </c>
      <c r="BJ266" s="247">
        <f>'Base Couteaux de rasage'!B216</f>
        <v>0</v>
      </c>
      <c r="BK266" s="247">
        <f>'Base Couteaux de rasage'!J216</f>
        <v>0</v>
      </c>
      <c r="BL266" s="247">
        <f>'Base Couteaux de rasage'!K216</f>
        <v>0</v>
      </c>
      <c r="BM266" s="247">
        <f>'Base Couteaux de rasage'!L216</f>
        <v>0</v>
      </c>
      <c r="BN266" s="247">
        <f>'Base Couteaux de rasage'!M216</f>
        <v>0</v>
      </c>
      <c r="BO266" s="221"/>
      <c r="BP266" s="221"/>
      <c r="CI266" s="7"/>
      <c r="CJ266" s="7"/>
      <c r="CK266" s="7"/>
      <c r="CL266" s="7"/>
      <c r="CM266" s="7"/>
      <c r="CN266" s="7"/>
      <c r="CO266" s="7"/>
      <c r="CP266" s="7"/>
    </row>
    <row r="267" spans="2:94" x14ac:dyDescent="0.2">
      <c r="B267" s="188"/>
      <c r="C267" s="188"/>
      <c r="D267" s="188"/>
      <c r="E267" s="188"/>
      <c r="F267" s="188"/>
      <c r="G267" s="188"/>
      <c r="H267" s="188"/>
      <c r="I267" s="188"/>
      <c r="J267" s="188"/>
      <c r="K267" s="188"/>
      <c r="L267" s="188"/>
      <c r="M267" s="188"/>
      <c r="N267" s="188"/>
      <c r="O267" s="188"/>
      <c r="P267" s="188"/>
      <c r="Q267" s="188"/>
      <c r="BB267" s="247">
        <f>'Base Couteaux de rasage'!N217</f>
        <v>0</v>
      </c>
      <c r="BC267" s="247"/>
      <c r="BD267" s="247">
        <f>'Base Couteaux de rasage'!C217</f>
        <v>0</v>
      </c>
      <c r="BE267" s="247">
        <f>'Base Couteaux de rasage'!D217</f>
        <v>0</v>
      </c>
      <c r="BF267" s="247">
        <f>'Base Couteaux de rasage'!E217</f>
        <v>0</v>
      </c>
      <c r="BG267" s="247">
        <f>'Base Couteaux de rasage'!F217</f>
        <v>0</v>
      </c>
      <c r="BH267" s="247">
        <f>'Base Couteaux de rasage'!G217</f>
        <v>0</v>
      </c>
      <c r="BI267" s="247">
        <f>'Base Couteaux de rasage'!H217</f>
        <v>0</v>
      </c>
      <c r="BJ267" s="247">
        <f>'Base Couteaux de rasage'!B217</f>
        <v>0</v>
      </c>
      <c r="BK267" s="247">
        <f>'Base Couteaux de rasage'!J217</f>
        <v>0</v>
      </c>
      <c r="BL267" s="247">
        <f>'Base Couteaux de rasage'!K217</f>
        <v>0</v>
      </c>
      <c r="BM267" s="247">
        <f>'Base Couteaux de rasage'!L217</f>
        <v>0</v>
      </c>
      <c r="BN267" s="247">
        <f>'Base Couteaux de rasage'!M217</f>
        <v>0</v>
      </c>
      <c r="BO267" s="221"/>
      <c r="BP267" s="221"/>
      <c r="CI267" s="7"/>
      <c r="CJ267" s="7"/>
      <c r="CK267" s="7"/>
      <c r="CL267" s="7"/>
      <c r="CM267" s="7"/>
      <c r="CN267" s="7"/>
      <c r="CO267" s="7"/>
      <c r="CP267" s="7"/>
    </row>
    <row r="268" spans="2:94" x14ac:dyDescent="0.2">
      <c r="B268" s="188"/>
      <c r="C268" s="188"/>
      <c r="D268" s="188"/>
      <c r="E268" s="188"/>
      <c r="F268" s="188"/>
      <c r="G268" s="188"/>
      <c r="H268" s="188"/>
      <c r="I268" s="188"/>
      <c r="J268" s="188"/>
      <c r="K268" s="188"/>
      <c r="L268" s="188"/>
      <c r="M268" s="188"/>
      <c r="N268" s="188"/>
      <c r="O268" s="188"/>
      <c r="P268" s="188"/>
      <c r="Q268" s="188"/>
      <c r="BB268" s="247">
        <f>'Base Couteaux de rasage'!N218</f>
        <v>0</v>
      </c>
      <c r="BC268" s="247"/>
      <c r="BD268" s="247">
        <f>'Base Couteaux de rasage'!C218</f>
        <v>0</v>
      </c>
      <c r="BE268" s="247">
        <f>'Base Couteaux de rasage'!D218</f>
        <v>0</v>
      </c>
      <c r="BF268" s="247">
        <f>'Base Couteaux de rasage'!E218</f>
        <v>0</v>
      </c>
      <c r="BG268" s="247">
        <f>'Base Couteaux de rasage'!F218</f>
        <v>0</v>
      </c>
      <c r="BH268" s="247">
        <f>'Base Couteaux de rasage'!G218</f>
        <v>0</v>
      </c>
      <c r="BI268" s="247">
        <f>'Base Couteaux de rasage'!H218</f>
        <v>0</v>
      </c>
      <c r="BJ268" s="247">
        <f>'Base Couteaux de rasage'!B218</f>
        <v>0</v>
      </c>
      <c r="BK268" s="247">
        <f>'Base Couteaux de rasage'!J218</f>
        <v>0</v>
      </c>
      <c r="BL268" s="247">
        <f>'Base Couteaux de rasage'!K218</f>
        <v>0</v>
      </c>
      <c r="BM268" s="247">
        <f>'Base Couteaux de rasage'!L218</f>
        <v>0</v>
      </c>
      <c r="BN268" s="247">
        <f>'Base Couteaux de rasage'!M218</f>
        <v>0</v>
      </c>
      <c r="BO268" s="221"/>
      <c r="BP268" s="221"/>
      <c r="CI268" s="7"/>
      <c r="CJ268" s="7"/>
      <c r="CK268" s="7"/>
      <c r="CL268" s="7"/>
      <c r="CM268" s="7"/>
      <c r="CN268" s="7"/>
      <c r="CO268" s="7"/>
      <c r="CP268" s="7"/>
    </row>
    <row r="269" spans="2:94" x14ac:dyDescent="0.2">
      <c r="B269" s="188"/>
      <c r="C269" s="188"/>
      <c r="D269" s="188"/>
      <c r="E269" s="188"/>
      <c r="F269" s="188"/>
      <c r="G269" s="188"/>
      <c r="H269" s="188"/>
      <c r="I269" s="188"/>
      <c r="J269" s="188"/>
      <c r="K269" s="188"/>
      <c r="L269" s="188"/>
      <c r="M269" s="188"/>
      <c r="N269" s="188"/>
      <c r="O269" s="188"/>
      <c r="P269" s="188"/>
      <c r="Q269" s="188"/>
      <c r="BB269" s="247">
        <f>'Base Couteaux de rasage'!N219</f>
        <v>0</v>
      </c>
      <c r="BC269" s="247"/>
      <c r="BD269" s="247">
        <f>'Base Couteaux de rasage'!C219</f>
        <v>0</v>
      </c>
      <c r="BE269" s="247">
        <f>'Base Couteaux de rasage'!D219</f>
        <v>0</v>
      </c>
      <c r="BF269" s="247">
        <f>'Base Couteaux de rasage'!E219</f>
        <v>0</v>
      </c>
      <c r="BG269" s="247">
        <f>'Base Couteaux de rasage'!F219</f>
        <v>0</v>
      </c>
      <c r="BH269" s="247">
        <f>'Base Couteaux de rasage'!G219</f>
        <v>0</v>
      </c>
      <c r="BI269" s="247">
        <f>'Base Couteaux de rasage'!H219</f>
        <v>0</v>
      </c>
      <c r="BJ269" s="247">
        <f>'Base Couteaux de rasage'!B219</f>
        <v>0</v>
      </c>
      <c r="BK269" s="247">
        <f>'Base Couteaux de rasage'!J219</f>
        <v>0</v>
      </c>
      <c r="BL269" s="247">
        <f>'Base Couteaux de rasage'!K219</f>
        <v>0</v>
      </c>
      <c r="BM269" s="247">
        <f>'Base Couteaux de rasage'!L219</f>
        <v>0</v>
      </c>
      <c r="BN269" s="247">
        <f>'Base Couteaux de rasage'!M219</f>
        <v>0</v>
      </c>
      <c r="BO269" s="221"/>
      <c r="BP269" s="221"/>
      <c r="CI269" s="7"/>
      <c r="CJ269" s="7"/>
      <c r="CK269" s="7"/>
      <c r="CL269" s="7"/>
      <c r="CM269" s="7"/>
      <c r="CN269" s="7"/>
      <c r="CO269" s="7"/>
      <c r="CP269" s="7"/>
    </row>
    <row r="270" spans="2:94" x14ac:dyDescent="0.2">
      <c r="B270" s="188"/>
      <c r="C270" s="188"/>
      <c r="D270" s="188"/>
      <c r="E270" s="188"/>
      <c r="F270" s="188"/>
      <c r="G270" s="188"/>
      <c r="H270" s="188"/>
      <c r="I270" s="188"/>
      <c r="J270" s="188"/>
      <c r="K270" s="188"/>
      <c r="L270" s="188"/>
      <c r="M270" s="188"/>
      <c r="N270" s="188"/>
      <c r="O270" s="188"/>
      <c r="P270" s="188"/>
      <c r="Q270" s="188"/>
      <c r="BB270" s="247">
        <f>'Base Couteaux de rasage'!N220</f>
        <v>0</v>
      </c>
      <c r="BC270" s="247"/>
      <c r="BD270" s="247">
        <f>'Base Couteaux de rasage'!C220</f>
        <v>0</v>
      </c>
      <c r="BE270" s="247">
        <f>'Base Couteaux de rasage'!D220</f>
        <v>0</v>
      </c>
      <c r="BF270" s="247">
        <f>'Base Couteaux de rasage'!E220</f>
        <v>0</v>
      </c>
      <c r="BG270" s="247">
        <f>'Base Couteaux de rasage'!F220</f>
        <v>0</v>
      </c>
      <c r="BH270" s="247">
        <f>'Base Couteaux de rasage'!G220</f>
        <v>0</v>
      </c>
      <c r="BI270" s="247">
        <f>'Base Couteaux de rasage'!H220</f>
        <v>0</v>
      </c>
      <c r="BJ270" s="247">
        <f>'Base Couteaux de rasage'!B220</f>
        <v>0</v>
      </c>
      <c r="BK270" s="247">
        <f>'Base Couteaux de rasage'!J220</f>
        <v>0</v>
      </c>
      <c r="BL270" s="247">
        <f>'Base Couteaux de rasage'!K220</f>
        <v>0</v>
      </c>
      <c r="BM270" s="247">
        <f>'Base Couteaux de rasage'!L220</f>
        <v>0</v>
      </c>
      <c r="BN270" s="247">
        <f>'Base Couteaux de rasage'!M220</f>
        <v>0</v>
      </c>
      <c r="BO270" s="221"/>
      <c r="BP270" s="221"/>
      <c r="CI270" s="7"/>
      <c r="CJ270" s="7"/>
      <c r="CK270" s="7"/>
      <c r="CL270" s="7"/>
      <c r="CM270" s="7"/>
      <c r="CN270" s="7"/>
      <c r="CO270" s="7"/>
      <c r="CP270" s="7"/>
    </row>
    <row r="271" spans="2:94" x14ac:dyDescent="0.2">
      <c r="B271" s="188"/>
      <c r="C271" s="188"/>
      <c r="D271" s="188"/>
      <c r="E271" s="188"/>
      <c r="F271" s="188"/>
      <c r="G271" s="188"/>
      <c r="H271" s="188"/>
      <c r="I271" s="188"/>
      <c r="J271" s="188"/>
      <c r="K271" s="188"/>
      <c r="L271" s="188"/>
      <c r="M271" s="188"/>
      <c r="N271" s="188"/>
      <c r="O271" s="188"/>
      <c r="P271" s="188"/>
      <c r="Q271" s="188"/>
      <c r="BB271" s="247">
        <f>'Base Couteaux de rasage'!N221</f>
        <v>0</v>
      </c>
      <c r="BC271" s="247"/>
      <c r="BD271" s="247">
        <f>'Base Couteaux de rasage'!C221</f>
        <v>0</v>
      </c>
      <c r="BE271" s="247">
        <f>'Base Couteaux de rasage'!D221</f>
        <v>0</v>
      </c>
      <c r="BF271" s="247">
        <f>'Base Couteaux de rasage'!E221</f>
        <v>0</v>
      </c>
      <c r="BG271" s="247">
        <f>'Base Couteaux de rasage'!F221</f>
        <v>0</v>
      </c>
      <c r="BH271" s="247">
        <f>'Base Couteaux de rasage'!G221</f>
        <v>0</v>
      </c>
      <c r="BI271" s="247">
        <f>'Base Couteaux de rasage'!H221</f>
        <v>0</v>
      </c>
      <c r="BJ271" s="247">
        <f>'Base Couteaux de rasage'!B221</f>
        <v>0</v>
      </c>
      <c r="BK271" s="247">
        <f>'Base Couteaux de rasage'!J221</f>
        <v>0</v>
      </c>
      <c r="BL271" s="247">
        <f>'Base Couteaux de rasage'!K221</f>
        <v>0</v>
      </c>
      <c r="BM271" s="247">
        <f>'Base Couteaux de rasage'!L221</f>
        <v>0</v>
      </c>
      <c r="BN271" s="247">
        <f>'Base Couteaux de rasage'!M221</f>
        <v>0</v>
      </c>
      <c r="BO271" s="221"/>
      <c r="BP271" s="221"/>
      <c r="CI271" s="7"/>
      <c r="CJ271" s="7"/>
      <c r="CK271" s="7"/>
      <c r="CL271" s="7"/>
      <c r="CM271" s="7"/>
      <c r="CN271" s="7"/>
      <c r="CO271" s="7"/>
      <c r="CP271" s="7"/>
    </row>
    <row r="272" spans="2:94" x14ac:dyDescent="0.2">
      <c r="B272" s="188"/>
      <c r="C272" s="188"/>
      <c r="D272" s="188"/>
      <c r="E272" s="188"/>
      <c r="F272" s="188"/>
      <c r="G272" s="188"/>
      <c r="H272" s="188"/>
      <c r="I272" s="188"/>
      <c r="J272" s="188"/>
      <c r="K272" s="188"/>
      <c r="L272" s="188"/>
      <c r="M272" s="188"/>
      <c r="N272" s="188"/>
      <c r="O272" s="188"/>
      <c r="P272" s="188"/>
      <c r="Q272" s="188"/>
      <c r="BB272" s="247">
        <f>'Base Couteaux de rasage'!N222</f>
        <v>0</v>
      </c>
      <c r="BC272" s="247"/>
      <c r="BD272" s="247">
        <f>'Base Couteaux de rasage'!C222</f>
        <v>0</v>
      </c>
      <c r="BE272" s="247">
        <f>'Base Couteaux de rasage'!D222</f>
        <v>0</v>
      </c>
      <c r="BF272" s="247">
        <f>'Base Couteaux de rasage'!E222</f>
        <v>0</v>
      </c>
      <c r="BG272" s="247">
        <f>'Base Couteaux de rasage'!F222</f>
        <v>0</v>
      </c>
      <c r="BH272" s="247">
        <f>'Base Couteaux de rasage'!G222</f>
        <v>0</v>
      </c>
      <c r="BI272" s="247">
        <f>'Base Couteaux de rasage'!H222</f>
        <v>0</v>
      </c>
      <c r="BJ272" s="247">
        <f>'Base Couteaux de rasage'!B222</f>
        <v>0</v>
      </c>
      <c r="BK272" s="247">
        <f>'Base Couteaux de rasage'!J222</f>
        <v>0</v>
      </c>
      <c r="BL272" s="247">
        <f>'Base Couteaux de rasage'!K222</f>
        <v>0</v>
      </c>
      <c r="BM272" s="247">
        <f>'Base Couteaux de rasage'!L222</f>
        <v>0</v>
      </c>
      <c r="BN272" s="247">
        <f>'Base Couteaux de rasage'!M222</f>
        <v>0</v>
      </c>
      <c r="BO272" s="221"/>
      <c r="BP272" s="221"/>
      <c r="CI272" s="7"/>
      <c r="CJ272" s="7"/>
      <c r="CK272" s="7"/>
      <c r="CL272" s="7"/>
      <c r="CM272" s="7"/>
      <c r="CN272" s="7"/>
      <c r="CO272" s="7"/>
      <c r="CP272" s="7"/>
    </row>
    <row r="273" spans="2:94" x14ac:dyDescent="0.2">
      <c r="B273" s="188"/>
      <c r="C273" s="188"/>
      <c r="D273" s="188"/>
      <c r="E273" s="188"/>
      <c r="F273" s="188"/>
      <c r="G273" s="188"/>
      <c r="H273" s="188"/>
      <c r="I273" s="188"/>
      <c r="J273" s="188"/>
      <c r="K273" s="188"/>
      <c r="L273" s="188"/>
      <c r="M273" s="188"/>
      <c r="N273" s="188"/>
      <c r="O273" s="188"/>
      <c r="P273" s="188"/>
      <c r="Q273" s="188"/>
      <c r="BB273" s="247">
        <f>'Base Couteaux de rasage'!N223</f>
        <v>0</v>
      </c>
      <c r="BC273" s="247"/>
      <c r="BD273" s="247">
        <f>'Base Couteaux de rasage'!C223</f>
        <v>0</v>
      </c>
      <c r="BE273" s="247">
        <f>'Base Couteaux de rasage'!D223</f>
        <v>0</v>
      </c>
      <c r="BF273" s="247">
        <f>'Base Couteaux de rasage'!E223</f>
        <v>0</v>
      </c>
      <c r="BG273" s="247">
        <f>'Base Couteaux de rasage'!F223</f>
        <v>0</v>
      </c>
      <c r="BH273" s="247">
        <f>'Base Couteaux de rasage'!G223</f>
        <v>0</v>
      </c>
      <c r="BI273" s="247">
        <f>'Base Couteaux de rasage'!H223</f>
        <v>0</v>
      </c>
      <c r="BJ273" s="247">
        <f>'Base Couteaux de rasage'!B223</f>
        <v>0</v>
      </c>
      <c r="BK273" s="247">
        <f>'Base Couteaux de rasage'!J223</f>
        <v>0</v>
      </c>
      <c r="BL273" s="247">
        <f>'Base Couteaux de rasage'!K223</f>
        <v>0</v>
      </c>
      <c r="BM273" s="247">
        <f>'Base Couteaux de rasage'!L223</f>
        <v>0</v>
      </c>
      <c r="BN273" s="247">
        <f>'Base Couteaux de rasage'!M223</f>
        <v>0</v>
      </c>
      <c r="BO273" s="221"/>
      <c r="BP273" s="221"/>
      <c r="CI273" s="7"/>
      <c r="CJ273" s="7"/>
      <c r="CK273" s="7"/>
      <c r="CL273" s="7"/>
      <c r="CM273" s="7"/>
      <c r="CN273" s="7"/>
      <c r="CO273" s="7"/>
      <c r="CP273" s="7"/>
    </row>
    <row r="274" spans="2:94" x14ac:dyDescent="0.2">
      <c r="B274" s="188"/>
      <c r="C274" s="188"/>
      <c r="D274" s="188"/>
      <c r="E274" s="188"/>
      <c r="F274" s="188"/>
      <c r="G274" s="188"/>
      <c r="H274" s="188"/>
      <c r="I274" s="188"/>
      <c r="J274" s="188"/>
      <c r="K274" s="188"/>
      <c r="L274" s="188"/>
      <c r="M274" s="188"/>
      <c r="N274" s="188"/>
      <c r="O274" s="188"/>
      <c r="P274" s="188"/>
      <c r="Q274" s="188"/>
      <c r="BB274" s="247">
        <f>'Base Couteaux de rasage'!N224</f>
        <v>0</v>
      </c>
      <c r="BC274" s="247"/>
      <c r="BD274" s="247">
        <f>'Base Couteaux de rasage'!C224</f>
        <v>0</v>
      </c>
      <c r="BE274" s="247">
        <f>'Base Couteaux de rasage'!D224</f>
        <v>0</v>
      </c>
      <c r="BF274" s="247">
        <f>'Base Couteaux de rasage'!E224</f>
        <v>0</v>
      </c>
      <c r="BG274" s="247">
        <f>'Base Couteaux de rasage'!F224</f>
        <v>0</v>
      </c>
      <c r="BH274" s="247">
        <f>'Base Couteaux de rasage'!G224</f>
        <v>0</v>
      </c>
      <c r="BI274" s="247">
        <f>'Base Couteaux de rasage'!H224</f>
        <v>0</v>
      </c>
      <c r="BJ274" s="247">
        <f>'Base Couteaux de rasage'!B224</f>
        <v>0</v>
      </c>
      <c r="BK274" s="247">
        <f>'Base Couteaux de rasage'!J224</f>
        <v>0</v>
      </c>
      <c r="BL274" s="247">
        <f>'Base Couteaux de rasage'!K224</f>
        <v>0</v>
      </c>
      <c r="BM274" s="247">
        <f>'Base Couteaux de rasage'!L224</f>
        <v>0</v>
      </c>
      <c r="BN274" s="247">
        <f>'Base Couteaux de rasage'!M224</f>
        <v>0</v>
      </c>
      <c r="BO274" s="221"/>
      <c r="BP274" s="221"/>
      <c r="CI274" s="7"/>
      <c r="CJ274" s="7"/>
      <c r="CK274" s="7"/>
      <c r="CL274" s="7"/>
      <c r="CM274" s="7"/>
      <c r="CN274" s="7"/>
      <c r="CO274" s="7"/>
      <c r="CP274" s="7"/>
    </row>
    <row r="275" spans="2:94" x14ac:dyDescent="0.2">
      <c r="B275" s="188"/>
      <c r="C275" s="188"/>
      <c r="D275" s="188"/>
      <c r="E275" s="188"/>
      <c r="F275" s="188"/>
      <c r="G275" s="188"/>
      <c r="H275" s="188"/>
      <c r="I275" s="188"/>
      <c r="J275" s="188"/>
      <c r="K275" s="188"/>
      <c r="L275" s="188"/>
      <c r="M275" s="188"/>
      <c r="N275" s="188"/>
      <c r="O275" s="188"/>
      <c r="P275" s="188"/>
      <c r="Q275" s="188"/>
      <c r="BB275" s="247">
        <f>'Base Couteaux de rasage'!N225</f>
        <v>0</v>
      </c>
      <c r="BC275" s="247"/>
      <c r="BD275" s="247">
        <f>'Base Couteaux de rasage'!C225</f>
        <v>0</v>
      </c>
      <c r="BE275" s="247">
        <f>'Base Couteaux de rasage'!D225</f>
        <v>0</v>
      </c>
      <c r="BF275" s="247">
        <f>'Base Couteaux de rasage'!E225</f>
        <v>0</v>
      </c>
      <c r="BG275" s="247">
        <f>'Base Couteaux de rasage'!F225</f>
        <v>0</v>
      </c>
      <c r="BH275" s="247">
        <f>'Base Couteaux de rasage'!G225</f>
        <v>0</v>
      </c>
      <c r="BI275" s="247">
        <f>'Base Couteaux de rasage'!H225</f>
        <v>0</v>
      </c>
      <c r="BJ275" s="247">
        <f>'Base Couteaux de rasage'!B225</f>
        <v>0</v>
      </c>
      <c r="BK275" s="247">
        <f>'Base Couteaux de rasage'!J225</f>
        <v>0</v>
      </c>
      <c r="BL275" s="247">
        <f>'Base Couteaux de rasage'!K225</f>
        <v>0</v>
      </c>
      <c r="BM275" s="247">
        <f>'Base Couteaux de rasage'!L225</f>
        <v>0</v>
      </c>
      <c r="BN275" s="247">
        <f>'Base Couteaux de rasage'!M225</f>
        <v>0</v>
      </c>
      <c r="BO275" s="221"/>
      <c r="BP275" s="221"/>
      <c r="CI275" s="7"/>
      <c r="CJ275" s="7"/>
      <c r="CK275" s="7"/>
      <c r="CL275" s="7"/>
      <c r="CM275" s="7"/>
      <c r="CN275" s="7"/>
      <c r="CO275" s="7"/>
      <c r="CP275" s="7"/>
    </row>
    <row r="276" spans="2:94" x14ac:dyDescent="0.2">
      <c r="B276" s="188"/>
      <c r="C276" s="188"/>
      <c r="D276" s="188"/>
      <c r="E276" s="188"/>
      <c r="F276" s="188"/>
      <c r="G276" s="188"/>
      <c r="H276" s="188"/>
      <c r="I276" s="188"/>
      <c r="J276" s="188"/>
      <c r="K276" s="188"/>
      <c r="L276" s="188"/>
      <c r="M276" s="188"/>
      <c r="N276" s="188"/>
      <c r="O276" s="188"/>
      <c r="P276" s="188"/>
      <c r="Q276" s="188"/>
      <c r="BB276" s="247">
        <f>'Base Couteaux de rasage'!N226</f>
        <v>0</v>
      </c>
      <c r="BC276" s="247"/>
      <c r="BD276" s="247">
        <f>'Base Couteaux de rasage'!C226</f>
        <v>0</v>
      </c>
      <c r="BE276" s="247">
        <f>'Base Couteaux de rasage'!D226</f>
        <v>0</v>
      </c>
      <c r="BF276" s="247">
        <f>'Base Couteaux de rasage'!E226</f>
        <v>0</v>
      </c>
      <c r="BG276" s="247">
        <f>'Base Couteaux de rasage'!F226</f>
        <v>0</v>
      </c>
      <c r="BH276" s="247">
        <f>'Base Couteaux de rasage'!G226</f>
        <v>0</v>
      </c>
      <c r="BI276" s="247">
        <f>'Base Couteaux de rasage'!H226</f>
        <v>0</v>
      </c>
      <c r="BJ276" s="247">
        <f>'Base Couteaux de rasage'!B226</f>
        <v>0</v>
      </c>
      <c r="BK276" s="247">
        <f>'Base Couteaux de rasage'!J226</f>
        <v>0</v>
      </c>
      <c r="BL276" s="247">
        <f>'Base Couteaux de rasage'!K226</f>
        <v>0</v>
      </c>
      <c r="BM276" s="247">
        <f>'Base Couteaux de rasage'!L226</f>
        <v>0</v>
      </c>
      <c r="BN276" s="247">
        <f>'Base Couteaux de rasage'!M226</f>
        <v>0</v>
      </c>
      <c r="BO276" s="221"/>
      <c r="BP276" s="221"/>
      <c r="CI276" s="7"/>
      <c r="CJ276" s="7"/>
      <c r="CK276" s="7"/>
      <c r="CL276" s="7"/>
      <c r="CM276" s="7"/>
      <c r="CN276" s="7"/>
      <c r="CO276" s="7"/>
      <c r="CP276" s="7"/>
    </row>
    <row r="277" spans="2:94" x14ac:dyDescent="0.2">
      <c r="B277" s="188"/>
      <c r="C277" s="188"/>
      <c r="D277" s="188"/>
      <c r="E277" s="188"/>
      <c r="F277" s="188"/>
      <c r="G277" s="188"/>
      <c r="H277" s="188"/>
      <c r="I277" s="188"/>
      <c r="J277" s="188"/>
      <c r="K277" s="188"/>
      <c r="L277" s="188"/>
      <c r="M277" s="188"/>
      <c r="N277" s="188"/>
      <c r="O277" s="188"/>
      <c r="P277" s="188"/>
      <c r="Q277" s="188"/>
      <c r="BB277" s="247" t="str">
        <f>'Base Couteaux de rasage'!N227</f>
        <v xml:space="preserve"> </v>
      </c>
      <c r="BC277" s="247"/>
      <c r="BD277" s="247">
        <f>'Base Couteaux de rasage'!C227</f>
        <v>0</v>
      </c>
      <c r="BE277" s="247">
        <f>'Base Couteaux de rasage'!D227</f>
        <v>0</v>
      </c>
      <c r="BF277" s="247">
        <f>'Base Couteaux de rasage'!E227</f>
        <v>0</v>
      </c>
      <c r="BG277" s="247">
        <f>'Base Couteaux de rasage'!F227</f>
        <v>0</v>
      </c>
      <c r="BH277" s="247">
        <f>'Base Couteaux de rasage'!G227</f>
        <v>0</v>
      </c>
      <c r="BI277" s="247">
        <f>'Base Couteaux de rasage'!H227</f>
        <v>0</v>
      </c>
      <c r="BJ277" s="247">
        <f>'Base Couteaux de rasage'!B227</f>
        <v>0</v>
      </c>
      <c r="BK277" s="247">
        <f>'Base Couteaux de rasage'!J227</f>
        <v>0</v>
      </c>
      <c r="BL277" s="247">
        <f>'Base Couteaux de rasage'!K227</f>
        <v>0</v>
      </c>
      <c r="BM277" s="247">
        <f>'Base Couteaux de rasage'!L227</f>
        <v>0</v>
      </c>
      <c r="BN277" s="247">
        <f>'Base Couteaux de rasage'!M227</f>
        <v>0</v>
      </c>
      <c r="BO277" s="221"/>
      <c r="BP277" s="221"/>
      <c r="CI277" s="7"/>
      <c r="CJ277" s="7"/>
      <c r="CK277" s="7"/>
      <c r="CL277" s="7"/>
      <c r="CM277" s="7"/>
      <c r="CN277" s="7"/>
      <c r="CO277" s="7"/>
      <c r="CP277" s="7"/>
    </row>
    <row r="278" spans="2:94" x14ac:dyDescent="0.2">
      <c r="B278" s="188"/>
      <c r="C278" s="188"/>
      <c r="D278" s="188"/>
      <c r="E278" s="188"/>
      <c r="F278" s="188"/>
      <c r="G278" s="188"/>
      <c r="H278" s="188"/>
      <c r="I278" s="188"/>
      <c r="J278" s="188"/>
      <c r="K278" s="188"/>
      <c r="L278" s="188"/>
      <c r="M278" s="188"/>
      <c r="N278" s="188"/>
      <c r="O278" s="188"/>
      <c r="P278" s="188"/>
      <c r="Q278" s="188"/>
      <c r="BB278" s="247" t="str">
        <f>'Base Couteaux de rasage'!N228</f>
        <v xml:space="preserve"> </v>
      </c>
      <c r="BC278" s="247"/>
      <c r="BD278" s="247">
        <f>'Base Couteaux de rasage'!C228</f>
        <v>0</v>
      </c>
      <c r="BE278" s="247">
        <f>'Base Couteaux de rasage'!D228</f>
        <v>0</v>
      </c>
      <c r="BF278" s="247">
        <f>'Base Couteaux de rasage'!E228</f>
        <v>0</v>
      </c>
      <c r="BG278" s="247">
        <f>'Base Couteaux de rasage'!F228</f>
        <v>0</v>
      </c>
      <c r="BH278" s="247">
        <f>'Base Couteaux de rasage'!G228</f>
        <v>0</v>
      </c>
      <c r="BI278" s="247">
        <f>'Base Couteaux de rasage'!H228</f>
        <v>0</v>
      </c>
      <c r="BJ278" s="247">
        <f>'Base Couteaux de rasage'!B228</f>
        <v>0</v>
      </c>
      <c r="BK278" s="247">
        <f>'Base Couteaux de rasage'!J228</f>
        <v>0</v>
      </c>
      <c r="BL278" s="247">
        <f>'Base Couteaux de rasage'!K228</f>
        <v>0</v>
      </c>
      <c r="BM278" s="247">
        <f>'Base Couteaux de rasage'!L228</f>
        <v>0</v>
      </c>
      <c r="BN278" s="247">
        <f>'Base Couteaux de rasage'!M228</f>
        <v>0</v>
      </c>
      <c r="BO278" s="221"/>
      <c r="BP278" s="221"/>
      <c r="CI278" s="7"/>
      <c r="CJ278" s="7"/>
      <c r="CK278" s="7"/>
      <c r="CL278" s="7"/>
      <c r="CM278" s="7"/>
      <c r="CN278" s="7"/>
      <c r="CO278" s="7"/>
      <c r="CP278" s="7"/>
    </row>
    <row r="279" spans="2:94" x14ac:dyDescent="0.2">
      <c r="B279" s="188"/>
      <c r="C279" s="188"/>
      <c r="D279" s="188"/>
      <c r="E279" s="188"/>
      <c r="F279" s="188"/>
      <c r="G279" s="188"/>
      <c r="H279" s="188"/>
      <c r="I279" s="188"/>
      <c r="J279" s="188"/>
      <c r="K279" s="188"/>
      <c r="L279" s="188"/>
      <c r="M279" s="188"/>
      <c r="N279" s="188"/>
      <c r="O279" s="188"/>
      <c r="P279" s="188"/>
      <c r="Q279" s="188"/>
      <c r="BB279" s="247" t="str">
        <f>'Base Couteaux de rasage'!N229</f>
        <v xml:space="preserve"> </v>
      </c>
      <c r="BC279" s="247"/>
      <c r="BD279" s="247">
        <f>'Base Couteaux de rasage'!C229</f>
        <v>0</v>
      </c>
      <c r="BE279" s="247">
        <f>'Base Couteaux de rasage'!D229</f>
        <v>0</v>
      </c>
      <c r="BF279" s="247">
        <f>'Base Couteaux de rasage'!E229</f>
        <v>0</v>
      </c>
      <c r="BG279" s="247">
        <f>'Base Couteaux de rasage'!F229</f>
        <v>0</v>
      </c>
      <c r="BH279" s="247">
        <f>'Base Couteaux de rasage'!G229</f>
        <v>0</v>
      </c>
      <c r="BI279" s="247">
        <f>'Base Couteaux de rasage'!H229</f>
        <v>0</v>
      </c>
      <c r="BJ279" s="247">
        <f>'Base Couteaux de rasage'!B229</f>
        <v>0</v>
      </c>
      <c r="BK279" s="247">
        <f>'Base Couteaux de rasage'!J229</f>
        <v>0</v>
      </c>
      <c r="BL279" s="247">
        <f>'Base Couteaux de rasage'!K229</f>
        <v>0</v>
      </c>
      <c r="BM279" s="247">
        <f>'Base Couteaux de rasage'!L229</f>
        <v>0</v>
      </c>
      <c r="BN279" s="247">
        <f>'Base Couteaux de rasage'!M229</f>
        <v>0</v>
      </c>
      <c r="BO279" s="221"/>
      <c r="BP279" s="221"/>
      <c r="CI279" s="7"/>
      <c r="CJ279" s="7"/>
      <c r="CK279" s="7"/>
      <c r="CL279" s="7"/>
      <c r="CM279" s="7"/>
      <c r="CN279" s="7"/>
      <c r="CO279" s="7"/>
      <c r="CP279" s="7"/>
    </row>
    <row r="280" spans="2:94" x14ac:dyDescent="0.2">
      <c r="B280" s="188"/>
      <c r="C280" s="188"/>
      <c r="D280" s="188"/>
      <c r="E280" s="188"/>
      <c r="F280" s="188"/>
      <c r="G280" s="188"/>
      <c r="H280" s="188"/>
      <c r="I280" s="188"/>
      <c r="J280" s="188"/>
      <c r="K280" s="188"/>
      <c r="L280" s="188"/>
      <c r="M280" s="188"/>
      <c r="N280" s="188"/>
      <c r="O280" s="188"/>
      <c r="P280" s="188"/>
      <c r="Q280" s="188"/>
      <c r="BB280" s="247" t="str">
        <f>'Base Couteaux de rasage'!N230</f>
        <v xml:space="preserve"> </v>
      </c>
      <c r="BC280" s="247"/>
      <c r="BD280" s="247">
        <f>'Base Couteaux de rasage'!C230</f>
        <v>0</v>
      </c>
      <c r="BE280" s="247">
        <f>'Base Couteaux de rasage'!D230</f>
        <v>0</v>
      </c>
      <c r="BF280" s="247">
        <f>'Base Couteaux de rasage'!E230</f>
        <v>0</v>
      </c>
      <c r="BG280" s="247">
        <f>'Base Couteaux de rasage'!F230</f>
        <v>0</v>
      </c>
      <c r="BH280" s="247">
        <f>'Base Couteaux de rasage'!G230</f>
        <v>0</v>
      </c>
      <c r="BI280" s="247">
        <f>'Base Couteaux de rasage'!H230</f>
        <v>0</v>
      </c>
      <c r="BJ280" s="247">
        <f>'Base Couteaux de rasage'!B230</f>
        <v>0</v>
      </c>
      <c r="BK280" s="247">
        <f>'Base Couteaux de rasage'!J230</f>
        <v>0</v>
      </c>
      <c r="BL280" s="247">
        <f>'Base Couteaux de rasage'!K230</f>
        <v>0</v>
      </c>
      <c r="BM280" s="247">
        <f>'Base Couteaux de rasage'!L230</f>
        <v>0</v>
      </c>
      <c r="BN280" s="247">
        <f>'Base Couteaux de rasage'!M230</f>
        <v>0</v>
      </c>
      <c r="BO280" s="221"/>
      <c r="BP280" s="221"/>
      <c r="CI280" s="7"/>
      <c r="CJ280" s="7"/>
      <c r="CK280" s="7"/>
      <c r="CL280" s="7"/>
      <c r="CM280" s="7"/>
      <c r="CN280" s="7"/>
      <c r="CO280" s="7"/>
      <c r="CP280" s="7"/>
    </row>
    <row r="281" spans="2:94" x14ac:dyDescent="0.2">
      <c r="B281" s="188"/>
      <c r="C281" s="188"/>
      <c r="D281" s="188"/>
      <c r="E281" s="188"/>
      <c r="F281" s="188"/>
      <c r="G281" s="188"/>
      <c r="H281" s="188"/>
      <c r="I281" s="188"/>
      <c r="J281" s="188"/>
      <c r="K281" s="188"/>
      <c r="L281" s="188"/>
      <c r="M281" s="188"/>
      <c r="N281" s="188"/>
      <c r="O281" s="188"/>
      <c r="P281" s="188"/>
      <c r="Q281" s="188"/>
      <c r="BB281" s="247" t="str">
        <f>'Base Couteaux de rasage'!N231</f>
        <v xml:space="preserve"> </v>
      </c>
      <c r="BC281" s="247"/>
      <c r="BD281" s="247">
        <f>'Base Couteaux de rasage'!C231</f>
        <v>0</v>
      </c>
      <c r="BE281" s="247">
        <f>'Base Couteaux de rasage'!D231</f>
        <v>0</v>
      </c>
      <c r="BF281" s="247">
        <f>'Base Couteaux de rasage'!E231</f>
        <v>0</v>
      </c>
      <c r="BG281" s="247">
        <f>'Base Couteaux de rasage'!F231</f>
        <v>0</v>
      </c>
      <c r="BH281" s="247">
        <f>'Base Couteaux de rasage'!G231</f>
        <v>0</v>
      </c>
      <c r="BI281" s="247">
        <f>'Base Couteaux de rasage'!H231</f>
        <v>0</v>
      </c>
      <c r="BJ281" s="247">
        <f>'Base Couteaux de rasage'!B231</f>
        <v>0</v>
      </c>
      <c r="BK281" s="247">
        <f>'Base Couteaux de rasage'!J231</f>
        <v>0</v>
      </c>
      <c r="BL281" s="247">
        <f>'Base Couteaux de rasage'!K231</f>
        <v>0</v>
      </c>
      <c r="BM281" s="247">
        <f>'Base Couteaux de rasage'!L231</f>
        <v>0</v>
      </c>
      <c r="BN281" s="247">
        <f>'Base Couteaux de rasage'!M231</f>
        <v>0</v>
      </c>
      <c r="BO281" s="221"/>
      <c r="BP281" s="221"/>
      <c r="CI281" s="7"/>
      <c r="CJ281" s="7"/>
      <c r="CK281" s="7"/>
      <c r="CL281" s="7"/>
      <c r="CM281" s="7"/>
      <c r="CN281" s="7"/>
      <c r="CO281" s="7"/>
      <c r="CP281" s="7"/>
    </row>
    <row r="282" spans="2:94" x14ac:dyDescent="0.2">
      <c r="B282" s="188"/>
      <c r="C282" s="188"/>
      <c r="D282" s="188"/>
      <c r="E282" s="188"/>
      <c r="F282" s="188"/>
      <c r="G282" s="188"/>
      <c r="H282" s="188"/>
      <c r="I282" s="188"/>
      <c r="J282" s="188"/>
      <c r="K282" s="188"/>
      <c r="L282" s="188"/>
      <c r="M282" s="188"/>
      <c r="N282" s="188"/>
      <c r="O282" s="188"/>
      <c r="P282" s="188"/>
      <c r="Q282" s="188"/>
      <c r="BB282" s="247" t="str">
        <f>'Base Couteaux de rasage'!N232</f>
        <v xml:space="preserve"> </v>
      </c>
      <c r="BC282" s="247"/>
      <c r="BD282" s="247">
        <f>'Base Couteaux de rasage'!C232</f>
        <v>0</v>
      </c>
      <c r="BE282" s="247">
        <f>'Base Couteaux de rasage'!D232</f>
        <v>0</v>
      </c>
      <c r="BF282" s="247">
        <f>'Base Couteaux de rasage'!E232</f>
        <v>0</v>
      </c>
      <c r="BG282" s="247">
        <f>'Base Couteaux de rasage'!F232</f>
        <v>0</v>
      </c>
      <c r="BH282" s="247">
        <f>'Base Couteaux de rasage'!G232</f>
        <v>0</v>
      </c>
      <c r="BI282" s="247">
        <f>'Base Couteaux de rasage'!H232</f>
        <v>0</v>
      </c>
      <c r="BJ282" s="247">
        <f>'Base Couteaux de rasage'!B232</f>
        <v>0</v>
      </c>
      <c r="BK282" s="247">
        <f>'Base Couteaux de rasage'!J232</f>
        <v>0</v>
      </c>
      <c r="BL282" s="247">
        <f>'Base Couteaux de rasage'!K232</f>
        <v>0</v>
      </c>
      <c r="BM282" s="247">
        <f>'Base Couteaux de rasage'!L232</f>
        <v>0</v>
      </c>
      <c r="BN282" s="247">
        <f>'Base Couteaux de rasage'!M232</f>
        <v>0</v>
      </c>
      <c r="BO282" s="221"/>
      <c r="BP282" s="221"/>
      <c r="CI282" s="7"/>
      <c r="CJ282" s="7"/>
      <c r="CK282" s="7"/>
      <c r="CL282" s="7"/>
      <c r="CM282" s="7"/>
      <c r="CN282" s="7"/>
      <c r="CO282" s="7"/>
      <c r="CP282" s="7"/>
    </row>
    <row r="283" spans="2:94" x14ac:dyDescent="0.2">
      <c r="B283" s="188"/>
      <c r="C283" s="188"/>
      <c r="D283" s="188"/>
      <c r="E283" s="188"/>
      <c r="F283" s="188"/>
      <c r="G283" s="188"/>
      <c r="H283" s="188"/>
      <c r="I283" s="188"/>
      <c r="J283" s="188"/>
      <c r="K283" s="188"/>
      <c r="L283" s="188"/>
      <c r="M283" s="188"/>
      <c r="N283" s="188"/>
      <c r="O283" s="188"/>
      <c r="P283" s="188"/>
      <c r="Q283" s="188"/>
      <c r="BB283" s="247" t="str">
        <f>'Base Couteaux de rasage'!N233</f>
        <v xml:space="preserve"> </v>
      </c>
      <c r="BC283" s="247"/>
      <c r="BD283" s="247">
        <f>'Base Couteaux de rasage'!C233</f>
        <v>0</v>
      </c>
      <c r="BE283" s="247">
        <f>'Base Couteaux de rasage'!D233</f>
        <v>0</v>
      </c>
      <c r="BF283" s="247">
        <f>'Base Couteaux de rasage'!E233</f>
        <v>0</v>
      </c>
      <c r="BG283" s="247">
        <f>'Base Couteaux de rasage'!F233</f>
        <v>0</v>
      </c>
      <c r="BH283" s="247">
        <f>'Base Couteaux de rasage'!G233</f>
        <v>0</v>
      </c>
      <c r="BI283" s="247">
        <f>'Base Couteaux de rasage'!H233</f>
        <v>0</v>
      </c>
      <c r="BJ283" s="247">
        <f>'Base Couteaux de rasage'!B233</f>
        <v>0</v>
      </c>
      <c r="BK283" s="247">
        <f>'Base Couteaux de rasage'!J233</f>
        <v>0</v>
      </c>
      <c r="BL283" s="247">
        <f>'Base Couteaux de rasage'!K233</f>
        <v>0</v>
      </c>
      <c r="BM283" s="247">
        <f>'Base Couteaux de rasage'!L233</f>
        <v>0</v>
      </c>
      <c r="BN283" s="247">
        <f>'Base Couteaux de rasage'!M233</f>
        <v>0</v>
      </c>
      <c r="BO283" s="221"/>
      <c r="BP283" s="221"/>
      <c r="CI283" s="7"/>
      <c r="CJ283" s="7"/>
      <c r="CK283" s="7"/>
      <c r="CL283" s="7"/>
      <c r="CM283" s="7"/>
      <c r="CN283" s="7"/>
      <c r="CO283" s="7"/>
      <c r="CP283" s="7"/>
    </row>
    <row r="284" spans="2:94" x14ac:dyDescent="0.2">
      <c r="B284" s="188"/>
      <c r="C284" s="188"/>
      <c r="D284" s="188"/>
      <c r="E284" s="188"/>
      <c r="F284" s="188"/>
      <c r="G284" s="188"/>
      <c r="H284" s="188"/>
      <c r="I284" s="188"/>
      <c r="J284" s="188"/>
      <c r="K284" s="188"/>
      <c r="L284" s="188"/>
      <c r="M284" s="188"/>
      <c r="N284" s="188"/>
      <c r="O284" s="188"/>
      <c r="P284" s="188"/>
      <c r="Q284" s="188"/>
      <c r="BB284" s="247" t="str">
        <f>'Base Couteaux de rasage'!N234</f>
        <v xml:space="preserve"> </v>
      </c>
      <c r="BC284" s="247"/>
      <c r="BD284" s="247">
        <f>'Base Couteaux de rasage'!C234</f>
        <v>0</v>
      </c>
      <c r="BE284" s="247">
        <f>'Base Couteaux de rasage'!D234</f>
        <v>0</v>
      </c>
      <c r="BF284" s="247">
        <f>'Base Couteaux de rasage'!E234</f>
        <v>0</v>
      </c>
      <c r="BG284" s="247">
        <f>'Base Couteaux de rasage'!F234</f>
        <v>0</v>
      </c>
      <c r="BH284" s="247">
        <f>'Base Couteaux de rasage'!G234</f>
        <v>0</v>
      </c>
      <c r="BI284" s="247">
        <f>'Base Couteaux de rasage'!H234</f>
        <v>0</v>
      </c>
      <c r="BJ284" s="247">
        <f>'Base Couteaux de rasage'!B234</f>
        <v>0</v>
      </c>
      <c r="BK284" s="247">
        <f>'Base Couteaux de rasage'!J234</f>
        <v>0</v>
      </c>
      <c r="BL284" s="247">
        <f>'Base Couteaux de rasage'!K234</f>
        <v>0</v>
      </c>
      <c r="BM284" s="247">
        <f>'Base Couteaux de rasage'!L234</f>
        <v>0</v>
      </c>
      <c r="BN284" s="247">
        <f>'Base Couteaux de rasage'!M234</f>
        <v>0</v>
      </c>
      <c r="BO284" s="221"/>
      <c r="BP284" s="221"/>
      <c r="CI284" s="7"/>
      <c r="CJ284" s="7"/>
      <c r="CK284" s="7"/>
      <c r="CL284" s="7"/>
      <c r="CM284" s="7"/>
      <c r="CN284" s="7"/>
      <c r="CO284" s="7"/>
      <c r="CP284" s="7"/>
    </row>
    <row r="285" spans="2:94" x14ac:dyDescent="0.2">
      <c r="B285" s="188"/>
      <c r="C285" s="188"/>
      <c r="D285" s="188"/>
      <c r="E285" s="188"/>
      <c r="F285" s="188"/>
      <c r="G285" s="188"/>
      <c r="H285" s="188"/>
      <c r="I285" s="188"/>
      <c r="J285" s="188"/>
      <c r="K285" s="188"/>
      <c r="L285" s="188"/>
      <c r="M285" s="188"/>
      <c r="N285" s="188"/>
      <c r="O285" s="188"/>
      <c r="P285" s="188"/>
      <c r="Q285" s="188"/>
      <c r="BB285" s="247" t="str">
        <f>'Base Couteaux de rasage'!N235</f>
        <v xml:space="preserve"> </v>
      </c>
      <c r="BC285" s="247"/>
      <c r="BD285" s="247">
        <f>'Base Couteaux de rasage'!C235</f>
        <v>0</v>
      </c>
      <c r="BE285" s="247">
        <f>'Base Couteaux de rasage'!D235</f>
        <v>0</v>
      </c>
      <c r="BF285" s="247">
        <f>'Base Couteaux de rasage'!E235</f>
        <v>0</v>
      </c>
      <c r="BG285" s="247">
        <f>'Base Couteaux de rasage'!F235</f>
        <v>0</v>
      </c>
      <c r="BH285" s="247">
        <f>'Base Couteaux de rasage'!G235</f>
        <v>0</v>
      </c>
      <c r="BI285" s="247">
        <f>'Base Couteaux de rasage'!H235</f>
        <v>0</v>
      </c>
      <c r="BJ285" s="247">
        <f>'Base Couteaux de rasage'!B235</f>
        <v>0</v>
      </c>
      <c r="BK285" s="247">
        <f>'Base Couteaux de rasage'!J235</f>
        <v>0</v>
      </c>
      <c r="BL285" s="247">
        <f>'Base Couteaux de rasage'!K235</f>
        <v>0</v>
      </c>
      <c r="BM285" s="247">
        <f>'Base Couteaux de rasage'!L235</f>
        <v>0</v>
      </c>
      <c r="BN285" s="247">
        <f>'Base Couteaux de rasage'!M235</f>
        <v>0</v>
      </c>
      <c r="BO285" s="221"/>
      <c r="BP285" s="221"/>
      <c r="CI285" s="7"/>
      <c r="CJ285" s="7"/>
      <c r="CK285" s="7"/>
      <c r="CL285" s="7"/>
      <c r="CM285" s="7"/>
      <c r="CN285" s="7"/>
      <c r="CO285" s="7"/>
      <c r="CP285" s="7"/>
    </row>
    <row r="286" spans="2:94" x14ac:dyDescent="0.2">
      <c r="B286" s="188"/>
      <c r="C286" s="188"/>
      <c r="D286" s="188"/>
      <c r="E286" s="188"/>
      <c r="F286" s="188"/>
      <c r="G286" s="188"/>
      <c r="H286" s="188"/>
      <c r="I286" s="188"/>
      <c r="J286" s="188"/>
      <c r="K286" s="188"/>
      <c r="L286" s="188"/>
      <c r="M286" s="188"/>
      <c r="N286" s="188"/>
      <c r="O286" s="188"/>
      <c r="P286" s="188"/>
      <c r="Q286" s="188"/>
      <c r="BB286" s="247" t="str">
        <f>'Base Couteaux de rasage'!N236</f>
        <v xml:space="preserve"> </v>
      </c>
      <c r="BC286" s="247"/>
      <c r="BD286" s="247">
        <f>'Base Couteaux de rasage'!C236</f>
        <v>0</v>
      </c>
      <c r="BE286" s="247">
        <f>'Base Couteaux de rasage'!D236</f>
        <v>0</v>
      </c>
      <c r="BF286" s="247">
        <f>'Base Couteaux de rasage'!E236</f>
        <v>0</v>
      </c>
      <c r="BG286" s="247">
        <f>'Base Couteaux de rasage'!F236</f>
        <v>0</v>
      </c>
      <c r="BH286" s="247">
        <f>'Base Couteaux de rasage'!G236</f>
        <v>0</v>
      </c>
      <c r="BI286" s="247">
        <f>'Base Couteaux de rasage'!H236</f>
        <v>0</v>
      </c>
      <c r="BJ286" s="247">
        <f>'Base Couteaux de rasage'!B236</f>
        <v>0</v>
      </c>
      <c r="BK286" s="247">
        <f>'Base Couteaux de rasage'!J236</f>
        <v>0</v>
      </c>
      <c r="BL286" s="247">
        <f>'Base Couteaux de rasage'!K236</f>
        <v>0</v>
      </c>
      <c r="BM286" s="247">
        <f>'Base Couteaux de rasage'!L236</f>
        <v>0</v>
      </c>
      <c r="BN286" s="247">
        <f>'Base Couteaux de rasage'!M236</f>
        <v>0</v>
      </c>
      <c r="BO286" s="221"/>
      <c r="BP286" s="221"/>
      <c r="CI286" s="7"/>
      <c r="CJ286" s="7"/>
      <c r="CK286" s="7"/>
      <c r="CL286" s="7"/>
      <c r="CM286" s="7"/>
      <c r="CN286" s="7"/>
      <c r="CO286" s="7"/>
      <c r="CP286" s="7"/>
    </row>
    <row r="287" spans="2:94" x14ac:dyDescent="0.2">
      <c r="B287" s="188"/>
      <c r="C287" s="188"/>
      <c r="D287" s="188"/>
      <c r="E287" s="188"/>
      <c r="F287" s="188"/>
      <c r="G287" s="188"/>
      <c r="H287" s="188"/>
      <c r="I287" s="188"/>
      <c r="J287" s="188"/>
      <c r="K287" s="188"/>
      <c r="L287" s="188"/>
      <c r="M287" s="188"/>
      <c r="N287" s="188"/>
      <c r="O287" s="188"/>
      <c r="P287" s="188"/>
      <c r="Q287" s="188"/>
      <c r="BB287" s="247" t="str">
        <f>'Base Couteaux de rasage'!N237</f>
        <v xml:space="preserve"> </v>
      </c>
      <c r="BC287" s="247"/>
      <c r="BD287" s="247">
        <f>'Base Couteaux de rasage'!C237</f>
        <v>0</v>
      </c>
      <c r="BE287" s="247">
        <f>'Base Couteaux de rasage'!D237</f>
        <v>0</v>
      </c>
      <c r="BF287" s="247">
        <f>'Base Couteaux de rasage'!E237</f>
        <v>0</v>
      </c>
      <c r="BG287" s="247">
        <f>'Base Couteaux de rasage'!F237</f>
        <v>0</v>
      </c>
      <c r="BH287" s="247">
        <f>'Base Couteaux de rasage'!G237</f>
        <v>0</v>
      </c>
      <c r="BI287" s="247">
        <f>'Base Couteaux de rasage'!H237</f>
        <v>0</v>
      </c>
      <c r="BJ287" s="247">
        <f>'Base Couteaux de rasage'!B237</f>
        <v>0</v>
      </c>
      <c r="BK287" s="247">
        <f>'Base Couteaux de rasage'!J237</f>
        <v>0</v>
      </c>
      <c r="BL287" s="247">
        <f>'Base Couteaux de rasage'!K237</f>
        <v>0</v>
      </c>
      <c r="BM287" s="247">
        <f>'Base Couteaux de rasage'!L237</f>
        <v>0</v>
      </c>
      <c r="BN287" s="247">
        <f>'Base Couteaux de rasage'!M237</f>
        <v>0</v>
      </c>
      <c r="BO287" s="221"/>
      <c r="BP287" s="221"/>
      <c r="CI287" s="7"/>
      <c r="CJ287" s="7"/>
      <c r="CK287" s="7"/>
      <c r="CL287" s="7"/>
      <c r="CM287" s="7"/>
      <c r="CN287" s="7"/>
      <c r="CO287" s="7"/>
      <c r="CP287" s="7"/>
    </row>
    <row r="288" spans="2:94" x14ac:dyDescent="0.2">
      <c r="B288" s="188"/>
      <c r="C288" s="188"/>
      <c r="D288" s="188"/>
      <c r="E288" s="188"/>
      <c r="F288" s="188"/>
      <c r="G288" s="188"/>
      <c r="H288" s="188"/>
      <c r="I288" s="188"/>
      <c r="J288" s="188"/>
      <c r="K288" s="188"/>
      <c r="L288" s="188"/>
      <c r="M288" s="188"/>
      <c r="N288" s="188"/>
      <c r="O288" s="188"/>
      <c r="P288" s="188"/>
      <c r="Q288" s="188"/>
      <c r="BB288" s="247" t="str">
        <f>'Base Couteaux de rasage'!N238</f>
        <v xml:space="preserve"> </v>
      </c>
      <c r="BC288" s="247"/>
      <c r="BD288" s="247">
        <f>'Base Couteaux de rasage'!C238</f>
        <v>0</v>
      </c>
      <c r="BE288" s="247">
        <f>'Base Couteaux de rasage'!D238</f>
        <v>0</v>
      </c>
      <c r="BF288" s="247">
        <f>'Base Couteaux de rasage'!E238</f>
        <v>0</v>
      </c>
      <c r="BG288" s="247">
        <f>'Base Couteaux de rasage'!F238</f>
        <v>0</v>
      </c>
      <c r="BH288" s="247">
        <f>'Base Couteaux de rasage'!G238</f>
        <v>0</v>
      </c>
      <c r="BI288" s="247">
        <f>'Base Couteaux de rasage'!H238</f>
        <v>0</v>
      </c>
      <c r="BJ288" s="247">
        <f>'Base Couteaux de rasage'!B238</f>
        <v>0</v>
      </c>
      <c r="BK288" s="247">
        <f>'Base Couteaux de rasage'!J238</f>
        <v>0</v>
      </c>
      <c r="BL288" s="247">
        <f>'Base Couteaux de rasage'!K238</f>
        <v>0</v>
      </c>
      <c r="BM288" s="247">
        <f>'Base Couteaux de rasage'!L238</f>
        <v>0</v>
      </c>
      <c r="BN288" s="247">
        <f>'Base Couteaux de rasage'!M238</f>
        <v>0</v>
      </c>
      <c r="BO288" s="221"/>
      <c r="BP288" s="221"/>
      <c r="CI288" s="7"/>
      <c r="CJ288" s="7"/>
      <c r="CK288" s="7"/>
      <c r="CL288" s="7"/>
      <c r="CM288" s="7"/>
      <c r="CN288" s="7"/>
      <c r="CO288" s="7"/>
      <c r="CP288" s="7"/>
    </row>
    <row r="289" spans="2:94" x14ac:dyDescent="0.2">
      <c r="B289" s="188"/>
      <c r="C289" s="188"/>
      <c r="D289" s="188"/>
      <c r="E289" s="188"/>
      <c r="F289" s="188"/>
      <c r="G289" s="188"/>
      <c r="H289" s="188"/>
      <c r="I289" s="188"/>
      <c r="J289" s="188"/>
      <c r="K289" s="188"/>
      <c r="L289" s="188"/>
      <c r="M289" s="188"/>
      <c r="N289" s="188"/>
      <c r="O289" s="188"/>
      <c r="P289" s="188"/>
      <c r="Q289" s="188"/>
      <c r="BB289" s="247" t="str">
        <f>'Base Couteaux de rasage'!N239</f>
        <v xml:space="preserve"> </v>
      </c>
      <c r="BC289" s="247"/>
      <c r="BD289" s="247">
        <f>'Base Couteaux de rasage'!C239</f>
        <v>0</v>
      </c>
      <c r="BE289" s="247">
        <f>'Base Couteaux de rasage'!D239</f>
        <v>0</v>
      </c>
      <c r="BF289" s="247">
        <f>'Base Couteaux de rasage'!E239</f>
        <v>0</v>
      </c>
      <c r="BG289" s="247">
        <f>'Base Couteaux de rasage'!F239</f>
        <v>0</v>
      </c>
      <c r="BH289" s="247">
        <f>'Base Couteaux de rasage'!G239</f>
        <v>0</v>
      </c>
      <c r="BI289" s="247">
        <f>'Base Couteaux de rasage'!H239</f>
        <v>0</v>
      </c>
      <c r="BJ289" s="247">
        <f>'Base Couteaux de rasage'!B239</f>
        <v>0</v>
      </c>
      <c r="BK289" s="247">
        <f>'Base Couteaux de rasage'!J239</f>
        <v>0</v>
      </c>
      <c r="BL289" s="247">
        <f>'Base Couteaux de rasage'!K239</f>
        <v>0</v>
      </c>
      <c r="BM289" s="247">
        <f>'Base Couteaux de rasage'!L239</f>
        <v>0</v>
      </c>
      <c r="BN289" s="247">
        <f>'Base Couteaux de rasage'!M239</f>
        <v>0</v>
      </c>
      <c r="BO289" s="221"/>
      <c r="BP289" s="221"/>
      <c r="CI289" s="7"/>
      <c r="CJ289" s="7"/>
      <c r="CK289" s="7"/>
      <c r="CL289" s="7"/>
      <c r="CM289" s="7"/>
      <c r="CN289" s="7"/>
      <c r="CO289" s="7"/>
      <c r="CP289" s="7"/>
    </row>
    <row r="290" spans="2:94" x14ac:dyDescent="0.2">
      <c r="B290" s="188"/>
      <c r="C290" s="188"/>
      <c r="D290" s="188"/>
      <c r="E290" s="188"/>
      <c r="F290" s="188"/>
      <c r="G290" s="188"/>
      <c r="H290" s="188"/>
      <c r="I290" s="188"/>
      <c r="J290" s="188"/>
      <c r="K290" s="188"/>
      <c r="L290" s="188"/>
      <c r="M290" s="188"/>
      <c r="N290" s="188"/>
      <c r="O290" s="188"/>
      <c r="P290" s="188"/>
      <c r="Q290" s="188"/>
      <c r="BB290" s="247" t="str">
        <f>'Base Couteaux de rasage'!N240</f>
        <v xml:space="preserve"> </v>
      </c>
      <c r="BC290" s="247"/>
      <c r="BD290" s="247">
        <f>'Base Couteaux de rasage'!C240</f>
        <v>0</v>
      </c>
      <c r="BE290" s="247">
        <f>'Base Couteaux de rasage'!D240</f>
        <v>0</v>
      </c>
      <c r="BF290" s="247">
        <f>'Base Couteaux de rasage'!E240</f>
        <v>0</v>
      </c>
      <c r="BG290" s="247">
        <f>'Base Couteaux de rasage'!F240</f>
        <v>0</v>
      </c>
      <c r="BH290" s="247">
        <f>'Base Couteaux de rasage'!G240</f>
        <v>0</v>
      </c>
      <c r="BI290" s="247">
        <f>'Base Couteaux de rasage'!H240</f>
        <v>0</v>
      </c>
      <c r="BJ290" s="247">
        <f>'Base Couteaux de rasage'!B240</f>
        <v>0</v>
      </c>
      <c r="BK290" s="247">
        <f>'Base Couteaux de rasage'!J240</f>
        <v>0</v>
      </c>
      <c r="BL290" s="247">
        <f>'Base Couteaux de rasage'!K240</f>
        <v>0</v>
      </c>
      <c r="BM290" s="247">
        <f>'Base Couteaux de rasage'!L240</f>
        <v>0</v>
      </c>
      <c r="BN290" s="247">
        <f>'Base Couteaux de rasage'!M240</f>
        <v>0</v>
      </c>
      <c r="BO290" s="221"/>
      <c r="BP290" s="221"/>
      <c r="CI290" s="7"/>
      <c r="CJ290" s="7"/>
      <c r="CK290" s="7"/>
      <c r="CL290" s="7"/>
      <c r="CM290" s="7"/>
      <c r="CN290" s="7"/>
      <c r="CO290" s="7"/>
      <c r="CP290" s="7"/>
    </row>
    <row r="291" spans="2:94" x14ac:dyDescent="0.2">
      <c r="B291" s="188"/>
      <c r="C291" s="188"/>
      <c r="D291" s="188"/>
      <c r="E291" s="188"/>
      <c r="F291" s="188"/>
      <c r="G291" s="188"/>
      <c r="H291" s="188"/>
      <c r="I291" s="188"/>
      <c r="J291" s="188"/>
      <c r="K291" s="188"/>
      <c r="L291" s="188"/>
      <c r="M291" s="188"/>
      <c r="N291" s="188"/>
      <c r="O291" s="188"/>
      <c r="P291" s="188"/>
      <c r="Q291" s="188"/>
      <c r="BB291" s="247" t="str">
        <f>'Base Couteaux de rasage'!N241</f>
        <v xml:space="preserve"> </v>
      </c>
      <c r="BC291" s="247"/>
      <c r="BD291" s="247">
        <f>'Base Couteaux de rasage'!C241</f>
        <v>0</v>
      </c>
      <c r="BE291" s="247">
        <f>'Base Couteaux de rasage'!D241</f>
        <v>0</v>
      </c>
      <c r="BF291" s="247">
        <f>'Base Couteaux de rasage'!E241</f>
        <v>0</v>
      </c>
      <c r="BG291" s="247">
        <f>'Base Couteaux de rasage'!F241</f>
        <v>0</v>
      </c>
      <c r="BH291" s="247">
        <f>'Base Couteaux de rasage'!G241</f>
        <v>0</v>
      </c>
      <c r="BI291" s="247">
        <f>'Base Couteaux de rasage'!H241</f>
        <v>0</v>
      </c>
      <c r="BJ291" s="247">
        <f>'Base Couteaux de rasage'!B241</f>
        <v>0</v>
      </c>
      <c r="BK291" s="247">
        <f>'Base Couteaux de rasage'!J241</f>
        <v>0</v>
      </c>
      <c r="BL291" s="247">
        <f>'Base Couteaux de rasage'!K241</f>
        <v>0</v>
      </c>
      <c r="BM291" s="247">
        <f>'Base Couteaux de rasage'!L241</f>
        <v>0</v>
      </c>
      <c r="BN291" s="247">
        <f>'Base Couteaux de rasage'!M241</f>
        <v>0</v>
      </c>
      <c r="BO291" s="221"/>
      <c r="BP291" s="221"/>
      <c r="CI291" s="7"/>
      <c r="CJ291" s="7"/>
      <c r="CK291" s="7"/>
      <c r="CL291" s="7"/>
      <c r="CM291" s="7"/>
      <c r="CN291" s="7"/>
      <c r="CO291" s="7"/>
      <c r="CP291" s="7"/>
    </row>
    <row r="292" spans="2:94" x14ac:dyDescent="0.2">
      <c r="B292" s="188"/>
      <c r="C292" s="188"/>
      <c r="D292" s="188"/>
      <c r="E292" s="188"/>
      <c r="F292" s="188"/>
      <c r="G292" s="188"/>
      <c r="H292" s="188"/>
      <c r="I292" s="188"/>
      <c r="J292" s="188"/>
      <c r="K292" s="188"/>
      <c r="L292" s="188"/>
      <c r="M292" s="188"/>
      <c r="N292" s="188"/>
      <c r="O292" s="188"/>
      <c r="P292" s="188"/>
      <c r="Q292" s="188"/>
      <c r="BB292" s="247" t="str">
        <f>'Base Couteaux de rasage'!N242</f>
        <v xml:space="preserve"> </v>
      </c>
      <c r="BC292" s="247"/>
      <c r="BD292" s="247">
        <f>'Base Couteaux de rasage'!C242</f>
        <v>0</v>
      </c>
      <c r="BE292" s="247">
        <f>'Base Couteaux de rasage'!D242</f>
        <v>0</v>
      </c>
      <c r="BF292" s="247">
        <f>'Base Couteaux de rasage'!E242</f>
        <v>0</v>
      </c>
      <c r="BG292" s="247">
        <f>'Base Couteaux de rasage'!F242</f>
        <v>0</v>
      </c>
      <c r="BH292" s="247">
        <f>'Base Couteaux de rasage'!G242</f>
        <v>0</v>
      </c>
      <c r="BI292" s="247">
        <f>'Base Couteaux de rasage'!H242</f>
        <v>0</v>
      </c>
      <c r="BJ292" s="247">
        <f>'Base Couteaux de rasage'!B242</f>
        <v>0</v>
      </c>
      <c r="BK292" s="247">
        <f>'Base Couteaux de rasage'!J242</f>
        <v>0</v>
      </c>
      <c r="BL292" s="247">
        <f>'Base Couteaux de rasage'!K242</f>
        <v>0</v>
      </c>
      <c r="BM292" s="247">
        <f>'Base Couteaux de rasage'!L242</f>
        <v>0</v>
      </c>
      <c r="BN292" s="247">
        <f>'Base Couteaux de rasage'!M242</f>
        <v>0</v>
      </c>
      <c r="BO292" s="221"/>
      <c r="BP292" s="221"/>
      <c r="CI292" s="7"/>
      <c r="CJ292" s="7"/>
      <c r="CK292" s="7"/>
      <c r="CL292" s="7"/>
      <c r="CM292" s="7"/>
      <c r="CN292" s="7"/>
      <c r="CO292" s="7"/>
      <c r="CP292" s="7"/>
    </row>
    <row r="293" spans="2:94" x14ac:dyDescent="0.2">
      <c r="B293" s="188"/>
      <c r="C293" s="188"/>
      <c r="D293" s="188"/>
      <c r="E293" s="188"/>
      <c r="F293" s="188"/>
      <c r="G293" s="188"/>
      <c r="H293" s="188"/>
      <c r="I293" s="188"/>
      <c r="J293" s="188"/>
      <c r="K293" s="188"/>
      <c r="L293" s="188"/>
      <c r="M293" s="188"/>
      <c r="N293" s="188"/>
      <c r="O293" s="188"/>
      <c r="P293" s="188"/>
      <c r="Q293" s="188"/>
      <c r="BB293" s="247" t="str">
        <f>'Base Couteaux de rasage'!N243</f>
        <v xml:space="preserve"> </v>
      </c>
      <c r="BC293" s="247"/>
      <c r="BD293" s="247">
        <f>'Base Couteaux de rasage'!C243</f>
        <v>0</v>
      </c>
      <c r="BE293" s="247">
        <f>'Base Couteaux de rasage'!D243</f>
        <v>0</v>
      </c>
      <c r="BF293" s="247">
        <f>'Base Couteaux de rasage'!E243</f>
        <v>0</v>
      </c>
      <c r="BG293" s="247">
        <f>'Base Couteaux de rasage'!F243</f>
        <v>0</v>
      </c>
      <c r="BH293" s="247">
        <f>'Base Couteaux de rasage'!G243</f>
        <v>0</v>
      </c>
      <c r="BI293" s="247">
        <f>'Base Couteaux de rasage'!H243</f>
        <v>0</v>
      </c>
      <c r="BJ293" s="247">
        <f>'Base Couteaux de rasage'!B243</f>
        <v>0</v>
      </c>
      <c r="BK293" s="247">
        <f>'Base Couteaux de rasage'!J243</f>
        <v>0</v>
      </c>
      <c r="BL293" s="247">
        <f>'Base Couteaux de rasage'!K243</f>
        <v>0</v>
      </c>
      <c r="BM293" s="247">
        <f>'Base Couteaux de rasage'!L243</f>
        <v>0</v>
      </c>
      <c r="BN293" s="247">
        <f>'Base Couteaux de rasage'!M243</f>
        <v>0</v>
      </c>
      <c r="BO293" s="221"/>
      <c r="BP293" s="221"/>
      <c r="CI293" s="7"/>
      <c r="CJ293" s="7"/>
      <c r="CK293" s="7"/>
      <c r="CL293" s="7"/>
      <c r="CM293" s="7"/>
      <c r="CN293" s="7"/>
      <c r="CO293" s="7"/>
      <c r="CP293" s="7"/>
    </row>
    <row r="294" spans="2:94" x14ac:dyDescent="0.2">
      <c r="B294" s="188"/>
      <c r="C294" s="188"/>
      <c r="D294" s="188"/>
      <c r="E294" s="188"/>
      <c r="F294" s="188"/>
      <c r="G294" s="188"/>
      <c r="H294" s="188"/>
      <c r="I294" s="188"/>
      <c r="J294" s="188"/>
      <c r="K294" s="188"/>
      <c r="L294" s="188"/>
      <c r="M294" s="188"/>
      <c r="N294" s="188"/>
      <c r="O294" s="188"/>
      <c r="P294" s="188"/>
      <c r="Q294" s="188"/>
      <c r="BB294" s="247" t="str">
        <f>'Base Couteaux de rasage'!N244</f>
        <v xml:space="preserve"> </v>
      </c>
      <c r="BC294" s="247"/>
      <c r="BD294" s="247">
        <f>'Base Couteaux de rasage'!C244</f>
        <v>0</v>
      </c>
      <c r="BE294" s="247">
        <f>'Base Couteaux de rasage'!D244</f>
        <v>0</v>
      </c>
      <c r="BF294" s="247">
        <f>'Base Couteaux de rasage'!E244</f>
        <v>0</v>
      </c>
      <c r="BG294" s="247">
        <f>'Base Couteaux de rasage'!F244</f>
        <v>0</v>
      </c>
      <c r="BH294" s="247">
        <f>'Base Couteaux de rasage'!G244</f>
        <v>0</v>
      </c>
      <c r="BI294" s="247">
        <f>'Base Couteaux de rasage'!H244</f>
        <v>0</v>
      </c>
      <c r="BJ294" s="247">
        <f>'Base Couteaux de rasage'!B244</f>
        <v>0</v>
      </c>
      <c r="BK294" s="247">
        <f>'Base Couteaux de rasage'!J244</f>
        <v>0</v>
      </c>
      <c r="BL294" s="247">
        <f>'Base Couteaux de rasage'!K244</f>
        <v>0</v>
      </c>
      <c r="BM294" s="247">
        <f>'Base Couteaux de rasage'!L244</f>
        <v>0</v>
      </c>
      <c r="BN294" s="247">
        <f>'Base Couteaux de rasage'!M244</f>
        <v>0</v>
      </c>
      <c r="BO294" s="221"/>
      <c r="BP294" s="221"/>
      <c r="CI294" s="7"/>
      <c r="CJ294" s="7"/>
      <c r="CK294" s="7"/>
      <c r="CL294" s="7"/>
      <c r="CM294" s="7"/>
      <c r="CN294" s="7"/>
      <c r="CO294" s="7"/>
      <c r="CP294" s="7"/>
    </row>
    <row r="295" spans="2:94" x14ac:dyDescent="0.2">
      <c r="B295" s="188"/>
      <c r="C295" s="188"/>
      <c r="D295" s="188"/>
      <c r="E295" s="188"/>
      <c r="F295" s="188"/>
      <c r="G295" s="188"/>
      <c r="H295" s="188"/>
      <c r="I295" s="188"/>
      <c r="J295" s="188"/>
      <c r="K295" s="188"/>
      <c r="L295" s="188"/>
      <c r="M295" s="188"/>
      <c r="N295" s="188"/>
      <c r="O295" s="188"/>
      <c r="P295" s="188"/>
      <c r="Q295" s="188"/>
      <c r="BB295" s="247" t="str">
        <f>'Base Couteaux de rasage'!N245</f>
        <v xml:space="preserve"> </v>
      </c>
      <c r="BC295" s="247"/>
      <c r="BD295" s="247">
        <f>'Base Couteaux de rasage'!C245</f>
        <v>0</v>
      </c>
      <c r="BE295" s="247">
        <f>'Base Couteaux de rasage'!D245</f>
        <v>0</v>
      </c>
      <c r="BF295" s="247">
        <f>'Base Couteaux de rasage'!E245</f>
        <v>0</v>
      </c>
      <c r="BG295" s="247">
        <f>'Base Couteaux de rasage'!F245</f>
        <v>0</v>
      </c>
      <c r="BH295" s="247">
        <f>'Base Couteaux de rasage'!G245</f>
        <v>0</v>
      </c>
      <c r="BI295" s="247">
        <f>'Base Couteaux de rasage'!H245</f>
        <v>0</v>
      </c>
      <c r="BJ295" s="247">
        <f>'Base Couteaux de rasage'!B245</f>
        <v>0</v>
      </c>
      <c r="BK295" s="247">
        <f>'Base Couteaux de rasage'!J245</f>
        <v>0</v>
      </c>
      <c r="BL295" s="247">
        <f>'Base Couteaux de rasage'!K245</f>
        <v>0</v>
      </c>
      <c r="BM295" s="247">
        <f>'Base Couteaux de rasage'!L245</f>
        <v>0</v>
      </c>
      <c r="BN295" s="247">
        <f>'Base Couteaux de rasage'!M245</f>
        <v>0</v>
      </c>
      <c r="BO295" s="221"/>
      <c r="BP295" s="221"/>
      <c r="CI295" s="7"/>
      <c r="CJ295" s="7"/>
      <c r="CK295" s="7"/>
      <c r="CL295" s="7"/>
      <c r="CM295" s="7"/>
      <c r="CN295" s="7"/>
      <c r="CO295" s="7"/>
      <c r="CP295" s="7"/>
    </row>
    <row r="296" spans="2:94" x14ac:dyDescent="0.2">
      <c r="B296" s="188"/>
      <c r="C296" s="188"/>
      <c r="D296" s="188"/>
      <c r="E296" s="188"/>
      <c r="F296" s="188"/>
      <c r="G296" s="188"/>
      <c r="H296" s="188"/>
      <c r="I296" s="188"/>
      <c r="J296" s="188"/>
      <c r="K296" s="188"/>
      <c r="L296" s="188"/>
      <c r="M296" s="188"/>
      <c r="N296" s="188"/>
      <c r="O296" s="188"/>
      <c r="P296" s="188"/>
      <c r="Q296" s="188"/>
      <c r="BB296" s="247" t="str">
        <f>'Base Couteaux de rasage'!N246</f>
        <v xml:space="preserve"> </v>
      </c>
      <c r="BC296" s="247"/>
      <c r="BD296" s="247">
        <f>'Base Couteaux de rasage'!C246</f>
        <v>0</v>
      </c>
      <c r="BE296" s="247">
        <f>'Base Couteaux de rasage'!D246</f>
        <v>0</v>
      </c>
      <c r="BF296" s="247">
        <f>'Base Couteaux de rasage'!E246</f>
        <v>0</v>
      </c>
      <c r="BG296" s="247">
        <f>'Base Couteaux de rasage'!F246</f>
        <v>0</v>
      </c>
      <c r="BH296" s="247">
        <f>'Base Couteaux de rasage'!G246</f>
        <v>0</v>
      </c>
      <c r="BI296" s="247">
        <f>'Base Couteaux de rasage'!H246</f>
        <v>0</v>
      </c>
      <c r="BJ296" s="247">
        <f>'Base Couteaux de rasage'!B246</f>
        <v>0</v>
      </c>
      <c r="BK296" s="247">
        <f>'Base Couteaux de rasage'!J246</f>
        <v>0</v>
      </c>
      <c r="BL296" s="247">
        <f>'Base Couteaux de rasage'!K246</f>
        <v>0</v>
      </c>
      <c r="BM296" s="247">
        <f>'Base Couteaux de rasage'!L246</f>
        <v>0</v>
      </c>
      <c r="BN296" s="247">
        <f>'Base Couteaux de rasage'!M246</f>
        <v>0</v>
      </c>
      <c r="BO296" s="221"/>
      <c r="BP296" s="221"/>
      <c r="CI296" s="7"/>
      <c r="CJ296" s="7"/>
      <c r="CK296" s="7"/>
      <c r="CL296" s="7"/>
      <c r="CM296" s="7"/>
      <c r="CN296" s="7"/>
      <c r="CO296" s="7"/>
      <c r="CP296" s="7"/>
    </row>
    <row r="297" spans="2:94" x14ac:dyDescent="0.2">
      <c r="B297" s="188"/>
      <c r="C297" s="188"/>
      <c r="D297" s="188"/>
      <c r="E297" s="188"/>
      <c r="F297" s="188"/>
      <c r="G297" s="188"/>
      <c r="H297" s="188"/>
      <c r="I297" s="188"/>
      <c r="J297" s="188"/>
      <c r="K297" s="188"/>
      <c r="L297" s="188"/>
      <c r="M297" s="188"/>
      <c r="N297" s="188"/>
      <c r="O297" s="188"/>
      <c r="P297" s="188"/>
      <c r="Q297" s="188"/>
      <c r="BB297" s="247" t="str">
        <f>'Base Couteaux de rasage'!N247</f>
        <v xml:space="preserve"> </v>
      </c>
      <c r="BC297" s="247"/>
      <c r="BD297" s="247">
        <f>'Base Couteaux de rasage'!C247</f>
        <v>0</v>
      </c>
      <c r="BE297" s="247">
        <f>'Base Couteaux de rasage'!D247</f>
        <v>0</v>
      </c>
      <c r="BF297" s="247">
        <f>'Base Couteaux de rasage'!E247</f>
        <v>0</v>
      </c>
      <c r="BG297" s="247">
        <f>'Base Couteaux de rasage'!F247</f>
        <v>0</v>
      </c>
      <c r="BH297" s="247">
        <f>'Base Couteaux de rasage'!G247</f>
        <v>0</v>
      </c>
      <c r="BI297" s="247">
        <f>'Base Couteaux de rasage'!H247</f>
        <v>0</v>
      </c>
      <c r="BJ297" s="247">
        <f>'Base Couteaux de rasage'!B247</f>
        <v>0</v>
      </c>
      <c r="BK297" s="247">
        <f>'Base Couteaux de rasage'!J247</f>
        <v>0</v>
      </c>
      <c r="BL297" s="247">
        <f>'Base Couteaux de rasage'!K247</f>
        <v>0</v>
      </c>
      <c r="BM297" s="247">
        <f>'Base Couteaux de rasage'!L247</f>
        <v>0</v>
      </c>
      <c r="BN297" s="247">
        <f>'Base Couteaux de rasage'!M247</f>
        <v>0</v>
      </c>
      <c r="BO297" s="221"/>
      <c r="BP297" s="221"/>
      <c r="CI297" s="7"/>
      <c r="CJ297" s="7"/>
      <c r="CK297" s="7"/>
      <c r="CL297" s="7"/>
      <c r="CM297" s="7"/>
      <c r="CN297" s="7"/>
      <c r="CO297" s="7"/>
      <c r="CP297" s="7"/>
    </row>
    <row r="298" spans="2:94" x14ac:dyDescent="0.2">
      <c r="BB298" s="247" t="str">
        <f>'Base Couteaux de rasage'!N248</f>
        <v xml:space="preserve"> </v>
      </c>
      <c r="BC298" s="247"/>
      <c r="BD298" s="247">
        <f>'Base Couteaux de rasage'!C248</f>
        <v>0</v>
      </c>
      <c r="BE298" s="247">
        <f>'Base Couteaux de rasage'!D248</f>
        <v>0</v>
      </c>
      <c r="BF298" s="247">
        <f>'Base Couteaux de rasage'!E248</f>
        <v>0</v>
      </c>
      <c r="BG298" s="247">
        <f>'Base Couteaux de rasage'!F248</f>
        <v>0</v>
      </c>
      <c r="BH298" s="247">
        <f>'Base Couteaux de rasage'!G248</f>
        <v>0</v>
      </c>
      <c r="BI298" s="247">
        <f>'Base Couteaux de rasage'!H248</f>
        <v>0</v>
      </c>
      <c r="BJ298" s="247">
        <f>'Base Couteaux de rasage'!B248</f>
        <v>0</v>
      </c>
      <c r="BK298" s="247">
        <f>'Base Couteaux de rasage'!J248</f>
        <v>0</v>
      </c>
      <c r="BL298" s="247">
        <f>'Base Couteaux de rasage'!K248</f>
        <v>0</v>
      </c>
      <c r="BM298" s="247">
        <f>'Base Couteaux de rasage'!L248</f>
        <v>0</v>
      </c>
      <c r="BN298" s="247">
        <f>'Base Couteaux de rasage'!M248</f>
        <v>0</v>
      </c>
      <c r="BO298" s="221"/>
      <c r="BP298" s="221"/>
      <c r="CI298" s="7"/>
      <c r="CJ298" s="7"/>
      <c r="CK298" s="7"/>
      <c r="CL298" s="7"/>
      <c r="CM298" s="7"/>
      <c r="CN298" s="7"/>
      <c r="CO298" s="7"/>
      <c r="CP298" s="7"/>
    </row>
    <row r="299" spans="2:94" x14ac:dyDescent="0.2">
      <c r="BB299" s="247">
        <f>'Base Couteaux de rasage'!N249</f>
        <v>0</v>
      </c>
      <c r="BC299" s="247"/>
      <c r="BD299" s="247">
        <f>'Base Couteaux de rasage'!C249</f>
        <v>0</v>
      </c>
      <c r="BE299" s="247">
        <f>'Base Couteaux de rasage'!D249</f>
        <v>0</v>
      </c>
      <c r="BF299" s="247">
        <f>'Base Couteaux de rasage'!E249</f>
        <v>0</v>
      </c>
      <c r="BG299" s="247">
        <f>'Base Couteaux de rasage'!F249</f>
        <v>0</v>
      </c>
      <c r="BH299" s="247">
        <f>'Base Couteaux de rasage'!G249</f>
        <v>0</v>
      </c>
      <c r="BI299" s="247">
        <f>'Base Couteaux de rasage'!H249</f>
        <v>0</v>
      </c>
      <c r="BJ299" s="247">
        <f>'Base Couteaux de rasage'!B249</f>
        <v>0</v>
      </c>
      <c r="BK299" s="247">
        <f>'Base Couteaux de rasage'!J249</f>
        <v>0</v>
      </c>
      <c r="BL299" s="247">
        <f>'Base Couteaux de rasage'!K249</f>
        <v>0</v>
      </c>
      <c r="BM299" s="247">
        <f>'Base Couteaux de rasage'!L249</f>
        <v>0</v>
      </c>
      <c r="BN299" s="247">
        <f>'Base Couteaux de rasage'!M249</f>
        <v>0</v>
      </c>
      <c r="BO299" s="221"/>
      <c r="BP299" s="221"/>
      <c r="CI299" s="7"/>
      <c r="CJ299" s="7"/>
      <c r="CK299" s="7"/>
      <c r="CL299" s="7"/>
      <c r="CM299" s="7"/>
      <c r="CN299" s="7"/>
      <c r="CO299" s="7"/>
      <c r="CP299" s="7"/>
    </row>
    <row r="300" spans="2:94" x14ac:dyDescent="0.2">
      <c r="BB300" s="247">
        <f>'Base Couteaux de rasage'!N250</f>
        <v>0</v>
      </c>
      <c r="BC300" s="247"/>
      <c r="BD300" s="247">
        <f>'Base Couteaux de rasage'!C250</f>
        <v>0</v>
      </c>
      <c r="BE300" s="247">
        <f>'Base Couteaux de rasage'!D250</f>
        <v>0</v>
      </c>
      <c r="BF300" s="247">
        <f>'Base Couteaux de rasage'!E250</f>
        <v>0</v>
      </c>
      <c r="BG300" s="247">
        <f>'Base Couteaux de rasage'!F250</f>
        <v>0</v>
      </c>
      <c r="BH300" s="247">
        <f>'Base Couteaux de rasage'!G250</f>
        <v>0</v>
      </c>
      <c r="BI300" s="247">
        <f>'Base Couteaux de rasage'!H250</f>
        <v>0</v>
      </c>
      <c r="BJ300" s="247">
        <f>'Base Couteaux de rasage'!B250</f>
        <v>0</v>
      </c>
      <c r="BK300" s="247">
        <f>'Base Couteaux de rasage'!J250</f>
        <v>0</v>
      </c>
      <c r="BL300" s="247">
        <f>'Base Couteaux de rasage'!K250</f>
        <v>0</v>
      </c>
      <c r="BM300" s="247">
        <f>'Base Couteaux de rasage'!L250</f>
        <v>0</v>
      </c>
      <c r="BN300" s="247">
        <f>'Base Couteaux de rasage'!M250</f>
        <v>0</v>
      </c>
      <c r="BO300" s="221"/>
      <c r="BP300" s="221"/>
      <c r="CI300" s="7"/>
      <c r="CJ300" s="7"/>
      <c r="CK300" s="7"/>
      <c r="CL300" s="7"/>
      <c r="CM300" s="7"/>
      <c r="CN300" s="7"/>
      <c r="CO300" s="7"/>
      <c r="CP300" s="7"/>
    </row>
    <row r="301" spans="2:94" x14ac:dyDescent="0.2">
      <c r="BB301" s="247">
        <f>'Base Couteaux de rasage'!N251</f>
        <v>0</v>
      </c>
      <c r="BC301" s="247"/>
      <c r="BD301" s="247">
        <f>'Base Couteaux de rasage'!C251</f>
        <v>0</v>
      </c>
      <c r="BE301" s="247">
        <f>'Base Couteaux de rasage'!D251</f>
        <v>0</v>
      </c>
      <c r="BF301" s="247">
        <f>'Base Couteaux de rasage'!E251</f>
        <v>0</v>
      </c>
      <c r="BG301" s="247">
        <f>'Base Couteaux de rasage'!F251</f>
        <v>0</v>
      </c>
      <c r="BH301" s="247">
        <f>'Base Couteaux de rasage'!G251</f>
        <v>0</v>
      </c>
      <c r="BI301" s="247">
        <f>'Base Couteaux de rasage'!H251</f>
        <v>0</v>
      </c>
      <c r="BJ301" s="247">
        <f>'Base Couteaux de rasage'!B251</f>
        <v>0</v>
      </c>
      <c r="BK301" s="247">
        <f>'Base Couteaux de rasage'!J251</f>
        <v>0</v>
      </c>
      <c r="BL301" s="247">
        <f>'Base Couteaux de rasage'!K251</f>
        <v>0</v>
      </c>
      <c r="BM301" s="247">
        <f>'Base Couteaux de rasage'!L251</f>
        <v>0</v>
      </c>
      <c r="BN301" s="247">
        <f>'Base Couteaux de rasage'!M251</f>
        <v>0</v>
      </c>
      <c r="BO301" s="221"/>
      <c r="BP301" s="221"/>
      <c r="CI301" s="7"/>
      <c r="CJ301" s="7"/>
      <c r="CK301" s="7"/>
      <c r="CL301" s="7"/>
      <c r="CM301" s="7"/>
      <c r="CN301" s="7"/>
      <c r="CO301" s="7"/>
      <c r="CP301" s="7"/>
    </row>
    <row r="302" spans="2:94" x14ac:dyDescent="0.2">
      <c r="BB302" s="247">
        <f>'Base Couteaux de rasage'!N252</f>
        <v>0</v>
      </c>
      <c r="BC302" s="247"/>
      <c r="BD302" s="247">
        <f>'Base Couteaux de rasage'!C252</f>
        <v>0</v>
      </c>
      <c r="BE302" s="247">
        <f>'Base Couteaux de rasage'!D252</f>
        <v>0</v>
      </c>
      <c r="BF302" s="247">
        <f>'Base Couteaux de rasage'!E252</f>
        <v>0</v>
      </c>
      <c r="BG302" s="247">
        <f>'Base Couteaux de rasage'!F252</f>
        <v>0</v>
      </c>
      <c r="BH302" s="247">
        <f>'Base Couteaux de rasage'!G252</f>
        <v>0</v>
      </c>
      <c r="BI302" s="247">
        <f>'Base Couteaux de rasage'!H252</f>
        <v>0</v>
      </c>
      <c r="BJ302" s="247">
        <f>'Base Couteaux de rasage'!B252</f>
        <v>0</v>
      </c>
      <c r="BK302" s="247">
        <f>'Base Couteaux de rasage'!J252</f>
        <v>0</v>
      </c>
      <c r="BL302" s="247">
        <f>'Base Couteaux de rasage'!K252</f>
        <v>0</v>
      </c>
      <c r="BM302" s="247">
        <f>'Base Couteaux de rasage'!L252</f>
        <v>0</v>
      </c>
      <c r="BN302" s="247">
        <f>'Base Couteaux de rasage'!M252</f>
        <v>0</v>
      </c>
      <c r="BO302" s="221"/>
      <c r="BP302" s="221"/>
      <c r="CI302" s="7"/>
      <c r="CJ302" s="7"/>
      <c r="CK302" s="7"/>
      <c r="CL302" s="7"/>
      <c r="CM302" s="7"/>
      <c r="CN302" s="7"/>
      <c r="CO302" s="7"/>
      <c r="CP302" s="7"/>
    </row>
    <row r="303" spans="2:94" x14ac:dyDescent="0.2">
      <c r="BB303" s="247">
        <f>'Base Couteaux de rasage'!N253</f>
        <v>0</v>
      </c>
      <c r="BC303" s="247"/>
      <c r="BD303" s="247">
        <f>'Base Couteaux de rasage'!C253</f>
        <v>0</v>
      </c>
      <c r="BE303" s="247">
        <f>'Base Couteaux de rasage'!D253</f>
        <v>0</v>
      </c>
      <c r="BF303" s="247">
        <f>'Base Couteaux de rasage'!E253</f>
        <v>0</v>
      </c>
      <c r="BG303" s="247">
        <f>'Base Couteaux de rasage'!F253</f>
        <v>0</v>
      </c>
      <c r="BH303" s="247">
        <f>'Base Couteaux de rasage'!G253</f>
        <v>0</v>
      </c>
      <c r="BI303" s="247">
        <f>'Base Couteaux de rasage'!H253</f>
        <v>0</v>
      </c>
      <c r="BJ303" s="247">
        <f>'Base Couteaux de rasage'!B253</f>
        <v>0</v>
      </c>
      <c r="BK303" s="247">
        <f>'Base Couteaux de rasage'!J253</f>
        <v>0</v>
      </c>
      <c r="BL303" s="247">
        <f>'Base Couteaux de rasage'!K253</f>
        <v>0</v>
      </c>
      <c r="BM303" s="247">
        <f>'Base Couteaux de rasage'!L253</f>
        <v>0</v>
      </c>
      <c r="BN303" s="247">
        <f>'Base Couteaux de rasage'!M253</f>
        <v>0</v>
      </c>
      <c r="BO303" s="221"/>
      <c r="BP303" s="221"/>
      <c r="CI303" s="7"/>
      <c r="CJ303" s="7"/>
      <c r="CK303" s="7"/>
      <c r="CL303" s="7"/>
      <c r="CM303" s="7"/>
      <c r="CN303" s="7"/>
      <c r="CO303" s="7"/>
      <c r="CP303" s="7"/>
    </row>
    <row r="304" spans="2:94" x14ac:dyDescent="0.2">
      <c r="BB304" s="247">
        <f>'Base Couteaux de rasage'!N254</f>
        <v>0</v>
      </c>
      <c r="BC304" s="247"/>
      <c r="BD304" s="247">
        <f>'Base Couteaux de rasage'!C254</f>
        <v>0</v>
      </c>
      <c r="BE304" s="247">
        <f>'Base Couteaux de rasage'!D254</f>
        <v>0</v>
      </c>
      <c r="BF304" s="247">
        <f>'Base Couteaux de rasage'!E254</f>
        <v>0</v>
      </c>
      <c r="BG304" s="247">
        <f>'Base Couteaux de rasage'!F254</f>
        <v>0</v>
      </c>
      <c r="BH304" s="247">
        <f>'Base Couteaux de rasage'!G254</f>
        <v>0</v>
      </c>
      <c r="BI304" s="247">
        <f>'Base Couteaux de rasage'!H254</f>
        <v>0</v>
      </c>
      <c r="BJ304" s="247">
        <f>'Base Couteaux de rasage'!B254</f>
        <v>0</v>
      </c>
      <c r="BK304" s="247">
        <f>'Base Couteaux de rasage'!J254</f>
        <v>0</v>
      </c>
      <c r="BL304" s="247">
        <f>'Base Couteaux de rasage'!K254</f>
        <v>0</v>
      </c>
      <c r="BM304" s="247">
        <f>'Base Couteaux de rasage'!L254</f>
        <v>0</v>
      </c>
      <c r="BN304" s="247">
        <f>'Base Couteaux de rasage'!M254</f>
        <v>0</v>
      </c>
      <c r="BO304" s="221"/>
      <c r="BP304" s="221"/>
      <c r="CI304" s="7"/>
      <c r="CJ304" s="7"/>
      <c r="CK304" s="7"/>
      <c r="CL304" s="7"/>
      <c r="CM304" s="7"/>
      <c r="CN304" s="7"/>
      <c r="CO304" s="7"/>
      <c r="CP304" s="7"/>
    </row>
    <row r="305" spans="54:94" x14ac:dyDescent="0.2">
      <c r="BB305" s="247">
        <f>'Base Couteaux de rasage'!N255</f>
        <v>0</v>
      </c>
      <c r="BC305" s="247"/>
      <c r="BD305" s="247">
        <f>'Base Couteaux de rasage'!C255</f>
        <v>0</v>
      </c>
      <c r="BE305" s="247">
        <f>'Base Couteaux de rasage'!D255</f>
        <v>0</v>
      </c>
      <c r="BF305" s="247">
        <f>'Base Couteaux de rasage'!E255</f>
        <v>0</v>
      </c>
      <c r="BG305" s="247">
        <f>'Base Couteaux de rasage'!F255</f>
        <v>0</v>
      </c>
      <c r="BH305" s="247">
        <f>'Base Couteaux de rasage'!G255</f>
        <v>0</v>
      </c>
      <c r="BI305" s="247">
        <f>'Base Couteaux de rasage'!H255</f>
        <v>0</v>
      </c>
      <c r="BJ305" s="247">
        <f>'Base Couteaux de rasage'!B255</f>
        <v>0</v>
      </c>
      <c r="BK305" s="247">
        <f>'Base Couteaux de rasage'!J255</f>
        <v>0</v>
      </c>
      <c r="BL305" s="247">
        <f>'Base Couteaux de rasage'!K255</f>
        <v>0</v>
      </c>
      <c r="BM305" s="247">
        <f>'Base Couteaux de rasage'!L255</f>
        <v>0</v>
      </c>
      <c r="BN305" s="247">
        <f>'Base Couteaux de rasage'!M255</f>
        <v>0</v>
      </c>
      <c r="BO305" s="221"/>
      <c r="BP305" s="221"/>
      <c r="CI305" s="7"/>
      <c r="CJ305" s="7"/>
      <c r="CK305" s="7"/>
      <c r="CL305" s="7"/>
      <c r="CM305" s="7"/>
      <c r="CN305" s="7"/>
      <c r="CO305" s="7"/>
      <c r="CP305" s="7"/>
    </row>
    <row r="306" spans="54:94" x14ac:dyDescent="0.2">
      <c r="BB306" s="247">
        <f>'Base Couteaux de rasage'!N256</f>
        <v>0</v>
      </c>
      <c r="BC306" s="247"/>
      <c r="BD306" s="247">
        <f>'Base Couteaux de rasage'!C256</f>
        <v>0</v>
      </c>
      <c r="BE306" s="247">
        <f>'Base Couteaux de rasage'!D256</f>
        <v>0</v>
      </c>
      <c r="BF306" s="247">
        <f>'Base Couteaux de rasage'!E256</f>
        <v>0</v>
      </c>
      <c r="BG306" s="247">
        <f>'Base Couteaux de rasage'!F256</f>
        <v>0</v>
      </c>
      <c r="BH306" s="247">
        <f>'Base Couteaux de rasage'!G256</f>
        <v>0</v>
      </c>
      <c r="BI306" s="247">
        <f>'Base Couteaux de rasage'!H256</f>
        <v>0</v>
      </c>
      <c r="BJ306" s="247">
        <f>'Base Couteaux de rasage'!B256</f>
        <v>0</v>
      </c>
      <c r="BK306" s="247">
        <f>'Base Couteaux de rasage'!J256</f>
        <v>0</v>
      </c>
      <c r="BL306" s="247">
        <f>'Base Couteaux de rasage'!K256</f>
        <v>0</v>
      </c>
      <c r="BM306" s="247">
        <f>'Base Couteaux de rasage'!L256</f>
        <v>0</v>
      </c>
      <c r="BN306" s="247">
        <f>'Base Couteaux de rasage'!M256</f>
        <v>0</v>
      </c>
      <c r="BO306" s="221"/>
      <c r="BP306" s="221"/>
      <c r="CI306" s="7"/>
      <c r="CJ306" s="7"/>
      <c r="CK306" s="7"/>
      <c r="CL306" s="7"/>
      <c r="CM306" s="7"/>
      <c r="CN306" s="7"/>
      <c r="CO306" s="7"/>
      <c r="CP306" s="7"/>
    </row>
    <row r="307" spans="54:94" x14ac:dyDescent="0.2">
      <c r="BB307" s="247">
        <f>'Base Couteaux de rasage'!N257</f>
        <v>0</v>
      </c>
      <c r="BC307" s="247"/>
      <c r="BD307" s="247">
        <f>'Base Couteaux de rasage'!C257</f>
        <v>0</v>
      </c>
      <c r="BE307" s="247">
        <f>'Base Couteaux de rasage'!D257</f>
        <v>0</v>
      </c>
      <c r="BF307" s="247">
        <f>'Base Couteaux de rasage'!E257</f>
        <v>0</v>
      </c>
      <c r="BG307" s="247">
        <f>'Base Couteaux de rasage'!F257</f>
        <v>0</v>
      </c>
      <c r="BH307" s="247">
        <f>'Base Couteaux de rasage'!G257</f>
        <v>0</v>
      </c>
      <c r="BI307" s="247">
        <f>'Base Couteaux de rasage'!H257</f>
        <v>0</v>
      </c>
      <c r="BJ307" s="247">
        <f>'Base Couteaux de rasage'!B257</f>
        <v>0</v>
      </c>
      <c r="BK307" s="247">
        <f>'Base Couteaux de rasage'!J257</f>
        <v>0</v>
      </c>
      <c r="BL307" s="247">
        <f>'Base Couteaux de rasage'!K257</f>
        <v>0</v>
      </c>
      <c r="BM307" s="247">
        <f>'Base Couteaux de rasage'!L257</f>
        <v>0</v>
      </c>
      <c r="BN307" s="247">
        <f>'Base Couteaux de rasage'!M257</f>
        <v>0</v>
      </c>
      <c r="BO307" s="221"/>
      <c r="BP307" s="221"/>
      <c r="CI307" s="7"/>
      <c r="CJ307" s="7"/>
      <c r="CK307" s="7"/>
      <c r="CL307" s="7"/>
      <c r="CM307" s="7"/>
      <c r="CN307" s="7"/>
      <c r="CO307" s="7"/>
      <c r="CP307" s="7"/>
    </row>
    <row r="308" spans="54:94" x14ac:dyDescent="0.2">
      <c r="BB308" s="247">
        <f>'Base Couteaux de rasage'!N258</f>
        <v>0</v>
      </c>
      <c r="BC308" s="247"/>
      <c r="BD308" s="247">
        <f>'Base Couteaux de rasage'!C258</f>
        <v>0</v>
      </c>
      <c r="BE308" s="247">
        <f>'Base Couteaux de rasage'!D258</f>
        <v>0</v>
      </c>
      <c r="BF308" s="247">
        <f>'Base Couteaux de rasage'!E258</f>
        <v>0</v>
      </c>
      <c r="BG308" s="247">
        <f>'Base Couteaux de rasage'!F258</f>
        <v>0</v>
      </c>
      <c r="BH308" s="247">
        <f>'Base Couteaux de rasage'!G258</f>
        <v>0</v>
      </c>
      <c r="BI308" s="247">
        <f>'Base Couteaux de rasage'!H258</f>
        <v>0</v>
      </c>
      <c r="BJ308" s="247">
        <f>'Base Couteaux de rasage'!B258</f>
        <v>0</v>
      </c>
      <c r="BK308" s="247">
        <f>'Base Couteaux de rasage'!J258</f>
        <v>0</v>
      </c>
      <c r="BL308" s="247">
        <f>'Base Couteaux de rasage'!K258</f>
        <v>0</v>
      </c>
      <c r="BM308" s="247">
        <f>'Base Couteaux de rasage'!L258</f>
        <v>0</v>
      </c>
      <c r="BN308" s="247">
        <f>'Base Couteaux de rasage'!M258</f>
        <v>0</v>
      </c>
      <c r="BO308" s="221"/>
      <c r="BP308" s="221"/>
      <c r="CI308" s="7"/>
      <c r="CJ308" s="7"/>
      <c r="CK308" s="7"/>
      <c r="CL308" s="7"/>
      <c r="CM308" s="7"/>
      <c r="CN308" s="7"/>
      <c r="CO308" s="7"/>
      <c r="CP308" s="7"/>
    </row>
    <row r="309" spans="54:94" x14ac:dyDescent="0.2">
      <c r="BB309" s="247">
        <f>'Base Couteaux de rasage'!N259</f>
        <v>0</v>
      </c>
      <c r="BC309" s="247"/>
      <c r="BD309" s="247">
        <f>'Base Couteaux de rasage'!C259</f>
        <v>0</v>
      </c>
      <c r="BE309" s="247">
        <f>'Base Couteaux de rasage'!D259</f>
        <v>0</v>
      </c>
      <c r="BF309" s="247">
        <f>'Base Couteaux de rasage'!E259</f>
        <v>0</v>
      </c>
      <c r="BG309" s="247">
        <f>'Base Couteaux de rasage'!F259</f>
        <v>0</v>
      </c>
      <c r="BH309" s="247">
        <f>'Base Couteaux de rasage'!G259</f>
        <v>0</v>
      </c>
      <c r="BI309" s="247">
        <f>'Base Couteaux de rasage'!H259</f>
        <v>0</v>
      </c>
      <c r="BJ309" s="247">
        <f>'Base Couteaux de rasage'!B259</f>
        <v>0</v>
      </c>
      <c r="BK309" s="247">
        <f>'Base Couteaux de rasage'!J259</f>
        <v>0</v>
      </c>
      <c r="BL309" s="247">
        <f>'Base Couteaux de rasage'!K259</f>
        <v>0</v>
      </c>
      <c r="BM309" s="247">
        <f>'Base Couteaux de rasage'!L259</f>
        <v>0</v>
      </c>
      <c r="BN309" s="247">
        <f>'Base Couteaux de rasage'!M259</f>
        <v>0</v>
      </c>
      <c r="BO309" s="221"/>
      <c r="BP309" s="221"/>
      <c r="CI309" s="7"/>
      <c r="CJ309" s="7"/>
      <c r="CK309" s="7"/>
      <c r="CL309" s="7"/>
      <c r="CM309" s="7"/>
      <c r="CN309" s="7"/>
      <c r="CO309" s="7"/>
      <c r="CP309" s="7"/>
    </row>
    <row r="310" spans="54:94" x14ac:dyDescent="0.2">
      <c r="BB310" s="247">
        <f>'Base Couteaux de rasage'!N260</f>
        <v>0</v>
      </c>
      <c r="BC310" s="247"/>
      <c r="BD310" s="247">
        <f>'Base Couteaux de rasage'!C260</f>
        <v>0</v>
      </c>
      <c r="BE310" s="247">
        <f>'Base Couteaux de rasage'!D260</f>
        <v>0</v>
      </c>
      <c r="BF310" s="247">
        <f>'Base Couteaux de rasage'!E260</f>
        <v>0</v>
      </c>
      <c r="BG310" s="247">
        <f>'Base Couteaux de rasage'!F260</f>
        <v>0</v>
      </c>
      <c r="BH310" s="247">
        <f>'Base Couteaux de rasage'!G260</f>
        <v>0</v>
      </c>
      <c r="BI310" s="247">
        <f>'Base Couteaux de rasage'!H260</f>
        <v>0</v>
      </c>
      <c r="BJ310" s="247">
        <f>'Base Couteaux de rasage'!B260</f>
        <v>0</v>
      </c>
      <c r="BK310" s="247">
        <f>'Base Couteaux de rasage'!J260</f>
        <v>0</v>
      </c>
      <c r="BL310" s="247">
        <f>'Base Couteaux de rasage'!K260</f>
        <v>0</v>
      </c>
      <c r="BM310" s="247">
        <f>'Base Couteaux de rasage'!L260</f>
        <v>0</v>
      </c>
      <c r="BN310" s="247">
        <f>'Base Couteaux de rasage'!M260</f>
        <v>0</v>
      </c>
      <c r="BO310" s="221"/>
      <c r="BP310" s="221"/>
      <c r="CI310" s="7"/>
      <c r="CJ310" s="7"/>
      <c r="CK310" s="7"/>
      <c r="CL310" s="7"/>
      <c r="CM310" s="7"/>
      <c r="CN310" s="7"/>
      <c r="CO310" s="7"/>
      <c r="CP310" s="7"/>
    </row>
    <row r="311" spans="54:94" x14ac:dyDescent="0.2">
      <c r="BB311" s="247">
        <f>'Base Couteaux de rasage'!N261</f>
        <v>0</v>
      </c>
      <c r="BC311" s="247"/>
      <c r="BD311" s="247">
        <f>'Base Couteaux de rasage'!C261</f>
        <v>0</v>
      </c>
      <c r="BE311" s="247">
        <f>'Base Couteaux de rasage'!D261</f>
        <v>0</v>
      </c>
      <c r="BF311" s="247">
        <f>'Base Couteaux de rasage'!E261</f>
        <v>0</v>
      </c>
      <c r="BG311" s="247">
        <f>'Base Couteaux de rasage'!F261</f>
        <v>0</v>
      </c>
      <c r="BH311" s="247">
        <f>'Base Couteaux de rasage'!G261</f>
        <v>0</v>
      </c>
      <c r="BI311" s="247">
        <f>'Base Couteaux de rasage'!H261</f>
        <v>0</v>
      </c>
      <c r="BJ311" s="247">
        <f>'Base Couteaux de rasage'!B261</f>
        <v>0</v>
      </c>
      <c r="BK311" s="247">
        <f>'Base Couteaux de rasage'!J261</f>
        <v>0</v>
      </c>
      <c r="BL311" s="247">
        <f>'Base Couteaux de rasage'!K261</f>
        <v>0</v>
      </c>
      <c r="BM311" s="247">
        <f>'Base Couteaux de rasage'!L261</f>
        <v>0</v>
      </c>
      <c r="BN311" s="247">
        <f>'Base Couteaux de rasage'!M261</f>
        <v>0</v>
      </c>
      <c r="BO311" s="221"/>
      <c r="BP311" s="221"/>
      <c r="CI311" s="7"/>
      <c r="CJ311" s="7"/>
      <c r="CK311" s="7"/>
      <c r="CL311" s="7"/>
      <c r="CM311" s="7"/>
      <c r="CN311" s="7"/>
      <c r="CO311" s="7"/>
      <c r="CP311" s="7"/>
    </row>
    <row r="312" spans="54:94" x14ac:dyDescent="0.2">
      <c r="BB312" s="247">
        <f>'Base Couteaux de rasage'!N262</f>
        <v>0</v>
      </c>
      <c r="BC312" s="247"/>
      <c r="BD312" s="247">
        <f>'Base Couteaux de rasage'!C262</f>
        <v>0</v>
      </c>
      <c r="BE312" s="247">
        <f>'Base Couteaux de rasage'!D262</f>
        <v>0</v>
      </c>
      <c r="BF312" s="247">
        <f>'Base Couteaux de rasage'!E262</f>
        <v>0</v>
      </c>
      <c r="BG312" s="247">
        <f>'Base Couteaux de rasage'!F262</f>
        <v>0</v>
      </c>
      <c r="BH312" s="247">
        <f>'Base Couteaux de rasage'!G262</f>
        <v>0</v>
      </c>
      <c r="BI312" s="247">
        <f>'Base Couteaux de rasage'!H262</f>
        <v>0</v>
      </c>
      <c r="BJ312" s="247">
        <f>'Base Couteaux de rasage'!B262</f>
        <v>0</v>
      </c>
      <c r="BK312" s="247">
        <f>'Base Couteaux de rasage'!J262</f>
        <v>0</v>
      </c>
      <c r="BL312" s="247">
        <f>'Base Couteaux de rasage'!K262</f>
        <v>0</v>
      </c>
      <c r="BM312" s="247">
        <f>'Base Couteaux de rasage'!L262</f>
        <v>0</v>
      </c>
      <c r="BN312" s="247">
        <f>'Base Couteaux de rasage'!M262</f>
        <v>0</v>
      </c>
      <c r="BO312" s="221"/>
      <c r="BP312" s="221"/>
      <c r="CI312" s="7"/>
      <c r="CJ312" s="7"/>
      <c r="CK312" s="7"/>
      <c r="CL312" s="7"/>
      <c r="CM312" s="7"/>
      <c r="CN312" s="7"/>
      <c r="CO312" s="7"/>
      <c r="CP312" s="7"/>
    </row>
    <row r="313" spans="54:94" x14ac:dyDescent="0.2">
      <c r="BB313" s="247">
        <f>'Base Couteaux de rasage'!N263</f>
        <v>0</v>
      </c>
      <c r="BC313" s="247"/>
      <c r="BD313" s="247">
        <f>'Base Couteaux de rasage'!C263</f>
        <v>0</v>
      </c>
      <c r="BE313" s="247">
        <f>'Base Couteaux de rasage'!D263</f>
        <v>0</v>
      </c>
      <c r="BF313" s="247">
        <f>'Base Couteaux de rasage'!E263</f>
        <v>0</v>
      </c>
      <c r="BG313" s="247">
        <f>'Base Couteaux de rasage'!F263</f>
        <v>0</v>
      </c>
      <c r="BH313" s="247">
        <f>'Base Couteaux de rasage'!G263</f>
        <v>0</v>
      </c>
      <c r="BI313" s="247">
        <f>'Base Couteaux de rasage'!H263</f>
        <v>0</v>
      </c>
      <c r="BJ313" s="247">
        <f>'Base Couteaux de rasage'!B263</f>
        <v>0</v>
      </c>
      <c r="BK313" s="247">
        <f>'Base Couteaux de rasage'!J263</f>
        <v>0</v>
      </c>
      <c r="BL313" s="247">
        <f>'Base Couteaux de rasage'!K263</f>
        <v>0</v>
      </c>
      <c r="BM313" s="247">
        <f>'Base Couteaux de rasage'!L263</f>
        <v>0</v>
      </c>
      <c r="BN313" s="247">
        <f>'Base Couteaux de rasage'!M263</f>
        <v>0</v>
      </c>
      <c r="BO313" s="221"/>
      <c r="BP313" s="221"/>
      <c r="CI313" s="7"/>
      <c r="CJ313" s="7"/>
      <c r="CK313" s="7"/>
      <c r="CL313" s="7"/>
      <c r="CM313" s="7"/>
      <c r="CN313" s="7"/>
      <c r="CO313" s="7"/>
      <c r="CP313" s="7"/>
    </row>
    <row r="314" spans="54:94" x14ac:dyDescent="0.2">
      <c r="BB314" s="247">
        <f>'Base Couteaux de rasage'!N264</f>
        <v>0</v>
      </c>
      <c r="BC314" s="247"/>
      <c r="BD314" s="247">
        <f>'Base Couteaux de rasage'!C264</f>
        <v>0</v>
      </c>
      <c r="BE314" s="247">
        <f>'Base Couteaux de rasage'!D264</f>
        <v>0</v>
      </c>
      <c r="BF314" s="247">
        <f>'Base Couteaux de rasage'!E264</f>
        <v>0</v>
      </c>
      <c r="BG314" s="247">
        <f>'Base Couteaux de rasage'!F264</f>
        <v>0</v>
      </c>
      <c r="BH314" s="247">
        <f>'Base Couteaux de rasage'!G264</f>
        <v>0</v>
      </c>
      <c r="BI314" s="247">
        <f>'Base Couteaux de rasage'!H264</f>
        <v>0</v>
      </c>
      <c r="BJ314" s="247">
        <f>'Base Couteaux de rasage'!B264</f>
        <v>0</v>
      </c>
      <c r="BK314" s="247">
        <f>'Base Couteaux de rasage'!J264</f>
        <v>0</v>
      </c>
      <c r="BL314" s="247">
        <f>'Base Couteaux de rasage'!K264</f>
        <v>0</v>
      </c>
      <c r="BM314" s="247">
        <f>'Base Couteaux de rasage'!L264</f>
        <v>0</v>
      </c>
      <c r="BN314" s="247">
        <f>'Base Couteaux de rasage'!M264</f>
        <v>0</v>
      </c>
      <c r="BO314" s="221"/>
      <c r="BP314" s="221"/>
      <c r="CI314" s="7"/>
      <c r="CJ314" s="7"/>
      <c r="CK314" s="7"/>
      <c r="CL314" s="7"/>
      <c r="CM314" s="7"/>
      <c r="CN314" s="7"/>
      <c r="CO314" s="7"/>
      <c r="CP314" s="7"/>
    </row>
    <row r="315" spans="54:94" x14ac:dyDescent="0.2">
      <c r="BB315" s="247">
        <f>'Base Couteaux de rasage'!N265</f>
        <v>0</v>
      </c>
      <c r="BC315" s="247"/>
      <c r="BD315" s="247">
        <f>'Base Couteaux de rasage'!C265</f>
        <v>0</v>
      </c>
      <c r="BE315" s="247">
        <f>'Base Couteaux de rasage'!D265</f>
        <v>0</v>
      </c>
      <c r="BF315" s="247">
        <f>'Base Couteaux de rasage'!E265</f>
        <v>0</v>
      </c>
      <c r="BG315" s="247">
        <f>'Base Couteaux de rasage'!F265</f>
        <v>0</v>
      </c>
      <c r="BH315" s="247">
        <f>'Base Couteaux de rasage'!G265</f>
        <v>0</v>
      </c>
      <c r="BI315" s="247">
        <f>'Base Couteaux de rasage'!H265</f>
        <v>0</v>
      </c>
      <c r="BJ315" s="247">
        <f>'Base Couteaux de rasage'!B265</f>
        <v>0</v>
      </c>
      <c r="BK315" s="247">
        <f>'Base Couteaux de rasage'!J265</f>
        <v>0</v>
      </c>
      <c r="BL315" s="247">
        <f>'Base Couteaux de rasage'!K265</f>
        <v>0</v>
      </c>
      <c r="BM315" s="247">
        <f>'Base Couteaux de rasage'!L265</f>
        <v>0</v>
      </c>
      <c r="BN315" s="247">
        <f>'Base Couteaux de rasage'!M265</f>
        <v>0</v>
      </c>
      <c r="BO315" s="221"/>
      <c r="BP315" s="221"/>
      <c r="CI315" s="7"/>
      <c r="CJ315" s="7"/>
      <c r="CK315" s="7"/>
      <c r="CL315" s="7"/>
      <c r="CM315" s="7"/>
      <c r="CN315" s="7"/>
      <c r="CO315" s="7"/>
      <c r="CP315" s="7"/>
    </row>
    <row r="316" spans="54:94" x14ac:dyDescent="0.2">
      <c r="BB316" s="247">
        <f>'Base Couteaux de rasage'!N266</f>
        <v>0</v>
      </c>
      <c r="BC316" s="247"/>
      <c r="BD316" s="247">
        <f>'Base Couteaux de rasage'!C266</f>
        <v>0</v>
      </c>
      <c r="BE316" s="247">
        <f>'Base Couteaux de rasage'!D266</f>
        <v>0</v>
      </c>
      <c r="BF316" s="247">
        <f>'Base Couteaux de rasage'!E266</f>
        <v>0</v>
      </c>
      <c r="BG316" s="247">
        <f>'Base Couteaux de rasage'!F266</f>
        <v>0</v>
      </c>
      <c r="BH316" s="247">
        <f>'Base Couteaux de rasage'!G266</f>
        <v>0</v>
      </c>
      <c r="BI316" s="247">
        <f>'Base Couteaux de rasage'!H266</f>
        <v>0</v>
      </c>
      <c r="BJ316" s="247">
        <f>'Base Couteaux de rasage'!B266</f>
        <v>0</v>
      </c>
      <c r="BK316" s="247">
        <f>'Base Couteaux de rasage'!J266</f>
        <v>0</v>
      </c>
      <c r="BL316" s="247">
        <f>'Base Couteaux de rasage'!K266</f>
        <v>0</v>
      </c>
      <c r="BM316" s="247">
        <f>'Base Couteaux de rasage'!L266</f>
        <v>0</v>
      </c>
      <c r="BN316" s="247">
        <f>'Base Couteaux de rasage'!M266</f>
        <v>0</v>
      </c>
      <c r="BO316" s="221"/>
      <c r="BP316" s="221"/>
      <c r="CI316" s="7"/>
      <c r="CJ316" s="7"/>
      <c r="CK316" s="7"/>
      <c r="CL316" s="7"/>
      <c r="CM316" s="7"/>
      <c r="CN316" s="7"/>
      <c r="CO316" s="7"/>
      <c r="CP316" s="7"/>
    </row>
    <row r="317" spans="54:94" x14ac:dyDescent="0.2">
      <c r="BB317" s="247">
        <f>'Base Couteaux de rasage'!N267</f>
        <v>0</v>
      </c>
      <c r="BC317" s="247"/>
      <c r="BD317" s="247">
        <f>'Base Couteaux de rasage'!C267</f>
        <v>0</v>
      </c>
      <c r="BE317" s="247">
        <f>'Base Couteaux de rasage'!D267</f>
        <v>0</v>
      </c>
      <c r="BF317" s="247">
        <f>'Base Couteaux de rasage'!E267</f>
        <v>0</v>
      </c>
      <c r="BG317" s="247">
        <f>'Base Couteaux de rasage'!F267</f>
        <v>0</v>
      </c>
      <c r="BH317" s="247">
        <f>'Base Couteaux de rasage'!G267</f>
        <v>0</v>
      </c>
      <c r="BI317" s="247">
        <f>'Base Couteaux de rasage'!H267</f>
        <v>0</v>
      </c>
      <c r="BJ317" s="247">
        <f>'Base Couteaux de rasage'!B267</f>
        <v>0</v>
      </c>
      <c r="BK317" s="247">
        <f>'Base Couteaux de rasage'!J267</f>
        <v>0</v>
      </c>
      <c r="BL317" s="247">
        <f>'Base Couteaux de rasage'!K267</f>
        <v>0</v>
      </c>
      <c r="BM317" s="247">
        <f>'Base Couteaux de rasage'!L267</f>
        <v>0</v>
      </c>
      <c r="BN317" s="247">
        <f>'Base Couteaux de rasage'!M267</f>
        <v>0</v>
      </c>
      <c r="BO317" s="221"/>
      <c r="BP317" s="221"/>
      <c r="CI317" s="7"/>
      <c r="CJ317" s="7"/>
      <c r="CK317" s="7"/>
      <c r="CL317" s="7"/>
      <c r="CM317" s="7"/>
      <c r="CN317" s="7"/>
      <c r="CO317" s="7"/>
      <c r="CP317" s="7"/>
    </row>
    <row r="318" spans="54:94" x14ac:dyDescent="0.2">
      <c r="BB318" s="247">
        <f>'Base Couteaux de rasage'!N268</f>
        <v>0</v>
      </c>
      <c r="BC318" s="247"/>
      <c r="BD318" s="247">
        <f>'Base Couteaux de rasage'!C268</f>
        <v>0</v>
      </c>
      <c r="BE318" s="247">
        <f>'Base Couteaux de rasage'!D268</f>
        <v>0</v>
      </c>
      <c r="BF318" s="247">
        <f>'Base Couteaux de rasage'!E268</f>
        <v>0</v>
      </c>
      <c r="BG318" s="247">
        <f>'Base Couteaux de rasage'!F268</f>
        <v>0</v>
      </c>
      <c r="BH318" s="247">
        <f>'Base Couteaux de rasage'!G268</f>
        <v>0</v>
      </c>
      <c r="BI318" s="247">
        <f>'Base Couteaux de rasage'!H268</f>
        <v>0</v>
      </c>
      <c r="BJ318" s="247">
        <f>'Base Couteaux de rasage'!B268</f>
        <v>0</v>
      </c>
      <c r="BK318" s="247">
        <f>'Base Couteaux de rasage'!J268</f>
        <v>0</v>
      </c>
      <c r="BL318" s="247">
        <f>'Base Couteaux de rasage'!K268</f>
        <v>0</v>
      </c>
      <c r="BM318" s="247">
        <f>'Base Couteaux de rasage'!L268</f>
        <v>0</v>
      </c>
      <c r="BN318" s="247">
        <f>'Base Couteaux de rasage'!M268</f>
        <v>0</v>
      </c>
      <c r="BO318" s="221"/>
      <c r="BP318" s="221"/>
      <c r="CI318" s="7"/>
      <c r="CJ318" s="7"/>
      <c r="CK318" s="7"/>
      <c r="CL318" s="7"/>
      <c r="CM318" s="7"/>
      <c r="CN318" s="7"/>
      <c r="CO318" s="7"/>
      <c r="CP318" s="7"/>
    </row>
    <row r="319" spans="54:94" x14ac:dyDescent="0.2">
      <c r="BB319" s="247">
        <f>'Base Couteaux de rasage'!N269</f>
        <v>0</v>
      </c>
      <c r="BC319" s="247"/>
      <c r="BD319" s="247">
        <f>'Base Couteaux de rasage'!C269</f>
        <v>0</v>
      </c>
      <c r="BE319" s="247">
        <f>'Base Couteaux de rasage'!D269</f>
        <v>0</v>
      </c>
      <c r="BF319" s="247">
        <f>'Base Couteaux de rasage'!E269</f>
        <v>0</v>
      </c>
      <c r="BG319" s="247">
        <f>'Base Couteaux de rasage'!F269</f>
        <v>0</v>
      </c>
      <c r="BH319" s="247">
        <f>'Base Couteaux de rasage'!G269</f>
        <v>0</v>
      </c>
      <c r="BI319" s="247">
        <f>'Base Couteaux de rasage'!H269</f>
        <v>0</v>
      </c>
      <c r="BJ319" s="247">
        <f>'Base Couteaux de rasage'!B269</f>
        <v>0</v>
      </c>
      <c r="BK319" s="247">
        <f>'Base Couteaux de rasage'!J269</f>
        <v>0</v>
      </c>
      <c r="BL319" s="247">
        <f>'Base Couteaux de rasage'!K269</f>
        <v>0</v>
      </c>
      <c r="BM319" s="247">
        <f>'Base Couteaux de rasage'!L269</f>
        <v>0</v>
      </c>
      <c r="BN319" s="247">
        <f>'Base Couteaux de rasage'!M269</f>
        <v>0</v>
      </c>
      <c r="BO319" s="221"/>
      <c r="BP319" s="221"/>
      <c r="CI319" s="7"/>
      <c r="CJ319" s="7"/>
      <c r="CK319" s="7"/>
      <c r="CL319" s="7"/>
      <c r="CM319" s="7"/>
      <c r="CN319" s="7"/>
      <c r="CO319" s="7"/>
      <c r="CP319" s="7"/>
    </row>
    <row r="320" spans="54:94" x14ac:dyDescent="0.2">
      <c r="BB320" s="247">
        <f>'Base Couteaux de rasage'!N270</f>
        <v>0</v>
      </c>
      <c r="BC320" s="247"/>
      <c r="BD320" s="247">
        <f>'Base Couteaux de rasage'!C270</f>
        <v>0</v>
      </c>
      <c r="BE320" s="247">
        <f>'Base Couteaux de rasage'!D270</f>
        <v>0</v>
      </c>
      <c r="BF320" s="247">
        <f>'Base Couteaux de rasage'!E270</f>
        <v>0</v>
      </c>
      <c r="BG320" s="247">
        <f>'Base Couteaux de rasage'!F270</f>
        <v>0</v>
      </c>
      <c r="BH320" s="247">
        <f>'Base Couteaux de rasage'!G270</f>
        <v>0</v>
      </c>
      <c r="BI320" s="247">
        <f>'Base Couteaux de rasage'!H270</f>
        <v>0</v>
      </c>
      <c r="BJ320" s="247">
        <f>'Base Couteaux de rasage'!B270</f>
        <v>0</v>
      </c>
      <c r="BK320" s="247">
        <f>'Base Couteaux de rasage'!J270</f>
        <v>0</v>
      </c>
      <c r="BL320" s="247">
        <f>'Base Couteaux de rasage'!K270</f>
        <v>0</v>
      </c>
      <c r="BM320" s="247">
        <f>'Base Couteaux de rasage'!L270</f>
        <v>0</v>
      </c>
      <c r="BN320" s="247">
        <f>'Base Couteaux de rasage'!M270</f>
        <v>0</v>
      </c>
      <c r="BO320" s="221"/>
      <c r="BP320" s="221"/>
      <c r="BW320" s="11"/>
      <c r="CI320" s="7"/>
      <c r="CJ320" s="7"/>
      <c r="CK320" s="7"/>
      <c r="CL320" s="7"/>
      <c r="CM320" s="7"/>
      <c r="CN320" s="7"/>
      <c r="CO320" s="7"/>
      <c r="CP320" s="7"/>
    </row>
    <row r="321" spans="54:94" x14ac:dyDescent="0.2">
      <c r="BB321" s="247">
        <f>'Base Couteaux de rasage'!N271</f>
        <v>0</v>
      </c>
      <c r="BC321" s="247"/>
      <c r="BD321" s="247">
        <f>'Base Couteaux de rasage'!C271</f>
        <v>0</v>
      </c>
      <c r="BE321" s="247">
        <f>'Base Couteaux de rasage'!D271</f>
        <v>0</v>
      </c>
      <c r="BF321" s="247">
        <f>'Base Couteaux de rasage'!E271</f>
        <v>0</v>
      </c>
      <c r="BG321" s="247">
        <f>'Base Couteaux de rasage'!F271</f>
        <v>0</v>
      </c>
      <c r="BH321" s="247">
        <f>'Base Couteaux de rasage'!G271</f>
        <v>0</v>
      </c>
      <c r="BI321" s="247">
        <f>'Base Couteaux de rasage'!H271</f>
        <v>0</v>
      </c>
      <c r="BJ321" s="247">
        <f>'Base Couteaux de rasage'!B271</f>
        <v>0</v>
      </c>
      <c r="BK321" s="247">
        <f>'Base Couteaux de rasage'!J271</f>
        <v>0</v>
      </c>
      <c r="BL321" s="247">
        <f>'Base Couteaux de rasage'!K271</f>
        <v>0</v>
      </c>
      <c r="BM321" s="247">
        <f>'Base Couteaux de rasage'!L271</f>
        <v>0</v>
      </c>
      <c r="BN321" s="247">
        <f>'Base Couteaux de rasage'!M271</f>
        <v>0</v>
      </c>
      <c r="BO321" s="221"/>
      <c r="BP321" s="221"/>
      <c r="BQ321" s="11"/>
      <c r="BR321" s="11"/>
      <c r="BS321" s="11"/>
      <c r="BT321" s="11"/>
      <c r="BU321" s="11"/>
      <c r="BV321" s="11"/>
      <c r="BW321" s="11"/>
      <c r="BX321" s="11"/>
      <c r="BY321" s="11"/>
      <c r="BZ321" s="11"/>
      <c r="CA321" s="11"/>
      <c r="CB321" s="11"/>
      <c r="CC321" s="11"/>
      <c r="CD321" s="11"/>
      <c r="CE321" s="11"/>
      <c r="CI321" s="7"/>
      <c r="CJ321" s="7"/>
      <c r="CK321" s="7"/>
      <c r="CL321" s="7"/>
      <c r="CM321" s="7"/>
      <c r="CN321" s="7"/>
      <c r="CO321" s="7"/>
      <c r="CP321" s="7"/>
    </row>
    <row r="322" spans="54:94" x14ac:dyDescent="0.2">
      <c r="BB322" s="247">
        <f>'Base Couteaux de rasage'!N272</f>
        <v>0</v>
      </c>
      <c r="BC322" s="247"/>
      <c r="BD322" s="247">
        <f>'Base Couteaux de rasage'!C272</f>
        <v>0</v>
      </c>
      <c r="BE322" s="247">
        <f>'Base Couteaux de rasage'!D272</f>
        <v>0</v>
      </c>
      <c r="BF322" s="247">
        <f>'Base Couteaux de rasage'!E272</f>
        <v>0</v>
      </c>
      <c r="BG322" s="247">
        <f>'Base Couteaux de rasage'!F272</f>
        <v>0</v>
      </c>
      <c r="BH322" s="247">
        <f>'Base Couteaux de rasage'!G272</f>
        <v>0</v>
      </c>
      <c r="BI322" s="247">
        <f>'Base Couteaux de rasage'!H272</f>
        <v>0</v>
      </c>
      <c r="BJ322" s="247">
        <f>'Base Couteaux de rasage'!B272</f>
        <v>0</v>
      </c>
      <c r="BK322" s="247">
        <f>'Base Couteaux de rasage'!J272</f>
        <v>0</v>
      </c>
      <c r="BL322" s="247">
        <f>'Base Couteaux de rasage'!K272</f>
        <v>0</v>
      </c>
      <c r="BM322" s="247">
        <f>'Base Couteaux de rasage'!L272</f>
        <v>0</v>
      </c>
      <c r="BN322" s="247">
        <f>'Base Couteaux de rasage'!M272</f>
        <v>0</v>
      </c>
      <c r="BO322" s="221"/>
      <c r="BP322" s="221"/>
      <c r="BQ322" s="11"/>
      <c r="BR322" s="11"/>
      <c r="BS322" s="11"/>
      <c r="BT322" s="11"/>
      <c r="BU322" s="11"/>
      <c r="BV322" s="11"/>
      <c r="BW322" s="11"/>
      <c r="BX322" s="11"/>
      <c r="BY322" s="11"/>
      <c r="BZ322" s="11"/>
      <c r="CA322" s="11"/>
      <c r="CB322" s="11"/>
      <c r="CC322" s="11"/>
      <c r="CD322" s="11"/>
      <c r="CE322" s="11"/>
      <c r="CI322" s="7"/>
      <c r="CJ322" s="7"/>
      <c r="CK322" s="7"/>
      <c r="CL322" s="7"/>
      <c r="CM322" s="7"/>
      <c r="CN322" s="7"/>
      <c r="CO322" s="7"/>
      <c r="CP322" s="7"/>
    </row>
    <row r="323" spans="54:94" x14ac:dyDescent="0.2">
      <c r="BB323" s="247">
        <f>'Base Couteaux de rasage'!N273</f>
        <v>0</v>
      </c>
      <c r="BC323" s="247"/>
      <c r="BD323" s="247">
        <f>'Base Couteaux de rasage'!C273</f>
        <v>0</v>
      </c>
      <c r="BE323" s="247">
        <f>'Base Couteaux de rasage'!D273</f>
        <v>0</v>
      </c>
      <c r="BF323" s="247">
        <f>'Base Couteaux de rasage'!E273</f>
        <v>0</v>
      </c>
      <c r="BG323" s="247">
        <f>'Base Couteaux de rasage'!F273</f>
        <v>0</v>
      </c>
      <c r="BH323" s="247">
        <f>'Base Couteaux de rasage'!G273</f>
        <v>0</v>
      </c>
      <c r="BI323" s="247">
        <f>'Base Couteaux de rasage'!H273</f>
        <v>0</v>
      </c>
      <c r="BJ323" s="247">
        <f>'Base Couteaux de rasage'!B273</f>
        <v>0</v>
      </c>
      <c r="BK323" s="247">
        <f>'Base Couteaux de rasage'!J273</f>
        <v>0</v>
      </c>
      <c r="BL323" s="247">
        <f>'Base Couteaux de rasage'!K273</f>
        <v>0</v>
      </c>
      <c r="BM323" s="247">
        <f>'Base Couteaux de rasage'!L273</f>
        <v>0</v>
      </c>
      <c r="BN323" s="247">
        <f>'Base Couteaux de rasage'!M273</f>
        <v>0</v>
      </c>
      <c r="BO323" s="221"/>
      <c r="BP323" s="221"/>
      <c r="BQ323" s="11"/>
      <c r="BR323" s="11"/>
      <c r="BS323" s="11"/>
      <c r="BT323" s="11"/>
      <c r="BU323" s="11"/>
      <c r="BV323" s="11"/>
      <c r="BW323" s="11"/>
      <c r="BX323" s="11"/>
      <c r="BY323" s="11"/>
      <c r="BZ323" s="11"/>
      <c r="CA323" s="11"/>
      <c r="CB323" s="11"/>
      <c r="CC323" s="11"/>
      <c r="CD323" s="11"/>
      <c r="CE323" s="11"/>
      <c r="CI323" s="7"/>
      <c r="CJ323" s="7"/>
      <c r="CK323" s="7"/>
      <c r="CL323" s="7"/>
      <c r="CM323" s="7"/>
      <c r="CN323" s="7"/>
      <c r="CO323" s="7"/>
      <c r="CP323" s="7"/>
    </row>
    <row r="324" spans="54:94" x14ac:dyDescent="0.2">
      <c r="BB324" s="247">
        <f>'Base Couteaux de rasage'!N274</f>
        <v>0</v>
      </c>
      <c r="BC324" s="247"/>
      <c r="BD324" s="247">
        <f>'Base Couteaux de rasage'!C274</f>
        <v>0</v>
      </c>
      <c r="BE324" s="247">
        <f>'Base Couteaux de rasage'!D274</f>
        <v>0</v>
      </c>
      <c r="BF324" s="247">
        <f>'Base Couteaux de rasage'!E274</f>
        <v>0</v>
      </c>
      <c r="BG324" s="247">
        <f>'Base Couteaux de rasage'!F274</f>
        <v>0</v>
      </c>
      <c r="BH324" s="247">
        <f>'Base Couteaux de rasage'!G274</f>
        <v>0</v>
      </c>
      <c r="BI324" s="247">
        <f>'Base Couteaux de rasage'!H274</f>
        <v>0</v>
      </c>
      <c r="BJ324" s="247">
        <f>'Base Couteaux de rasage'!B274</f>
        <v>0</v>
      </c>
      <c r="BK324" s="247">
        <f>'Base Couteaux de rasage'!J274</f>
        <v>0</v>
      </c>
      <c r="BL324" s="247">
        <f>'Base Couteaux de rasage'!K274</f>
        <v>0</v>
      </c>
      <c r="BM324" s="247">
        <f>'Base Couteaux de rasage'!L274</f>
        <v>0</v>
      </c>
      <c r="BN324" s="247">
        <f>'Base Couteaux de rasage'!M274</f>
        <v>0</v>
      </c>
      <c r="BO324" s="221"/>
      <c r="BP324" s="221"/>
      <c r="BQ324" s="11"/>
      <c r="BR324" s="11"/>
      <c r="BS324" s="11"/>
      <c r="BT324" s="11"/>
      <c r="BU324" s="11"/>
      <c r="BV324" s="11"/>
      <c r="BW324" s="11"/>
      <c r="BX324" s="11"/>
      <c r="BY324" s="11"/>
      <c r="BZ324" s="11"/>
      <c r="CA324" s="11"/>
      <c r="CB324" s="11"/>
      <c r="CC324" s="11"/>
      <c r="CD324" s="11"/>
      <c r="CE324" s="11"/>
      <c r="CI324" s="7"/>
      <c r="CJ324" s="7"/>
      <c r="CK324" s="7"/>
      <c r="CL324" s="7"/>
      <c r="CM324" s="7"/>
      <c r="CN324" s="7"/>
      <c r="CO324" s="7"/>
      <c r="CP324" s="7"/>
    </row>
    <row r="325" spans="54:94" x14ac:dyDescent="0.2">
      <c r="BB325" s="247">
        <f>'Base Couteaux de rasage'!N275</f>
        <v>0</v>
      </c>
      <c r="BC325" s="247"/>
      <c r="BD325" s="247">
        <f>'Base Couteaux de rasage'!C275</f>
        <v>0</v>
      </c>
      <c r="BE325" s="247">
        <f>'Base Couteaux de rasage'!D275</f>
        <v>0</v>
      </c>
      <c r="BF325" s="247">
        <f>'Base Couteaux de rasage'!E275</f>
        <v>0</v>
      </c>
      <c r="BG325" s="247">
        <f>'Base Couteaux de rasage'!F275</f>
        <v>0</v>
      </c>
      <c r="BH325" s="247">
        <f>'Base Couteaux de rasage'!G275</f>
        <v>0</v>
      </c>
      <c r="BI325" s="247">
        <f>'Base Couteaux de rasage'!H275</f>
        <v>0</v>
      </c>
      <c r="BJ325" s="247">
        <f>'Base Couteaux de rasage'!B275</f>
        <v>0</v>
      </c>
      <c r="BK325" s="247">
        <f>'Base Couteaux de rasage'!J275</f>
        <v>0</v>
      </c>
      <c r="BL325" s="247">
        <f>'Base Couteaux de rasage'!K275</f>
        <v>0</v>
      </c>
      <c r="BM325" s="247">
        <f>'Base Couteaux de rasage'!L275</f>
        <v>0</v>
      </c>
      <c r="BN325" s="247">
        <f>'Base Couteaux de rasage'!M275</f>
        <v>0</v>
      </c>
      <c r="BO325" s="221"/>
      <c r="BP325" s="221"/>
      <c r="BQ325" s="11"/>
      <c r="BR325" s="11"/>
      <c r="BS325" s="11"/>
      <c r="BT325" s="11"/>
      <c r="BU325" s="11"/>
      <c r="BV325" s="11"/>
      <c r="BW325" s="11"/>
      <c r="BX325" s="11"/>
      <c r="BY325" s="11"/>
      <c r="BZ325" s="11"/>
      <c r="CA325" s="11"/>
      <c r="CB325" s="11"/>
      <c r="CC325" s="11"/>
      <c r="CD325" s="11"/>
      <c r="CE325" s="11"/>
      <c r="CI325" s="7"/>
      <c r="CJ325" s="7"/>
      <c r="CK325" s="7"/>
      <c r="CL325" s="7"/>
      <c r="CM325" s="7"/>
      <c r="CN325" s="7"/>
      <c r="CO325" s="7"/>
      <c r="CP325" s="7"/>
    </row>
    <row r="326" spans="54:94" x14ac:dyDescent="0.2">
      <c r="BB326" s="247">
        <f>'Base Couteaux de rasage'!N276</f>
        <v>0</v>
      </c>
      <c r="BC326" s="247"/>
      <c r="BD326" s="247">
        <f>'Base Couteaux de rasage'!C276</f>
        <v>0</v>
      </c>
      <c r="BE326" s="247">
        <f>'Base Couteaux de rasage'!D276</f>
        <v>0</v>
      </c>
      <c r="BF326" s="247">
        <f>'Base Couteaux de rasage'!E276</f>
        <v>0</v>
      </c>
      <c r="BG326" s="247">
        <f>'Base Couteaux de rasage'!F276</f>
        <v>0</v>
      </c>
      <c r="BH326" s="247">
        <f>'Base Couteaux de rasage'!G276</f>
        <v>0</v>
      </c>
      <c r="BI326" s="247">
        <f>'Base Couteaux de rasage'!H276</f>
        <v>0</v>
      </c>
      <c r="BJ326" s="247">
        <f>'Base Couteaux de rasage'!B276</f>
        <v>0</v>
      </c>
      <c r="BK326" s="247">
        <f>'Base Couteaux de rasage'!J276</f>
        <v>0</v>
      </c>
      <c r="BL326" s="247">
        <f>'Base Couteaux de rasage'!K276</f>
        <v>0</v>
      </c>
      <c r="BM326" s="247">
        <f>'Base Couteaux de rasage'!L276</f>
        <v>0</v>
      </c>
      <c r="BN326" s="247">
        <f>'Base Couteaux de rasage'!M276</f>
        <v>0</v>
      </c>
      <c r="BO326" s="221"/>
      <c r="BP326" s="221"/>
      <c r="BQ326" s="11"/>
      <c r="BR326" s="11"/>
      <c r="BS326" s="11"/>
      <c r="BT326" s="11"/>
      <c r="BU326" s="11"/>
      <c r="BV326" s="11"/>
      <c r="BW326" s="11"/>
      <c r="BX326" s="11"/>
      <c r="BY326" s="11"/>
      <c r="BZ326" s="11"/>
      <c r="CA326" s="11"/>
      <c r="CB326" s="11"/>
      <c r="CC326" s="11"/>
      <c r="CD326" s="11"/>
      <c r="CE326" s="11"/>
      <c r="CI326" s="7"/>
      <c r="CJ326" s="7"/>
      <c r="CK326" s="7"/>
      <c r="CL326" s="7"/>
      <c r="CM326" s="7"/>
      <c r="CN326" s="7"/>
      <c r="CO326" s="7"/>
      <c r="CP326" s="7"/>
    </row>
    <row r="327" spans="54:94" x14ac:dyDescent="0.2">
      <c r="BB327" s="247">
        <f>'Base Couteaux de rasage'!N277</f>
        <v>0</v>
      </c>
      <c r="BC327" s="247"/>
      <c r="BD327" s="247">
        <f>'Base Couteaux de rasage'!C277</f>
        <v>0</v>
      </c>
      <c r="BE327" s="247">
        <f>'Base Couteaux de rasage'!D277</f>
        <v>0</v>
      </c>
      <c r="BF327" s="247">
        <f>'Base Couteaux de rasage'!E277</f>
        <v>0</v>
      </c>
      <c r="BG327" s="247">
        <f>'Base Couteaux de rasage'!F277</f>
        <v>0</v>
      </c>
      <c r="BH327" s="247">
        <f>'Base Couteaux de rasage'!G277</f>
        <v>0</v>
      </c>
      <c r="BI327" s="247">
        <f>'Base Couteaux de rasage'!H277</f>
        <v>0</v>
      </c>
      <c r="BJ327" s="247">
        <f>'Base Couteaux de rasage'!B277</f>
        <v>0</v>
      </c>
      <c r="BK327" s="247">
        <f>'Base Couteaux de rasage'!J277</f>
        <v>0</v>
      </c>
      <c r="BL327" s="247">
        <f>'Base Couteaux de rasage'!K277</f>
        <v>0</v>
      </c>
      <c r="BM327" s="247">
        <f>'Base Couteaux de rasage'!L277</f>
        <v>0</v>
      </c>
      <c r="BN327" s="247">
        <f>'Base Couteaux de rasage'!M277</f>
        <v>0</v>
      </c>
      <c r="BO327" s="221"/>
      <c r="BP327" s="221"/>
      <c r="BQ327" s="11"/>
      <c r="BR327" s="11"/>
      <c r="BS327" s="11"/>
      <c r="BT327" s="11"/>
      <c r="BU327" s="11"/>
      <c r="BV327" s="11"/>
      <c r="BW327" s="11"/>
      <c r="BX327" s="11"/>
      <c r="BY327" s="11"/>
      <c r="BZ327" s="11"/>
      <c r="CA327" s="11"/>
      <c r="CB327" s="11"/>
      <c r="CC327" s="11"/>
      <c r="CD327" s="11"/>
      <c r="CE327" s="11"/>
      <c r="CI327" s="7"/>
      <c r="CJ327" s="7"/>
      <c r="CK327" s="7"/>
      <c r="CL327" s="7"/>
      <c r="CM327" s="7"/>
      <c r="CN327" s="7"/>
      <c r="CO327" s="7"/>
      <c r="CP327" s="7"/>
    </row>
    <row r="328" spans="54:94" x14ac:dyDescent="0.2">
      <c r="BB328" s="247">
        <f>'Base Couteaux de rasage'!N278</f>
        <v>0</v>
      </c>
      <c r="BC328" s="247"/>
      <c r="BD328" s="247">
        <f>'Base Couteaux de rasage'!C278</f>
        <v>0</v>
      </c>
      <c r="BE328" s="247">
        <f>'Base Couteaux de rasage'!D278</f>
        <v>0</v>
      </c>
      <c r="BF328" s="247">
        <f>'Base Couteaux de rasage'!E278</f>
        <v>0</v>
      </c>
      <c r="BG328" s="247">
        <f>'Base Couteaux de rasage'!F278</f>
        <v>0</v>
      </c>
      <c r="BH328" s="247">
        <f>'Base Couteaux de rasage'!G278</f>
        <v>0</v>
      </c>
      <c r="BI328" s="247">
        <f>'Base Couteaux de rasage'!H278</f>
        <v>0</v>
      </c>
      <c r="BJ328" s="247">
        <f>'Base Couteaux de rasage'!B278</f>
        <v>0</v>
      </c>
      <c r="BK328" s="247">
        <f>'Base Couteaux de rasage'!J278</f>
        <v>0</v>
      </c>
      <c r="BL328" s="247">
        <f>'Base Couteaux de rasage'!K278</f>
        <v>0</v>
      </c>
      <c r="BM328" s="247">
        <f>'Base Couteaux de rasage'!L278</f>
        <v>0</v>
      </c>
      <c r="BN328" s="247">
        <f>'Base Couteaux de rasage'!M278</f>
        <v>0</v>
      </c>
      <c r="BO328" s="221"/>
      <c r="BP328" s="221"/>
      <c r="BQ328" s="11"/>
      <c r="BR328" s="11"/>
      <c r="BS328" s="11"/>
      <c r="BT328" s="11"/>
      <c r="BU328" s="11"/>
      <c r="BV328" s="11"/>
      <c r="BW328" s="11"/>
      <c r="BX328" s="11"/>
      <c r="BY328" s="11"/>
      <c r="BZ328" s="11"/>
      <c r="CA328" s="11"/>
      <c r="CB328" s="11"/>
      <c r="CC328" s="11"/>
      <c r="CD328" s="11"/>
      <c r="CE328" s="11"/>
      <c r="CI328" s="7"/>
      <c r="CJ328" s="7"/>
      <c r="CK328" s="7"/>
      <c r="CL328" s="7"/>
      <c r="CM328" s="7"/>
      <c r="CN328" s="7"/>
      <c r="CO328" s="7"/>
      <c r="CP328" s="7"/>
    </row>
    <row r="329" spans="54:94" x14ac:dyDescent="0.2">
      <c r="BB329" s="247">
        <f>'Base Couteaux de rasage'!N279</f>
        <v>0</v>
      </c>
      <c r="BC329" s="247"/>
      <c r="BD329" s="247">
        <f>'Base Couteaux de rasage'!C279</f>
        <v>0</v>
      </c>
      <c r="BE329" s="247">
        <f>'Base Couteaux de rasage'!D279</f>
        <v>0</v>
      </c>
      <c r="BF329" s="247">
        <f>'Base Couteaux de rasage'!E279</f>
        <v>0</v>
      </c>
      <c r="BG329" s="247">
        <f>'Base Couteaux de rasage'!F279</f>
        <v>0</v>
      </c>
      <c r="BH329" s="247">
        <f>'Base Couteaux de rasage'!G279</f>
        <v>0</v>
      </c>
      <c r="BI329" s="247">
        <f>'Base Couteaux de rasage'!H279</f>
        <v>0</v>
      </c>
      <c r="BJ329" s="247">
        <f>'Base Couteaux de rasage'!B279</f>
        <v>0</v>
      </c>
      <c r="BK329" s="247">
        <f>'Base Couteaux de rasage'!J279</f>
        <v>0</v>
      </c>
      <c r="BL329" s="247">
        <f>'Base Couteaux de rasage'!K279</f>
        <v>0</v>
      </c>
      <c r="BM329" s="247">
        <f>'Base Couteaux de rasage'!L279</f>
        <v>0</v>
      </c>
      <c r="BN329" s="247">
        <f>'Base Couteaux de rasage'!M279</f>
        <v>0</v>
      </c>
      <c r="BO329" s="221"/>
      <c r="BP329" s="221"/>
      <c r="BQ329" s="11"/>
      <c r="BR329" s="11"/>
      <c r="BS329" s="11"/>
      <c r="BT329" s="11"/>
      <c r="BU329" s="11"/>
      <c r="BV329" s="11"/>
      <c r="BW329" s="11"/>
      <c r="BX329" s="11"/>
      <c r="BY329" s="11"/>
      <c r="BZ329" s="11"/>
      <c r="CA329" s="11"/>
      <c r="CB329" s="11"/>
      <c r="CC329" s="11"/>
      <c r="CD329" s="11"/>
      <c r="CE329" s="11"/>
      <c r="CI329" s="7"/>
      <c r="CJ329" s="7"/>
      <c r="CK329" s="7"/>
      <c r="CL329" s="7"/>
      <c r="CM329" s="7"/>
      <c r="CN329" s="7"/>
      <c r="CO329" s="7"/>
      <c r="CP329" s="7"/>
    </row>
    <row r="330" spans="54:94" x14ac:dyDescent="0.2">
      <c r="BB330" s="247">
        <f>'Base Couteaux de rasage'!N280</f>
        <v>0</v>
      </c>
      <c r="BC330" s="247"/>
      <c r="BD330" s="247">
        <f>'Base Couteaux de rasage'!C280</f>
        <v>0</v>
      </c>
      <c r="BE330" s="247">
        <f>'Base Couteaux de rasage'!D280</f>
        <v>0</v>
      </c>
      <c r="BF330" s="247">
        <f>'Base Couteaux de rasage'!E280</f>
        <v>0</v>
      </c>
      <c r="BG330" s="247">
        <f>'Base Couteaux de rasage'!F280</f>
        <v>0</v>
      </c>
      <c r="BH330" s="247">
        <f>'Base Couteaux de rasage'!G280</f>
        <v>0</v>
      </c>
      <c r="BI330" s="247">
        <f>'Base Couteaux de rasage'!H280</f>
        <v>0</v>
      </c>
      <c r="BJ330" s="247">
        <f>'Base Couteaux de rasage'!B280</f>
        <v>0</v>
      </c>
      <c r="BK330" s="247">
        <f>'Base Couteaux de rasage'!J280</f>
        <v>0</v>
      </c>
      <c r="BL330" s="247">
        <f>'Base Couteaux de rasage'!K280</f>
        <v>0</v>
      </c>
      <c r="BM330" s="247">
        <f>'Base Couteaux de rasage'!L280</f>
        <v>0</v>
      </c>
      <c r="BN330" s="247">
        <f>'Base Couteaux de rasage'!M280</f>
        <v>0</v>
      </c>
      <c r="BO330" s="221"/>
      <c r="BP330" s="221"/>
      <c r="BQ330" s="11"/>
      <c r="BR330" s="11"/>
      <c r="BS330" s="11"/>
      <c r="BT330" s="11"/>
      <c r="BU330" s="11"/>
      <c r="BV330" s="11"/>
      <c r="BW330" s="11"/>
      <c r="BX330" s="11"/>
      <c r="BY330" s="11"/>
      <c r="BZ330" s="11"/>
      <c r="CA330" s="11"/>
      <c r="CB330" s="11"/>
      <c r="CC330" s="11"/>
      <c r="CD330" s="11"/>
      <c r="CE330" s="11"/>
      <c r="CI330" s="7"/>
      <c r="CJ330" s="7"/>
      <c r="CK330" s="7"/>
      <c r="CL330" s="7"/>
      <c r="CM330" s="7"/>
      <c r="CN330" s="7"/>
      <c r="CO330" s="7"/>
      <c r="CP330" s="7"/>
    </row>
    <row r="331" spans="54:94" x14ac:dyDescent="0.2">
      <c r="BB331" s="247">
        <f>'Base Couteaux de rasage'!N281</f>
        <v>0</v>
      </c>
      <c r="BC331" s="247"/>
      <c r="BD331" s="247">
        <f>'Base Couteaux de rasage'!C281</f>
        <v>0</v>
      </c>
      <c r="BE331" s="247">
        <f>'Base Couteaux de rasage'!D281</f>
        <v>0</v>
      </c>
      <c r="BF331" s="247">
        <f>'Base Couteaux de rasage'!E281</f>
        <v>0</v>
      </c>
      <c r="BG331" s="247">
        <f>'Base Couteaux de rasage'!F281</f>
        <v>0</v>
      </c>
      <c r="BH331" s="247">
        <f>'Base Couteaux de rasage'!G281</f>
        <v>0</v>
      </c>
      <c r="BI331" s="247">
        <f>'Base Couteaux de rasage'!H281</f>
        <v>0</v>
      </c>
      <c r="BJ331" s="247">
        <f>'Base Couteaux de rasage'!B281</f>
        <v>0</v>
      </c>
      <c r="BK331" s="247">
        <f>'Base Couteaux de rasage'!J281</f>
        <v>0</v>
      </c>
      <c r="BL331" s="247">
        <f>'Base Couteaux de rasage'!K281</f>
        <v>0</v>
      </c>
      <c r="BM331" s="247">
        <f>'Base Couteaux de rasage'!L281</f>
        <v>0</v>
      </c>
      <c r="BN331" s="247">
        <f>'Base Couteaux de rasage'!M281</f>
        <v>0</v>
      </c>
      <c r="BO331" s="221"/>
      <c r="BP331" s="221"/>
      <c r="BQ331" s="11"/>
      <c r="BR331" s="11"/>
      <c r="BS331" s="11"/>
      <c r="BT331" s="11"/>
      <c r="BU331" s="11"/>
      <c r="BV331" s="11"/>
      <c r="BW331" s="11"/>
      <c r="BX331" s="11"/>
      <c r="BY331" s="11"/>
      <c r="BZ331" s="11"/>
      <c r="CA331" s="11"/>
      <c r="CB331" s="11"/>
      <c r="CC331" s="11"/>
      <c r="CD331" s="11"/>
      <c r="CE331" s="11"/>
      <c r="CI331" s="7"/>
      <c r="CJ331" s="7"/>
      <c r="CK331" s="7"/>
      <c r="CL331" s="7"/>
      <c r="CM331" s="7"/>
      <c r="CN331" s="7"/>
      <c r="CO331" s="7"/>
      <c r="CP331" s="7"/>
    </row>
    <row r="332" spans="54:94" x14ac:dyDescent="0.2">
      <c r="BB332" s="247">
        <f>'Base Couteaux de rasage'!N282</f>
        <v>0</v>
      </c>
      <c r="BC332" s="247"/>
      <c r="BD332" s="247">
        <f>'Base Couteaux de rasage'!C282</f>
        <v>0</v>
      </c>
      <c r="BE332" s="247">
        <f>'Base Couteaux de rasage'!D282</f>
        <v>0</v>
      </c>
      <c r="BF332" s="247">
        <f>'Base Couteaux de rasage'!E282</f>
        <v>0</v>
      </c>
      <c r="BG332" s="247">
        <f>'Base Couteaux de rasage'!F282</f>
        <v>0</v>
      </c>
      <c r="BH332" s="247">
        <f>'Base Couteaux de rasage'!G282</f>
        <v>0</v>
      </c>
      <c r="BI332" s="247">
        <f>'Base Couteaux de rasage'!H282</f>
        <v>0</v>
      </c>
      <c r="BJ332" s="247">
        <f>'Base Couteaux de rasage'!B282</f>
        <v>0</v>
      </c>
      <c r="BK332" s="247">
        <f>'Base Couteaux de rasage'!J282</f>
        <v>0</v>
      </c>
      <c r="BL332" s="247">
        <f>'Base Couteaux de rasage'!K282</f>
        <v>0</v>
      </c>
      <c r="BM332" s="247">
        <f>'Base Couteaux de rasage'!L282</f>
        <v>0</v>
      </c>
      <c r="BN332" s="247">
        <f>'Base Couteaux de rasage'!M282</f>
        <v>0</v>
      </c>
      <c r="BO332" s="221"/>
      <c r="BP332" s="221"/>
      <c r="BQ332" s="11"/>
      <c r="BR332" s="11"/>
      <c r="BS332" s="11"/>
      <c r="BT332" s="11"/>
      <c r="BU332" s="11"/>
      <c r="BV332" s="11"/>
      <c r="BW332" s="11"/>
      <c r="BX332" s="11"/>
      <c r="BY332" s="11"/>
      <c r="BZ332" s="11"/>
      <c r="CA332" s="11"/>
      <c r="CB332" s="11"/>
      <c r="CC332" s="11"/>
      <c r="CD332" s="11"/>
      <c r="CE332" s="11"/>
      <c r="CI332" s="7"/>
      <c r="CJ332" s="7"/>
      <c r="CK332" s="7"/>
      <c r="CL332" s="7"/>
      <c r="CM332" s="7"/>
      <c r="CN332" s="7"/>
      <c r="CO332" s="7"/>
      <c r="CP332" s="7"/>
    </row>
    <row r="333" spans="54:94" x14ac:dyDescent="0.2">
      <c r="BB333" s="247">
        <f>'Base Couteaux de rasage'!N283</f>
        <v>0</v>
      </c>
      <c r="BC333" s="247"/>
      <c r="BD333" s="247">
        <f>'Base Couteaux de rasage'!C283</f>
        <v>0</v>
      </c>
      <c r="BE333" s="247">
        <f>'Base Couteaux de rasage'!D283</f>
        <v>0</v>
      </c>
      <c r="BF333" s="247">
        <f>'Base Couteaux de rasage'!E283</f>
        <v>0</v>
      </c>
      <c r="BG333" s="247">
        <f>'Base Couteaux de rasage'!F283</f>
        <v>0</v>
      </c>
      <c r="BH333" s="247">
        <f>'Base Couteaux de rasage'!G283</f>
        <v>0</v>
      </c>
      <c r="BI333" s="247">
        <f>'Base Couteaux de rasage'!H283</f>
        <v>0</v>
      </c>
      <c r="BJ333" s="247">
        <f>'Base Couteaux de rasage'!B283</f>
        <v>0</v>
      </c>
      <c r="BK333" s="247">
        <f>'Base Couteaux de rasage'!J283</f>
        <v>0</v>
      </c>
      <c r="BL333" s="247">
        <f>'Base Couteaux de rasage'!K283</f>
        <v>0</v>
      </c>
      <c r="BM333" s="247">
        <f>'Base Couteaux de rasage'!L283</f>
        <v>0</v>
      </c>
      <c r="BN333" s="247">
        <f>'Base Couteaux de rasage'!M283</f>
        <v>0</v>
      </c>
      <c r="BO333" s="221"/>
      <c r="BP333" s="221"/>
      <c r="BQ333" s="11"/>
      <c r="BR333" s="11"/>
      <c r="BS333" s="11"/>
      <c r="BT333" s="11"/>
      <c r="BU333" s="11"/>
      <c r="BV333" s="11"/>
      <c r="BW333" s="11"/>
      <c r="BX333" s="11"/>
      <c r="BY333" s="11"/>
      <c r="BZ333" s="11"/>
      <c r="CA333" s="11"/>
      <c r="CB333" s="11"/>
      <c r="CC333" s="11"/>
      <c r="CD333" s="11"/>
      <c r="CE333" s="11"/>
      <c r="CI333" s="7"/>
      <c r="CJ333" s="7"/>
      <c r="CK333" s="7"/>
      <c r="CL333" s="7"/>
      <c r="CM333" s="7"/>
      <c r="CN333" s="7"/>
      <c r="CO333" s="7"/>
      <c r="CP333" s="7"/>
    </row>
    <row r="334" spans="54:94" x14ac:dyDescent="0.2">
      <c r="BB334" s="247">
        <f>'Base Couteaux de rasage'!N284</f>
        <v>0</v>
      </c>
      <c r="BC334" s="247"/>
      <c r="BD334" s="247">
        <f>'Base Couteaux de rasage'!C284</f>
        <v>0</v>
      </c>
      <c r="BE334" s="247">
        <f>'Base Couteaux de rasage'!D284</f>
        <v>0</v>
      </c>
      <c r="BF334" s="247">
        <f>'Base Couteaux de rasage'!E284</f>
        <v>0</v>
      </c>
      <c r="BG334" s="247">
        <f>'Base Couteaux de rasage'!F284</f>
        <v>0</v>
      </c>
      <c r="BH334" s="247">
        <f>'Base Couteaux de rasage'!G284</f>
        <v>0</v>
      </c>
      <c r="BI334" s="247">
        <f>'Base Couteaux de rasage'!H284</f>
        <v>0</v>
      </c>
      <c r="BJ334" s="247">
        <f>'Base Couteaux de rasage'!B284</f>
        <v>0</v>
      </c>
      <c r="BK334" s="247">
        <f>'Base Couteaux de rasage'!J284</f>
        <v>0</v>
      </c>
      <c r="BL334" s="247">
        <f>'Base Couteaux de rasage'!K284</f>
        <v>0</v>
      </c>
      <c r="BM334" s="247">
        <f>'Base Couteaux de rasage'!L284</f>
        <v>0</v>
      </c>
      <c r="BN334" s="247">
        <f>'Base Couteaux de rasage'!M284</f>
        <v>0</v>
      </c>
      <c r="BO334" s="221"/>
      <c r="BP334" s="221"/>
      <c r="BQ334" s="11"/>
      <c r="BR334" s="11"/>
      <c r="BS334" s="11"/>
      <c r="BT334" s="11"/>
      <c r="BU334" s="11"/>
      <c r="BV334" s="11"/>
      <c r="BW334" s="11"/>
      <c r="BX334" s="11"/>
      <c r="BY334" s="11"/>
      <c r="BZ334" s="11"/>
      <c r="CA334" s="11"/>
      <c r="CB334" s="11"/>
      <c r="CC334" s="11"/>
      <c r="CD334" s="11"/>
      <c r="CE334" s="11"/>
      <c r="CI334" s="7"/>
      <c r="CJ334" s="7"/>
      <c r="CK334" s="7"/>
      <c r="CL334" s="7"/>
      <c r="CM334" s="7"/>
      <c r="CN334" s="7"/>
      <c r="CO334" s="7"/>
      <c r="CP334" s="7"/>
    </row>
    <row r="335" spans="54:94" x14ac:dyDescent="0.2">
      <c r="BB335" s="247"/>
      <c r="BC335" s="247"/>
      <c r="BD335" s="247"/>
      <c r="BE335" s="247"/>
      <c r="BF335" s="247"/>
      <c r="BG335" s="247"/>
      <c r="BH335" s="247"/>
      <c r="BI335" s="247"/>
      <c r="BJ335" s="247"/>
      <c r="BK335" s="247"/>
      <c r="BL335" s="247"/>
      <c r="BM335" s="247"/>
      <c r="BN335" s="247"/>
      <c r="BO335" s="221"/>
      <c r="BP335" s="221"/>
      <c r="BQ335" s="11"/>
      <c r="BR335" s="11"/>
      <c r="BS335" s="11"/>
      <c r="BT335" s="11"/>
      <c r="BU335" s="11"/>
      <c r="BV335" s="11"/>
      <c r="BW335" s="11"/>
      <c r="BX335" s="11"/>
      <c r="BY335" s="11"/>
      <c r="BZ335" s="11"/>
      <c r="CA335" s="11"/>
      <c r="CB335" s="11"/>
      <c r="CC335" s="11"/>
      <c r="CD335" s="11"/>
      <c r="CE335" s="11"/>
      <c r="CI335" s="7"/>
      <c r="CJ335" s="7"/>
      <c r="CK335" s="7"/>
      <c r="CL335" s="7"/>
      <c r="CM335" s="7"/>
      <c r="CN335" s="7"/>
      <c r="CO335" s="7"/>
      <c r="CP335" s="7"/>
    </row>
    <row r="336" spans="54:94" x14ac:dyDescent="0.2">
      <c r="BB336" s="221"/>
      <c r="BC336" s="221"/>
      <c r="BD336" s="221"/>
      <c r="BE336" s="221"/>
      <c r="BF336" s="221"/>
      <c r="BG336" s="221"/>
      <c r="BH336" s="221"/>
      <c r="BI336" s="221"/>
      <c r="BJ336" s="221"/>
      <c r="BK336" s="221"/>
      <c r="BL336" s="221"/>
      <c r="BM336" s="221"/>
      <c r="BN336" s="221"/>
      <c r="BO336" s="221"/>
      <c r="BP336" s="221"/>
      <c r="BQ336" s="11"/>
      <c r="BR336" s="11"/>
      <c r="BS336" s="11"/>
      <c r="BT336" s="11"/>
      <c r="BU336" s="11"/>
      <c r="BV336" s="11"/>
      <c r="BW336" s="11"/>
      <c r="BX336" s="11"/>
      <c r="BY336" s="11"/>
      <c r="BZ336" s="11"/>
      <c r="CA336" s="11"/>
      <c r="CB336" s="11"/>
      <c r="CC336" s="11"/>
      <c r="CD336" s="11"/>
      <c r="CE336" s="11"/>
      <c r="CI336" s="7"/>
      <c r="CJ336" s="7"/>
      <c r="CK336" s="7"/>
      <c r="CL336" s="7"/>
      <c r="CM336" s="7"/>
      <c r="CN336" s="7"/>
      <c r="CO336" s="7"/>
      <c r="CP336" s="7"/>
    </row>
    <row r="337" spans="52:94" x14ac:dyDescent="0.2">
      <c r="BB337" s="221"/>
      <c r="BC337" s="221"/>
      <c r="BD337" s="221"/>
      <c r="BE337" s="221"/>
      <c r="BF337" s="221"/>
      <c r="BG337" s="221"/>
      <c r="BH337" s="221"/>
      <c r="BI337" s="221"/>
      <c r="BJ337" s="221"/>
      <c r="BK337" s="221"/>
      <c r="BL337" s="221"/>
      <c r="BM337" s="221"/>
      <c r="BN337" s="221"/>
      <c r="BO337" s="221"/>
      <c r="BP337" s="221"/>
      <c r="BQ337" s="11"/>
      <c r="BR337" s="11"/>
      <c r="BS337" s="11"/>
      <c r="BT337" s="11"/>
      <c r="BU337" s="11"/>
      <c r="BV337" s="11"/>
      <c r="BW337" s="11"/>
      <c r="BX337" s="11"/>
      <c r="BY337" s="11"/>
      <c r="BZ337" s="11"/>
      <c r="CA337" s="11"/>
      <c r="CB337" s="11"/>
      <c r="CC337" s="11"/>
      <c r="CD337" s="11"/>
      <c r="CE337" s="11"/>
      <c r="CI337" s="7"/>
      <c r="CJ337" s="7"/>
      <c r="CK337" s="7"/>
      <c r="CL337" s="7"/>
      <c r="CM337" s="7"/>
      <c r="CN337" s="7"/>
      <c r="CO337" s="7"/>
      <c r="CP337" s="7"/>
    </row>
    <row r="338" spans="52:94" x14ac:dyDescent="0.2">
      <c r="BB338" s="221"/>
      <c r="BC338" s="221"/>
      <c r="BD338" s="221"/>
      <c r="BE338" s="221"/>
      <c r="BF338" s="221"/>
      <c r="BG338" s="221"/>
      <c r="BH338" s="221"/>
      <c r="BI338" s="221"/>
      <c r="BJ338" s="221"/>
      <c r="BK338" s="221"/>
      <c r="BL338" s="221"/>
      <c r="BM338" s="221"/>
      <c r="BN338" s="221"/>
      <c r="BO338" s="221"/>
      <c r="BP338" s="221"/>
      <c r="BQ338" s="11"/>
      <c r="BR338" s="11"/>
      <c r="BS338" s="11"/>
      <c r="BT338" s="11"/>
      <c r="BU338" s="11"/>
      <c r="BV338" s="11"/>
      <c r="BW338" s="11"/>
      <c r="BX338" s="11"/>
      <c r="BY338" s="11"/>
      <c r="BZ338" s="11"/>
      <c r="CA338" s="11"/>
      <c r="CB338" s="11"/>
      <c r="CC338" s="11"/>
      <c r="CD338" s="11"/>
      <c r="CE338" s="11"/>
      <c r="CI338" s="7"/>
      <c r="CJ338" s="7"/>
      <c r="CK338" s="7"/>
      <c r="CL338" s="7"/>
      <c r="CM338" s="7"/>
      <c r="CN338" s="7"/>
      <c r="CO338" s="7"/>
      <c r="CP338" s="7"/>
    </row>
    <row r="339" spans="52:94" x14ac:dyDescent="0.2">
      <c r="BB339" s="221"/>
      <c r="BC339" s="221"/>
      <c r="BD339" s="221"/>
      <c r="BE339" s="221"/>
      <c r="BF339" s="221"/>
      <c r="BG339" s="221"/>
      <c r="BH339" s="221"/>
      <c r="BI339" s="221"/>
      <c r="BJ339" s="221"/>
      <c r="BK339" s="221"/>
      <c r="BL339" s="221"/>
      <c r="BM339" s="221"/>
      <c r="BN339" s="221"/>
      <c r="BO339" s="221"/>
      <c r="BP339" s="221"/>
      <c r="BQ339" s="11"/>
      <c r="BR339" s="11"/>
      <c r="BS339" s="11"/>
      <c r="BT339" s="11"/>
      <c r="BU339" s="11"/>
      <c r="BV339" s="11"/>
      <c r="BW339" s="11"/>
      <c r="BX339" s="11"/>
      <c r="BY339" s="11"/>
      <c r="BZ339" s="11"/>
      <c r="CA339" s="11"/>
      <c r="CB339" s="11"/>
      <c r="CC339" s="11"/>
      <c r="CD339" s="11"/>
      <c r="CE339" s="11"/>
      <c r="CI339" s="7"/>
      <c r="CJ339" s="7"/>
      <c r="CK339" s="7"/>
      <c r="CL339" s="7"/>
      <c r="CM339" s="7"/>
      <c r="CN339" s="7"/>
      <c r="CO339" s="7"/>
      <c r="CP339" s="7"/>
    </row>
    <row r="340" spans="52:94" x14ac:dyDescent="0.2">
      <c r="BB340" s="221"/>
      <c r="BC340" s="221"/>
      <c r="BD340" s="221"/>
      <c r="BE340" s="221"/>
      <c r="BF340" s="221"/>
      <c r="BG340" s="221"/>
      <c r="BH340" s="221"/>
      <c r="BI340" s="221"/>
      <c r="BJ340" s="221"/>
      <c r="BK340" s="221"/>
      <c r="BL340" s="221"/>
      <c r="BM340" s="221"/>
      <c r="BN340" s="221"/>
      <c r="BO340" s="221"/>
      <c r="BP340" s="221"/>
      <c r="BQ340" s="11"/>
      <c r="BR340" s="11"/>
      <c r="BS340" s="11"/>
      <c r="BT340" s="11"/>
      <c r="BU340" s="11"/>
      <c r="BV340" s="11"/>
      <c r="BW340" s="11"/>
      <c r="BX340" s="11"/>
      <c r="BY340" s="11"/>
      <c r="BZ340" s="11"/>
      <c r="CA340" s="11"/>
      <c r="CB340" s="11"/>
      <c r="CC340" s="11"/>
      <c r="CD340" s="11"/>
      <c r="CE340" s="11"/>
      <c r="CI340" s="7"/>
      <c r="CJ340" s="7"/>
      <c r="CK340" s="7"/>
      <c r="CL340" s="7"/>
      <c r="CM340" s="7"/>
      <c r="CN340" s="7"/>
      <c r="CO340" s="7"/>
      <c r="CP340" s="7"/>
    </row>
    <row r="341" spans="52:94" x14ac:dyDescent="0.2">
      <c r="BB341" s="221"/>
      <c r="BC341" s="221"/>
      <c r="BD341" s="221"/>
      <c r="BE341" s="221"/>
      <c r="BF341" s="221"/>
      <c r="BG341" s="221"/>
      <c r="BH341" s="221"/>
      <c r="BI341" s="221"/>
      <c r="BJ341" s="221"/>
      <c r="BK341" s="221"/>
      <c r="BL341" s="221"/>
      <c r="BM341" s="221"/>
      <c r="BN341" s="221"/>
      <c r="BO341" s="221"/>
      <c r="BP341" s="221"/>
      <c r="BQ341" s="11"/>
      <c r="BR341" s="11"/>
      <c r="BS341" s="11"/>
      <c r="BT341" s="11"/>
      <c r="BU341" s="11"/>
      <c r="BV341" s="11"/>
      <c r="BW341" s="11"/>
      <c r="BX341" s="11"/>
      <c r="BY341" s="11"/>
      <c r="BZ341" s="11"/>
      <c r="CA341" s="11"/>
      <c r="CB341" s="11"/>
      <c r="CC341" s="11"/>
      <c r="CD341" s="11"/>
      <c r="CE341" s="11"/>
      <c r="CI341" s="7"/>
      <c r="CJ341" s="7"/>
      <c r="CK341" s="7"/>
      <c r="CL341" s="7"/>
      <c r="CM341" s="7"/>
      <c r="CN341" s="7"/>
      <c r="CO341" s="7"/>
      <c r="CP341" s="7"/>
    </row>
    <row r="342" spans="52:94" x14ac:dyDescent="0.2">
      <c r="BB342" s="252"/>
      <c r="BC342" s="253"/>
      <c r="BD342" s="254"/>
      <c r="BE342" s="254"/>
      <c r="BF342" s="254"/>
      <c r="BG342" s="255"/>
      <c r="BH342" s="256"/>
      <c r="BI342" s="221"/>
      <c r="BJ342" s="257"/>
      <c r="BK342" s="257"/>
      <c r="BL342" s="258"/>
      <c r="BM342" s="11"/>
      <c r="BN342" s="11"/>
      <c r="BO342" s="11"/>
      <c r="BP342" s="11"/>
      <c r="BQ342" s="11"/>
      <c r="BR342" s="11"/>
      <c r="BS342" s="11"/>
      <c r="BT342" s="11"/>
      <c r="BU342" s="11"/>
      <c r="BV342" s="11"/>
      <c r="BW342" s="11"/>
      <c r="BX342" s="11"/>
      <c r="BY342" s="11"/>
      <c r="BZ342" s="11"/>
      <c r="CA342" s="11"/>
      <c r="CB342" s="11"/>
      <c r="CC342" s="11"/>
      <c r="CD342" s="11"/>
      <c r="CE342" s="11"/>
      <c r="CI342" s="7"/>
      <c r="CJ342" s="7"/>
      <c r="CK342" s="7"/>
      <c r="CL342" s="7"/>
      <c r="CM342" s="7"/>
      <c r="CN342" s="7"/>
      <c r="CO342" s="7"/>
      <c r="CP342" s="7"/>
    </row>
    <row r="343" spans="52:94" x14ac:dyDescent="0.2">
      <c r="BB343" s="252"/>
      <c r="BC343" s="259"/>
      <c r="BD343" s="254"/>
      <c r="BE343" s="254"/>
      <c r="BF343" s="254"/>
      <c r="BG343" s="255"/>
      <c r="BH343" s="11"/>
      <c r="BI343" s="221"/>
      <c r="BJ343" s="11"/>
      <c r="BK343" s="11"/>
      <c r="BL343" s="11"/>
      <c r="BM343" s="11"/>
      <c r="BN343" s="11"/>
      <c r="BO343" s="11"/>
      <c r="BP343" s="11"/>
      <c r="BQ343" s="11"/>
      <c r="BR343" s="11"/>
      <c r="BS343" s="11"/>
      <c r="BT343" s="11"/>
      <c r="BU343" s="11"/>
      <c r="BV343" s="11"/>
      <c r="BW343" s="11"/>
      <c r="BX343" s="11"/>
      <c r="BY343" s="11"/>
      <c r="BZ343" s="11"/>
      <c r="CA343" s="11"/>
      <c r="CB343" s="11"/>
      <c r="CC343" s="11"/>
      <c r="CD343" s="11"/>
      <c r="CE343" s="11"/>
      <c r="CI343" s="7"/>
      <c r="CJ343" s="7"/>
      <c r="CK343" s="7"/>
      <c r="CL343" s="7"/>
      <c r="CM343" s="7"/>
      <c r="CN343" s="7"/>
      <c r="CO343" s="7"/>
      <c r="CP343" s="7"/>
    </row>
    <row r="344" spans="52:94" x14ac:dyDescent="0.2">
      <c r="BB344" s="252"/>
      <c r="BC344" s="259"/>
      <c r="BD344" s="254"/>
      <c r="BE344" s="254"/>
      <c r="BF344" s="254"/>
      <c r="BG344" s="255"/>
      <c r="BH344" s="11"/>
      <c r="BI344" s="221"/>
      <c r="BJ344" s="11"/>
      <c r="BK344" s="11"/>
      <c r="BL344" s="11"/>
      <c r="BM344" s="11"/>
      <c r="BN344" s="11"/>
      <c r="BO344" s="11"/>
      <c r="BP344" s="11"/>
      <c r="BQ344" s="11"/>
      <c r="BR344" s="11"/>
      <c r="BS344" s="11"/>
      <c r="BT344" s="11"/>
      <c r="BU344" s="11"/>
      <c r="BV344" s="11"/>
      <c r="BW344" s="11"/>
      <c r="BX344" s="11"/>
      <c r="BY344" s="11"/>
      <c r="BZ344" s="11"/>
      <c r="CA344" s="11"/>
      <c r="CB344" s="11"/>
      <c r="CC344" s="11"/>
      <c r="CD344" s="11"/>
      <c r="CE344" s="11"/>
      <c r="CI344" s="7"/>
      <c r="CJ344" s="7"/>
      <c r="CK344" s="7"/>
      <c r="CL344" s="7"/>
      <c r="CM344" s="7"/>
      <c r="CN344" s="7"/>
      <c r="CO344" s="7"/>
      <c r="CP344" s="7"/>
    </row>
    <row r="345" spans="52:94" x14ac:dyDescent="0.2">
      <c r="BB345" s="252"/>
      <c r="BC345" s="259"/>
      <c r="BD345" s="254"/>
      <c r="BE345" s="254"/>
      <c r="BF345" s="254"/>
      <c r="BG345" s="255"/>
      <c r="BH345" s="11"/>
      <c r="BI345" s="221"/>
      <c r="BJ345" s="11"/>
      <c r="BK345" s="11"/>
      <c r="BL345" s="11"/>
      <c r="BM345" s="11"/>
      <c r="BN345" s="11"/>
      <c r="BO345" s="11"/>
      <c r="BP345" s="11"/>
      <c r="BQ345" s="11"/>
      <c r="BR345" s="11"/>
      <c r="BS345" s="11"/>
      <c r="BT345" s="11"/>
      <c r="BU345" s="11"/>
      <c r="BV345" s="11"/>
      <c r="BW345" s="11"/>
      <c r="BX345" s="11"/>
      <c r="BY345" s="11"/>
      <c r="BZ345" s="11"/>
      <c r="CA345" s="11"/>
      <c r="CB345" s="11"/>
      <c r="CC345" s="11"/>
      <c r="CD345" s="11"/>
      <c r="CE345" s="11"/>
      <c r="CI345" s="7"/>
      <c r="CJ345" s="7"/>
      <c r="CK345" s="7"/>
      <c r="CL345" s="7"/>
      <c r="CM345" s="7"/>
      <c r="CN345" s="7"/>
      <c r="CO345" s="7"/>
      <c r="CP345" s="7"/>
    </row>
    <row r="346" spans="52:94" x14ac:dyDescent="0.2">
      <c r="BB346" s="11"/>
      <c r="BC346" s="253"/>
      <c r="BD346" s="254"/>
      <c r="BE346" s="254"/>
      <c r="BF346" s="254"/>
      <c r="BG346" s="255"/>
      <c r="BH346" s="11"/>
      <c r="BI346" s="235"/>
      <c r="BJ346" s="11"/>
      <c r="BK346" s="11"/>
      <c r="BL346" s="11"/>
      <c r="BM346" s="11"/>
      <c r="BN346" s="11"/>
      <c r="BO346" s="11"/>
      <c r="BP346" s="11"/>
      <c r="BQ346" s="11"/>
      <c r="BR346" s="11"/>
      <c r="BS346" s="11"/>
      <c r="BT346" s="11"/>
      <c r="BU346" s="11"/>
      <c r="BV346" s="11"/>
      <c r="BW346" s="11"/>
      <c r="BX346" s="11"/>
      <c r="BY346" s="11"/>
      <c r="BZ346" s="11"/>
      <c r="CA346" s="11"/>
      <c r="CB346" s="11"/>
      <c r="CC346" s="11"/>
      <c r="CD346" s="11"/>
      <c r="CE346" s="11"/>
      <c r="CI346" s="7"/>
      <c r="CJ346" s="7"/>
      <c r="CK346" s="7"/>
      <c r="CL346" s="7"/>
      <c r="CM346" s="7"/>
      <c r="CN346" s="7"/>
      <c r="CO346" s="7"/>
      <c r="CP346" s="7"/>
    </row>
    <row r="347" spans="52:94" x14ac:dyDescent="0.2">
      <c r="BB347" s="11"/>
      <c r="BC347" s="253"/>
      <c r="BD347" s="254"/>
      <c r="BE347" s="254"/>
      <c r="BF347" s="254"/>
      <c r="BG347" s="255"/>
      <c r="BH347" s="11"/>
      <c r="BI347" s="235"/>
      <c r="BJ347" s="11"/>
      <c r="BK347" s="11"/>
      <c r="BL347" s="11"/>
      <c r="BM347" s="11"/>
      <c r="BN347" s="11"/>
      <c r="BO347" s="11"/>
      <c r="BP347" s="11"/>
      <c r="BQ347" s="11"/>
      <c r="BR347" s="11"/>
      <c r="BS347" s="11"/>
      <c r="BT347" s="11"/>
      <c r="BU347" s="11"/>
      <c r="BV347" s="11"/>
      <c r="BW347" s="11"/>
      <c r="BX347" s="11"/>
      <c r="BY347" s="11"/>
      <c r="BZ347" s="11"/>
      <c r="CA347" s="11"/>
      <c r="CB347" s="11"/>
      <c r="CC347" s="11"/>
      <c r="CD347" s="11"/>
      <c r="CE347" s="11"/>
      <c r="CI347" s="7"/>
      <c r="CJ347" s="7"/>
      <c r="CK347" s="7"/>
      <c r="CL347" s="7"/>
      <c r="CM347" s="7"/>
      <c r="CN347" s="7"/>
      <c r="CO347" s="7"/>
      <c r="CP347" s="7"/>
    </row>
    <row r="348" spans="52:94" x14ac:dyDescent="0.2">
      <c r="BB348" s="11"/>
      <c r="BC348" s="253"/>
      <c r="BD348" s="254"/>
      <c r="BE348" s="254"/>
      <c r="BF348" s="254"/>
      <c r="BG348" s="255"/>
      <c r="BH348" s="11"/>
      <c r="BI348" s="235"/>
      <c r="BJ348" s="11"/>
      <c r="BK348" s="11"/>
      <c r="BL348" s="11"/>
      <c r="BM348" s="11"/>
      <c r="BN348" s="11"/>
      <c r="BO348" s="11"/>
      <c r="BP348" s="11"/>
      <c r="BQ348" s="11"/>
      <c r="BR348" s="11"/>
      <c r="BS348" s="11"/>
      <c r="BT348" s="11"/>
      <c r="BU348" s="11"/>
      <c r="BV348" s="11"/>
      <c r="BX348" s="11"/>
      <c r="BY348" s="11"/>
      <c r="BZ348" s="11"/>
      <c r="CA348" s="11"/>
      <c r="CB348" s="11"/>
      <c r="CC348" s="11"/>
      <c r="CD348" s="11"/>
      <c r="CE348" s="11"/>
      <c r="CI348" s="7"/>
      <c r="CJ348" s="7"/>
      <c r="CK348" s="7"/>
      <c r="CL348" s="7"/>
      <c r="CM348" s="7"/>
      <c r="CN348" s="7"/>
      <c r="CO348" s="7"/>
      <c r="CP348" s="7"/>
    </row>
    <row r="349" spans="52:94" x14ac:dyDescent="0.2">
      <c r="BC349" s="253"/>
      <c r="BD349" s="254"/>
      <c r="BE349" s="254"/>
      <c r="BF349" s="254"/>
      <c r="BG349" s="255"/>
      <c r="BH349" s="11"/>
      <c r="BI349" s="235"/>
      <c r="BJ349" s="11"/>
      <c r="BK349" s="11"/>
      <c r="BL349" s="235"/>
      <c r="BM349" s="248"/>
      <c r="CI349" s="7"/>
      <c r="CJ349" s="7"/>
      <c r="CK349" s="7"/>
      <c r="CL349" s="7"/>
      <c r="CM349" s="7"/>
      <c r="CN349" s="7"/>
      <c r="CO349" s="7"/>
      <c r="CP349" s="7"/>
    </row>
    <row r="350" spans="52:94" x14ac:dyDescent="0.2">
      <c r="BB350" s="248"/>
      <c r="BC350" s="253"/>
      <c r="BD350" s="254"/>
      <c r="BE350" s="254"/>
      <c r="BF350" s="254"/>
      <c r="BG350" s="255"/>
      <c r="BH350" s="254"/>
      <c r="BI350" s="235"/>
      <c r="BJ350" s="235"/>
      <c r="BK350" s="235"/>
      <c r="BL350" s="11"/>
      <c r="CI350" s="7"/>
      <c r="CJ350" s="7"/>
      <c r="CK350" s="7"/>
      <c r="CL350" s="7"/>
      <c r="CM350" s="7"/>
      <c r="CN350" s="7"/>
      <c r="CO350" s="7"/>
      <c r="CP350" s="7"/>
    </row>
    <row r="351" spans="52:94" ht="18" x14ac:dyDescent="0.25">
      <c r="BB351" s="65"/>
      <c r="BC351" s="253"/>
      <c r="BD351" s="254"/>
      <c r="BE351" s="254"/>
      <c r="BF351" s="254"/>
      <c r="BG351" s="255"/>
      <c r="BH351" s="11"/>
      <c r="BI351" s="235"/>
      <c r="BJ351" s="11"/>
      <c r="BK351" s="11"/>
      <c r="BL351" s="11"/>
      <c r="BW351" s="260"/>
      <c r="CI351" s="7"/>
      <c r="CJ351" s="7"/>
      <c r="CK351" s="7"/>
      <c r="CL351" s="7"/>
      <c r="CM351" s="7"/>
      <c r="CN351" s="7"/>
      <c r="CO351" s="7"/>
      <c r="CP351" s="7"/>
    </row>
    <row r="352" spans="52:94" ht="18" x14ac:dyDescent="0.25">
      <c r="AZ352" s="218"/>
      <c r="BA352" s="218"/>
      <c r="BC352" s="253"/>
      <c r="BD352" s="254"/>
      <c r="BE352" s="254"/>
      <c r="BF352" s="254"/>
      <c r="BG352" s="255"/>
      <c r="BH352" s="11"/>
      <c r="BI352" s="235"/>
      <c r="BJ352" s="11"/>
      <c r="BK352" s="11"/>
      <c r="BL352" s="188"/>
      <c r="BM352" s="218"/>
      <c r="BN352" s="218"/>
      <c r="BO352" s="218"/>
      <c r="BP352" s="218"/>
      <c r="BR352" s="260"/>
      <c r="BS352" s="260"/>
      <c r="BU352" s="260"/>
      <c r="BV352" s="260"/>
      <c r="BW352" s="260"/>
      <c r="CI352" s="7"/>
      <c r="CJ352" s="7"/>
      <c r="CK352" s="7"/>
      <c r="CL352" s="7"/>
      <c r="CM352" s="7"/>
      <c r="CN352" s="7"/>
      <c r="CO352" s="7"/>
      <c r="CP352" s="7"/>
    </row>
    <row r="353" spans="52:94" ht="18" x14ac:dyDescent="0.25">
      <c r="AZ353" s="218"/>
      <c r="BA353" s="218"/>
      <c r="BB353" s="218"/>
      <c r="BC353" s="261"/>
      <c r="BD353" s="188"/>
      <c r="BE353" s="188"/>
      <c r="BF353" s="188"/>
      <c r="BG353" s="262"/>
      <c r="BH353" s="188"/>
      <c r="BI353" s="262"/>
      <c r="BJ353" s="188"/>
      <c r="BK353" s="188"/>
      <c r="BL353" s="188"/>
      <c r="BM353" s="218"/>
      <c r="BN353" s="218"/>
      <c r="BO353" s="218"/>
      <c r="BP353" s="218"/>
      <c r="BQ353" s="260"/>
      <c r="BR353" s="260"/>
      <c r="BS353" s="260"/>
      <c r="BT353" s="260"/>
      <c r="BU353" s="260"/>
      <c r="BV353" s="260"/>
      <c r="BW353" s="260"/>
      <c r="CI353" s="7"/>
      <c r="CJ353" s="7"/>
      <c r="CK353" s="7"/>
      <c r="CL353" s="7"/>
      <c r="CM353" s="7"/>
      <c r="CN353" s="7"/>
      <c r="CO353" s="7"/>
      <c r="CP353" s="7"/>
    </row>
    <row r="354" spans="52:94" ht="18" x14ac:dyDescent="0.25">
      <c r="AZ354" s="218"/>
      <c r="BA354" s="218"/>
      <c r="BB354" s="218"/>
      <c r="BC354" s="261"/>
      <c r="BD354" s="188"/>
      <c r="BE354" s="188"/>
      <c r="BF354" s="188"/>
      <c r="BG354" s="262"/>
      <c r="BH354" s="188"/>
      <c r="BI354" s="262"/>
      <c r="BJ354" s="188"/>
      <c r="BK354" s="188"/>
      <c r="BL354" s="188"/>
      <c r="BM354" s="218"/>
      <c r="BN354" s="218"/>
      <c r="BO354" s="218"/>
      <c r="BP354" s="218"/>
      <c r="BQ354" s="260"/>
      <c r="BR354" s="260"/>
      <c r="BS354" s="260"/>
      <c r="BT354" s="260"/>
      <c r="BU354" s="260"/>
      <c r="BV354" s="260"/>
      <c r="BW354" s="260"/>
      <c r="CI354" s="7"/>
      <c r="CJ354" s="7"/>
      <c r="CK354" s="7"/>
      <c r="CL354" s="7"/>
      <c r="CM354" s="7"/>
      <c r="CN354" s="7"/>
      <c r="CO354" s="7"/>
      <c r="CP354" s="7"/>
    </row>
    <row r="355" spans="52:94" ht="18" x14ac:dyDescent="0.25">
      <c r="AZ355" s="218"/>
      <c r="BA355" s="218"/>
      <c r="BB355" s="218"/>
      <c r="BC355" s="261"/>
      <c r="BD355" s="188"/>
      <c r="BE355" s="188"/>
      <c r="BF355" s="188"/>
      <c r="BG355" s="188"/>
      <c r="BH355" s="188"/>
      <c r="BI355" s="262"/>
      <c r="BJ355" s="188"/>
      <c r="BK355" s="188"/>
      <c r="BL355" s="188"/>
      <c r="BM355" s="218"/>
      <c r="BN355" s="218"/>
      <c r="BO355" s="218"/>
      <c r="BP355" s="218"/>
      <c r="BQ355" s="260"/>
      <c r="BR355" s="260"/>
      <c r="BS355" s="260"/>
      <c r="BT355" s="260"/>
      <c r="BU355" s="260"/>
      <c r="BV355" s="260"/>
      <c r="BW355" s="260"/>
      <c r="CI355" s="7"/>
      <c r="CJ355" s="7"/>
      <c r="CK355" s="7"/>
      <c r="CL355" s="7"/>
      <c r="CM355" s="7"/>
      <c r="CN355" s="7"/>
      <c r="CO355" s="7"/>
      <c r="CP355" s="7"/>
    </row>
    <row r="356" spans="52:94" ht="18" x14ac:dyDescent="0.25">
      <c r="AZ356" s="218"/>
      <c r="BA356" s="218"/>
      <c r="BB356" s="218"/>
      <c r="BC356" s="261"/>
      <c r="BD356" s="188"/>
      <c r="BE356" s="188"/>
      <c r="BF356" s="188"/>
      <c r="BG356" s="188"/>
      <c r="BH356" s="188"/>
      <c r="BI356" s="262"/>
      <c r="BJ356" s="188"/>
      <c r="BK356" s="188"/>
      <c r="BL356" s="188"/>
      <c r="BM356" s="218"/>
      <c r="BN356" s="218"/>
      <c r="BO356" s="218"/>
      <c r="BP356" s="218"/>
      <c r="BQ356" s="260"/>
      <c r="BR356" s="260"/>
      <c r="BS356" s="260"/>
      <c r="BT356" s="260"/>
      <c r="BU356" s="260"/>
      <c r="BV356" s="260"/>
      <c r="BW356" s="260"/>
      <c r="CI356" s="7"/>
      <c r="CJ356" s="7"/>
      <c r="CK356" s="7"/>
      <c r="CL356" s="7"/>
      <c r="CM356" s="7"/>
      <c r="CN356" s="7"/>
      <c r="CO356" s="7"/>
      <c r="CP356" s="7"/>
    </row>
    <row r="357" spans="52:94" ht="18" x14ac:dyDescent="0.25">
      <c r="AZ357" s="218"/>
      <c r="BA357" s="218"/>
      <c r="BB357" s="218"/>
      <c r="BC357" s="261"/>
      <c r="BD357" s="188"/>
      <c r="BE357" s="188"/>
      <c r="BF357" s="188"/>
      <c r="BG357" s="188"/>
      <c r="BH357" s="188"/>
      <c r="BI357" s="262"/>
      <c r="BJ357" s="188"/>
      <c r="BK357" s="188"/>
      <c r="BL357" s="188"/>
      <c r="BM357" s="218"/>
      <c r="BN357" s="218"/>
      <c r="BO357" s="218"/>
      <c r="BP357" s="218"/>
      <c r="BQ357" s="260"/>
      <c r="BR357" s="260"/>
      <c r="BS357" s="260"/>
      <c r="BT357" s="260"/>
      <c r="BU357" s="260"/>
      <c r="BV357" s="260"/>
      <c r="BW357" s="260"/>
      <c r="CI357" s="7"/>
      <c r="CJ357" s="7"/>
      <c r="CK357" s="7"/>
      <c r="CL357" s="7"/>
      <c r="CM357" s="7"/>
      <c r="CN357" s="7"/>
      <c r="CO357" s="7"/>
      <c r="CP357" s="7"/>
    </row>
    <row r="358" spans="52:94" ht="18" x14ac:dyDescent="0.25">
      <c r="AZ358" s="218"/>
      <c r="BA358" s="218"/>
      <c r="BB358" s="218"/>
      <c r="BC358" s="261"/>
      <c r="BD358" s="188"/>
      <c r="BE358" s="188"/>
      <c r="BF358" s="188"/>
      <c r="BG358" s="188"/>
      <c r="BH358" s="188"/>
      <c r="BI358" s="262"/>
      <c r="BJ358" s="188"/>
      <c r="BK358" s="188"/>
      <c r="BL358" s="188"/>
      <c r="BM358" s="218"/>
      <c r="BN358" s="218"/>
      <c r="BO358" s="218"/>
      <c r="BP358" s="218"/>
      <c r="BQ358" s="260"/>
      <c r="BR358" s="260"/>
      <c r="BS358" s="260"/>
      <c r="BT358" s="260"/>
      <c r="BU358" s="260"/>
      <c r="BV358" s="260"/>
      <c r="BW358" s="260"/>
      <c r="CI358" s="7"/>
      <c r="CJ358" s="7"/>
      <c r="CK358" s="7"/>
      <c r="CL358" s="7"/>
      <c r="CM358" s="7"/>
      <c r="CN358" s="7"/>
      <c r="CO358" s="7"/>
      <c r="CP358" s="7"/>
    </row>
    <row r="359" spans="52:94" ht="18" x14ac:dyDescent="0.25">
      <c r="AZ359" s="218"/>
      <c r="BA359" s="218"/>
      <c r="BB359" s="218"/>
      <c r="BC359" s="261"/>
      <c r="BD359" s="188"/>
      <c r="BE359" s="188"/>
      <c r="BF359" s="188"/>
      <c r="BG359" s="188"/>
      <c r="BH359" s="188"/>
      <c r="BI359" s="262"/>
      <c r="BJ359" s="188"/>
      <c r="BK359" s="188"/>
      <c r="BL359" s="188"/>
      <c r="BM359" s="218"/>
      <c r="BN359" s="218"/>
      <c r="BO359" s="218"/>
      <c r="BP359" s="218"/>
      <c r="BQ359" s="260"/>
      <c r="BR359" s="260"/>
      <c r="BS359" s="260"/>
      <c r="BT359" s="260"/>
      <c r="BU359" s="260"/>
      <c r="BV359" s="260"/>
      <c r="BW359" s="260"/>
      <c r="CI359" s="7"/>
      <c r="CJ359" s="7"/>
      <c r="CK359" s="7"/>
      <c r="CL359" s="7"/>
      <c r="CM359" s="7"/>
      <c r="CN359" s="7"/>
      <c r="CO359" s="7"/>
      <c r="CP359" s="7"/>
    </row>
    <row r="360" spans="52:94" ht="18" x14ac:dyDescent="0.25">
      <c r="AZ360" s="218"/>
      <c r="BA360" s="218"/>
      <c r="BB360" s="218"/>
      <c r="BC360" s="261"/>
      <c r="BD360" s="188"/>
      <c r="BE360" s="188"/>
      <c r="BF360" s="188"/>
      <c r="BG360" s="188"/>
      <c r="BH360" s="188"/>
      <c r="BI360" s="262"/>
      <c r="BJ360" s="188"/>
      <c r="BK360" s="188"/>
      <c r="BL360" s="188"/>
      <c r="BM360" s="218"/>
      <c r="BN360" s="218"/>
      <c r="BO360" s="218"/>
      <c r="BP360" s="218"/>
      <c r="BQ360" s="260"/>
      <c r="BR360" s="260"/>
      <c r="BS360" s="260"/>
      <c r="BT360" s="260"/>
      <c r="BU360" s="260"/>
      <c r="BV360" s="260"/>
      <c r="BW360" s="260"/>
      <c r="CI360" s="7"/>
      <c r="CJ360" s="7"/>
      <c r="CK360" s="7"/>
      <c r="CL360" s="7"/>
      <c r="CM360" s="7"/>
      <c r="CN360" s="7"/>
      <c r="CO360" s="7"/>
      <c r="CP360" s="7"/>
    </row>
    <row r="361" spans="52:94" ht="18" x14ac:dyDescent="0.25">
      <c r="AZ361" s="218"/>
      <c r="BA361" s="218"/>
      <c r="BB361" s="218"/>
      <c r="BC361" s="261"/>
      <c r="BD361" s="188"/>
      <c r="BE361" s="188"/>
      <c r="BF361" s="188"/>
      <c r="BG361" s="188"/>
      <c r="BH361" s="188"/>
      <c r="BI361" s="262"/>
      <c r="BJ361" s="188"/>
      <c r="BK361" s="188"/>
      <c r="BL361" s="188"/>
      <c r="BM361" s="218"/>
      <c r="BN361" s="218"/>
      <c r="BO361" s="218"/>
      <c r="BP361" s="218"/>
      <c r="BQ361" s="260"/>
      <c r="BR361" s="260"/>
      <c r="BS361" s="260"/>
      <c r="BT361" s="260"/>
      <c r="BU361" s="260"/>
      <c r="BV361" s="260"/>
      <c r="BW361" s="260"/>
      <c r="CI361" s="7"/>
      <c r="CJ361" s="7"/>
      <c r="CK361" s="7"/>
      <c r="CL361" s="7"/>
      <c r="CM361" s="7"/>
      <c r="CN361" s="7"/>
      <c r="CO361" s="7"/>
      <c r="CP361" s="7"/>
    </row>
    <row r="362" spans="52:94" ht="18" x14ac:dyDescent="0.25">
      <c r="AZ362" s="218"/>
      <c r="BA362" s="218"/>
      <c r="BB362" s="218"/>
      <c r="BC362" s="263"/>
      <c r="BD362" s="218"/>
      <c r="BE362" s="218"/>
      <c r="BF362" s="218"/>
      <c r="BG362" s="218"/>
      <c r="BH362" s="218"/>
      <c r="BI362" s="264"/>
      <c r="BJ362" s="218"/>
      <c r="BK362" s="218"/>
      <c r="BL362" s="218"/>
      <c r="BM362" s="218"/>
      <c r="BN362" s="218"/>
      <c r="BO362" s="218"/>
      <c r="BP362" s="218"/>
      <c r="BQ362" s="260"/>
      <c r="BR362" s="260"/>
      <c r="BS362" s="260"/>
      <c r="BT362" s="260"/>
      <c r="BU362" s="260"/>
      <c r="BV362" s="260"/>
      <c r="BW362" s="260"/>
      <c r="CI362" s="7"/>
      <c r="CJ362" s="7"/>
      <c r="CK362" s="7"/>
      <c r="CL362" s="7"/>
      <c r="CM362" s="7"/>
      <c r="CN362" s="7"/>
      <c r="CO362" s="7"/>
      <c r="CP362" s="7"/>
    </row>
    <row r="363" spans="52:94" ht="18" x14ac:dyDescent="0.25">
      <c r="AZ363" s="218"/>
      <c r="BA363" s="218"/>
      <c r="BB363" s="218"/>
      <c r="BC363" s="263"/>
      <c r="BD363" s="218"/>
      <c r="BE363" s="218"/>
      <c r="BF363" s="218"/>
      <c r="BG363" s="218"/>
      <c r="BH363" s="218"/>
      <c r="BI363" s="264"/>
      <c r="BJ363" s="218"/>
      <c r="BK363" s="218"/>
      <c r="BL363" s="218"/>
      <c r="BM363" s="218"/>
      <c r="BN363" s="218"/>
      <c r="BO363" s="218"/>
      <c r="BP363" s="218"/>
      <c r="BQ363" s="260"/>
      <c r="BR363" s="260"/>
      <c r="BS363" s="260"/>
      <c r="BT363" s="260"/>
      <c r="BU363" s="260"/>
      <c r="BV363" s="260"/>
      <c r="BW363" s="260"/>
      <c r="CI363" s="7"/>
      <c r="CJ363" s="7"/>
      <c r="CK363" s="7"/>
      <c r="CL363" s="7"/>
      <c r="CM363" s="7"/>
      <c r="CN363" s="7"/>
      <c r="CO363" s="7"/>
      <c r="CP363" s="7"/>
    </row>
    <row r="364" spans="52:94" ht="18" x14ac:dyDescent="0.25">
      <c r="AZ364" s="218"/>
      <c r="BA364" s="218"/>
      <c r="BB364" s="218"/>
      <c r="BC364" s="263"/>
      <c r="BD364" s="218"/>
      <c r="BE364" s="218"/>
      <c r="BF364" s="218"/>
      <c r="BG364" s="218"/>
      <c r="BH364" s="218"/>
      <c r="BI364" s="264"/>
      <c r="BJ364" s="218"/>
      <c r="BK364" s="218"/>
      <c r="BL364" s="218"/>
      <c r="BM364" s="218"/>
      <c r="BN364" s="218"/>
      <c r="BO364" s="218"/>
      <c r="BP364" s="218"/>
      <c r="BQ364" s="260"/>
      <c r="BR364" s="260"/>
      <c r="BS364" s="260"/>
      <c r="BT364" s="260"/>
      <c r="BU364" s="260"/>
      <c r="BV364" s="260"/>
      <c r="BW364" s="260"/>
      <c r="CI364" s="7"/>
      <c r="CJ364" s="7"/>
      <c r="CK364" s="7"/>
      <c r="CL364" s="7"/>
      <c r="CM364" s="7"/>
      <c r="CN364" s="7"/>
      <c r="CO364" s="7"/>
      <c r="CP364" s="7"/>
    </row>
    <row r="365" spans="52:94" ht="18" x14ac:dyDescent="0.25">
      <c r="AZ365" s="218"/>
      <c r="BA365" s="218"/>
      <c r="BB365" s="218"/>
      <c r="BC365" s="263"/>
      <c r="BD365" s="218"/>
      <c r="BE365" s="218"/>
      <c r="BF365" s="218"/>
      <c r="BG365" s="218"/>
      <c r="BH365" s="218"/>
      <c r="BI365" s="264"/>
      <c r="BJ365" s="218"/>
      <c r="BK365" s="218"/>
      <c r="BL365" s="218"/>
      <c r="BM365" s="218"/>
      <c r="BN365" s="218"/>
      <c r="BO365" s="218"/>
      <c r="BP365" s="218"/>
      <c r="BQ365" s="260"/>
      <c r="BR365" s="260"/>
      <c r="BS365" s="260"/>
      <c r="BT365" s="260"/>
      <c r="BU365" s="260"/>
      <c r="BV365" s="260"/>
      <c r="BW365" s="260"/>
      <c r="CI365" s="7"/>
      <c r="CJ365" s="7"/>
      <c r="CK365" s="7"/>
      <c r="CL365" s="7"/>
      <c r="CM365" s="7"/>
      <c r="CN365" s="7"/>
      <c r="CO365" s="7"/>
      <c r="CP365" s="7"/>
    </row>
    <row r="366" spans="52:94" ht="18" x14ac:dyDescent="0.25">
      <c r="AZ366" s="218"/>
      <c r="BA366" s="218"/>
      <c r="BB366" s="218"/>
      <c r="BC366" s="263"/>
      <c r="BD366" s="218"/>
      <c r="BE366" s="218"/>
      <c r="BF366" s="218"/>
      <c r="BG366" s="218"/>
      <c r="BH366" s="218"/>
      <c r="BI366" s="264"/>
      <c r="BJ366" s="218"/>
      <c r="BK366" s="218"/>
      <c r="BL366" s="218"/>
      <c r="BM366" s="218"/>
      <c r="BN366" s="218"/>
      <c r="BO366" s="218"/>
      <c r="BP366" s="218"/>
      <c r="BQ366" s="260"/>
      <c r="BR366" s="260"/>
      <c r="BS366" s="260"/>
      <c r="BT366" s="260"/>
      <c r="BU366" s="260"/>
      <c r="BV366" s="260"/>
      <c r="BW366" s="260"/>
      <c r="CI366" s="7"/>
      <c r="CJ366" s="7"/>
      <c r="CK366" s="7"/>
      <c r="CL366" s="7"/>
      <c r="CM366" s="7"/>
      <c r="CN366" s="7"/>
      <c r="CO366" s="7"/>
      <c r="CP366" s="7"/>
    </row>
    <row r="367" spans="52:94" ht="18" x14ac:dyDescent="0.25">
      <c r="AZ367" s="218"/>
      <c r="BA367" s="218"/>
      <c r="BB367" s="218"/>
      <c r="BC367" s="263"/>
      <c r="BD367" s="218"/>
      <c r="BE367" s="218"/>
      <c r="BF367" s="218"/>
      <c r="BG367" s="218"/>
      <c r="BH367" s="218"/>
      <c r="BI367" s="264"/>
      <c r="BJ367" s="218"/>
      <c r="BK367" s="218"/>
      <c r="BL367" s="218"/>
      <c r="BM367" s="218"/>
      <c r="BN367" s="218"/>
      <c r="BO367" s="218"/>
      <c r="BP367" s="218"/>
      <c r="BQ367" s="260"/>
      <c r="BR367" s="260"/>
      <c r="BS367" s="260"/>
      <c r="BT367" s="260"/>
      <c r="BU367" s="260"/>
      <c r="BV367" s="260"/>
      <c r="BW367" s="260"/>
      <c r="CI367" s="7"/>
      <c r="CJ367" s="7"/>
      <c r="CK367" s="7"/>
      <c r="CL367" s="7"/>
      <c r="CM367" s="7"/>
      <c r="CN367" s="7"/>
      <c r="CO367" s="7"/>
      <c r="CP367" s="7"/>
    </row>
    <row r="368" spans="52:94" ht="18" x14ac:dyDescent="0.25">
      <c r="AZ368" s="218"/>
      <c r="BA368" s="218"/>
      <c r="BB368" s="218"/>
      <c r="BC368" s="263"/>
      <c r="BD368" s="218"/>
      <c r="BE368" s="218"/>
      <c r="BF368" s="218"/>
      <c r="BG368" s="218"/>
      <c r="BH368" s="218"/>
      <c r="BI368" s="264"/>
      <c r="BJ368" s="218"/>
      <c r="BK368" s="218"/>
      <c r="BL368" s="218"/>
      <c r="BM368" s="218"/>
      <c r="BN368" s="218"/>
      <c r="BO368" s="218"/>
      <c r="BP368" s="218"/>
      <c r="BQ368" s="260"/>
      <c r="BR368" s="260"/>
      <c r="BS368" s="260"/>
      <c r="BT368" s="260"/>
      <c r="BU368" s="260"/>
      <c r="BV368" s="260"/>
      <c r="BW368" s="260"/>
      <c r="CI368" s="7"/>
      <c r="CJ368" s="7"/>
      <c r="CK368" s="7"/>
      <c r="CL368" s="7"/>
      <c r="CM368" s="7"/>
      <c r="CN368" s="7"/>
      <c r="CO368" s="7"/>
      <c r="CP368" s="7"/>
    </row>
    <row r="369" spans="52:94" ht="18" x14ac:dyDescent="0.25">
      <c r="AZ369" s="218"/>
      <c r="BA369" s="218"/>
      <c r="BB369" s="218"/>
      <c r="BC369" s="263"/>
      <c r="BD369" s="218"/>
      <c r="BE369" s="218"/>
      <c r="BF369" s="218"/>
      <c r="BG369" s="218"/>
      <c r="BH369" s="218"/>
      <c r="BI369" s="264"/>
      <c r="BJ369" s="218"/>
      <c r="BK369" s="218"/>
      <c r="BL369" s="218"/>
      <c r="BM369" s="218"/>
      <c r="BN369" s="218"/>
      <c r="BO369" s="218"/>
      <c r="BP369" s="218"/>
      <c r="BQ369" s="260"/>
      <c r="BR369" s="260"/>
      <c r="BS369" s="260"/>
      <c r="BT369" s="260"/>
      <c r="BU369" s="260"/>
      <c r="BV369" s="260"/>
      <c r="BW369" s="260"/>
      <c r="CI369" s="7"/>
      <c r="CJ369" s="7"/>
      <c r="CK369" s="7"/>
      <c r="CL369" s="7"/>
      <c r="CM369" s="7"/>
      <c r="CN369" s="7"/>
      <c r="CO369" s="7"/>
      <c r="CP369" s="7"/>
    </row>
    <row r="370" spans="52:94" ht="18" x14ac:dyDescent="0.25">
      <c r="AZ370" s="218"/>
      <c r="BA370" s="218"/>
      <c r="BB370" s="218"/>
      <c r="BC370" s="263"/>
      <c r="BD370" s="218"/>
      <c r="BE370" s="218"/>
      <c r="BF370" s="218"/>
      <c r="BG370" s="218"/>
      <c r="BH370" s="218"/>
      <c r="BI370" s="264"/>
      <c r="BJ370" s="218"/>
      <c r="BK370" s="218"/>
      <c r="BL370" s="218"/>
      <c r="BM370" s="218"/>
      <c r="BN370" s="218"/>
      <c r="BO370" s="218"/>
      <c r="BP370" s="218"/>
      <c r="BQ370" s="260"/>
      <c r="BR370" s="260"/>
      <c r="BS370" s="260"/>
      <c r="BT370" s="260"/>
      <c r="BU370" s="260"/>
      <c r="BV370" s="260"/>
      <c r="BW370" s="260"/>
      <c r="CI370" s="7"/>
      <c r="CJ370" s="7"/>
      <c r="CK370" s="7"/>
      <c r="CL370" s="7"/>
      <c r="CM370" s="7"/>
      <c r="CN370" s="7"/>
      <c r="CO370" s="7"/>
      <c r="CP370" s="7"/>
    </row>
    <row r="371" spans="52:94" ht="18" x14ac:dyDescent="0.25">
      <c r="AZ371" s="218"/>
      <c r="BA371" s="218"/>
      <c r="BB371" s="218"/>
      <c r="BC371" s="263"/>
      <c r="BD371" s="218"/>
      <c r="BE371" s="218"/>
      <c r="BF371" s="218"/>
      <c r="BG371" s="218"/>
      <c r="BH371" s="218"/>
      <c r="BI371" s="264"/>
      <c r="BJ371" s="218"/>
      <c r="BK371" s="218"/>
      <c r="BL371" s="218"/>
      <c r="BM371" s="218"/>
      <c r="BN371" s="218"/>
      <c r="BO371" s="218"/>
      <c r="BP371" s="218"/>
      <c r="BQ371" s="260"/>
      <c r="BR371" s="260"/>
      <c r="BS371" s="260"/>
      <c r="BT371" s="260"/>
      <c r="BU371" s="260"/>
      <c r="BV371" s="260"/>
      <c r="BW371" s="260"/>
      <c r="CI371" s="7"/>
      <c r="CJ371" s="7"/>
      <c r="CK371" s="7"/>
      <c r="CL371" s="7"/>
      <c r="CM371" s="7"/>
      <c r="CN371" s="7"/>
      <c r="CO371" s="7"/>
      <c r="CP371" s="7"/>
    </row>
    <row r="372" spans="52:94" ht="18" x14ac:dyDescent="0.25">
      <c r="AZ372" s="218"/>
      <c r="BA372" s="218"/>
      <c r="BB372" s="218"/>
      <c r="BC372" s="263"/>
      <c r="BD372" s="218"/>
      <c r="BE372" s="218"/>
      <c r="BF372" s="218"/>
      <c r="BG372" s="218"/>
      <c r="BH372" s="218"/>
      <c r="BI372" s="264"/>
      <c r="BJ372" s="218"/>
      <c r="BK372" s="218"/>
      <c r="BL372" s="218"/>
      <c r="BM372" s="218"/>
      <c r="BN372" s="218"/>
      <c r="BO372" s="218"/>
      <c r="BP372" s="218"/>
      <c r="BQ372" s="260"/>
      <c r="BR372" s="260"/>
      <c r="BS372" s="260"/>
      <c r="BT372" s="260"/>
      <c r="BU372" s="260"/>
      <c r="BV372" s="260"/>
      <c r="BW372" s="260"/>
      <c r="CI372" s="7"/>
      <c r="CJ372" s="7"/>
      <c r="CK372" s="7"/>
      <c r="CL372" s="7"/>
      <c r="CM372" s="7"/>
      <c r="CN372" s="7"/>
      <c r="CO372" s="7"/>
      <c r="CP372" s="7"/>
    </row>
    <row r="373" spans="52:94" ht="18" x14ac:dyDescent="0.25">
      <c r="AZ373" s="218"/>
      <c r="BA373" s="188"/>
      <c r="BB373" s="218"/>
      <c r="BC373" s="263"/>
      <c r="BD373" s="218"/>
      <c r="BE373" s="218"/>
      <c r="BF373" s="218"/>
      <c r="BG373" s="218"/>
      <c r="BH373" s="218"/>
      <c r="BI373" s="264"/>
      <c r="BJ373" s="218"/>
      <c r="BK373" s="218"/>
      <c r="BL373" s="218"/>
      <c r="BM373" s="218"/>
      <c r="BN373" s="218"/>
      <c r="BO373" s="218"/>
      <c r="BP373" s="218"/>
      <c r="BQ373" s="260"/>
      <c r="BR373" s="260"/>
      <c r="BS373" s="260"/>
      <c r="BT373" s="260"/>
      <c r="BU373" s="260"/>
      <c r="BV373" s="260"/>
      <c r="BW373" s="260"/>
      <c r="CI373" s="7"/>
      <c r="CJ373" s="7"/>
      <c r="CK373" s="7"/>
      <c r="CL373" s="7"/>
      <c r="CM373" s="7"/>
      <c r="CN373" s="7"/>
      <c r="CO373" s="7"/>
      <c r="CP373" s="7"/>
    </row>
    <row r="374" spans="52:94" ht="18" x14ac:dyDescent="0.25">
      <c r="AZ374" s="218"/>
      <c r="BA374" s="188"/>
      <c r="BB374" s="188"/>
      <c r="BC374" s="263"/>
      <c r="BD374" s="218"/>
      <c r="BE374" s="218"/>
      <c r="BF374" s="218"/>
      <c r="BG374" s="218"/>
      <c r="BH374" s="218"/>
      <c r="BI374" s="264"/>
      <c r="BJ374" s="218"/>
      <c r="BK374" s="218"/>
      <c r="BL374" s="218"/>
      <c r="BM374" s="218"/>
      <c r="BN374" s="218"/>
      <c r="BO374" s="218"/>
      <c r="BP374" s="218"/>
      <c r="BQ374" s="260"/>
      <c r="BR374" s="260"/>
      <c r="BS374" s="260"/>
      <c r="BT374" s="260"/>
      <c r="BU374" s="260"/>
      <c r="BV374" s="260"/>
      <c r="BW374" s="260"/>
      <c r="CI374" s="7"/>
      <c r="CJ374" s="7"/>
      <c r="CK374" s="7"/>
      <c r="CL374" s="7"/>
      <c r="CM374" s="7"/>
      <c r="CN374" s="7"/>
      <c r="CO374" s="7"/>
      <c r="CP374" s="7"/>
    </row>
    <row r="375" spans="52:94" ht="18" x14ac:dyDescent="0.25">
      <c r="AZ375" s="218"/>
      <c r="BA375" s="218"/>
      <c r="BB375" s="216"/>
      <c r="BC375" s="265"/>
      <c r="BD375" s="260"/>
      <c r="BE375" s="260"/>
      <c r="BF375" s="260"/>
      <c r="BG375" s="218"/>
      <c r="BH375" s="218"/>
      <c r="BI375" s="264"/>
      <c r="BJ375" s="218"/>
      <c r="BK375" s="218"/>
      <c r="BL375" s="218"/>
      <c r="BM375" s="218"/>
      <c r="BN375" s="218"/>
      <c r="BO375" s="218"/>
      <c r="BP375" s="218"/>
      <c r="BQ375" s="260"/>
      <c r="BR375" s="260"/>
      <c r="BS375" s="260"/>
      <c r="BT375" s="260"/>
      <c r="BU375" s="260"/>
      <c r="BV375" s="260"/>
      <c r="BW375" s="260"/>
      <c r="CI375" s="7"/>
      <c r="CJ375" s="7"/>
      <c r="CK375" s="7"/>
      <c r="CL375" s="7"/>
      <c r="CM375" s="7"/>
      <c r="CN375" s="7"/>
      <c r="CO375" s="7"/>
      <c r="CP375" s="7"/>
    </row>
    <row r="376" spans="52:94" ht="18" x14ac:dyDescent="0.25">
      <c r="AZ376" s="218"/>
      <c r="BA376" s="218"/>
      <c r="BB376" s="218"/>
      <c r="BC376" s="263"/>
      <c r="BD376" s="218"/>
      <c r="BE376" s="188"/>
      <c r="BF376" s="188"/>
      <c r="BG376" s="188"/>
      <c r="BH376" s="188"/>
      <c r="BI376" s="262"/>
      <c r="BJ376" s="188"/>
      <c r="BK376" s="188"/>
      <c r="BL376" s="218"/>
      <c r="BM376" s="218"/>
      <c r="BN376" s="218"/>
      <c r="BO376" s="218"/>
      <c r="BP376" s="218"/>
      <c r="BQ376" s="260"/>
      <c r="BR376" s="260"/>
      <c r="BS376" s="260"/>
      <c r="BT376" s="260"/>
      <c r="BU376" s="260"/>
      <c r="BV376" s="260"/>
      <c r="BW376" s="260"/>
      <c r="CI376" s="7"/>
      <c r="CJ376" s="7"/>
      <c r="CK376" s="7"/>
      <c r="CL376" s="7"/>
      <c r="CM376" s="7"/>
      <c r="CN376" s="7"/>
      <c r="CO376" s="7"/>
      <c r="CP376" s="7"/>
    </row>
    <row r="377" spans="52:94" ht="18" x14ac:dyDescent="0.25">
      <c r="AZ377" s="218"/>
      <c r="BA377" s="218"/>
      <c r="BB377" s="218"/>
      <c r="BC377" s="263"/>
      <c r="BD377" s="218"/>
      <c r="BE377" s="188"/>
      <c r="BF377" s="188"/>
      <c r="BG377" s="188"/>
      <c r="BH377" s="188"/>
      <c r="BI377" s="262"/>
      <c r="BJ377" s="188"/>
      <c r="BK377" s="188"/>
      <c r="BL377" s="218"/>
      <c r="BM377" s="218"/>
      <c r="BN377" s="218"/>
      <c r="BO377" s="218"/>
      <c r="BP377" s="218"/>
      <c r="BQ377" s="260"/>
      <c r="BR377" s="260"/>
      <c r="BS377" s="260"/>
      <c r="BT377" s="260"/>
      <c r="BU377" s="260"/>
      <c r="BV377" s="260"/>
      <c r="BW377" s="260"/>
      <c r="CI377" s="7"/>
      <c r="CJ377" s="7"/>
      <c r="CK377" s="7"/>
      <c r="CL377" s="7"/>
      <c r="CM377" s="7"/>
      <c r="CN377" s="7"/>
      <c r="CO377" s="7"/>
      <c r="CP377" s="7"/>
    </row>
    <row r="378" spans="52:94" ht="18" x14ac:dyDescent="0.25">
      <c r="AZ378" s="218"/>
      <c r="BA378" s="218"/>
      <c r="BB378" s="218"/>
      <c r="BC378" s="263"/>
      <c r="BD378" s="218"/>
      <c r="BE378" s="188"/>
      <c r="BF378" s="188"/>
      <c r="BG378" s="188"/>
      <c r="BH378" s="188"/>
      <c r="BI378" s="262"/>
      <c r="BJ378" s="188"/>
      <c r="BK378" s="188"/>
      <c r="BL378" s="218"/>
      <c r="BM378" s="218"/>
      <c r="BN378" s="218"/>
      <c r="BO378" s="218"/>
      <c r="BP378" s="218"/>
      <c r="BQ378" s="260"/>
      <c r="BR378" s="260"/>
      <c r="BS378" s="260"/>
      <c r="BT378" s="260"/>
      <c r="BU378" s="260"/>
      <c r="BV378" s="260"/>
      <c r="BW378" s="260"/>
      <c r="CI378" s="7"/>
      <c r="CJ378" s="7"/>
      <c r="CK378" s="7"/>
      <c r="CL378" s="7"/>
      <c r="CM378" s="7"/>
      <c r="CN378" s="7"/>
      <c r="CO378" s="7"/>
      <c r="CP378" s="7"/>
    </row>
    <row r="379" spans="52:94" ht="18" x14ac:dyDescent="0.25">
      <c r="AZ379" s="218"/>
      <c r="BA379" s="218"/>
      <c r="BB379" s="218"/>
      <c r="BC379" s="263"/>
      <c r="BD379" s="218"/>
      <c r="BE379" s="188"/>
      <c r="BF379" s="188"/>
      <c r="BG379" s="188"/>
      <c r="BH379" s="188"/>
      <c r="BI379" s="262"/>
      <c r="BJ379" s="188"/>
      <c r="BK379" s="188"/>
      <c r="BL379" s="218"/>
      <c r="BM379" s="218"/>
      <c r="BN379" s="218"/>
      <c r="BO379" s="218"/>
      <c r="BP379" s="218"/>
      <c r="BQ379" s="260"/>
      <c r="BR379" s="260"/>
      <c r="BS379" s="260"/>
      <c r="BT379" s="260"/>
      <c r="BU379" s="260"/>
      <c r="BV379" s="260"/>
      <c r="BW379" s="260"/>
      <c r="CI379" s="7"/>
      <c r="CJ379" s="7"/>
      <c r="CK379" s="7"/>
      <c r="CL379" s="7"/>
      <c r="CM379" s="7"/>
      <c r="CN379" s="7"/>
      <c r="CO379" s="7"/>
      <c r="CP379" s="7"/>
    </row>
    <row r="380" spans="52:94" ht="18" x14ac:dyDescent="0.25">
      <c r="AZ380" s="218"/>
      <c r="BA380" s="218"/>
      <c r="BB380" s="218"/>
      <c r="BC380" s="263"/>
      <c r="BD380" s="218"/>
      <c r="BE380" s="188"/>
      <c r="BF380" s="188"/>
      <c r="BG380" s="188"/>
      <c r="BH380" s="188"/>
      <c r="BI380" s="262"/>
      <c r="BJ380" s="188"/>
      <c r="BK380" s="188"/>
      <c r="BL380" s="218"/>
      <c r="BM380" s="218"/>
      <c r="BN380" s="218"/>
      <c r="BO380" s="218"/>
      <c r="BP380" s="218"/>
      <c r="BQ380" s="260"/>
      <c r="BR380" s="260"/>
      <c r="BS380" s="260"/>
      <c r="BT380" s="260"/>
      <c r="BU380" s="260"/>
      <c r="BV380" s="260"/>
      <c r="BW380" s="260"/>
      <c r="CI380" s="7"/>
      <c r="CJ380" s="7"/>
      <c r="CK380" s="7"/>
      <c r="CL380" s="7"/>
      <c r="CM380" s="7"/>
      <c r="CN380" s="7"/>
      <c r="CO380" s="7"/>
      <c r="CP380" s="7"/>
    </row>
    <row r="381" spans="52:94" ht="18" x14ac:dyDescent="0.25">
      <c r="AZ381" s="218"/>
      <c r="BA381" s="218"/>
      <c r="BB381" s="218"/>
      <c r="BC381" s="263"/>
      <c r="BD381" s="218"/>
      <c r="BE381" s="188"/>
      <c r="BF381" s="188"/>
      <c r="BG381" s="188"/>
      <c r="BH381" s="188"/>
      <c r="BI381" s="262"/>
      <c r="BJ381" s="188"/>
      <c r="BK381" s="188"/>
      <c r="BL381" s="218"/>
      <c r="BM381" s="218"/>
      <c r="BN381" s="218"/>
      <c r="BO381" s="218"/>
      <c r="BP381" s="218"/>
      <c r="BQ381" s="260"/>
      <c r="BR381" s="260"/>
      <c r="BS381" s="260"/>
      <c r="BT381" s="260"/>
      <c r="BU381" s="260"/>
      <c r="BV381" s="260"/>
      <c r="BW381" s="260"/>
      <c r="CI381" s="7"/>
      <c r="CJ381" s="7"/>
      <c r="CK381" s="7"/>
      <c r="CL381" s="7"/>
      <c r="CM381" s="7"/>
      <c r="CN381" s="7"/>
      <c r="CO381" s="7"/>
      <c r="CP381" s="7"/>
    </row>
    <row r="382" spans="52:94" ht="18" x14ac:dyDescent="0.25">
      <c r="AZ382" s="266"/>
      <c r="BA382" s="218"/>
      <c r="BB382" s="218"/>
      <c r="BC382" s="263"/>
      <c r="BD382" s="218"/>
      <c r="BE382" s="188"/>
      <c r="BF382" s="188"/>
      <c r="BG382" s="188"/>
      <c r="BH382" s="188"/>
      <c r="BI382" s="262"/>
      <c r="BJ382" s="188"/>
      <c r="BK382" s="188"/>
      <c r="BL382" s="218"/>
      <c r="BM382" s="218"/>
      <c r="BN382" s="218"/>
      <c r="BO382" s="218"/>
      <c r="BP382" s="218"/>
      <c r="BQ382" s="260"/>
      <c r="BR382" s="260"/>
      <c r="BS382" s="260"/>
      <c r="BT382" s="260"/>
      <c r="BU382" s="260"/>
      <c r="BV382" s="260"/>
      <c r="BW382" s="260"/>
      <c r="CI382" s="7"/>
      <c r="CJ382" s="7"/>
      <c r="CK382" s="7"/>
      <c r="CL382" s="7"/>
      <c r="CM382" s="7"/>
      <c r="CN382" s="7"/>
      <c r="CO382" s="7"/>
      <c r="CP382" s="7"/>
    </row>
    <row r="383" spans="52:94" ht="18" x14ac:dyDescent="0.25">
      <c r="AZ383" s="218"/>
      <c r="BA383" s="218"/>
      <c r="BB383" s="218"/>
      <c r="BC383" s="263"/>
      <c r="BD383" s="218"/>
      <c r="BE383" s="188"/>
      <c r="BF383" s="188"/>
      <c r="BG383" s="188"/>
      <c r="BH383" s="188"/>
      <c r="BI383" s="262"/>
      <c r="BJ383" s="188"/>
      <c r="BK383" s="188"/>
      <c r="BL383" s="218"/>
      <c r="BM383" s="218"/>
      <c r="BN383" s="218"/>
      <c r="BO383" s="218"/>
      <c r="BP383" s="218"/>
      <c r="BQ383" s="260"/>
      <c r="BR383" s="260"/>
      <c r="BS383" s="260"/>
      <c r="BT383" s="260"/>
      <c r="BU383" s="260"/>
      <c r="BV383" s="260"/>
      <c r="BW383" s="260"/>
      <c r="CI383" s="7"/>
      <c r="CJ383" s="7"/>
      <c r="CK383" s="7"/>
      <c r="CL383" s="7"/>
      <c r="CM383" s="7"/>
      <c r="CN383" s="7"/>
      <c r="CO383" s="7"/>
      <c r="CP383" s="7"/>
    </row>
    <row r="384" spans="52:94" ht="18" x14ac:dyDescent="0.25">
      <c r="AZ384" s="218"/>
      <c r="BA384" s="218"/>
      <c r="BB384" s="218"/>
      <c r="BC384" s="263"/>
      <c r="BD384" s="218"/>
      <c r="BE384" s="188"/>
      <c r="BF384" s="188"/>
      <c r="BG384" s="188"/>
      <c r="BH384" s="188"/>
      <c r="BI384" s="262"/>
      <c r="BJ384" s="188"/>
      <c r="BK384" s="188"/>
      <c r="BL384" s="218"/>
      <c r="BM384" s="218"/>
      <c r="BN384" s="218"/>
      <c r="BO384" s="218"/>
      <c r="BP384" s="218"/>
      <c r="BQ384" s="260"/>
      <c r="BR384" s="260"/>
      <c r="BS384" s="260"/>
      <c r="BT384" s="260"/>
      <c r="BU384" s="260"/>
      <c r="BV384" s="260"/>
      <c r="BW384" s="260"/>
      <c r="CI384" s="7"/>
      <c r="CJ384" s="7"/>
      <c r="CK384" s="7"/>
      <c r="CL384" s="7"/>
      <c r="CM384" s="7"/>
      <c r="CN384" s="7"/>
      <c r="CO384" s="7"/>
      <c r="CP384" s="7"/>
    </row>
    <row r="385" spans="52:94" ht="18" x14ac:dyDescent="0.25">
      <c r="AZ385" s="218"/>
      <c r="BA385" s="218"/>
      <c r="BB385" s="218"/>
      <c r="BC385" s="263"/>
      <c r="BD385" s="218"/>
      <c r="BE385" s="188"/>
      <c r="BF385" s="188"/>
      <c r="BG385" s="188"/>
      <c r="BH385" s="188"/>
      <c r="BI385" s="262"/>
      <c r="BJ385" s="188"/>
      <c r="BK385" s="188"/>
      <c r="BL385" s="218"/>
      <c r="BM385" s="218"/>
      <c r="BN385" s="218"/>
      <c r="BO385" s="218"/>
      <c r="BP385" s="218"/>
      <c r="BQ385" s="260"/>
      <c r="BR385" s="260"/>
      <c r="BS385" s="260"/>
      <c r="BT385" s="260"/>
      <c r="BU385" s="260"/>
      <c r="BV385" s="260"/>
      <c r="BW385" s="260"/>
      <c r="CI385" s="7"/>
      <c r="CJ385" s="7"/>
      <c r="CK385" s="7"/>
      <c r="CL385" s="7"/>
      <c r="CM385" s="7"/>
      <c r="CN385" s="7"/>
      <c r="CO385" s="7"/>
      <c r="CP385" s="7"/>
    </row>
    <row r="386" spans="52:94" ht="18" x14ac:dyDescent="0.25">
      <c r="AZ386" s="266"/>
      <c r="BA386" s="218"/>
      <c r="BB386" s="218"/>
      <c r="BC386" s="263"/>
      <c r="BD386" s="218"/>
      <c r="BE386" s="188"/>
      <c r="BF386" s="188"/>
      <c r="BG386" s="188"/>
      <c r="BH386" s="188"/>
      <c r="BI386" s="262"/>
      <c r="BJ386" s="188"/>
      <c r="BK386" s="188"/>
      <c r="BL386" s="218"/>
      <c r="BM386" s="218"/>
      <c r="BN386" s="218"/>
      <c r="BO386" s="218"/>
      <c r="BP386" s="218"/>
      <c r="BQ386" s="260"/>
      <c r="BR386" s="260"/>
      <c r="BS386" s="260"/>
      <c r="BT386" s="260"/>
      <c r="BU386" s="260"/>
      <c r="BV386" s="260"/>
      <c r="BW386" s="260"/>
      <c r="CI386" s="7"/>
      <c r="CJ386" s="7"/>
      <c r="CK386" s="7"/>
      <c r="CL386" s="7"/>
      <c r="CM386" s="7"/>
      <c r="CN386" s="7"/>
      <c r="CO386" s="7"/>
      <c r="CP386" s="7"/>
    </row>
    <row r="387" spans="52:94" ht="18" x14ac:dyDescent="0.25">
      <c r="AZ387" s="266"/>
      <c r="BA387" s="218"/>
      <c r="BB387" s="218"/>
      <c r="BC387" s="263"/>
      <c r="BD387" s="218"/>
      <c r="BE387" s="188"/>
      <c r="BF387" s="188"/>
      <c r="BG387" s="188"/>
      <c r="BH387" s="188"/>
      <c r="BI387" s="262"/>
      <c r="BJ387" s="188"/>
      <c r="BK387" s="188"/>
      <c r="BL387" s="218"/>
      <c r="BM387" s="218"/>
      <c r="BN387" s="218"/>
      <c r="BO387" s="218"/>
      <c r="BP387" s="218"/>
      <c r="BQ387" s="260"/>
      <c r="BR387" s="260"/>
      <c r="BS387" s="260"/>
      <c r="BT387" s="260"/>
      <c r="BU387" s="260"/>
      <c r="BV387" s="260"/>
      <c r="BW387" s="260"/>
      <c r="CI387" s="7"/>
      <c r="CJ387" s="7"/>
      <c r="CK387" s="7"/>
      <c r="CL387" s="7"/>
      <c r="CM387" s="7"/>
      <c r="CN387" s="7"/>
      <c r="CO387" s="7"/>
      <c r="CP387" s="7"/>
    </row>
    <row r="388" spans="52:94" ht="18" x14ac:dyDescent="0.25">
      <c r="AZ388" s="218"/>
      <c r="BA388" s="218"/>
      <c r="BB388" s="218"/>
      <c r="BC388" s="263"/>
      <c r="BD388" s="218"/>
      <c r="BE388" s="188"/>
      <c r="BF388" s="188"/>
      <c r="BG388" s="188"/>
      <c r="BH388" s="188"/>
      <c r="BI388" s="262"/>
      <c r="BJ388" s="188"/>
      <c r="BK388" s="188"/>
      <c r="BL388" s="218"/>
      <c r="BM388" s="218"/>
      <c r="BN388" s="218"/>
      <c r="BO388" s="218"/>
      <c r="BP388" s="218"/>
      <c r="BQ388" s="260"/>
      <c r="BR388" s="260"/>
      <c r="BS388" s="260"/>
      <c r="BT388" s="260"/>
      <c r="BU388" s="260"/>
      <c r="BV388" s="260"/>
      <c r="BW388" s="260"/>
      <c r="CI388" s="7"/>
      <c r="CJ388" s="7"/>
      <c r="CK388" s="7"/>
      <c r="CL388" s="7"/>
      <c r="CM388" s="7"/>
      <c r="CN388" s="7"/>
      <c r="CO388" s="7"/>
      <c r="CP388" s="7"/>
    </row>
    <row r="389" spans="52:94" ht="18" x14ac:dyDescent="0.25">
      <c r="AZ389" s="267"/>
      <c r="BA389" s="218"/>
      <c r="BB389" s="218"/>
      <c r="BC389" s="263"/>
      <c r="BD389" s="218"/>
      <c r="BE389" s="188"/>
      <c r="BF389" s="188"/>
      <c r="BG389" s="188"/>
      <c r="BH389" s="188"/>
      <c r="BI389" s="262"/>
      <c r="BJ389" s="188"/>
      <c r="BK389" s="188"/>
      <c r="BL389" s="218"/>
      <c r="BM389" s="218"/>
      <c r="BN389" s="218"/>
      <c r="BO389" s="218"/>
      <c r="BP389" s="218"/>
      <c r="BQ389" s="260"/>
      <c r="BR389" s="260"/>
      <c r="BS389" s="260"/>
      <c r="BT389" s="260"/>
      <c r="BU389" s="260"/>
      <c r="BV389" s="260"/>
      <c r="BW389" s="260"/>
      <c r="CI389" s="7"/>
      <c r="CJ389" s="7"/>
      <c r="CK389" s="7"/>
      <c r="CL389" s="7"/>
      <c r="CM389" s="7"/>
      <c r="CN389" s="7"/>
      <c r="CO389" s="7"/>
      <c r="CP389" s="7"/>
    </row>
    <row r="390" spans="52:94" ht="18" x14ac:dyDescent="0.25">
      <c r="AZ390" s="267"/>
      <c r="BA390" s="218"/>
      <c r="BB390" s="218"/>
      <c r="BC390" s="263"/>
      <c r="BD390" s="218"/>
      <c r="BE390" s="188"/>
      <c r="BF390" s="188"/>
      <c r="BG390" s="188"/>
      <c r="BH390" s="188"/>
      <c r="BI390" s="262"/>
      <c r="BJ390" s="188"/>
      <c r="BK390" s="188"/>
      <c r="BL390" s="218"/>
      <c r="BM390" s="218"/>
      <c r="BN390" s="218"/>
      <c r="BO390" s="218"/>
      <c r="BP390" s="218"/>
      <c r="BQ390" s="260"/>
      <c r="BR390" s="260"/>
      <c r="BS390" s="260"/>
      <c r="BT390" s="260"/>
      <c r="BU390" s="260"/>
      <c r="BV390" s="260"/>
      <c r="BW390" s="260"/>
      <c r="CI390" s="7"/>
      <c r="CJ390" s="7"/>
      <c r="CK390" s="7"/>
      <c r="CL390" s="7"/>
      <c r="CM390" s="7"/>
      <c r="CN390" s="7"/>
      <c r="CO390" s="7"/>
      <c r="CP390" s="7"/>
    </row>
    <row r="391" spans="52:94" ht="18" x14ac:dyDescent="0.25">
      <c r="AZ391" s="267"/>
      <c r="BA391" s="218"/>
      <c r="BB391" s="218"/>
      <c r="BC391" s="263"/>
      <c r="BD391" s="218"/>
      <c r="BE391" s="188"/>
      <c r="BF391" s="188"/>
      <c r="BG391" s="188"/>
      <c r="BH391" s="188"/>
      <c r="BI391" s="262"/>
      <c r="BJ391" s="188"/>
      <c r="BK391" s="188"/>
      <c r="BL391" s="218"/>
      <c r="BM391" s="218"/>
      <c r="BN391" s="218"/>
      <c r="BO391" s="218"/>
      <c r="BP391" s="218"/>
      <c r="BQ391" s="260"/>
      <c r="BR391" s="260"/>
      <c r="BS391" s="260"/>
      <c r="BT391" s="260"/>
      <c r="BU391" s="260"/>
      <c r="BV391" s="260"/>
      <c r="BW391" s="260"/>
      <c r="CI391" s="7"/>
      <c r="CJ391" s="7"/>
      <c r="CK391" s="7"/>
      <c r="CL391" s="7"/>
      <c r="CM391" s="7"/>
      <c r="CN391" s="7"/>
      <c r="CO391" s="7"/>
      <c r="CP391" s="7"/>
    </row>
    <row r="392" spans="52:94" ht="18" x14ac:dyDescent="0.25">
      <c r="AZ392" s="218"/>
      <c r="BA392" s="218"/>
      <c r="BB392" s="218"/>
      <c r="BC392" s="263"/>
      <c r="BD392" s="218"/>
      <c r="BE392" s="188"/>
      <c r="BF392" s="188"/>
      <c r="BG392" s="188"/>
      <c r="BH392" s="188"/>
      <c r="BI392" s="262"/>
      <c r="BJ392" s="188"/>
      <c r="BK392" s="188"/>
      <c r="BL392" s="218"/>
      <c r="BM392" s="218"/>
      <c r="BN392" s="218"/>
      <c r="BO392" s="218"/>
      <c r="BP392" s="218"/>
      <c r="BQ392" s="260"/>
      <c r="BR392" s="260"/>
      <c r="BS392" s="260"/>
      <c r="BT392" s="260"/>
      <c r="BU392" s="260"/>
      <c r="BV392" s="260"/>
      <c r="BW392" s="260"/>
      <c r="CI392" s="7"/>
      <c r="CJ392" s="7"/>
      <c r="CK392" s="7"/>
      <c r="CL392" s="7"/>
      <c r="CM392" s="7"/>
      <c r="CN392" s="7"/>
      <c r="CO392" s="7"/>
      <c r="CP392" s="7"/>
    </row>
    <row r="393" spans="52:94" ht="18" x14ac:dyDescent="0.25">
      <c r="AZ393" s="218"/>
      <c r="BA393" s="218"/>
      <c r="BB393" s="218"/>
      <c r="BC393" s="263"/>
      <c r="BD393" s="218"/>
      <c r="BE393" s="218"/>
      <c r="BF393" s="218"/>
      <c r="BG393" s="218"/>
      <c r="BH393" s="188"/>
      <c r="BI393" s="264"/>
      <c r="BJ393" s="188"/>
      <c r="BK393" s="188"/>
      <c r="BL393" s="218"/>
      <c r="BM393" s="218"/>
      <c r="BN393" s="218"/>
      <c r="BO393" s="218"/>
      <c r="BP393" s="218"/>
      <c r="BQ393" s="260"/>
      <c r="BR393" s="260"/>
      <c r="BS393" s="260"/>
      <c r="BT393" s="260"/>
      <c r="BU393" s="260"/>
      <c r="BV393" s="260"/>
      <c r="BW393" s="260"/>
      <c r="CI393" s="7"/>
      <c r="CJ393" s="7"/>
      <c r="CK393" s="7"/>
      <c r="CL393" s="7"/>
      <c r="CM393" s="7"/>
      <c r="CN393" s="7"/>
      <c r="CO393" s="7"/>
      <c r="CP393" s="7"/>
    </row>
    <row r="394" spans="52:94" ht="18" x14ac:dyDescent="0.25">
      <c r="AZ394" s="218"/>
      <c r="BA394" s="218"/>
      <c r="BB394" s="218"/>
      <c r="BC394" s="263"/>
      <c r="BD394" s="218"/>
      <c r="BE394" s="218"/>
      <c r="BF394" s="218"/>
      <c r="BG394" s="218"/>
      <c r="BH394" s="218"/>
      <c r="BI394" s="264"/>
      <c r="BJ394" s="218"/>
      <c r="BK394" s="218"/>
      <c r="BL394" s="218"/>
      <c r="BM394" s="218"/>
      <c r="BN394" s="218"/>
      <c r="BO394" s="218"/>
      <c r="BP394" s="218"/>
      <c r="BQ394" s="260"/>
      <c r="BR394" s="260"/>
      <c r="BS394" s="260"/>
      <c r="BT394" s="260"/>
      <c r="BU394" s="260"/>
      <c r="BV394" s="260"/>
      <c r="BW394" s="260"/>
      <c r="CI394" s="7"/>
      <c r="CJ394" s="7"/>
      <c r="CK394" s="7"/>
      <c r="CL394" s="7"/>
      <c r="CM394" s="7"/>
      <c r="CN394" s="7"/>
      <c r="CO394" s="7"/>
      <c r="CP394" s="7"/>
    </row>
    <row r="395" spans="52:94" ht="18" x14ac:dyDescent="0.25">
      <c r="AZ395" s="218"/>
      <c r="BA395" s="218"/>
      <c r="BB395" s="268"/>
      <c r="BC395" s="263"/>
      <c r="BD395" s="218"/>
      <c r="BE395" s="218"/>
      <c r="BF395" s="218"/>
      <c r="BG395" s="218"/>
      <c r="BH395" s="218"/>
      <c r="BI395" s="264"/>
      <c r="BJ395" s="218"/>
      <c r="BK395" s="218"/>
      <c r="BL395" s="218"/>
      <c r="BM395" s="218"/>
      <c r="BN395" s="218"/>
      <c r="BO395" s="218"/>
      <c r="BP395" s="218"/>
      <c r="BQ395" s="260"/>
      <c r="BR395" s="260"/>
      <c r="BS395" s="260"/>
      <c r="BT395" s="260"/>
      <c r="BU395" s="260"/>
      <c r="BV395" s="260"/>
      <c r="BW395" s="260"/>
      <c r="CI395" s="7"/>
      <c r="CJ395" s="7"/>
      <c r="CK395" s="7"/>
      <c r="CL395" s="7"/>
      <c r="CM395" s="7"/>
      <c r="CN395" s="7"/>
      <c r="CO395" s="7"/>
      <c r="CP395" s="7"/>
    </row>
    <row r="396" spans="52:94" ht="18" x14ac:dyDescent="0.25">
      <c r="AZ396" s="218"/>
      <c r="BA396" s="218"/>
      <c r="BB396" s="218"/>
      <c r="BC396" s="263"/>
      <c r="BD396" s="218"/>
      <c r="BE396" s="218"/>
      <c r="BF396" s="218"/>
      <c r="BG396" s="218"/>
      <c r="BH396" s="218"/>
      <c r="BI396" s="264"/>
      <c r="BJ396" s="218"/>
      <c r="BK396" s="218"/>
      <c r="BL396" s="218"/>
      <c r="BM396" s="218"/>
      <c r="BN396" s="218"/>
      <c r="BO396" s="218"/>
      <c r="BP396" s="218"/>
      <c r="BQ396" s="260"/>
      <c r="BR396" s="260"/>
      <c r="BS396" s="260"/>
      <c r="BT396" s="260"/>
      <c r="BU396" s="260"/>
      <c r="BV396" s="260"/>
      <c r="BW396" s="260"/>
      <c r="CI396" s="7"/>
      <c r="CJ396" s="7"/>
      <c r="CK396" s="7"/>
      <c r="CL396" s="7"/>
      <c r="CM396" s="7"/>
      <c r="CN396" s="7"/>
      <c r="CO396" s="7"/>
      <c r="CP396" s="7"/>
    </row>
    <row r="397" spans="52:94" ht="18" x14ac:dyDescent="0.25">
      <c r="AZ397" s="218"/>
      <c r="BA397" s="218"/>
      <c r="BB397" s="218"/>
      <c r="BC397" s="263"/>
      <c r="BD397" s="218"/>
      <c r="BE397" s="218"/>
      <c r="BF397" s="218"/>
      <c r="BG397" s="218"/>
      <c r="BH397" s="218"/>
      <c r="BI397" s="264"/>
      <c r="BJ397" s="218"/>
      <c r="BK397" s="218"/>
      <c r="BL397" s="218"/>
      <c r="BM397" s="218"/>
      <c r="BN397" s="218"/>
      <c r="BO397" s="218"/>
      <c r="BP397" s="218"/>
      <c r="BQ397" s="260"/>
      <c r="BR397" s="260"/>
      <c r="BS397" s="260"/>
      <c r="BT397" s="260"/>
      <c r="BU397" s="260"/>
      <c r="BV397" s="260"/>
      <c r="BW397" s="260"/>
      <c r="CI397" s="7"/>
      <c r="CJ397" s="7"/>
      <c r="CK397" s="7"/>
      <c r="CL397" s="7"/>
      <c r="CM397" s="7"/>
      <c r="CN397" s="7"/>
      <c r="CO397" s="7"/>
      <c r="CP397" s="7"/>
    </row>
    <row r="398" spans="52:94" ht="18" x14ac:dyDescent="0.25">
      <c r="AZ398" s="218"/>
      <c r="BA398" s="218"/>
      <c r="BB398" s="218"/>
      <c r="BC398" s="263"/>
      <c r="BD398" s="218"/>
      <c r="BE398" s="218"/>
      <c r="BF398" s="218"/>
      <c r="BG398" s="218"/>
      <c r="BH398" s="218"/>
      <c r="BI398" s="264"/>
      <c r="BJ398" s="218"/>
      <c r="BK398" s="218"/>
      <c r="BL398" s="218"/>
      <c r="BM398" s="218"/>
      <c r="BN398" s="218"/>
      <c r="BO398" s="218"/>
      <c r="BP398" s="218"/>
      <c r="BQ398" s="260"/>
      <c r="BR398" s="260"/>
      <c r="BS398" s="260"/>
      <c r="BT398" s="260"/>
      <c r="BU398" s="260"/>
      <c r="BV398" s="260"/>
      <c r="BW398" s="260"/>
      <c r="CI398" s="7"/>
      <c r="CJ398" s="7"/>
      <c r="CK398" s="7"/>
      <c r="CL398" s="7"/>
      <c r="CM398" s="7"/>
      <c r="CN398" s="7"/>
      <c r="CO398" s="7"/>
      <c r="CP398" s="7"/>
    </row>
    <row r="399" spans="52:94" ht="18" x14ac:dyDescent="0.25">
      <c r="AZ399" s="218"/>
      <c r="BA399" s="218"/>
      <c r="BB399" s="218"/>
      <c r="BC399" s="263"/>
      <c r="BD399" s="218"/>
      <c r="BE399" s="218"/>
      <c r="BF399" s="218"/>
      <c r="BG399" s="218"/>
      <c r="BH399" s="218"/>
      <c r="BI399" s="264"/>
      <c r="BJ399" s="218"/>
      <c r="BK399" s="218"/>
      <c r="BL399" s="218"/>
      <c r="BM399" s="218"/>
      <c r="BN399" s="218"/>
      <c r="BO399" s="218"/>
      <c r="BP399" s="218"/>
      <c r="BQ399" s="260"/>
      <c r="BR399" s="260"/>
      <c r="BS399" s="260"/>
      <c r="BT399" s="260"/>
      <c r="BU399" s="260"/>
      <c r="BV399" s="260"/>
      <c r="BW399" s="260"/>
      <c r="CI399" s="7"/>
      <c r="CJ399" s="7"/>
      <c r="CK399" s="7"/>
      <c r="CL399" s="7"/>
      <c r="CM399" s="7"/>
      <c r="CN399" s="7"/>
      <c r="CO399" s="7"/>
      <c r="CP399" s="7"/>
    </row>
    <row r="400" spans="52:94" ht="18" x14ac:dyDescent="0.25">
      <c r="AZ400" s="218"/>
      <c r="BA400" s="218"/>
      <c r="BB400" s="218"/>
      <c r="BC400" s="263"/>
      <c r="BD400" s="218"/>
      <c r="BE400" s="218"/>
      <c r="BF400" s="218"/>
      <c r="BG400" s="218"/>
      <c r="BH400" s="218"/>
      <c r="BI400" s="264"/>
      <c r="BJ400" s="218"/>
      <c r="BK400" s="218"/>
      <c r="BL400" s="218"/>
      <c r="BM400" s="218"/>
      <c r="BN400" s="218"/>
      <c r="BO400" s="218"/>
      <c r="BP400" s="218"/>
      <c r="BQ400" s="260"/>
      <c r="BR400" s="260"/>
      <c r="BS400" s="260"/>
      <c r="BT400" s="260"/>
      <c r="BU400" s="260"/>
      <c r="BV400" s="260"/>
      <c r="BW400" s="260"/>
      <c r="CI400" s="7"/>
      <c r="CJ400" s="7"/>
      <c r="CK400" s="7"/>
      <c r="CL400" s="7"/>
      <c r="CM400" s="7"/>
      <c r="CN400" s="7"/>
      <c r="CO400" s="7"/>
      <c r="CP400" s="7"/>
    </row>
    <row r="401" spans="52:94" ht="18" x14ac:dyDescent="0.25">
      <c r="AZ401" s="218"/>
      <c r="BA401" s="218"/>
      <c r="BB401" s="218"/>
      <c r="BC401" s="263"/>
      <c r="BD401" s="218"/>
      <c r="BE401" s="218"/>
      <c r="BF401" s="218"/>
      <c r="BG401" s="218"/>
      <c r="BH401" s="218"/>
      <c r="BI401" s="264"/>
      <c r="BJ401" s="218"/>
      <c r="BK401" s="218"/>
      <c r="BL401" s="218"/>
      <c r="BM401" s="218"/>
      <c r="BN401" s="218"/>
      <c r="BO401" s="218"/>
      <c r="BP401" s="218"/>
      <c r="BQ401" s="260"/>
      <c r="BR401" s="260"/>
      <c r="BS401" s="260"/>
      <c r="BT401" s="260"/>
      <c r="BU401" s="260"/>
      <c r="BV401" s="260"/>
      <c r="BW401" s="260"/>
      <c r="CI401" s="7"/>
      <c r="CJ401" s="7"/>
      <c r="CK401" s="7"/>
      <c r="CL401" s="7"/>
      <c r="CM401" s="7"/>
      <c r="CN401" s="7"/>
      <c r="CO401" s="7"/>
      <c r="CP401" s="7"/>
    </row>
    <row r="402" spans="52:94" ht="18" x14ac:dyDescent="0.25">
      <c r="AZ402" s="218"/>
      <c r="BA402" s="218"/>
      <c r="BB402" s="218"/>
      <c r="BC402" s="263"/>
      <c r="BD402" s="218"/>
      <c r="BE402" s="218"/>
      <c r="BF402" s="218"/>
      <c r="BG402" s="218"/>
      <c r="BH402" s="218"/>
      <c r="BI402" s="264"/>
      <c r="BJ402" s="218"/>
      <c r="BK402" s="218"/>
      <c r="BL402" s="218"/>
      <c r="BM402" s="218"/>
      <c r="BN402" s="218"/>
      <c r="BO402" s="218"/>
      <c r="BP402" s="218"/>
      <c r="BQ402" s="260"/>
      <c r="BR402" s="260"/>
      <c r="BS402" s="260"/>
      <c r="BT402" s="260"/>
      <c r="BU402" s="260"/>
      <c r="BV402" s="260"/>
      <c r="BW402" s="260"/>
      <c r="CI402" s="7"/>
      <c r="CJ402" s="7"/>
      <c r="CK402" s="7"/>
      <c r="CL402" s="7"/>
      <c r="CM402" s="7"/>
      <c r="CN402" s="7"/>
      <c r="CO402" s="7"/>
      <c r="CP402" s="7"/>
    </row>
    <row r="403" spans="52:94" ht="18" x14ac:dyDescent="0.25">
      <c r="AZ403" s="218"/>
      <c r="BA403" s="218"/>
      <c r="BB403" s="218"/>
      <c r="BC403" s="263"/>
      <c r="BD403" s="218"/>
      <c r="BE403" s="218"/>
      <c r="BF403" s="218"/>
      <c r="BG403" s="218"/>
      <c r="BH403" s="218"/>
      <c r="BI403" s="264"/>
      <c r="BJ403" s="218"/>
      <c r="BK403" s="218"/>
      <c r="BL403" s="218"/>
      <c r="BM403" s="218"/>
      <c r="BN403" s="218"/>
      <c r="BO403" s="218"/>
      <c r="BP403" s="218"/>
      <c r="BQ403" s="260"/>
      <c r="BR403" s="260"/>
      <c r="BS403" s="260"/>
      <c r="BT403" s="260"/>
      <c r="BU403" s="260"/>
      <c r="BV403" s="260"/>
      <c r="BW403" s="260"/>
      <c r="CI403" s="7"/>
      <c r="CJ403" s="7"/>
      <c r="CK403" s="7"/>
      <c r="CL403" s="7"/>
      <c r="CM403" s="7"/>
      <c r="CN403" s="7"/>
      <c r="CO403" s="7"/>
      <c r="CP403" s="7"/>
    </row>
    <row r="404" spans="52:94" ht="18" x14ac:dyDescent="0.25">
      <c r="AZ404" s="218"/>
      <c r="BA404" s="218"/>
      <c r="BB404" s="218"/>
      <c r="BC404" s="263"/>
      <c r="BD404" s="218"/>
      <c r="BE404" s="218"/>
      <c r="BF404" s="218"/>
      <c r="BG404" s="218"/>
      <c r="BH404" s="218"/>
      <c r="BI404" s="264"/>
      <c r="BJ404" s="218"/>
      <c r="BK404" s="218"/>
      <c r="BL404" s="218"/>
      <c r="BM404" s="218"/>
      <c r="BN404" s="218"/>
      <c r="BO404" s="218"/>
      <c r="BP404" s="218"/>
      <c r="BQ404" s="260"/>
      <c r="BR404" s="260"/>
      <c r="BS404" s="260"/>
      <c r="BT404" s="260"/>
      <c r="BU404" s="260"/>
      <c r="BV404" s="260"/>
      <c r="BW404" s="260"/>
      <c r="CI404" s="7"/>
      <c r="CJ404" s="7"/>
      <c r="CK404" s="7"/>
      <c r="CL404" s="7"/>
      <c r="CM404" s="7"/>
      <c r="CN404" s="7"/>
      <c r="CO404" s="7"/>
      <c r="CP404" s="7"/>
    </row>
    <row r="405" spans="52:94" ht="18" x14ac:dyDescent="0.25">
      <c r="AZ405" s="218"/>
      <c r="BA405" s="218"/>
      <c r="BB405" s="218"/>
      <c r="BC405" s="263"/>
      <c r="BD405" s="218"/>
      <c r="BE405" s="218"/>
      <c r="BF405" s="218"/>
      <c r="BG405" s="218"/>
      <c r="BH405" s="218"/>
      <c r="BI405" s="264"/>
      <c r="BJ405" s="218"/>
      <c r="BK405" s="218"/>
      <c r="BL405" s="218"/>
      <c r="BM405" s="218"/>
      <c r="BN405" s="218"/>
      <c r="BO405" s="218"/>
      <c r="BP405" s="218"/>
      <c r="BQ405" s="260"/>
      <c r="BR405" s="260"/>
      <c r="BS405" s="260"/>
      <c r="BT405" s="260"/>
      <c r="BU405" s="260"/>
      <c r="BV405" s="260"/>
      <c r="BW405" s="260"/>
      <c r="CI405" s="7"/>
      <c r="CJ405" s="7"/>
      <c r="CK405" s="7"/>
      <c r="CL405" s="7"/>
      <c r="CM405" s="7"/>
      <c r="CN405" s="7"/>
      <c r="CO405" s="7"/>
      <c r="CP405" s="7"/>
    </row>
    <row r="406" spans="52:94" ht="18" x14ac:dyDescent="0.25">
      <c r="AZ406" s="218"/>
      <c r="BA406" s="218"/>
      <c r="BB406" s="218"/>
      <c r="BC406" s="263"/>
      <c r="BD406" s="218"/>
      <c r="BE406" s="218"/>
      <c r="BF406" s="218"/>
      <c r="BG406" s="218"/>
      <c r="BH406" s="218"/>
      <c r="BI406" s="264"/>
      <c r="BJ406" s="218"/>
      <c r="BK406" s="218"/>
      <c r="BL406" s="218"/>
      <c r="BM406" s="218"/>
      <c r="BN406" s="218"/>
      <c r="BO406" s="218"/>
      <c r="BP406" s="218"/>
      <c r="BQ406" s="260"/>
      <c r="BR406" s="260"/>
      <c r="BS406" s="260"/>
      <c r="BT406" s="260"/>
      <c r="BU406" s="260"/>
      <c r="BV406" s="260"/>
      <c r="BW406" s="260"/>
      <c r="CI406" s="7"/>
      <c r="CJ406" s="7"/>
      <c r="CK406" s="7"/>
      <c r="CL406" s="7"/>
      <c r="CM406" s="7"/>
      <c r="CN406" s="7"/>
      <c r="CO406" s="7"/>
      <c r="CP406" s="7"/>
    </row>
    <row r="407" spans="52:94" ht="18" x14ac:dyDescent="0.25">
      <c r="AZ407" s="218"/>
      <c r="BA407" s="218"/>
      <c r="BB407" s="218"/>
      <c r="BC407" s="263"/>
      <c r="BD407" s="218"/>
      <c r="BE407" s="218"/>
      <c r="BF407" s="218"/>
      <c r="BG407" s="218"/>
      <c r="BH407" s="218"/>
      <c r="BI407" s="264"/>
      <c r="BJ407" s="218"/>
      <c r="BK407" s="218"/>
      <c r="BL407" s="218"/>
      <c r="BM407" s="218"/>
      <c r="BN407" s="218"/>
      <c r="BO407" s="218"/>
      <c r="BP407" s="218"/>
      <c r="BQ407" s="260"/>
      <c r="BR407" s="260"/>
      <c r="BS407" s="260"/>
      <c r="BT407" s="260"/>
      <c r="BU407" s="260"/>
      <c r="BV407" s="260"/>
      <c r="BW407" s="260"/>
      <c r="CI407" s="7"/>
      <c r="CJ407" s="7"/>
      <c r="CK407" s="7"/>
      <c r="CL407" s="7"/>
      <c r="CM407" s="7"/>
      <c r="CN407" s="7"/>
      <c r="CO407" s="7"/>
      <c r="CP407" s="7"/>
    </row>
    <row r="408" spans="52:94" ht="18" x14ac:dyDescent="0.25">
      <c r="AZ408" s="218"/>
      <c r="BA408" s="218"/>
      <c r="BB408" s="218"/>
      <c r="BC408" s="263"/>
      <c r="BD408" s="218"/>
      <c r="BE408" s="218"/>
      <c r="BF408" s="218"/>
      <c r="BG408" s="218"/>
      <c r="BH408" s="218"/>
      <c r="BI408" s="264"/>
      <c r="BJ408" s="218"/>
      <c r="BK408" s="218"/>
      <c r="BL408" s="218"/>
      <c r="BM408" s="218"/>
      <c r="BN408" s="218"/>
      <c r="BO408" s="218"/>
      <c r="BP408" s="218"/>
      <c r="BQ408" s="260"/>
      <c r="BR408" s="260"/>
      <c r="BS408" s="260"/>
      <c r="BT408" s="260"/>
      <c r="BU408" s="260"/>
      <c r="BV408" s="260"/>
      <c r="BW408" s="260"/>
      <c r="CI408" s="7"/>
      <c r="CJ408" s="7"/>
      <c r="CK408" s="7"/>
      <c r="CL408" s="7"/>
      <c r="CM408" s="7"/>
      <c r="CN408" s="7"/>
      <c r="CO408" s="7"/>
      <c r="CP408" s="7"/>
    </row>
    <row r="409" spans="52:94" ht="18" x14ac:dyDescent="0.25">
      <c r="AZ409" s="218"/>
      <c r="BA409" s="218"/>
      <c r="BB409" s="218"/>
      <c r="BC409" s="263"/>
      <c r="BD409" s="218"/>
      <c r="BE409" s="218"/>
      <c r="BF409" s="218"/>
      <c r="BG409" s="218"/>
      <c r="BH409" s="218"/>
      <c r="BI409" s="264"/>
      <c r="BJ409" s="218"/>
      <c r="BK409" s="218"/>
      <c r="BL409" s="218"/>
      <c r="BM409" s="218"/>
      <c r="BN409" s="218"/>
      <c r="BO409" s="218"/>
      <c r="BP409" s="218"/>
      <c r="BQ409" s="260"/>
      <c r="BR409" s="260"/>
      <c r="BS409" s="260"/>
      <c r="BT409" s="260"/>
      <c r="BU409" s="260"/>
      <c r="BV409" s="260"/>
      <c r="BW409" s="260"/>
      <c r="CI409" s="7"/>
      <c r="CJ409" s="7"/>
      <c r="CK409" s="7"/>
      <c r="CL409" s="7"/>
      <c r="CM409" s="7"/>
      <c r="CN409" s="7"/>
      <c r="CO409" s="7"/>
      <c r="CP409" s="7"/>
    </row>
    <row r="410" spans="52:94" ht="18" x14ac:dyDescent="0.25">
      <c r="AZ410" s="218"/>
      <c r="BA410" s="218"/>
      <c r="BB410" s="218"/>
      <c r="BC410" s="263"/>
      <c r="BD410" s="218"/>
      <c r="BE410" s="218"/>
      <c r="BF410" s="218"/>
      <c r="BG410" s="218"/>
      <c r="BH410" s="218"/>
      <c r="BI410" s="264"/>
      <c r="BJ410" s="218"/>
      <c r="BK410" s="218"/>
      <c r="BL410" s="218"/>
      <c r="BM410" s="218"/>
      <c r="BN410" s="218"/>
      <c r="BO410" s="218"/>
      <c r="BP410" s="218"/>
      <c r="BQ410" s="260"/>
      <c r="BR410" s="260"/>
      <c r="BS410" s="260"/>
      <c r="BT410" s="260"/>
      <c r="BU410" s="260"/>
      <c r="BV410" s="260"/>
      <c r="BW410" s="260"/>
      <c r="CI410" s="7"/>
      <c r="CJ410" s="7"/>
      <c r="CK410" s="7"/>
      <c r="CL410" s="7"/>
      <c r="CM410" s="7"/>
      <c r="CN410" s="7"/>
      <c r="CO410" s="7"/>
      <c r="CP410" s="7"/>
    </row>
    <row r="411" spans="52:94" ht="18" x14ac:dyDescent="0.25">
      <c r="AZ411" s="218"/>
      <c r="BA411" s="218"/>
      <c r="BB411" s="218"/>
      <c r="BC411" s="263"/>
      <c r="BD411" s="218"/>
      <c r="BE411" s="218"/>
      <c r="BF411" s="218"/>
      <c r="BG411" s="218"/>
      <c r="BH411" s="218"/>
      <c r="BI411" s="264"/>
      <c r="BJ411" s="218"/>
      <c r="BK411" s="218"/>
      <c r="BL411" s="218"/>
      <c r="BM411" s="218"/>
      <c r="BN411" s="218"/>
      <c r="BO411" s="218"/>
      <c r="BP411" s="218"/>
      <c r="BQ411" s="260"/>
      <c r="BR411" s="260"/>
      <c r="BS411" s="260"/>
      <c r="BT411" s="260"/>
      <c r="BU411" s="260"/>
      <c r="BV411" s="260"/>
      <c r="BW411" s="260"/>
      <c r="CI411" s="7"/>
      <c r="CJ411" s="7"/>
      <c r="CK411" s="7"/>
      <c r="CL411" s="7"/>
      <c r="CM411" s="7"/>
      <c r="CN411" s="7"/>
      <c r="CO411" s="7"/>
      <c r="CP411" s="7"/>
    </row>
    <row r="412" spans="52:94" ht="18" x14ac:dyDescent="0.25">
      <c r="AZ412" s="218"/>
      <c r="BA412" s="218"/>
      <c r="BB412" s="218"/>
      <c r="BC412" s="263"/>
      <c r="BD412" s="218"/>
      <c r="BE412" s="218"/>
      <c r="BF412" s="218"/>
      <c r="BG412" s="218"/>
      <c r="BH412" s="218"/>
      <c r="BI412" s="264"/>
      <c r="BJ412" s="218"/>
      <c r="BK412" s="218"/>
      <c r="BL412" s="218"/>
      <c r="BM412" s="218"/>
      <c r="BN412" s="218"/>
      <c r="BO412" s="218"/>
      <c r="BP412" s="218"/>
      <c r="BQ412" s="260"/>
      <c r="BR412" s="260"/>
      <c r="BS412" s="260"/>
      <c r="BT412" s="260"/>
      <c r="BU412" s="260"/>
      <c r="BV412" s="260"/>
      <c r="BW412" s="260"/>
      <c r="CI412" s="7"/>
      <c r="CJ412" s="7"/>
      <c r="CK412" s="7"/>
      <c r="CL412" s="7"/>
      <c r="CM412" s="7"/>
      <c r="CN412" s="7"/>
      <c r="CO412" s="7"/>
      <c r="CP412" s="7"/>
    </row>
    <row r="413" spans="52:94" ht="18" x14ac:dyDescent="0.25">
      <c r="AZ413" s="218"/>
      <c r="BA413" s="218"/>
      <c r="BB413" s="218"/>
      <c r="BC413" s="263"/>
      <c r="BD413" s="218"/>
      <c r="BE413" s="218"/>
      <c r="BF413" s="218"/>
      <c r="BG413" s="218"/>
      <c r="BH413" s="218"/>
      <c r="BI413" s="264"/>
      <c r="BJ413" s="218"/>
      <c r="BK413" s="218"/>
      <c r="BL413" s="218"/>
      <c r="BM413" s="218"/>
      <c r="BN413" s="218"/>
      <c r="BO413" s="218"/>
      <c r="BP413" s="218"/>
      <c r="BQ413" s="260"/>
      <c r="BR413" s="260"/>
      <c r="BS413" s="260"/>
      <c r="BT413" s="260"/>
      <c r="BU413" s="260"/>
      <c r="BV413" s="260"/>
      <c r="BW413" s="260"/>
      <c r="CI413" s="7"/>
      <c r="CJ413" s="7"/>
      <c r="CK413" s="7"/>
      <c r="CL413" s="7"/>
      <c r="CM413" s="7"/>
      <c r="CN413" s="7"/>
      <c r="CO413" s="7"/>
      <c r="CP413" s="7"/>
    </row>
    <row r="414" spans="52:94" ht="18" x14ac:dyDescent="0.25">
      <c r="AZ414" s="218"/>
      <c r="BA414" s="218"/>
      <c r="BB414" s="218"/>
      <c r="BC414" s="263"/>
      <c r="BD414" s="218"/>
      <c r="BE414" s="218"/>
      <c r="BF414" s="218"/>
      <c r="BG414" s="218"/>
      <c r="BH414" s="218"/>
      <c r="BI414" s="264"/>
      <c r="BJ414" s="218"/>
      <c r="BK414" s="218"/>
      <c r="BL414" s="218"/>
      <c r="BM414" s="218"/>
      <c r="BN414" s="218"/>
      <c r="BO414" s="218"/>
      <c r="BP414" s="218"/>
      <c r="BQ414" s="260"/>
      <c r="BR414" s="260"/>
      <c r="BS414" s="260"/>
      <c r="BT414" s="260"/>
      <c r="BU414" s="260"/>
      <c r="BV414" s="260"/>
      <c r="BW414" s="260"/>
      <c r="CI414" s="7"/>
      <c r="CJ414" s="7"/>
      <c r="CK414" s="7"/>
      <c r="CL414" s="7"/>
      <c r="CM414" s="7"/>
      <c r="CN414" s="7"/>
      <c r="CO414" s="7"/>
      <c r="CP414" s="7"/>
    </row>
    <row r="415" spans="52:94" ht="18" x14ac:dyDescent="0.25">
      <c r="AZ415" s="218"/>
      <c r="BA415" s="218"/>
      <c r="BB415" s="218"/>
      <c r="BC415" s="263"/>
      <c r="BD415" s="218"/>
      <c r="BE415" s="218"/>
      <c r="BF415" s="218"/>
      <c r="BG415" s="218"/>
      <c r="BH415" s="218"/>
      <c r="BI415" s="264"/>
      <c r="BJ415" s="218"/>
      <c r="BK415" s="218"/>
      <c r="BL415" s="218"/>
      <c r="BM415" s="218"/>
      <c r="BN415" s="218"/>
      <c r="BO415" s="218"/>
      <c r="BP415" s="218"/>
      <c r="BQ415" s="260"/>
      <c r="BR415" s="260"/>
      <c r="BS415" s="260"/>
      <c r="BT415" s="260"/>
      <c r="BU415" s="260"/>
      <c r="BV415" s="260"/>
      <c r="BW415" s="260"/>
      <c r="CI415" s="7"/>
      <c r="CJ415" s="7"/>
      <c r="CK415" s="7"/>
      <c r="CL415" s="7"/>
      <c r="CM415" s="7"/>
      <c r="CN415" s="7"/>
      <c r="CO415" s="7"/>
      <c r="CP415" s="7"/>
    </row>
    <row r="416" spans="52:94" ht="18" x14ac:dyDescent="0.25">
      <c r="AZ416" s="218"/>
      <c r="BA416" s="218"/>
      <c r="BB416" s="218"/>
      <c r="BC416" s="263"/>
      <c r="BD416" s="218"/>
      <c r="BE416" s="218"/>
      <c r="BF416" s="218"/>
      <c r="BG416" s="218"/>
      <c r="BH416" s="218"/>
      <c r="BI416" s="264"/>
      <c r="BJ416" s="218"/>
      <c r="BK416" s="218"/>
      <c r="BL416" s="218"/>
      <c r="BM416" s="218"/>
      <c r="BN416" s="218"/>
      <c r="BO416" s="218"/>
      <c r="BP416" s="218"/>
      <c r="BQ416" s="260"/>
      <c r="BR416" s="260"/>
      <c r="BS416" s="260"/>
      <c r="BT416" s="260"/>
      <c r="BU416" s="260"/>
      <c r="BV416" s="260"/>
      <c r="BW416" s="260"/>
      <c r="CI416" s="7"/>
      <c r="CJ416" s="7"/>
      <c r="CK416" s="7"/>
      <c r="CL416" s="7"/>
      <c r="CM416" s="7"/>
      <c r="CN416" s="7"/>
      <c r="CO416" s="7"/>
      <c r="CP416" s="7"/>
    </row>
    <row r="417" spans="52:94" ht="18" x14ac:dyDescent="0.25">
      <c r="AZ417" s="218"/>
      <c r="BA417" s="218"/>
      <c r="BB417" s="218"/>
      <c r="BC417" s="263"/>
      <c r="BD417" s="218"/>
      <c r="BE417" s="218"/>
      <c r="BF417" s="218"/>
      <c r="BG417" s="218"/>
      <c r="BH417" s="218"/>
      <c r="BI417" s="264"/>
      <c r="BJ417" s="218"/>
      <c r="BK417" s="218"/>
      <c r="BL417" s="218"/>
      <c r="BM417" s="218"/>
      <c r="BN417" s="218"/>
      <c r="BO417" s="218"/>
      <c r="BP417" s="218"/>
      <c r="BQ417" s="260"/>
      <c r="BR417" s="260"/>
      <c r="BS417" s="260"/>
      <c r="BT417" s="260"/>
      <c r="BU417" s="260"/>
      <c r="BV417" s="260"/>
      <c r="BW417" s="260"/>
      <c r="CI417" s="7"/>
      <c r="CJ417" s="7"/>
      <c r="CK417" s="7"/>
      <c r="CL417" s="7"/>
      <c r="CM417" s="7"/>
      <c r="CN417" s="7"/>
      <c r="CO417" s="7"/>
      <c r="CP417" s="7"/>
    </row>
    <row r="418" spans="52:94" ht="18" x14ac:dyDescent="0.25">
      <c r="AZ418" s="218"/>
      <c r="BA418" s="218"/>
      <c r="BB418" s="218"/>
      <c r="BC418" s="263"/>
      <c r="BD418" s="218"/>
      <c r="BE418" s="218"/>
      <c r="BF418" s="218"/>
      <c r="BG418" s="218"/>
      <c r="BH418" s="218"/>
      <c r="BI418" s="264"/>
      <c r="BJ418" s="218"/>
      <c r="BK418" s="218"/>
      <c r="BL418" s="218"/>
      <c r="BM418" s="218"/>
      <c r="BN418" s="218"/>
      <c r="BO418" s="218"/>
      <c r="BP418" s="218"/>
      <c r="BQ418" s="260"/>
      <c r="BR418" s="260"/>
      <c r="BS418" s="260"/>
      <c r="BT418" s="260"/>
      <c r="BU418" s="260"/>
      <c r="BV418" s="260"/>
      <c r="BW418" s="260"/>
      <c r="CI418" s="7"/>
      <c r="CJ418" s="7"/>
      <c r="CK418" s="7"/>
      <c r="CL418" s="7"/>
      <c r="CM418" s="7"/>
      <c r="CN418" s="7"/>
      <c r="CO418" s="7"/>
      <c r="CP418" s="7"/>
    </row>
    <row r="419" spans="52:94" ht="18" x14ac:dyDescent="0.25">
      <c r="AZ419" s="218"/>
      <c r="BA419" s="218"/>
      <c r="BB419" s="218"/>
      <c r="BC419" s="263"/>
      <c r="BD419" s="218"/>
      <c r="BE419" s="218"/>
      <c r="BF419" s="218"/>
      <c r="BG419" s="218"/>
      <c r="BH419" s="218"/>
      <c r="BI419" s="264"/>
      <c r="BJ419" s="218"/>
      <c r="BK419" s="218"/>
      <c r="BL419" s="218"/>
      <c r="BM419" s="218"/>
      <c r="BN419" s="218"/>
      <c r="BO419" s="218"/>
      <c r="BP419" s="218"/>
      <c r="BQ419" s="260"/>
      <c r="BR419" s="260"/>
      <c r="BS419" s="260"/>
      <c r="BT419" s="260"/>
      <c r="BU419" s="260"/>
      <c r="BV419" s="260"/>
      <c r="BW419" s="260"/>
      <c r="CI419" s="7"/>
      <c r="CJ419" s="7"/>
      <c r="CK419" s="7"/>
      <c r="CL419" s="7"/>
      <c r="CM419" s="7"/>
      <c r="CN419" s="7"/>
      <c r="CO419" s="7"/>
      <c r="CP419" s="7"/>
    </row>
    <row r="420" spans="52:94" ht="18" x14ac:dyDescent="0.25">
      <c r="AZ420" s="218"/>
      <c r="BA420" s="218"/>
      <c r="BB420" s="218"/>
      <c r="BC420" s="263"/>
      <c r="BD420" s="218"/>
      <c r="BE420" s="218"/>
      <c r="BF420" s="218"/>
      <c r="BG420" s="218"/>
      <c r="BH420" s="218"/>
      <c r="BI420" s="264"/>
      <c r="BJ420" s="218"/>
      <c r="BK420" s="218"/>
      <c r="BL420" s="218"/>
      <c r="BM420" s="218"/>
      <c r="BN420" s="218"/>
      <c r="BO420" s="218"/>
      <c r="BP420" s="218"/>
      <c r="BQ420" s="260"/>
      <c r="BR420" s="260"/>
      <c r="BS420" s="260"/>
      <c r="BT420" s="260"/>
      <c r="BU420" s="260"/>
      <c r="BV420" s="260"/>
      <c r="BW420" s="260"/>
      <c r="CI420" s="7"/>
      <c r="CJ420" s="7"/>
      <c r="CK420" s="7"/>
      <c r="CL420" s="7"/>
      <c r="CM420" s="7"/>
      <c r="CN420" s="7"/>
      <c r="CO420" s="7"/>
      <c r="CP420" s="7"/>
    </row>
    <row r="421" spans="52:94" ht="18" x14ac:dyDescent="0.25">
      <c r="AZ421" s="218"/>
      <c r="BA421" s="218"/>
      <c r="BB421" s="218"/>
      <c r="BC421" s="263"/>
      <c r="BD421" s="218"/>
      <c r="BE421" s="218"/>
      <c r="BF421" s="218"/>
      <c r="BG421" s="218"/>
      <c r="BH421" s="218"/>
      <c r="BI421" s="264"/>
      <c r="BJ421" s="218"/>
      <c r="BK421" s="218"/>
      <c r="BL421" s="218"/>
      <c r="BM421" s="218"/>
      <c r="BN421" s="218"/>
      <c r="BO421" s="218"/>
      <c r="BP421" s="218"/>
      <c r="BQ421" s="260"/>
      <c r="BR421" s="260"/>
      <c r="BS421" s="260"/>
      <c r="BT421" s="260"/>
      <c r="BU421" s="260"/>
      <c r="BV421" s="260"/>
      <c r="BW421" s="260"/>
      <c r="CI421" s="7"/>
      <c r="CJ421" s="7"/>
      <c r="CK421" s="7"/>
      <c r="CL421" s="7"/>
      <c r="CM421" s="7"/>
      <c r="CN421" s="7"/>
      <c r="CO421" s="7"/>
      <c r="CP421" s="7"/>
    </row>
    <row r="422" spans="52:94" ht="18" x14ac:dyDescent="0.25">
      <c r="AZ422" s="218"/>
      <c r="BA422" s="218"/>
      <c r="BB422" s="218"/>
      <c r="BC422" s="263"/>
      <c r="BD422" s="218"/>
      <c r="BE422" s="218"/>
      <c r="BF422" s="218"/>
      <c r="BG422" s="218"/>
      <c r="BH422" s="218"/>
      <c r="BI422" s="264"/>
      <c r="BJ422" s="218"/>
      <c r="BK422" s="218"/>
      <c r="BL422" s="218"/>
      <c r="BM422" s="218"/>
      <c r="BN422" s="218"/>
      <c r="BO422" s="218"/>
      <c r="BP422" s="218"/>
      <c r="BQ422" s="260"/>
      <c r="BR422" s="260"/>
      <c r="BS422" s="260"/>
      <c r="BT422" s="260"/>
      <c r="BU422" s="260"/>
      <c r="BV422" s="260"/>
      <c r="BW422" s="260"/>
      <c r="CI422" s="7"/>
      <c r="CJ422" s="7"/>
      <c r="CK422" s="7"/>
      <c r="CL422" s="7"/>
      <c r="CM422" s="7"/>
      <c r="CN422" s="7"/>
      <c r="CO422" s="7"/>
      <c r="CP422" s="7"/>
    </row>
    <row r="423" spans="52:94" ht="18" x14ac:dyDescent="0.25">
      <c r="AZ423" s="218"/>
      <c r="BA423" s="218"/>
      <c r="BB423" s="218"/>
      <c r="BC423" s="263"/>
      <c r="BD423" s="218"/>
      <c r="BE423" s="218"/>
      <c r="BF423" s="218"/>
      <c r="BG423" s="218"/>
      <c r="BH423" s="218"/>
      <c r="BI423" s="264"/>
      <c r="BJ423" s="218"/>
      <c r="BK423" s="218"/>
      <c r="BL423" s="218"/>
      <c r="BM423" s="218"/>
      <c r="BN423" s="218"/>
      <c r="BO423" s="218"/>
      <c r="BP423" s="218"/>
      <c r="BQ423" s="260"/>
      <c r="BR423" s="260"/>
      <c r="BS423" s="260"/>
      <c r="BT423" s="260"/>
      <c r="BU423" s="260"/>
      <c r="BV423" s="260"/>
      <c r="BW423" s="260"/>
      <c r="CI423" s="7"/>
      <c r="CJ423" s="7"/>
      <c r="CK423" s="7"/>
      <c r="CL423" s="7"/>
      <c r="CM423" s="7"/>
      <c r="CN423" s="7"/>
      <c r="CO423" s="7"/>
      <c r="CP423" s="7"/>
    </row>
    <row r="424" spans="52:94" ht="18" x14ac:dyDescent="0.25">
      <c r="AZ424" s="218"/>
      <c r="BA424" s="218"/>
      <c r="BB424" s="218"/>
      <c r="BC424" s="263"/>
      <c r="BD424" s="218"/>
      <c r="BE424" s="218"/>
      <c r="BF424" s="218"/>
      <c r="BG424" s="218"/>
      <c r="BH424" s="218"/>
      <c r="BI424" s="264"/>
      <c r="BJ424" s="218"/>
      <c r="BK424" s="218"/>
      <c r="BL424" s="218"/>
      <c r="BM424" s="218"/>
      <c r="BN424" s="218"/>
      <c r="BO424" s="218"/>
      <c r="BP424" s="218"/>
      <c r="BQ424" s="260"/>
      <c r="BR424" s="260"/>
      <c r="BS424" s="260"/>
      <c r="BT424" s="260"/>
      <c r="BU424" s="260"/>
      <c r="BV424" s="260"/>
      <c r="BW424" s="260"/>
      <c r="CI424" s="7"/>
      <c r="CJ424" s="7"/>
      <c r="CK424" s="7"/>
      <c r="CL424" s="7"/>
      <c r="CM424" s="7"/>
      <c r="CN424" s="7"/>
      <c r="CO424" s="7"/>
      <c r="CP424" s="7"/>
    </row>
    <row r="425" spans="52:94" ht="18" x14ac:dyDescent="0.25">
      <c r="AZ425" s="218"/>
      <c r="BA425" s="218"/>
      <c r="BB425" s="218"/>
      <c r="BC425" s="263"/>
      <c r="BD425" s="218"/>
      <c r="BE425" s="218"/>
      <c r="BF425" s="218"/>
      <c r="BG425" s="218"/>
      <c r="BH425" s="218"/>
      <c r="BI425" s="264"/>
      <c r="BJ425" s="218"/>
      <c r="BK425" s="218"/>
      <c r="BL425" s="218"/>
      <c r="BM425" s="218"/>
      <c r="BN425" s="218"/>
      <c r="BO425" s="218"/>
      <c r="BP425" s="218"/>
      <c r="BQ425" s="260"/>
      <c r="BR425" s="260"/>
      <c r="BS425" s="260"/>
      <c r="BT425" s="260"/>
      <c r="BU425" s="260"/>
      <c r="BV425" s="260"/>
      <c r="BW425" s="260"/>
      <c r="CI425" s="7"/>
      <c r="CJ425" s="7"/>
      <c r="CK425" s="7"/>
      <c r="CL425" s="7"/>
      <c r="CM425" s="7"/>
      <c r="CN425" s="7"/>
      <c r="CO425" s="7"/>
      <c r="CP425" s="7"/>
    </row>
    <row r="426" spans="52:94" ht="18" x14ac:dyDescent="0.25">
      <c r="AZ426" s="218"/>
      <c r="BA426" s="218"/>
      <c r="BB426" s="218"/>
      <c r="BC426" s="263"/>
      <c r="BD426" s="218"/>
      <c r="BE426" s="218"/>
      <c r="BF426" s="218"/>
      <c r="BG426" s="218"/>
      <c r="BH426" s="218"/>
      <c r="BI426" s="264"/>
      <c r="BJ426" s="218"/>
      <c r="BK426" s="218"/>
      <c r="BL426" s="218"/>
      <c r="BM426" s="218"/>
      <c r="BN426" s="218"/>
      <c r="BO426" s="218"/>
      <c r="BP426" s="218"/>
      <c r="BQ426" s="260"/>
      <c r="BR426" s="260"/>
      <c r="BS426" s="260"/>
      <c r="BT426" s="260"/>
      <c r="BU426" s="260"/>
      <c r="BV426" s="260"/>
      <c r="BW426" s="260"/>
      <c r="CI426" s="7"/>
      <c r="CJ426" s="7"/>
      <c r="CK426" s="7"/>
      <c r="CL426" s="7"/>
      <c r="CM426" s="7"/>
      <c r="CN426" s="7"/>
      <c r="CO426" s="7"/>
      <c r="CP426" s="7"/>
    </row>
    <row r="427" spans="52:94" ht="18" x14ac:dyDescent="0.25">
      <c r="AZ427" s="218"/>
      <c r="BA427" s="218"/>
      <c r="BB427" s="218"/>
      <c r="BC427" s="263"/>
      <c r="BD427" s="218"/>
      <c r="BE427" s="218"/>
      <c r="BF427" s="218"/>
      <c r="BG427" s="218"/>
      <c r="BH427" s="218"/>
      <c r="BI427" s="264"/>
      <c r="BJ427" s="218"/>
      <c r="BK427" s="218"/>
      <c r="BL427" s="218"/>
      <c r="BM427" s="218"/>
      <c r="BN427" s="218"/>
      <c r="BO427" s="218"/>
      <c r="BP427" s="218"/>
      <c r="BQ427" s="260"/>
      <c r="BR427" s="260"/>
      <c r="BS427" s="260"/>
      <c r="BT427" s="260"/>
      <c r="BU427" s="260"/>
      <c r="BV427" s="260"/>
      <c r="BW427" s="260"/>
      <c r="CI427" s="7"/>
      <c r="CJ427" s="7"/>
      <c r="CK427" s="7"/>
      <c r="CL427" s="7"/>
      <c r="CM427" s="7"/>
      <c r="CN427" s="7"/>
      <c r="CO427" s="7"/>
      <c r="CP427" s="7"/>
    </row>
    <row r="428" spans="52:94" ht="18" x14ac:dyDescent="0.25">
      <c r="AZ428" s="218"/>
      <c r="BA428" s="218"/>
      <c r="BB428" s="218"/>
      <c r="BC428" s="263"/>
      <c r="BD428" s="218"/>
      <c r="BE428" s="218"/>
      <c r="BF428" s="218"/>
      <c r="BG428" s="218"/>
      <c r="BH428" s="218"/>
      <c r="BI428" s="264"/>
      <c r="BJ428" s="218"/>
      <c r="BK428" s="218"/>
      <c r="BL428" s="218"/>
      <c r="BM428" s="218"/>
      <c r="BN428" s="218"/>
      <c r="BO428" s="218"/>
      <c r="BP428" s="218"/>
      <c r="BQ428" s="260"/>
      <c r="BR428" s="260"/>
      <c r="BS428" s="260"/>
      <c r="BT428" s="260"/>
      <c r="BU428" s="260"/>
      <c r="BV428" s="260"/>
      <c r="CI428" s="7"/>
      <c r="CJ428" s="7"/>
      <c r="CK428" s="7"/>
      <c r="CL428" s="7"/>
      <c r="CM428" s="7"/>
      <c r="CN428" s="7"/>
      <c r="CO428" s="7"/>
      <c r="CP428" s="7"/>
    </row>
    <row r="429" spans="52:94" x14ac:dyDescent="0.2">
      <c r="CI429" s="7"/>
      <c r="CJ429" s="7"/>
      <c r="CK429" s="7"/>
      <c r="CL429" s="7"/>
      <c r="CM429" s="7"/>
      <c r="CN429" s="7"/>
      <c r="CO429" s="7"/>
      <c r="CP429" s="7"/>
    </row>
    <row r="430" spans="52:94" x14ac:dyDescent="0.2">
      <c r="CI430" s="7"/>
      <c r="CJ430" s="7"/>
      <c r="CK430" s="7"/>
      <c r="CL430" s="7"/>
      <c r="CM430" s="7"/>
      <c r="CN430" s="7"/>
      <c r="CO430" s="7"/>
      <c r="CP430" s="7"/>
    </row>
    <row r="431" spans="52:94" x14ac:dyDescent="0.2">
      <c r="CI431" s="7"/>
      <c r="CJ431" s="7"/>
      <c r="CK431" s="7"/>
      <c r="CL431" s="7"/>
      <c r="CM431" s="7"/>
      <c r="CN431" s="7"/>
      <c r="CO431" s="7"/>
      <c r="CP431" s="7"/>
    </row>
    <row r="432" spans="52:94" x14ac:dyDescent="0.2">
      <c r="CI432" s="7"/>
      <c r="CJ432" s="7"/>
      <c r="CK432" s="7"/>
      <c r="CL432" s="7"/>
      <c r="CM432" s="7"/>
      <c r="CN432" s="7"/>
      <c r="CO432" s="7"/>
      <c r="CP432" s="7"/>
    </row>
    <row r="433" spans="87:94" x14ac:dyDescent="0.2">
      <c r="CI433" s="7"/>
      <c r="CJ433" s="7"/>
      <c r="CK433" s="7"/>
      <c r="CL433" s="7"/>
      <c r="CM433" s="7"/>
      <c r="CN433" s="7"/>
      <c r="CO433" s="7"/>
      <c r="CP433" s="7"/>
    </row>
    <row r="434" spans="87:94" x14ac:dyDescent="0.2">
      <c r="CI434" s="7"/>
      <c r="CJ434" s="7"/>
      <c r="CK434" s="7"/>
      <c r="CL434" s="7"/>
      <c r="CM434" s="7"/>
      <c r="CN434" s="7"/>
      <c r="CO434" s="7"/>
      <c r="CP434" s="7"/>
    </row>
    <row r="435" spans="87:94" x14ac:dyDescent="0.2">
      <c r="CI435" s="7"/>
      <c r="CJ435" s="7"/>
      <c r="CK435" s="7"/>
      <c r="CL435" s="7"/>
      <c r="CM435" s="7"/>
      <c r="CN435" s="7"/>
      <c r="CO435" s="7"/>
      <c r="CP435" s="7"/>
    </row>
    <row r="436" spans="87:94" x14ac:dyDescent="0.2">
      <c r="CI436" s="7"/>
      <c r="CJ436" s="7"/>
      <c r="CK436" s="7"/>
      <c r="CL436" s="7"/>
      <c r="CM436" s="7"/>
      <c r="CN436" s="7"/>
      <c r="CO436" s="7"/>
      <c r="CP436" s="7"/>
    </row>
    <row r="437" spans="87:94" x14ac:dyDescent="0.2">
      <c r="CI437" s="7"/>
      <c r="CJ437" s="7"/>
      <c r="CK437" s="7"/>
      <c r="CL437" s="7"/>
      <c r="CM437" s="7"/>
      <c r="CN437" s="7"/>
      <c r="CO437" s="7"/>
      <c r="CP437" s="7"/>
    </row>
    <row r="438" spans="87:94" x14ac:dyDescent="0.2">
      <c r="CI438" s="7"/>
      <c r="CJ438" s="7"/>
      <c r="CK438" s="7"/>
      <c r="CL438" s="7"/>
      <c r="CM438" s="7"/>
      <c r="CN438" s="7"/>
      <c r="CO438" s="7"/>
      <c r="CP438" s="7"/>
    </row>
    <row r="439" spans="87:94" x14ac:dyDescent="0.2">
      <c r="CI439" s="7"/>
      <c r="CJ439" s="7"/>
      <c r="CK439" s="7"/>
      <c r="CL439" s="7"/>
      <c r="CM439" s="7"/>
      <c r="CN439" s="7"/>
      <c r="CO439" s="7"/>
      <c r="CP439" s="7"/>
    </row>
    <row r="440" spans="87:94" x14ac:dyDescent="0.2">
      <c r="CI440" s="7"/>
      <c r="CJ440" s="7"/>
      <c r="CK440" s="7"/>
      <c r="CL440" s="7"/>
      <c r="CM440" s="7"/>
      <c r="CN440" s="7"/>
      <c r="CO440" s="7"/>
      <c r="CP440" s="7"/>
    </row>
    <row r="441" spans="87:94" x14ac:dyDescent="0.2">
      <c r="CI441" s="7"/>
      <c r="CJ441" s="7"/>
      <c r="CK441" s="7"/>
      <c r="CL441" s="7"/>
      <c r="CM441" s="7"/>
      <c r="CN441" s="7"/>
      <c r="CO441" s="7"/>
      <c r="CP441" s="7"/>
    </row>
    <row r="442" spans="87:94" x14ac:dyDescent="0.2">
      <c r="CI442" s="7"/>
      <c r="CJ442" s="7"/>
      <c r="CK442" s="7"/>
      <c r="CL442" s="7"/>
      <c r="CM442" s="7"/>
      <c r="CN442" s="7"/>
      <c r="CO442" s="7"/>
      <c r="CP442" s="7"/>
    </row>
    <row r="443" spans="87:94" x14ac:dyDescent="0.2">
      <c r="CI443" s="7"/>
      <c r="CJ443" s="7"/>
      <c r="CK443" s="7"/>
      <c r="CL443" s="7"/>
      <c r="CM443" s="7"/>
      <c r="CN443" s="7"/>
      <c r="CO443" s="7"/>
      <c r="CP443" s="7"/>
    </row>
    <row r="444" spans="87:94" x14ac:dyDescent="0.2">
      <c r="CI444" s="7"/>
      <c r="CJ444" s="7"/>
      <c r="CK444" s="7"/>
      <c r="CL444" s="7"/>
      <c r="CM444" s="7"/>
      <c r="CN444" s="7"/>
      <c r="CO444" s="7"/>
      <c r="CP444" s="7"/>
    </row>
    <row r="445" spans="87:94" x14ac:dyDescent="0.2">
      <c r="CI445" s="7"/>
      <c r="CJ445" s="7"/>
      <c r="CK445" s="7"/>
      <c r="CL445" s="7"/>
      <c r="CM445" s="7"/>
      <c r="CN445" s="7"/>
      <c r="CO445" s="7"/>
      <c r="CP445" s="7"/>
    </row>
    <row r="446" spans="87:94" x14ac:dyDescent="0.2">
      <c r="CI446" s="7"/>
      <c r="CJ446" s="7"/>
      <c r="CK446" s="7"/>
      <c r="CL446" s="7"/>
      <c r="CM446" s="7"/>
      <c r="CN446" s="7"/>
      <c r="CO446" s="7"/>
      <c r="CP446" s="7"/>
    </row>
    <row r="447" spans="87:94" x14ac:dyDescent="0.2">
      <c r="CI447" s="7"/>
      <c r="CJ447" s="7"/>
      <c r="CK447" s="7"/>
      <c r="CL447" s="7"/>
      <c r="CM447" s="7"/>
      <c r="CN447" s="7"/>
      <c r="CO447" s="7"/>
      <c r="CP447" s="7"/>
    </row>
    <row r="448" spans="87:94" x14ac:dyDescent="0.2">
      <c r="CI448" s="7"/>
      <c r="CJ448" s="7"/>
      <c r="CK448" s="7"/>
      <c r="CL448" s="7"/>
      <c r="CM448" s="7"/>
      <c r="CN448" s="7"/>
      <c r="CO448" s="7"/>
      <c r="CP448" s="7"/>
    </row>
    <row r="449" spans="87:94" x14ac:dyDescent="0.2">
      <c r="CI449" s="7"/>
      <c r="CJ449" s="7"/>
      <c r="CK449" s="7"/>
      <c r="CL449" s="7"/>
      <c r="CM449" s="7"/>
      <c r="CN449" s="7"/>
      <c r="CO449" s="7"/>
      <c r="CP449" s="7"/>
    </row>
    <row r="450" spans="87:94" x14ac:dyDescent="0.2">
      <c r="CI450" s="7"/>
      <c r="CJ450" s="7"/>
      <c r="CK450" s="7"/>
      <c r="CL450" s="7"/>
      <c r="CM450" s="7"/>
      <c r="CN450" s="7"/>
      <c r="CO450" s="7"/>
      <c r="CP450" s="7"/>
    </row>
    <row r="451" spans="87:94" x14ac:dyDescent="0.2">
      <c r="CI451" s="7"/>
      <c r="CJ451" s="7"/>
      <c r="CK451" s="7"/>
      <c r="CL451" s="7"/>
      <c r="CM451" s="7"/>
      <c r="CN451" s="7"/>
      <c r="CO451" s="7"/>
      <c r="CP451" s="7"/>
    </row>
    <row r="452" spans="87:94" x14ac:dyDescent="0.2">
      <c r="CI452" s="7"/>
      <c r="CJ452" s="7"/>
      <c r="CK452" s="7"/>
      <c r="CL452" s="7"/>
      <c r="CM452" s="7"/>
      <c r="CN452" s="7"/>
      <c r="CO452" s="7"/>
      <c r="CP452" s="7"/>
    </row>
    <row r="453" spans="87:94" x14ac:dyDescent="0.2">
      <c r="CI453" s="7"/>
      <c r="CJ453" s="7"/>
      <c r="CK453" s="7"/>
      <c r="CL453" s="7"/>
      <c r="CM453" s="7"/>
      <c r="CN453" s="7"/>
      <c r="CO453" s="7"/>
      <c r="CP453" s="7"/>
    </row>
    <row r="454" spans="87:94" x14ac:dyDescent="0.2">
      <c r="CI454" s="7"/>
      <c r="CJ454" s="7"/>
      <c r="CK454" s="7"/>
      <c r="CL454" s="7"/>
      <c r="CM454" s="7"/>
      <c r="CN454" s="7"/>
      <c r="CO454" s="7"/>
      <c r="CP454" s="7"/>
    </row>
    <row r="455" spans="87:94" x14ac:dyDescent="0.2">
      <c r="CI455" s="7"/>
      <c r="CJ455" s="7"/>
      <c r="CK455" s="7"/>
      <c r="CL455" s="7"/>
      <c r="CM455" s="7"/>
      <c r="CN455" s="7"/>
      <c r="CO455" s="7"/>
      <c r="CP455" s="7"/>
    </row>
    <row r="456" spans="87:94" x14ac:dyDescent="0.2">
      <c r="CI456" s="7"/>
      <c r="CJ456" s="7"/>
      <c r="CK456" s="7"/>
      <c r="CL456" s="7"/>
      <c r="CM456" s="7"/>
      <c r="CN456" s="7"/>
      <c r="CO456" s="7"/>
      <c r="CP456" s="7"/>
    </row>
    <row r="457" spans="87:94" x14ac:dyDescent="0.2">
      <c r="CI457" s="7"/>
      <c r="CJ457" s="7"/>
      <c r="CK457" s="7"/>
      <c r="CL457" s="7"/>
      <c r="CM457" s="7"/>
      <c r="CN457" s="7"/>
      <c r="CO457" s="7"/>
      <c r="CP457" s="7"/>
    </row>
    <row r="458" spans="87:94" x14ac:dyDescent="0.2">
      <c r="CI458" s="7"/>
      <c r="CJ458" s="7"/>
      <c r="CK458" s="7"/>
      <c r="CL458" s="7"/>
      <c r="CM458" s="7"/>
      <c r="CN458" s="7"/>
      <c r="CO458" s="7"/>
      <c r="CP458" s="7"/>
    </row>
    <row r="459" spans="87:94" x14ac:dyDescent="0.2">
      <c r="CI459" s="7"/>
      <c r="CJ459" s="7"/>
      <c r="CK459" s="7"/>
      <c r="CL459" s="7"/>
      <c r="CM459" s="7"/>
      <c r="CN459" s="7"/>
      <c r="CO459" s="7"/>
      <c r="CP459" s="7"/>
    </row>
    <row r="460" spans="87:94" x14ac:dyDescent="0.2">
      <c r="CI460" s="7"/>
      <c r="CJ460" s="7"/>
      <c r="CK460" s="7"/>
      <c r="CL460" s="7"/>
      <c r="CM460" s="7"/>
      <c r="CN460" s="7"/>
      <c r="CO460" s="7"/>
      <c r="CP460" s="7"/>
    </row>
    <row r="461" spans="87:94" x14ac:dyDescent="0.2">
      <c r="CI461" s="7"/>
      <c r="CJ461" s="7"/>
      <c r="CK461" s="7"/>
      <c r="CL461" s="7"/>
      <c r="CM461" s="7"/>
      <c r="CN461" s="7"/>
      <c r="CO461" s="7"/>
      <c r="CP461" s="7"/>
    </row>
    <row r="462" spans="87:94" x14ac:dyDescent="0.2">
      <c r="CI462" s="7"/>
      <c r="CJ462" s="7"/>
      <c r="CK462" s="7"/>
      <c r="CL462" s="7"/>
      <c r="CM462" s="7"/>
      <c r="CN462" s="7"/>
      <c r="CO462" s="7"/>
      <c r="CP462" s="7"/>
    </row>
    <row r="463" spans="87:94" x14ac:dyDescent="0.2">
      <c r="CI463" s="7"/>
      <c r="CJ463" s="7"/>
      <c r="CK463" s="7"/>
      <c r="CL463" s="7"/>
      <c r="CM463" s="7"/>
      <c r="CN463" s="7"/>
      <c r="CO463" s="7"/>
      <c r="CP463" s="7"/>
    </row>
    <row r="464" spans="87:94" x14ac:dyDescent="0.2">
      <c r="CI464" s="7"/>
      <c r="CJ464" s="7"/>
      <c r="CK464" s="7"/>
      <c r="CL464" s="7"/>
      <c r="CM464" s="7"/>
      <c r="CN464" s="7"/>
      <c r="CO464" s="7"/>
      <c r="CP464" s="7"/>
    </row>
    <row r="465" spans="87:94" x14ac:dyDescent="0.2">
      <c r="CI465" s="7"/>
      <c r="CJ465" s="7"/>
      <c r="CK465" s="7"/>
      <c r="CL465" s="7"/>
      <c r="CM465" s="7"/>
      <c r="CN465" s="7"/>
      <c r="CO465" s="7"/>
      <c r="CP465" s="7"/>
    </row>
    <row r="466" spans="87:94" x14ac:dyDescent="0.2">
      <c r="CI466" s="7"/>
      <c r="CJ466" s="7"/>
      <c r="CK466" s="7"/>
      <c r="CL466" s="7"/>
      <c r="CM466" s="7"/>
      <c r="CN466" s="7"/>
      <c r="CO466" s="7"/>
      <c r="CP466" s="7"/>
    </row>
    <row r="467" spans="87:94" x14ac:dyDescent="0.2">
      <c r="CI467" s="7"/>
      <c r="CJ467" s="7"/>
      <c r="CK467" s="7"/>
      <c r="CL467" s="7"/>
      <c r="CM467" s="7"/>
      <c r="CN467" s="7"/>
      <c r="CO467" s="7"/>
      <c r="CP467" s="7"/>
    </row>
    <row r="468" spans="87:94" x14ac:dyDescent="0.2">
      <c r="CI468" s="7"/>
      <c r="CJ468" s="7"/>
      <c r="CK468" s="7"/>
      <c r="CL468" s="7"/>
      <c r="CM468" s="7"/>
      <c r="CN468" s="7"/>
      <c r="CO468" s="7"/>
      <c r="CP468" s="7"/>
    </row>
    <row r="469" spans="87:94" x14ac:dyDescent="0.2">
      <c r="CI469" s="7"/>
      <c r="CJ469" s="7"/>
      <c r="CK469" s="7"/>
      <c r="CL469" s="7"/>
      <c r="CM469" s="7"/>
      <c r="CN469" s="7"/>
      <c r="CO469" s="7"/>
      <c r="CP469" s="7"/>
    </row>
    <row r="470" spans="87:94" x14ac:dyDescent="0.2">
      <c r="CI470" s="7"/>
      <c r="CJ470" s="7"/>
      <c r="CK470" s="7"/>
      <c r="CL470" s="7"/>
      <c r="CM470" s="7"/>
      <c r="CN470" s="7"/>
      <c r="CO470" s="7"/>
      <c r="CP470" s="7"/>
    </row>
    <row r="471" spans="87:94" x14ac:dyDescent="0.2">
      <c r="CI471" s="7"/>
      <c r="CJ471" s="7"/>
      <c r="CK471" s="7"/>
      <c r="CL471" s="7"/>
      <c r="CM471" s="7"/>
      <c r="CN471" s="7"/>
      <c r="CO471" s="7"/>
      <c r="CP471" s="7"/>
    </row>
    <row r="472" spans="87:94" x14ac:dyDescent="0.2">
      <c r="CI472" s="7"/>
      <c r="CJ472" s="7"/>
      <c r="CK472" s="7"/>
      <c r="CL472" s="7"/>
      <c r="CM472" s="7"/>
      <c r="CN472" s="7"/>
      <c r="CO472" s="7"/>
      <c r="CP472" s="7"/>
    </row>
    <row r="473" spans="87:94" x14ac:dyDescent="0.2">
      <c r="CI473" s="7"/>
      <c r="CJ473" s="7"/>
      <c r="CK473" s="7"/>
      <c r="CL473" s="7"/>
      <c r="CM473" s="7"/>
      <c r="CN473" s="7"/>
      <c r="CO473" s="7"/>
      <c r="CP473" s="7"/>
    </row>
    <row r="474" spans="87:94" x14ac:dyDescent="0.2">
      <c r="CI474" s="7"/>
      <c r="CJ474" s="7"/>
      <c r="CK474" s="7"/>
      <c r="CL474" s="7"/>
      <c r="CM474" s="7"/>
      <c r="CN474" s="7"/>
      <c r="CO474" s="7"/>
      <c r="CP474" s="7"/>
    </row>
    <row r="475" spans="87:94" x14ac:dyDescent="0.2">
      <c r="CI475" s="7"/>
      <c r="CJ475" s="7"/>
      <c r="CK475" s="7"/>
      <c r="CL475" s="7"/>
      <c r="CM475" s="7"/>
      <c r="CN475" s="7"/>
      <c r="CO475" s="7"/>
      <c r="CP475" s="7"/>
    </row>
    <row r="476" spans="87:94" x14ac:dyDescent="0.2">
      <c r="CI476" s="7"/>
      <c r="CJ476" s="7"/>
      <c r="CK476" s="7"/>
      <c r="CL476" s="7"/>
      <c r="CM476" s="7"/>
      <c r="CN476" s="7"/>
      <c r="CO476" s="7"/>
      <c r="CP476" s="7"/>
    </row>
    <row r="477" spans="87:94" x14ac:dyDescent="0.2">
      <c r="CI477" s="7"/>
      <c r="CJ477" s="7"/>
      <c r="CK477" s="7"/>
      <c r="CL477" s="7"/>
      <c r="CM477" s="7"/>
      <c r="CN477" s="7"/>
      <c r="CO477" s="7"/>
      <c r="CP477" s="7"/>
    </row>
    <row r="478" spans="87:94" x14ac:dyDescent="0.2">
      <c r="CI478" s="7"/>
      <c r="CJ478" s="7"/>
      <c r="CK478" s="7"/>
      <c r="CL478" s="7"/>
      <c r="CM478" s="7"/>
      <c r="CN478" s="7"/>
      <c r="CO478" s="7"/>
      <c r="CP478" s="7"/>
    </row>
    <row r="479" spans="87:94" x14ac:dyDescent="0.2">
      <c r="CI479" s="7"/>
      <c r="CJ479" s="7"/>
      <c r="CK479" s="7"/>
      <c r="CL479" s="7"/>
      <c r="CM479" s="7"/>
      <c r="CN479" s="7"/>
      <c r="CO479" s="7"/>
      <c r="CP479" s="7"/>
    </row>
    <row r="480" spans="87:94" x14ac:dyDescent="0.2">
      <c r="CI480" s="7"/>
      <c r="CJ480" s="7"/>
      <c r="CK480" s="7"/>
      <c r="CL480" s="7"/>
      <c r="CM480" s="7"/>
      <c r="CN480" s="7"/>
      <c r="CO480" s="7"/>
      <c r="CP480" s="7"/>
    </row>
    <row r="481" spans="87:94" x14ac:dyDescent="0.2">
      <c r="CI481" s="7"/>
      <c r="CJ481" s="7"/>
      <c r="CK481" s="7"/>
      <c r="CL481" s="7"/>
      <c r="CM481" s="7"/>
      <c r="CN481" s="7"/>
      <c r="CO481" s="7"/>
      <c r="CP481" s="7"/>
    </row>
    <row r="482" spans="87:94" x14ac:dyDescent="0.2">
      <c r="CI482" s="7"/>
      <c r="CJ482" s="7"/>
      <c r="CK482" s="7"/>
      <c r="CL482" s="7"/>
      <c r="CM482" s="7"/>
      <c r="CN482" s="7"/>
      <c r="CO482" s="7"/>
      <c r="CP482" s="7"/>
    </row>
    <row r="483" spans="87:94" x14ac:dyDescent="0.2">
      <c r="CI483" s="7"/>
      <c r="CJ483" s="7"/>
      <c r="CK483" s="7"/>
      <c r="CL483" s="7"/>
      <c r="CM483" s="7"/>
      <c r="CN483" s="7"/>
      <c r="CO483" s="7"/>
      <c r="CP483" s="7"/>
    </row>
    <row r="484" spans="87:94" x14ac:dyDescent="0.2">
      <c r="CI484" s="7"/>
      <c r="CJ484" s="7"/>
      <c r="CK484" s="7"/>
      <c r="CL484" s="7"/>
      <c r="CM484" s="7"/>
      <c r="CN484" s="7"/>
      <c r="CO484" s="7"/>
      <c r="CP484" s="7"/>
    </row>
    <row r="485" spans="87:94" x14ac:dyDescent="0.2">
      <c r="CI485" s="7"/>
      <c r="CJ485" s="7"/>
      <c r="CK485" s="7"/>
      <c r="CL485" s="7"/>
      <c r="CM485" s="7"/>
      <c r="CN485" s="7"/>
      <c r="CO485" s="7"/>
      <c r="CP485" s="7"/>
    </row>
    <row r="486" spans="87:94" x14ac:dyDescent="0.2">
      <c r="CI486" s="7"/>
      <c r="CJ486" s="7"/>
      <c r="CK486" s="7"/>
      <c r="CL486" s="7"/>
      <c r="CM486" s="7"/>
      <c r="CN486" s="7"/>
      <c r="CO486" s="7"/>
      <c r="CP486" s="7"/>
    </row>
    <row r="487" spans="87:94" x14ac:dyDescent="0.2">
      <c r="CI487" s="7"/>
      <c r="CJ487" s="7"/>
      <c r="CK487" s="7"/>
      <c r="CL487" s="7"/>
      <c r="CM487" s="7"/>
      <c r="CN487" s="7"/>
      <c r="CO487" s="7"/>
      <c r="CP487" s="7"/>
    </row>
    <row r="488" spans="87:94" x14ac:dyDescent="0.2">
      <c r="CI488" s="7"/>
      <c r="CJ488" s="7"/>
      <c r="CK488" s="7"/>
      <c r="CL488" s="7"/>
      <c r="CM488" s="7"/>
      <c r="CN488" s="7"/>
      <c r="CO488" s="7"/>
      <c r="CP488" s="7"/>
    </row>
    <row r="489" spans="87:94" x14ac:dyDescent="0.2">
      <c r="CI489" s="7"/>
      <c r="CJ489" s="7"/>
      <c r="CK489" s="7"/>
      <c r="CL489" s="7"/>
      <c r="CM489" s="7"/>
      <c r="CN489" s="7"/>
      <c r="CO489" s="7"/>
      <c r="CP489" s="7"/>
    </row>
    <row r="490" spans="87:94" x14ac:dyDescent="0.2">
      <c r="CI490" s="7"/>
      <c r="CJ490" s="7"/>
      <c r="CK490" s="7"/>
      <c r="CL490" s="7"/>
      <c r="CM490" s="7"/>
      <c r="CN490" s="7"/>
      <c r="CO490" s="7"/>
      <c r="CP490" s="7"/>
    </row>
    <row r="491" spans="87:94" x14ac:dyDescent="0.2">
      <c r="CI491" s="7"/>
      <c r="CJ491" s="7"/>
      <c r="CK491" s="7"/>
      <c r="CL491" s="7"/>
      <c r="CM491" s="7"/>
      <c r="CN491" s="7"/>
      <c r="CO491" s="7"/>
      <c r="CP491" s="7"/>
    </row>
    <row r="492" spans="87:94" x14ac:dyDescent="0.2">
      <c r="CI492" s="7"/>
      <c r="CJ492" s="7"/>
      <c r="CK492" s="7"/>
      <c r="CL492" s="7"/>
      <c r="CM492" s="7"/>
      <c r="CN492" s="7"/>
      <c r="CO492" s="7"/>
      <c r="CP492" s="7"/>
    </row>
    <row r="493" spans="87:94" x14ac:dyDescent="0.2">
      <c r="CI493" s="7"/>
      <c r="CJ493" s="7"/>
      <c r="CK493" s="7"/>
      <c r="CL493" s="7"/>
      <c r="CM493" s="7"/>
      <c r="CN493" s="7"/>
      <c r="CO493" s="7"/>
      <c r="CP493" s="7"/>
    </row>
    <row r="494" spans="87:94" x14ac:dyDescent="0.2">
      <c r="CI494" s="7"/>
      <c r="CJ494" s="7"/>
      <c r="CK494" s="7"/>
      <c r="CL494" s="7"/>
      <c r="CM494" s="7"/>
      <c r="CN494" s="7"/>
      <c r="CO494" s="7"/>
      <c r="CP494" s="7"/>
    </row>
    <row r="495" spans="87:94" x14ac:dyDescent="0.2">
      <c r="CI495" s="7"/>
      <c r="CJ495" s="7"/>
      <c r="CK495" s="7"/>
      <c r="CL495" s="7"/>
      <c r="CM495" s="7"/>
      <c r="CN495" s="7"/>
      <c r="CO495" s="7"/>
      <c r="CP495" s="7"/>
    </row>
    <row r="496" spans="87:94" x14ac:dyDescent="0.2">
      <c r="CI496" s="7"/>
      <c r="CJ496" s="7"/>
      <c r="CK496" s="7"/>
      <c r="CL496" s="7"/>
      <c r="CM496" s="7"/>
      <c r="CN496" s="7"/>
      <c r="CO496" s="7"/>
      <c r="CP496" s="7"/>
    </row>
    <row r="497" spans="87:94" x14ac:dyDescent="0.2">
      <c r="CI497" s="7"/>
      <c r="CJ497" s="7"/>
      <c r="CK497" s="7"/>
      <c r="CL497" s="7"/>
      <c r="CM497" s="7"/>
      <c r="CN497" s="7"/>
      <c r="CO497" s="7"/>
      <c r="CP497" s="7"/>
    </row>
    <row r="498" spans="87:94" x14ac:dyDescent="0.2">
      <c r="CI498" s="7"/>
      <c r="CJ498" s="7"/>
      <c r="CK498" s="7"/>
      <c r="CL498" s="7"/>
      <c r="CM498" s="7"/>
      <c r="CN498" s="7"/>
      <c r="CO498" s="7"/>
      <c r="CP498" s="7"/>
    </row>
    <row r="499" spans="87:94" x14ac:dyDescent="0.2">
      <c r="CI499" s="7"/>
      <c r="CJ499" s="7"/>
      <c r="CK499" s="7"/>
      <c r="CL499" s="7"/>
      <c r="CM499" s="7"/>
      <c r="CN499" s="7"/>
      <c r="CO499" s="7"/>
      <c r="CP499" s="7"/>
    </row>
    <row r="500" spans="87:94" x14ac:dyDescent="0.2">
      <c r="CI500" s="7"/>
      <c r="CJ500" s="7"/>
      <c r="CK500" s="7"/>
      <c r="CL500" s="7"/>
      <c r="CM500" s="7"/>
      <c r="CN500" s="7"/>
      <c r="CO500" s="7"/>
      <c r="CP500" s="7"/>
    </row>
    <row r="501" spans="87:94" x14ac:dyDescent="0.2">
      <c r="CI501" s="7"/>
      <c r="CJ501" s="7"/>
      <c r="CK501" s="7"/>
      <c r="CL501" s="7"/>
      <c r="CM501" s="7"/>
      <c r="CN501" s="7"/>
      <c r="CO501" s="7"/>
      <c r="CP501" s="7"/>
    </row>
    <row r="502" spans="87:94" x14ac:dyDescent="0.2">
      <c r="CI502" s="7"/>
      <c r="CJ502" s="7"/>
      <c r="CK502" s="7"/>
      <c r="CL502" s="7"/>
      <c r="CM502" s="7"/>
      <c r="CN502" s="7"/>
      <c r="CO502" s="7"/>
      <c r="CP502" s="7"/>
    </row>
    <row r="503" spans="87:94" x14ac:dyDescent="0.2">
      <c r="CI503" s="7"/>
      <c r="CJ503" s="7"/>
      <c r="CK503" s="7"/>
      <c r="CL503" s="7"/>
      <c r="CM503" s="7"/>
      <c r="CN503" s="7"/>
      <c r="CO503" s="7"/>
      <c r="CP503" s="7"/>
    </row>
    <row r="504" spans="87:94" x14ac:dyDescent="0.2">
      <c r="CI504" s="7"/>
      <c r="CJ504" s="7"/>
      <c r="CK504" s="7"/>
      <c r="CL504" s="7"/>
      <c r="CM504" s="7"/>
      <c r="CN504" s="7"/>
      <c r="CO504" s="7"/>
      <c r="CP504" s="7"/>
    </row>
    <row r="505" spans="87:94" x14ac:dyDescent="0.2">
      <c r="CI505" s="7"/>
      <c r="CJ505" s="7"/>
      <c r="CK505" s="7"/>
      <c r="CL505" s="7"/>
      <c r="CM505" s="7"/>
      <c r="CN505" s="7"/>
      <c r="CO505" s="7"/>
      <c r="CP505" s="7"/>
    </row>
    <row r="506" spans="87:94" x14ac:dyDescent="0.2">
      <c r="CI506" s="7"/>
      <c r="CJ506" s="7"/>
      <c r="CK506" s="7"/>
      <c r="CL506" s="7"/>
      <c r="CM506" s="7"/>
      <c r="CN506" s="7"/>
      <c r="CO506" s="7"/>
      <c r="CP506" s="7"/>
    </row>
    <row r="507" spans="87:94" x14ac:dyDescent="0.2">
      <c r="CI507" s="7"/>
      <c r="CJ507" s="7"/>
      <c r="CK507" s="7"/>
      <c r="CL507" s="7"/>
      <c r="CM507" s="7"/>
      <c r="CN507" s="7"/>
      <c r="CO507" s="7"/>
      <c r="CP507" s="7"/>
    </row>
    <row r="508" spans="87:94" x14ac:dyDescent="0.2">
      <c r="CI508" s="7"/>
      <c r="CJ508" s="7"/>
      <c r="CK508" s="7"/>
      <c r="CL508" s="7"/>
      <c r="CM508" s="7"/>
      <c r="CN508" s="7"/>
      <c r="CO508" s="7"/>
      <c r="CP508" s="7"/>
    </row>
    <row r="509" spans="87:94" x14ac:dyDescent="0.2">
      <c r="CI509" s="7"/>
      <c r="CJ509" s="7"/>
      <c r="CK509" s="7"/>
      <c r="CL509" s="7"/>
      <c r="CM509" s="7"/>
      <c r="CN509" s="7"/>
      <c r="CO509" s="7"/>
      <c r="CP509" s="7"/>
    </row>
    <row r="510" spans="87:94" x14ac:dyDescent="0.2">
      <c r="CI510" s="7"/>
      <c r="CJ510" s="7"/>
      <c r="CK510" s="7"/>
      <c r="CL510" s="7"/>
      <c r="CM510" s="7"/>
      <c r="CN510" s="7"/>
      <c r="CO510" s="7"/>
      <c r="CP510" s="7"/>
    </row>
    <row r="511" spans="87:94" x14ac:dyDescent="0.2">
      <c r="CI511" s="7"/>
      <c r="CJ511" s="7"/>
      <c r="CK511" s="7"/>
      <c r="CL511" s="7"/>
      <c r="CM511" s="7"/>
      <c r="CN511" s="7"/>
      <c r="CO511" s="7"/>
      <c r="CP511" s="7"/>
    </row>
    <row r="512" spans="87:94" x14ac:dyDescent="0.2">
      <c r="CI512" s="7"/>
      <c r="CJ512" s="7"/>
      <c r="CK512" s="7"/>
      <c r="CL512" s="7"/>
      <c r="CM512" s="7"/>
      <c r="CN512" s="7"/>
      <c r="CO512" s="7"/>
      <c r="CP512" s="7"/>
    </row>
    <row r="513" spans="87:94" x14ac:dyDescent="0.2">
      <c r="CI513" s="7"/>
      <c r="CJ513" s="7"/>
      <c r="CK513" s="7"/>
      <c r="CL513" s="7"/>
      <c r="CM513" s="7"/>
      <c r="CN513" s="7"/>
      <c r="CO513" s="7"/>
      <c r="CP513" s="7"/>
    </row>
    <row r="514" spans="87:94" x14ac:dyDescent="0.2">
      <c r="CI514" s="7"/>
      <c r="CJ514" s="7"/>
      <c r="CK514" s="7"/>
      <c r="CL514" s="7"/>
      <c r="CM514" s="7"/>
      <c r="CN514" s="7"/>
      <c r="CO514" s="7"/>
      <c r="CP514" s="7"/>
    </row>
    <row r="515" spans="87:94" x14ac:dyDescent="0.2">
      <c r="CI515" s="7"/>
      <c r="CJ515" s="7"/>
      <c r="CK515" s="7"/>
      <c r="CL515" s="7"/>
      <c r="CM515" s="7"/>
      <c r="CN515" s="7"/>
      <c r="CO515" s="7"/>
      <c r="CP515" s="7"/>
    </row>
    <row r="516" spans="87:94" x14ac:dyDescent="0.2">
      <c r="CI516" s="7"/>
      <c r="CJ516" s="7"/>
      <c r="CK516" s="7"/>
      <c r="CL516" s="7"/>
      <c r="CM516" s="7"/>
      <c r="CN516" s="7"/>
      <c r="CO516" s="7"/>
      <c r="CP516" s="7"/>
    </row>
    <row r="517" spans="87:94" x14ac:dyDescent="0.2">
      <c r="CI517" s="7"/>
      <c r="CJ517" s="7"/>
      <c r="CK517" s="7"/>
      <c r="CL517" s="7"/>
      <c r="CM517" s="7"/>
      <c r="CN517" s="7"/>
      <c r="CO517" s="7"/>
      <c r="CP517" s="7"/>
    </row>
    <row r="518" spans="87:94" x14ac:dyDescent="0.2">
      <c r="CI518" s="7"/>
      <c r="CJ518" s="7"/>
      <c r="CK518" s="7"/>
      <c r="CL518" s="7"/>
      <c r="CM518" s="7"/>
      <c r="CN518" s="7"/>
      <c r="CO518" s="7"/>
      <c r="CP518" s="7"/>
    </row>
    <row r="519" spans="87:94" x14ac:dyDescent="0.2">
      <c r="CI519" s="7"/>
      <c r="CJ519" s="7"/>
      <c r="CK519" s="7"/>
      <c r="CL519" s="7"/>
      <c r="CM519" s="7"/>
      <c r="CN519" s="7"/>
      <c r="CO519" s="7"/>
      <c r="CP519" s="7"/>
    </row>
    <row r="520" spans="87:94" x14ac:dyDescent="0.2">
      <c r="CI520" s="7"/>
      <c r="CJ520" s="7"/>
      <c r="CK520" s="7"/>
      <c r="CL520" s="7"/>
      <c r="CM520" s="7"/>
      <c r="CN520" s="7"/>
      <c r="CO520" s="7"/>
      <c r="CP520" s="7"/>
    </row>
    <row r="521" spans="87:94" x14ac:dyDescent="0.2">
      <c r="CI521" s="7"/>
      <c r="CJ521" s="7"/>
      <c r="CK521" s="7"/>
      <c r="CL521" s="7"/>
      <c r="CM521" s="7"/>
      <c r="CN521" s="7"/>
      <c r="CO521" s="7"/>
      <c r="CP521" s="7"/>
    </row>
    <row r="522" spans="87:94" x14ac:dyDescent="0.2">
      <c r="CI522" s="7"/>
      <c r="CJ522" s="7"/>
      <c r="CK522" s="7"/>
      <c r="CL522" s="7"/>
      <c r="CM522" s="7"/>
      <c r="CN522" s="7"/>
      <c r="CO522" s="7"/>
      <c r="CP522" s="7"/>
    </row>
    <row r="523" spans="87:94" x14ac:dyDescent="0.2">
      <c r="CI523" s="7"/>
      <c r="CJ523" s="7"/>
      <c r="CK523" s="7"/>
      <c r="CL523" s="7"/>
      <c r="CM523" s="7"/>
      <c r="CN523" s="7"/>
      <c r="CO523" s="7"/>
      <c r="CP523" s="7"/>
    </row>
    <row r="524" spans="87:94" x14ac:dyDescent="0.2">
      <c r="CI524" s="7"/>
      <c r="CJ524" s="7"/>
      <c r="CK524" s="7"/>
      <c r="CL524" s="7"/>
      <c r="CM524" s="7"/>
      <c r="CN524" s="7"/>
      <c r="CO524" s="7"/>
      <c r="CP524" s="7"/>
    </row>
    <row r="525" spans="87:94" x14ac:dyDescent="0.2">
      <c r="CI525" s="7"/>
      <c r="CJ525" s="7"/>
      <c r="CK525" s="7"/>
      <c r="CL525" s="7"/>
      <c r="CM525" s="7"/>
      <c r="CN525" s="7"/>
      <c r="CO525" s="7"/>
      <c r="CP525" s="7"/>
    </row>
    <row r="526" spans="87:94" x14ac:dyDescent="0.2">
      <c r="CI526" s="7"/>
      <c r="CJ526" s="7"/>
      <c r="CK526" s="7"/>
      <c r="CL526" s="7"/>
      <c r="CM526" s="7"/>
      <c r="CN526" s="7"/>
      <c r="CO526" s="7"/>
      <c r="CP526" s="7"/>
    </row>
    <row r="527" spans="87:94" x14ac:dyDescent="0.2">
      <c r="CI527" s="7"/>
      <c r="CJ527" s="7"/>
      <c r="CK527" s="7"/>
      <c r="CL527" s="7"/>
      <c r="CM527" s="7"/>
      <c r="CN527" s="7"/>
      <c r="CO527" s="7"/>
      <c r="CP527" s="7"/>
    </row>
    <row r="528" spans="87:94" x14ac:dyDescent="0.2">
      <c r="CI528" s="7"/>
      <c r="CJ528" s="7"/>
      <c r="CK528" s="7"/>
      <c r="CL528" s="7"/>
      <c r="CM528" s="7"/>
      <c r="CN528" s="7"/>
      <c r="CO528" s="7"/>
      <c r="CP528" s="7"/>
    </row>
    <row r="529" spans="87:94" x14ac:dyDescent="0.2">
      <c r="CI529" s="7"/>
      <c r="CJ529" s="7"/>
      <c r="CK529" s="7"/>
      <c r="CL529" s="7"/>
      <c r="CM529" s="7"/>
      <c r="CN529" s="7"/>
      <c r="CO529" s="7"/>
      <c r="CP529" s="7"/>
    </row>
    <row r="530" spans="87:94" x14ac:dyDescent="0.2">
      <c r="CI530" s="7"/>
      <c r="CJ530" s="7"/>
      <c r="CK530" s="7"/>
      <c r="CL530" s="7"/>
      <c r="CM530" s="7"/>
      <c r="CN530" s="7"/>
      <c r="CO530" s="7"/>
      <c r="CP530" s="7"/>
    </row>
    <row r="531" spans="87:94" x14ac:dyDescent="0.2">
      <c r="CI531" s="7"/>
      <c r="CJ531" s="7"/>
      <c r="CK531" s="7"/>
      <c r="CL531" s="7"/>
      <c r="CM531" s="7"/>
      <c r="CN531" s="7"/>
      <c r="CO531" s="7"/>
      <c r="CP531" s="7"/>
    </row>
    <row r="532" spans="87:94" x14ac:dyDescent="0.2">
      <c r="CI532" s="7"/>
      <c r="CJ532" s="7"/>
      <c r="CK532" s="7"/>
      <c r="CL532" s="7"/>
      <c r="CM532" s="7"/>
      <c r="CN532" s="7"/>
      <c r="CO532" s="7"/>
      <c r="CP532" s="7"/>
    </row>
    <row r="533" spans="87:94" x14ac:dyDescent="0.2">
      <c r="CI533" s="7"/>
      <c r="CJ533" s="7"/>
      <c r="CK533" s="7"/>
      <c r="CL533" s="7"/>
      <c r="CM533" s="7"/>
      <c r="CN533" s="7"/>
      <c r="CO533" s="7"/>
      <c r="CP533" s="7"/>
    </row>
    <row r="534" spans="87:94" x14ac:dyDescent="0.2">
      <c r="CI534" s="7"/>
      <c r="CJ534" s="7"/>
      <c r="CK534" s="7"/>
      <c r="CL534" s="7"/>
      <c r="CM534" s="7"/>
      <c r="CN534" s="7"/>
      <c r="CO534" s="7"/>
      <c r="CP534" s="7"/>
    </row>
    <row r="535" spans="87:94" x14ac:dyDescent="0.2">
      <c r="CI535" s="7"/>
      <c r="CJ535" s="7"/>
      <c r="CK535" s="7"/>
      <c r="CL535" s="7"/>
      <c r="CM535" s="7"/>
      <c r="CN535" s="7"/>
      <c r="CO535" s="7"/>
      <c r="CP535" s="7"/>
    </row>
    <row r="536" spans="87:94" x14ac:dyDescent="0.2">
      <c r="CI536" s="7"/>
      <c r="CJ536" s="7"/>
      <c r="CK536" s="7"/>
      <c r="CL536" s="7"/>
      <c r="CM536" s="7"/>
      <c r="CN536" s="7"/>
      <c r="CO536" s="7"/>
      <c r="CP536" s="7"/>
    </row>
    <row r="537" spans="87:94" x14ac:dyDescent="0.2">
      <c r="CI537" s="7"/>
      <c r="CJ537" s="7"/>
      <c r="CK537" s="7"/>
      <c r="CL537" s="7"/>
      <c r="CM537" s="7"/>
      <c r="CN537" s="7"/>
      <c r="CO537" s="7"/>
      <c r="CP537" s="7"/>
    </row>
    <row r="538" spans="87:94" x14ac:dyDescent="0.2">
      <c r="CI538" s="7"/>
      <c r="CJ538" s="7"/>
      <c r="CK538" s="7"/>
      <c r="CL538" s="7"/>
      <c r="CM538" s="7"/>
      <c r="CN538" s="7"/>
      <c r="CO538" s="7"/>
      <c r="CP538" s="7"/>
    </row>
    <row r="539" spans="87:94" x14ac:dyDescent="0.2">
      <c r="CI539" s="7"/>
      <c r="CJ539" s="7"/>
      <c r="CK539" s="7"/>
      <c r="CL539" s="7"/>
      <c r="CM539" s="7"/>
      <c r="CN539" s="7"/>
      <c r="CO539" s="7"/>
      <c r="CP539" s="7"/>
    </row>
    <row r="540" spans="87:94" x14ac:dyDescent="0.2">
      <c r="CI540" s="7"/>
      <c r="CJ540" s="7"/>
      <c r="CK540" s="7"/>
      <c r="CL540" s="7"/>
      <c r="CM540" s="7"/>
      <c r="CN540" s="7"/>
      <c r="CO540" s="7"/>
      <c r="CP540" s="7"/>
    </row>
    <row r="541" spans="87:94" x14ac:dyDescent="0.2">
      <c r="CI541" s="7"/>
      <c r="CJ541" s="7"/>
      <c r="CK541" s="7"/>
      <c r="CL541" s="7"/>
      <c r="CM541" s="7"/>
      <c r="CN541" s="7"/>
      <c r="CO541" s="7"/>
      <c r="CP541" s="7"/>
    </row>
    <row r="542" spans="87:94" x14ac:dyDescent="0.2">
      <c r="CI542" s="7"/>
      <c r="CJ542" s="7"/>
      <c r="CK542" s="7"/>
      <c r="CL542" s="7"/>
      <c r="CM542" s="7"/>
      <c r="CN542" s="7"/>
      <c r="CO542" s="7"/>
      <c r="CP542" s="7"/>
    </row>
    <row r="543" spans="87:94" x14ac:dyDescent="0.2">
      <c r="CI543" s="7"/>
      <c r="CJ543" s="7"/>
      <c r="CK543" s="7"/>
      <c r="CL543" s="7"/>
      <c r="CM543" s="7"/>
      <c r="CN543" s="7"/>
      <c r="CO543" s="7"/>
      <c r="CP543" s="7"/>
    </row>
    <row r="544" spans="87:94" x14ac:dyDescent="0.2">
      <c r="CI544" s="7"/>
      <c r="CJ544" s="7"/>
      <c r="CK544" s="7"/>
      <c r="CL544" s="7"/>
      <c r="CM544" s="7"/>
      <c r="CN544" s="7"/>
      <c r="CO544" s="7"/>
      <c r="CP544" s="7"/>
    </row>
    <row r="545" spans="87:94" x14ac:dyDescent="0.2">
      <c r="CI545" s="7"/>
      <c r="CJ545" s="7"/>
      <c r="CK545" s="7"/>
      <c r="CL545" s="7"/>
      <c r="CM545" s="7"/>
      <c r="CN545" s="7"/>
      <c r="CO545" s="7"/>
      <c r="CP545" s="7"/>
    </row>
    <row r="546" spans="87:94" x14ac:dyDescent="0.2">
      <c r="CI546" s="7"/>
      <c r="CJ546" s="7"/>
      <c r="CK546" s="7"/>
      <c r="CL546" s="7"/>
      <c r="CM546" s="7"/>
      <c r="CN546" s="7"/>
      <c r="CO546" s="7"/>
      <c r="CP546" s="7"/>
    </row>
    <row r="547" spans="87:94" x14ac:dyDescent="0.2">
      <c r="CI547" s="7"/>
      <c r="CJ547" s="7"/>
      <c r="CK547" s="7"/>
      <c r="CL547" s="7"/>
      <c r="CM547" s="7"/>
      <c r="CN547" s="7"/>
      <c r="CO547" s="7"/>
      <c r="CP547" s="7"/>
    </row>
    <row r="548" spans="87:94" x14ac:dyDescent="0.2">
      <c r="CI548" s="7"/>
      <c r="CJ548" s="7"/>
      <c r="CK548" s="7"/>
      <c r="CL548" s="7"/>
      <c r="CM548" s="7"/>
      <c r="CN548" s="7"/>
      <c r="CO548" s="7"/>
      <c r="CP548" s="7"/>
    </row>
    <row r="549" spans="87:94" x14ac:dyDescent="0.2">
      <c r="CI549" s="7"/>
      <c r="CJ549" s="7"/>
      <c r="CK549" s="7"/>
      <c r="CL549" s="7"/>
      <c r="CM549" s="7"/>
      <c r="CN549" s="7"/>
      <c r="CO549" s="7"/>
      <c r="CP549" s="7"/>
    </row>
    <row r="550" spans="87:94" x14ac:dyDescent="0.2">
      <c r="CI550" s="7"/>
      <c r="CJ550" s="7"/>
      <c r="CK550" s="7"/>
      <c r="CL550" s="7"/>
      <c r="CM550" s="7"/>
      <c r="CN550" s="7"/>
      <c r="CO550" s="7"/>
      <c r="CP550" s="7"/>
    </row>
    <row r="551" spans="87:94" x14ac:dyDescent="0.2">
      <c r="CI551" s="7"/>
      <c r="CJ551" s="7"/>
      <c r="CK551" s="7"/>
      <c r="CL551" s="7"/>
      <c r="CM551" s="7"/>
      <c r="CN551" s="7"/>
      <c r="CO551" s="7"/>
      <c r="CP551" s="7"/>
    </row>
    <row r="552" spans="87:94" x14ac:dyDescent="0.2">
      <c r="CI552" s="7"/>
      <c r="CJ552" s="7"/>
      <c r="CK552" s="7"/>
      <c r="CL552" s="7"/>
      <c r="CM552" s="7"/>
      <c r="CN552" s="7"/>
      <c r="CO552" s="7"/>
      <c r="CP552" s="7"/>
    </row>
    <row r="553" spans="87:94" x14ac:dyDescent="0.2">
      <c r="CI553" s="7"/>
      <c r="CJ553" s="7"/>
      <c r="CK553" s="7"/>
      <c r="CL553" s="7"/>
      <c r="CM553" s="7"/>
      <c r="CN553" s="7"/>
      <c r="CO553" s="7"/>
      <c r="CP553" s="7"/>
    </row>
    <row r="554" spans="87:94" x14ac:dyDescent="0.2">
      <c r="CI554" s="7"/>
      <c r="CJ554" s="7"/>
      <c r="CK554" s="7"/>
      <c r="CL554" s="7"/>
      <c r="CM554" s="7"/>
      <c r="CN554" s="7"/>
      <c r="CO554" s="7"/>
      <c r="CP554" s="7"/>
    </row>
    <row r="555" spans="87:94" x14ac:dyDescent="0.2">
      <c r="CI555" s="7"/>
      <c r="CJ555" s="7"/>
      <c r="CK555" s="7"/>
      <c r="CL555" s="7"/>
      <c r="CM555" s="7"/>
      <c r="CN555" s="7"/>
      <c r="CO555" s="7"/>
      <c r="CP555" s="7"/>
    </row>
    <row r="556" spans="87:94" x14ac:dyDescent="0.2">
      <c r="CI556" s="7"/>
      <c r="CJ556" s="7"/>
      <c r="CK556" s="7"/>
      <c r="CL556" s="7"/>
      <c r="CM556" s="7"/>
      <c r="CN556" s="7"/>
      <c r="CO556" s="7"/>
      <c r="CP556" s="7"/>
    </row>
    <row r="557" spans="87:94" x14ac:dyDescent="0.2">
      <c r="CI557" s="7"/>
      <c r="CJ557" s="7"/>
      <c r="CK557" s="7"/>
      <c r="CL557" s="7"/>
      <c r="CM557" s="7"/>
      <c r="CN557" s="7"/>
      <c r="CO557" s="7"/>
      <c r="CP557" s="7"/>
    </row>
    <row r="558" spans="87:94" x14ac:dyDescent="0.2">
      <c r="CI558" s="7"/>
      <c r="CJ558" s="7"/>
      <c r="CK558" s="7"/>
      <c r="CL558" s="7"/>
      <c r="CM558" s="7"/>
      <c r="CN558" s="7"/>
      <c r="CO558" s="7"/>
      <c r="CP558" s="7"/>
    </row>
    <row r="559" spans="87:94" x14ac:dyDescent="0.2">
      <c r="CI559" s="7"/>
      <c r="CJ559" s="7"/>
      <c r="CK559" s="7"/>
      <c r="CL559" s="7"/>
      <c r="CM559" s="7"/>
      <c r="CN559" s="7"/>
      <c r="CO559" s="7"/>
      <c r="CP559" s="7"/>
    </row>
    <row r="560" spans="87:94" x14ac:dyDescent="0.2">
      <c r="CI560" s="7"/>
      <c r="CJ560" s="7"/>
      <c r="CK560" s="7"/>
      <c r="CL560" s="7"/>
      <c r="CM560" s="7"/>
      <c r="CN560" s="7"/>
      <c r="CO560" s="7"/>
      <c r="CP560" s="7"/>
    </row>
    <row r="561" spans="87:94" x14ac:dyDescent="0.2">
      <c r="CI561" s="7"/>
      <c r="CJ561" s="7"/>
      <c r="CK561" s="7"/>
      <c r="CL561" s="7"/>
      <c r="CM561" s="7"/>
      <c r="CN561" s="7"/>
      <c r="CO561" s="7"/>
      <c r="CP561" s="7"/>
    </row>
    <row r="562" spans="87:94" x14ac:dyDescent="0.2">
      <c r="CI562" s="7"/>
      <c r="CJ562" s="7"/>
      <c r="CK562" s="7"/>
      <c r="CL562" s="7"/>
      <c r="CM562" s="7"/>
      <c r="CN562" s="7"/>
      <c r="CO562" s="7"/>
      <c r="CP562" s="7"/>
    </row>
    <row r="563" spans="87:94" x14ac:dyDescent="0.2">
      <c r="CI563" s="7"/>
      <c r="CJ563" s="7"/>
      <c r="CK563" s="7"/>
      <c r="CL563" s="7"/>
      <c r="CM563" s="7"/>
      <c r="CN563" s="7"/>
      <c r="CO563" s="7"/>
      <c r="CP563" s="7"/>
    </row>
    <row r="564" spans="87:94" x14ac:dyDescent="0.2">
      <c r="CI564" s="7"/>
      <c r="CJ564" s="7"/>
      <c r="CK564" s="7"/>
      <c r="CL564" s="7"/>
      <c r="CM564" s="7"/>
      <c r="CN564" s="7"/>
      <c r="CO564" s="7"/>
      <c r="CP564" s="7"/>
    </row>
    <row r="565" spans="87:94" x14ac:dyDescent="0.2">
      <c r="CI565" s="7"/>
      <c r="CJ565" s="7"/>
      <c r="CK565" s="7"/>
      <c r="CL565" s="7"/>
      <c r="CM565" s="7"/>
      <c r="CN565" s="7"/>
      <c r="CO565" s="7"/>
      <c r="CP565" s="7"/>
    </row>
    <row r="566" spans="87:94" x14ac:dyDescent="0.2">
      <c r="CI566" s="7"/>
      <c r="CJ566" s="7"/>
      <c r="CK566" s="7"/>
      <c r="CL566" s="7"/>
      <c r="CM566" s="7"/>
      <c r="CN566" s="7"/>
      <c r="CO566" s="7"/>
      <c r="CP566" s="7"/>
    </row>
    <row r="567" spans="87:94" x14ac:dyDescent="0.2">
      <c r="CI567" s="7"/>
      <c r="CJ567" s="7"/>
      <c r="CK567" s="7"/>
      <c r="CL567" s="7"/>
      <c r="CM567" s="7"/>
      <c r="CN567" s="7"/>
      <c r="CO567" s="7"/>
      <c r="CP567" s="7"/>
    </row>
    <row r="568" spans="87:94" x14ac:dyDescent="0.2">
      <c r="CI568" s="7"/>
      <c r="CJ568" s="7"/>
      <c r="CK568" s="7"/>
      <c r="CL568" s="7"/>
      <c r="CM568" s="7"/>
      <c r="CN568" s="7"/>
      <c r="CO568" s="7"/>
      <c r="CP568" s="7"/>
    </row>
    <row r="569" spans="87:94" x14ac:dyDescent="0.2">
      <c r="CI569" s="7"/>
      <c r="CJ569" s="7"/>
      <c r="CK569" s="7"/>
      <c r="CL569" s="7"/>
      <c r="CM569" s="7"/>
      <c r="CN569" s="7"/>
      <c r="CO569" s="7"/>
      <c r="CP569" s="7"/>
    </row>
    <row r="570" spans="87:94" x14ac:dyDescent="0.2">
      <c r="CI570" s="7"/>
      <c r="CJ570" s="7"/>
      <c r="CK570" s="7"/>
      <c r="CL570" s="7"/>
      <c r="CM570" s="7"/>
      <c r="CN570" s="7"/>
      <c r="CO570" s="7"/>
      <c r="CP570" s="7"/>
    </row>
    <row r="571" spans="87:94" x14ac:dyDescent="0.2">
      <c r="CI571" s="7"/>
      <c r="CJ571" s="7"/>
      <c r="CK571" s="7"/>
      <c r="CL571" s="7"/>
      <c r="CM571" s="7"/>
      <c r="CN571" s="7"/>
      <c r="CO571" s="7"/>
      <c r="CP571" s="7"/>
    </row>
    <row r="572" spans="87:94" x14ac:dyDescent="0.2">
      <c r="CI572" s="7"/>
      <c r="CJ572" s="7"/>
      <c r="CK572" s="7"/>
      <c r="CL572" s="7"/>
      <c r="CM572" s="7"/>
      <c r="CN572" s="7"/>
      <c r="CO572" s="7"/>
      <c r="CP572" s="7"/>
    </row>
    <row r="573" spans="87:94" x14ac:dyDescent="0.2">
      <c r="CI573" s="7"/>
      <c r="CJ573" s="7"/>
      <c r="CK573" s="7"/>
      <c r="CL573" s="7"/>
      <c r="CM573" s="7"/>
      <c r="CN573" s="7"/>
      <c r="CO573" s="7"/>
      <c r="CP573" s="7"/>
    </row>
    <row r="574" spans="87:94" x14ac:dyDescent="0.2">
      <c r="CI574" s="7"/>
      <c r="CJ574" s="7"/>
      <c r="CK574" s="7"/>
      <c r="CL574" s="7"/>
      <c r="CM574" s="7"/>
      <c r="CN574" s="7"/>
      <c r="CO574" s="7"/>
      <c r="CP574" s="7"/>
    </row>
    <row r="575" spans="87:94" x14ac:dyDescent="0.2">
      <c r="CI575" s="7"/>
      <c r="CJ575" s="7"/>
      <c r="CK575" s="7"/>
      <c r="CL575" s="7"/>
      <c r="CM575" s="7"/>
      <c r="CN575" s="7"/>
      <c r="CO575" s="7"/>
      <c r="CP575" s="7"/>
    </row>
    <row r="576" spans="87:94" x14ac:dyDescent="0.2">
      <c r="CI576" s="7"/>
      <c r="CJ576" s="7"/>
      <c r="CK576" s="7"/>
      <c r="CL576" s="7"/>
      <c r="CM576" s="7"/>
      <c r="CN576" s="7"/>
      <c r="CO576" s="7"/>
      <c r="CP576" s="7"/>
    </row>
    <row r="577" spans="87:94" x14ac:dyDescent="0.2">
      <c r="CI577" s="7"/>
      <c r="CJ577" s="7"/>
      <c r="CK577" s="7"/>
      <c r="CL577" s="7"/>
      <c r="CM577" s="7"/>
      <c r="CN577" s="7"/>
      <c r="CO577" s="7"/>
      <c r="CP577" s="7"/>
    </row>
    <row r="578" spans="87:94" x14ac:dyDescent="0.2">
      <c r="CI578" s="7"/>
      <c r="CJ578" s="7"/>
      <c r="CK578" s="7"/>
      <c r="CL578" s="7"/>
      <c r="CM578" s="7"/>
      <c r="CN578" s="7"/>
      <c r="CO578" s="7"/>
      <c r="CP578" s="7"/>
    </row>
    <row r="579" spans="87:94" x14ac:dyDescent="0.2">
      <c r="CI579" s="7"/>
      <c r="CJ579" s="7"/>
      <c r="CK579" s="7"/>
      <c r="CL579" s="7"/>
      <c r="CM579" s="7"/>
      <c r="CN579" s="7"/>
      <c r="CO579" s="7"/>
      <c r="CP579" s="7"/>
    </row>
    <row r="580" spans="87:94" x14ac:dyDescent="0.2">
      <c r="CI580" s="7"/>
      <c r="CJ580" s="7"/>
      <c r="CK580" s="7"/>
      <c r="CL580" s="7"/>
      <c r="CM580" s="7"/>
      <c r="CN580" s="7"/>
      <c r="CO580" s="7"/>
      <c r="CP580" s="7"/>
    </row>
    <row r="581" spans="87:94" x14ac:dyDescent="0.2">
      <c r="CI581" s="7"/>
      <c r="CJ581" s="7"/>
      <c r="CK581" s="7"/>
      <c r="CL581" s="7"/>
      <c r="CM581" s="7"/>
      <c r="CN581" s="7"/>
      <c r="CO581" s="7"/>
      <c r="CP581" s="7"/>
    </row>
    <row r="582" spans="87:94" x14ac:dyDescent="0.2">
      <c r="CI582" s="7"/>
      <c r="CJ582" s="7"/>
      <c r="CK582" s="7"/>
      <c r="CL582" s="7"/>
      <c r="CM582" s="7"/>
      <c r="CN582" s="7"/>
      <c r="CO582" s="7"/>
      <c r="CP582" s="7"/>
    </row>
    <row r="583" spans="87:94" x14ac:dyDescent="0.2">
      <c r="CI583" s="7"/>
      <c r="CJ583" s="7"/>
      <c r="CK583" s="7"/>
      <c r="CL583" s="7"/>
      <c r="CM583" s="7"/>
      <c r="CN583" s="7"/>
      <c r="CO583" s="7"/>
      <c r="CP583" s="7"/>
    </row>
    <row r="584" spans="87:94" x14ac:dyDescent="0.2">
      <c r="CI584" s="7"/>
      <c r="CJ584" s="7"/>
      <c r="CK584" s="7"/>
      <c r="CL584" s="7"/>
      <c r="CM584" s="7"/>
      <c r="CN584" s="7"/>
      <c r="CO584" s="7"/>
      <c r="CP584" s="7"/>
    </row>
    <row r="585" spans="87:94" x14ac:dyDescent="0.2">
      <c r="CI585" s="7"/>
      <c r="CJ585" s="7"/>
      <c r="CK585" s="7"/>
      <c r="CL585" s="7"/>
      <c r="CM585" s="7"/>
      <c r="CN585" s="7"/>
      <c r="CO585" s="7"/>
      <c r="CP585" s="7"/>
    </row>
    <row r="586" spans="87:94" x14ac:dyDescent="0.2">
      <c r="CI586" s="7"/>
      <c r="CJ586" s="7"/>
      <c r="CK586" s="7"/>
      <c r="CL586" s="7"/>
      <c r="CM586" s="7"/>
      <c r="CN586" s="7"/>
      <c r="CO586" s="7"/>
      <c r="CP586" s="7"/>
    </row>
    <row r="587" spans="87:94" x14ac:dyDescent="0.2">
      <c r="CI587" s="7"/>
      <c r="CJ587" s="7"/>
      <c r="CK587" s="7"/>
      <c r="CL587" s="7"/>
      <c r="CM587" s="7"/>
      <c r="CN587" s="7"/>
      <c r="CO587" s="7"/>
      <c r="CP587" s="7"/>
    </row>
    <row r="588" spans="87:94" x14ac:dyDescent="0.2">
      <c r="CI588" s="7"/>
      <c r="CJ588" s="7"/>
      <c r="CK588" s="7"/>
      <c r="CL588" s="7"/>
      <c r="CM588" s="7"/>
      <c r="CN588" s="7"/>
      <c r="CO588" s="7"/>
      <c r="CP588" s="7"/>
    </row>
    <row r="589" spans="87:94" x14ac:dyDescent="0.2">
      <c r="CI589" s="7"/>
      <c r="CJ589" s="7"/>
      <c r="CK589" s="7"/>
      <c r="CL589" s="7"/>
      <c r="CM589" s="7"/>
      <c r="CN589" s="7"/>
      <c r="CO589" s="7"/>
      <c r="CP589" s="7"/>
    </row>
    <row r="590" spans="87:94" x14ac:dyDescent="0.2">
      <c r="CI590" s="7"/>
      <c r="CJ590" s="7"/>
      <c r="CK590" s="7"/>
      <c r="CL590" s="7"/>
      <c r="CM590" s="7"/>
      <c r="CN590" s="7"/>
      <c r="CO590" s="7"/>
      <c r="CP590" s="7"/>
    </row>
    <row r="591" spans="87:94" x14ac:dyDescent="0.2">
      <c r="CI591" s="7"/>
      <c r="CJ591" s="7"/>
      <c r="CK591" s="7"/>
      <c r="CL591" s="7"/>
      <c r="CM591" s="7"/>
      <c r="CN591" s="7"/>
      <c r="CO591" s="7"/>
      <c r="CP591" s="7"/>
    </row>
    <row r="592" spans="87:94" x14ac:dyDescent="0.2">
      <c r="CI592" s="7"/>
      <c r="CJ592" s="7"/>
      <c r="CK592" s="7"/>
      <c r="CL592" s="7"/>
      <c r="CM592" s="7"/>
      <c r="CN592" s="7"/>
      <c r="CO592" s="7"/>
      <c r="CP592" s="7"/>
    </row>
    <row r="593" spans="87:94" x14ac:dyDescent="0.2">
      <c r="CI593" s="7"/>
      <c r="CJ593" s="7"/>
      <c r="CK593" s="7"/>
      <c r="CL593" s="7"/>
      <c r="CM593" s="7"/>
      <c r="CN593" s="7"/>
      <c r="CO593" s="7"/>
      <c r="CP593" s="7"/>
    </row>
    <row r="594" spans="87:94" x14ac:dyDescent="0.2">
      <c r="CI594" s="7"/>
      <c r="CJ594" s="7"/>
      <c r="CK594" s="7"/>
      <c r="CL594" s="7"/>
      <c r="CM594" s="7"/>
      <c r="CN594" s="7"/>
      <c r="CO594" s="7"/>
      <c r="CP594" s="7"/>
    </row>
    <row r="595" spans="87:94" x14ac:dyDescent="0.2">
      <c r="CI595" s="7"/>
      <c r="CJ595" s="7"/>
      <c r="CK595" s="7"/>
      <c r="CL595" s="7"/>
      <c r="CM595" s="7"/>
      <c r="CN595" s="7"/>
      <c r="CO595" s="7"/>
      <c r="CP595" s="7"/>
    </row>
    <row r="596" spans="87:94" x14ac:dyDescent="0.2">
      <c r="CI596" s="7"/>
      <c r="CJ596" s="7"/>
      <c r="CK596" s="7"/>
      <c r="CL596" s="7"/>
      <c r="CM596" s="7"/>
      <c r="CN596" s="7"/>
      <c r="CO596" s="7"/>
      <c r="CP596" s="7"/>
    </row>
    <row r="597" spans="87:94" x14ac:dyDescent="0.2">
      <c r="CI597" s="7"/>
      <c r="CJ597" s="7"/>
      <c r="CK597" s="7"/>
      <c r="CL597" s="7"/>
      <c r="CM597" s="7"/>
      <c r="CN597" s="7"/>
      <c r="CO597" s="7"/>
      <c r="CP597" s="7"/>
    </row>
    <row r="598" spans="87:94" x14ac:dyDescent="0.2">
      <c r="CI598" s="7"/>
      <c r="CJ598" s="7"/>
      <c r="CK598" s="7"/>
      <c r="CL598" s="7"/>
      <c r="CM598" s="7"/>
      <c r="CN598" s="7"/>
      <c r="CO598" s="7"/>
      <c r="CP598" s="7"/>
    </row>
    <row r="599" spans="87:94" x14ac:dyDescent="0.2">
      <c r="CI599" s="7"/>
      <c r="CJ599" s="7"/>
      <c r="CK599" s="7"/>
      <c r="CL599" s="7"/>
      <c r="CM599" s="7"/>
      <c r="CN599" s="7"/>
      <c r="CO599" s="7"/>
      <c r="CP599" s="7"/>
    </row>
    <row r="600" spans="87:94" x14ac:dyDescent="0.2">
      <c r="CI600" s="7"/>
      <c r="CJ600" s="7"/>
      <c r="CK600" s="7"/>
      <c r="CL600" s="7"/>
      <c r="CM600" s="7"/>
      <c r="CN600" s="7"/>
      <c r="CO600" s="7"/>
      <c r="CP600" s="7"/>
    </row>
    <row r="601" spans="87:94" x14ac:dyDescent="0.2">
      <c r="CI601" s="7"/>
      <c r="CJ601" s="7"/>
      <c r="CK601" s="7"/>
      <c r="CL601" s="7"/>
      <c r="CM601" s="7"/>
      <c r="CN601" s="7"/>
      <c r="CO601" s="7"/>
      <c r="CP601" s="7"/>
    </row>
    <row r="602" spans="87:94" x14ac:dyDescent="0.2">
      <c r="CI602" s="7"/>
      <c r="CJ602" s="7"/>
      <c r="CK602" s="7"/>
      <c r="CL602" s="7"/>
      <c r="CM602" s="7"/>
      <c r="CN602" s="7"/>
      <c r="CO602" s="7"/>
      <c r="CP602" s="7"/>
    </row>
    <row r="603" spans="87:94" x14ac:dyDescent="0.2">
      <c r="CI603" s="7"/>
      <c r="CJ603" s="7"/>
      <c r="CK603" s="7"/>
      <c r="CL603" s="7"/>
      <c r="CM603" s="7"/>
      <c r="CN603" s="7"/>
      <c r="CO603" s="7"/>
      <c r="CP603" s="7"/>
    </row>
    <row r="604" spans="87:94" x14ac:dyDescent="0.2">
      <c r="CI604" s="7"/>
      <c r="CJ604" s="7"/>
      <c r="CK604" s="7"/>
      <c r="CL604" s="7"/>
      <c r="CM604" s="7"/>
      <c r="CN604" s="7"/>
      <c r="CO604" s="7"/>
      <c r="CP604" s="7"/>
    </row>
    <row r="605" spans="87:94" x14ac:dyDescent="0.2">
      <c r="CI605" s="7"/>
      <c r="CJ605" s="7"/>
      <c r="CK605" s="7"/>
      <c r="CL605" s="7"/>
      <c r="CM605" s="7"/>
      <c r="CN605" s="7"/>
      <c r="CO605" s="7"/>
      <c r="CP605" s="7"/>
    </row>
    <row r="606" spans="87:94" x14ac:dyDescent="0.2">
      <c r="CI606" s="7"/>
      <c r="CJ606" s="7"/>
      <c r="CK606" s="7"/>
      <c r="CL606" s="7"/>
      <c r="CM606" s="7"/>
      <c r="CN606" s="7"/>
      <c r="CO606" s="7"/>
      <c r="CP606" s="7"/>
    </row>
    <row r="607" spans="87:94" x14ac:dyDescent="0.2">
      <c r="CI607" s="7"/>
      <c r="CJ607" s="7"/>
      <c r="CK607" s="7"/>
      <c r="CL607" s="7"/>
      <c r="CM607" s="7"/>
      <c r="CN607" s="7"/>
      <c r="CO607" s="7"/>
      <c r="CP607" s="7"/>
    </row>
    <row r="608" spans="87:94" x14ac:dyDescent="0.2">
      <c r="CI608" s="7"/>
      <c r="CJ608" s="7"/>
      <c r="CK608" s="7"/>
      <c r="CL608" s="7"/>
      <c r="CM608" s="7"/>
      <c r="CN608" s="7"/>
      <c r="CO608" s="7"/>
      <c r="CP608" s="7"/>
    </row>
    <row r="609" spans="87:94" x14ac:dyDescent="0.2">
      <c r="CI609" s="7"/>
      <c r="CJ609" s="7"/>
      <c r="CK609" s="7"/>
      <c r="CL609" s="7"/>
      <c r="CM609" s="7"/>
      <c r="CN609" s="7"/>
      <c r="CO609" s="7"/>
      <c r="CP609" s="7"/>
    </row>
    <row r="610" spans="87:94" x14ac:dyDescent="0.2">
      <c r="CI610" s="7"/>
      <c r="CJ610" s="7"/>
      <c r="CK610" s="7"/>
      <c r="CL610" s="7"/>
      <c r="CM610" s="7"/>
      <c r="CN610" s="7"/>
      <c r="CO610" s="7"/>
      <c r="CP610" s="7"/>
    </row>
    <row r="611" spans="87:94" x14ac:dyDescent="0.2">
      <c r="CI611" s="7"/>
      <c r="CJ611" s="7"/>
      <c r="CK611" s="7"/>
      <c r="CL611" s="7"/>
      <c r="CM611" s="7"/>
      <c r="CN611" s="7"/>
      <c r="CO611" s="7"/>
      <c r="CP611" s="7"/>
    </row>
    <row r="612" spans="87:94" x14ac:dyDescent="0.2">
      <c r="CI612" s="7"/>
      <c r="CJ612" s="7"/>
      <c r="CK612" s="7"/>
      <c r="CL612" s="7"/>
      <c r="CM612" s="7"/>
      <c r="CN612" s="7"/>
      <c r="CO612" s="7"/>
      <c r="CP612" s="7"/>
    </row>
    <row r="613" spans="87:94" x14ac:dyDescent="0.2">
      <c r="CI613" s="7"/>
      <c r="CJ613" s="7"/>
      <c r="CK613" s="7"/>
      <c r="CL613" s="7"/>
      <c r="CM613" s="7"/>
      <c r="CN613" s="7"/>
      <c r="CO613" s="7"/>
      <c r="CP613" s="7"/>
    </row>
    <row r="614" spans="87:94" x14ac:dyDescent="0.2">
      <c r="CI614" s="7"/>
      <c r="CJ614" s="7"/>
      <c r="CK614" s="7"/>
      <c r="CL614" s="7"/>
      <c r="CM614" s="7"/>
      <c r="CN614" s="7"/>
      <c r="CO614" s="7"/>
      <c r="CP614" s="7"/>
    </row>
    <row r="615" spans="87:94" x14ac:dyDescent="0.2">
      <c r="CI615" s="7"/>
      <c r="CJ615" s="7"/>
      <c r="CK615" s="7"/>
      <c r="CL615" s="7"/>
      <c r="CM615" s="7"/>
      <c r="CN615" s="7"/>
      <c r="CO615" s="7"/>
      <c r="CP615" s="7"/>
    </row>
    <row r="616" spans="87:94" x14ac:dyDescent="0.2">
      <c r="CI616" s="7"/>
      <c r="CJ616" s="7"/>
      <c r="CK616" s="7"/>
      <c r="CL616" s="7"/>
      <c r="CM616" s="7"/>
      <c r="CN616" s="7"/>
      <c r="CO616" s="7"/>
      <c r="CP616" s="7"/>
    </row>
    <row r="617" spans="87:94" x14ac:dyDescent="0.2">
      <c r="CI617" s="7"/>
      <c r="CJ617" s="7"/>
      <c r="CK617" s="7"/>
      <c r="CL617" s="7"/>
      <c r="CM617" s="7"/>
      <c r="CN617" s="7"/>
      <c r="CO617" s="7"/>
      <c r="CP617" s="7"/>
    </row>
    <row r="618" spans="87:94" x14ac:dyDescent="0.2">
      <c r="CI618" s="7"/>
      <c r="CJ618" s="7"/>
      <c r="CK618" s="7"/>
      <c r="CL618" s="7"/>
      <c r="CM618" s="7"/>
      <c r="CN618" s="7"/>
      <c r="CO618" s="7"/>
      <c r="CP618" s="7"/>
    </row>
    <row r="619" spans="87:94" x14ac:dyDescent="0.2">
      <c r="CI619" s="7"/>
      <c r="CJ619" s="7"/>
      <c r="CK619" s="7"/>
      <c r="CL619" s="7"/>
      <c r="CM619" s="7"/>
      <c r="CN619" s="7"/>
      <c r="CO619" s="7"/>
      <c r="CP619" s="7"/>
    </row>
    <row r="620" spans="87:94" x14ac:dyDescent="0.2">
      <c r="CI620" s="7"/>
      <c r="CJ620" s="7"/>
      <c r="CK620" s="7"/>
      <c r="CL620" s="7"/>
      <c r="CM620" s="7"/>
      <c r="CN620" s="7"/>
      <c r="CO620" s="7"/>
      <c r="CP620" s="7"/>
    </row>
    <row r="621" spans="87:94" x14ac:dyDescent="0.2">
      <c r="CI621" s="7"/>
      <c r="CJ621" s="7"/>
      <c r="CK621" s="7"/>
      <c r="CL621" s="7"/>
      <c r="CM621" s="7"/>
      <c r="CN621" s="7"/>
      <c r="CO621" s="7"/>
      <c r="CP621" s="7"/>
    </row>
    <row r="622" spans="87:94" x14ac:dyDescent="0.2">
      <c r="CI622" s="7"/>
      <c r="CJ622" s="7"/>
      <c r="CK622" s="7"/>
      <c r="CL622" s="7"/>
      <c r="CM622" s="7"/>
      <c r="CN622" s="7"/>
      <c r="CO622" s="7"/>
      <c r="CP622" s="7"/>
    </row>
    <row r="623" spans="87:94" x14ac:dyDescent="0.2">
      <c r="CI623" s="7"/>
      <c r="CJ623" s="7"/>
      <c r="CK623" s="7"/>
      <c r="CL623" s="7"/>
      <c r="CM623" s="7"/>
      <c r="CN623" s="7"/>
      <c r="CO623" s="7"/>
      <c r="CP623" s="7"/>
    </row>
    <row r="624" spans="87:94" x14ac:dyDescent="0.2">
      <c r="CI624" s="7"/>
      <c r="CJ624" s="7"/>
      <c r="CK624" s="7"/>
      <c r="CL624" s="7"/>
      <c r="CM624" s="7"/>
      <c r="CN624" s="7"/>
      <c r="CO624" s="7"/>
      <c r="CP624" s="7"/>
    </row>
    <row r="625" spans="87:94" x14ac:dyDescent="0.2">
      <c r="CI625" s="7"/>
      <c r="CJ625" s="7"/>
      <c r="CK625" s="7"/>
      <c r="CL625" s="7"/>
      <c r="CM625" s="7"/>
      <c r="CN625" s="7"/>
      <c r="CO625" s="7"/>
      <c r="CP625" s="7"/>
    </row>
    <row r="626" spans="87:94" x14ac:dyDescent="0.2">
      <c r="CI626" s="7"/>
      <c r="CJ626" s="7"/>
      <c r="CK626" s="7"/>
      <c r="CL626" s="7"/>
      <c r="CM626" s="7"/>
      <c r="CN626" s="7"/>
      <c r="CO626" s="7"/>
      <c r="CP626" s="7"/>
    </row>
    <row r="627" spans="87:94" x14ac:dyDescent="0.2">
      <c r="CI627" s="7"/>
      <c r="CJ627" s="7"/>
      <c r="CK627" s="7"/>
      <c r="CL627" s="7"/>
      <c r="CM627" s="7"/>
      <c r="CN627" s="7"/>
      <c r="CO627" s="7"/>
      <c r="CP627" s="7"/>
    </row>
    <row r="628" spans="87:94" x14ac:dyDescent="0.2">
      <c r="CI628" s="7"/>
      <c r="CJ628" s="7"/>
      <c r="CK628" s="7"/>
      <c r="CL628" s="7"/>
      <c r="CM628" s="7"/>
      <c r="CN628" s="7"/>
      <c r="CO628" s="7"/>
      <c r="CP628" s="7"/>
    </row>
    <row r="629" spans="87:94" x14ac:dyDescent="0.2">
      <c r="CI629" s="7"/>
      <c r="CJ629" s="7"/>
      <c r="CK629" s="7"/>
      <c r="CL629" s="7"/>
      <c r="CM629" s="7"/>
      <c r="CN629" s="7"/>
      <c r="CO629" s="7"/>
      <c r="CP629" s="7"/>
    </row>
    <row r="630" spans="87:94" x14ac:dyDescent="0.2">
      <c r="CI630" s="7"/>
      <c r="CJ630" s="7"/>
      <c r="CK630" s="7"/>
      <c r="CL630" s="7"/>
      <c r="CM630" s="7"/>
      <c r="CN630" s="7"/>
      <c r="CO630" s="7"/>
      <c r="CP630" s="7"/>
    </row>
    <row r="631" spans="87:94" x14ac:dyDescent="0.2">
      <c r="CI631" s="7"/>
      <c r="CJ631" s="7"/>
      <c r="CK631" s="7"/>
      <c r="CL631" s="7"/>
      <c r="CM631" s="7"/>
      <c r="CN631" s="7"/>
      <c r="CO631" s="7"/>
      <c r="CP631" s="7"/>
    </row>
    <row r="632" spans="87:94" x14ac:dyDescent="0.2">
      <c r="CI632" s="7"/>
      <c r="CJ632" s="7"/>
      <c r="CK632" s="7"/>
      <c r="CL632" s="7"/>
      <c r="CM632" s="7"/>
      <c r="CN632" s="7"/>
      <c r="CO632" s="7"/>
      <c r="CP632" s="7"/>
    </row>
    <row r="633" spans="87:94" x14ac:dyDescent="0.2">
      <c r="CI633" s="7"/>
      <c r="CJ633" s="7"/>
      <c r="CK633" s="7"/>
      <c r="CL633" s="7"/>
      <c r="CM633" s="7"/>
      <c r="CN633" s="7"/>
      <c r="CO633" s="7"/>
      <c r="CP633" s="7"/>
    </row>
    <row r="634" spans="87:94" x14ac:dyDescent="0.2">
      <c r="CI634" s="7"/>
      <c r="CJ634" s="7"/>
      <c r="CK634" s="7"/>
      <c r="CL634" s="7"/>
      <c r="CM634" s="7"/>
      <c r="CN634" s="7"/>
      <c r="CO634" s="7"/>
      <c r="CP634" s="7"/>
    </row>
    <row r="635" spans="87:94" x14ac:dyDescent="0.2">
      <c r="CI635" s="7"/>
      <c r="CJ635" s="7"/>
      <c r="CK635" s="7"/>
      <c r="CL635" s="7"/>
      <c r="CM635" s="7"/>
      <c r="CN635" s="7"/>
      <c r="CO635" s="7"/>
      <c r="CP635" s="7"/>
    </row>
    <row r="636" spans="87:94" x14ac:dyDescent="0.2">
      <c r="CI636" s="7"/>
      <c r="CJ636" s="7"/>
      <c r="CK636" s="7"/>
      <c r="CL636" s="7"/>
      <c r="CM636" s="7"/>
      <c r="CN636" s="7"/>
      <c r="CO636" s="7"/>
      <c r="CP636" s="7"/>
    </row>
    <row r="637" spans="87:94" x14ac:dyDescent="0.2">
      <c r="CI637" s="7"/>
      <c r="CJ637" s="7"/>
      <c r="CK637" s="7"/>
      <c r="CL637" s="7"/>
      <c r="CM637" s="7"/>
      <c r="CN637" s="7"/>
      <c r="CO637" s="7"/>
      <c r="CP637" s="7"/>
    </row>
    <row r="638" spans="87:94" x14ac:dyDescent="0.2">
      <c r="CI638" s="7"/>
      <c r="CJ638" s="7"/>
      <c r="CK638" s="7"/>
      <c r="CL638" s="7"/>
      <c r="CM638" s="7"/>
      <c r="CN638" s="7"/>
      <c r="CO638" s="7"/>
      <c r="CP638" s="7"/>
    </row>
    <row r="639" spans="87:94" x14ac:dyDescent="0.2">
      <c r="CI639" s="7"/>
      <c r="CJ639" s="7"/>
      <c r="CK639" s="7"/>
      <c r="CL639" s="7"/>
      <c r="CM639" s="7"/>
      <c r="CN639" s="7"/>
      <c r="CO639" s="7"/>
      <c r="CP639" s="7"/>
    </row>
    <row r="640" spans="87:94" x14ac:dyDescent="0.2">
      <c r="CI640" s="7"/>
      <c r="CJ640" s="7"/>
      <c r="CK640" s="7"/>
      <c r="CL640" s="7"/>
      <c r="CM640" s="7"/>
      <c r="CN640" s="7"/>
      <c r="CO640" s="7"/>
      <c r="CP640" s="7"/>
    </row>
    <row r="641" spans="87:94" x14ac:dyDescent="0.2">
      <c r="CI641" s="7"/>
      <c r="CJ641" s="7"/>
      <c r="CK641" s="7"/>
      <c r="CL641" s="7"/>
      <c r="CM641" s="7"/>
      <c r="CN641" s="7"/>
      <c r="CO641" s="7"/>
      <c r="CP641" s="7"/>
    </row>
    <row r="642" spans="87:94" x14ac:dyDescent="0.2">
      <c r="CI642" s="7"/>
      <c r="CJ642" s="7"/>
      <c r="CK642" s="7"/>
      <c r="CL642" s="7"/>
      <c r="CM642" s="7"/>
      <c r="CN642" s="7"/>
      <c r="CO642" s="7"/>
      <c r="CP642" s="7"/>
    </row>
    <row r="643" spans="87:94" x14ac:dyDescent="0.2">
      <c r="CI643" s="7"/>
      <c r="CJ643" s="7"/>
      <c r="CK643" s="7"/>
      <c r="CL643" s="7"/>
      <c r="CM643" s="7"/>
      <c r="CN643" s="7"/>
      <c r="CO643" s="7"/>
      <c r="CP643" s="7"/>
    </row>
    <row r="644" spans="87:94" x14ac:dyDescent="0.2">
      <c r="CI644" s="7"/>
      <c r="CJ644" s="7"/>
      <c r="CK644" s="7"/>
      <c r="CL644" s="7"/>
      <c r="CM644" s="7"/>
      <c r="CN644" s="7"/>
      <c r="CO644" s="7"/>
      <c r="CP644" s="7"/>
    </row>
    <row r="645" spans="87:94" x14ac:dyDescent="0.2">
      <c r="CI645" s="7"/>
      <c r="CJ645" s="7"/>
      <c r="CK645" s="7"/>
      <c r="CL645" s="7"/>
      <c r="CM645" s="7"/>
      <c r="CN645" s="7"/>
      <c r="CO645" s="7"/>
      <c r="CP645" s="7"/>
    </row>
    <row r="646" spans="87:94" x14ac:dyDescent="0.2">
      <c r="CI646" s="7"/>
      <c r="CJ646" s="7"/>
      <c r="CK646" s="7"/>
      <c r="CL646" s="7"/>
      <c r="CM646" s="7"/>
      <c r="CN646" s="7"/>
      <c r="CO646" s="7"/>
      <c r="CP646" s="7"/>
    </row>
    <row r="647" spans="87:94" x14ac:dyDescent="0.2">
      <c r="CI647" s="7"/>
      <c r="CJ647" s="7"/>
      <c r="CK647" s="7"/>
      <c r="CL647" s="7"/>
      <c r="CM647" s="7"/>
      <c r="CN647" s="7"/>
      <c r="CO647" s="7"/>
      <c r="CP647" s="7"/>
    </row>
    <row r="648" spans="87:94" x14ac:dyDescent="0.2">
      <c r="CI648" s="7"/>
      <c r="CJ648" s="7"/>
      <c r="CK648" s="7"/>
      <c r="CL648" s="7"/>
      <c r="CM648" s="7"/>
      <c r="CN648" s="7"/>
      <c r="CO648" s="7"/>
      <c r="CP648" s="7"/>
    </row>
    <row r="649" spans="87:94" x14ac:dyDescent="0.2">
      <c r="CI649" s="7"/>
      <c r="CJ649" s="7"/>
      <c r="CK649" s="7"/>
      <c r="CL649" s="7"/>
      <c r="CM649" s="7"/>
      <c r="CN649" s="7"/>
      <c r="CO649" s="7"/>
      <c r="CP649" s="7"/>
    </row>
    <row r="650" spans="87:94" x14ac:dyDescent="0.2">
      <c r="CI650" s="7"/>
      <c r="CJ650" s="7"/>
      <c r="CK650" s="7"/>
      <c r="CL650" s="7"/>
      <c r="CM650" s="7"/>
      <c r="CN650" s="7"/>
      <c r="CO650" s="7"/>
      <c r="CP650" s="7"/>
    </row>
    <row r="651" spans="87:94" x14ac:dyDescent="0.2">
      <c r="CI651" s="7"/>
      <c r="CJ651" s="7"/>
      <c r="CK651" s="7"/>
      <c r="CL651" s="7"/>
      <c r="CM651" s="7"/>
      <c r="CN651" s="7"/>
      <c r="CO651" s="7"/>
      <c r="CP651" s="7"/>
    </row>
    <row r="652" spans="87:94" x14ac:dyDescent="0.2">
      <c r="CI652" s="7"/>
      <c r="CJ652" s="7"/>
      <c r="CK652" s="7"/>
      <c r="CL652" s="7"/>
      <c r="CM652" s="7"/>
      <c r="CN652" s="7"/>
      <c r="CO652" s="7"/>
      <c r="CP652" s="7"/>
    </row>
    <row r="653" spans="87:94" x14ac:dyDescent="0.2">
      <c r="CI653" s="7"/>
      <c r="CJ653" s="7"/>
      <c r="CK653" s="7"/>
      <c r="CL653" s="7"/>
      <c r="CM653" s="7"/>
      <c r="CN653" s="7"/>
      <c r="CO653" s="7"/>
      <c r="CP653" s="7"/>
    </row>
    <row r="654" spans="87:94" x14ac:dyDescent="0.2">
      <c r="CI654" s="7"/>
      <c r="CJ654" s="7"/>
      <c r="CK654" s="7"/>
      <c r="CL654" s="7"/>
      <c r="CM654" s="7"/>
      <c r="CN654" s="7"/>
      <c r="CO654" s="7"/>
      <c r="CP654" s="7"/>
    </row>
    <row r="655" spans="87:94" x14ac:dyDescent="0.2">
      <c r="CI655" s="7"/>
      <c r="CJ655" s="7"/>
      <c r="CK655" s="7"/>
      <c r="CL655" s="7"/>
      <c r="CM655" s="7"/>
      <c r="CN655" s="7"/>
      <c r="CO655" s="7"/>
      <c r="CP655" s="7"/>
    </row>
    <row r="656" spans="87:94" x14ac:dyDescent="0.2">
      <c r="CI656" s="7"/>
      <c r="CJ656" s="7"/>
      <c r="CK656" s="7"/>
      <c r="CL656" s="7"/>
      <c r="CM656" s="7"/>
      <c r="CN656" s="7"/>
      <c r="CO656" s="7"/>
      <c r="CP656" s="7"/>
    </row>
    <row r="657" spans="87:94" x14ac:dyDescent="0.2">
      <c r="CI657" s="7"/>
      <c r="CJ657" s="7"/>
      <c r="CK657" s="7"/>
      <c r="CL657" s="7"/>
      <c r="CM657" s="7"/>
      <c r="CN657" s="7"/>
      <c r="CO657" s="7"/>
      <c r="CP657" s="7"/>
    </row>
    <row r="658" spans="87:94" x14ac:dyDescent="0.2">
      <c r="CI658" s="7"/>
      <c r="CJ658" s="7"/>
      <c r="CK658" s="7"/>
      <c r="CL658" s="7"/>
      <c r="CM658" s="7"/>
      <c r="CN658" s="7"/>
      <c r="CO658" s="7"/>
      <c r="CP658" s="7"/>
    </row>
    <row r="659" spans="87:94" x14ac:dyDescent="0.2">
      <c r="CI659" s="7"/>
      <c r="CJ659" s="7"/>
      <c r="CK659" s="7"/>
      <c r="CL659" s="7"/>
      <c r="CM659" s="7"/>
      <c r="CN659" s="7"/>
      <c r="CO659" s="7"/>
      <c r="CP659" s="7"/>
    </row>
    <row r="660" spans="87:94" x14ac:dyDescent="0.2">
      <c r="CI660" s="7"/>
      <c r="CJ660" s="7"/>
      <c r="CK660" s="7"/>
      <c r="CL660" s="7"/>
      <c r="CM660" s="7"/>
      <c r="CN660" s="7"/>
      <c r="CO660" s="7"/>
      <c r="CP660" s="7"/>
    </row>
    <row r="661" spans="87:94" x14ac:dyDescent="0.2">
      <c r="CI661" s="7"/>
      <c r="CJ661" s="7"/>
      <c r="CK661" s="7"/>
      <c r="CL661" s="7"/>
      <c r="CM661" s="7"/>
      <c r="CN661" s="7"/>
      <c r="CO661" s="7"/>
      <c r="CP661" s="7"/>
    </row>
    <row r="662" spans="87:94" x14ac:dyDescent="0.2">
      <c r="CI662" s="7"/>
      <c r="CJ662" s="7"/>
      <c r="CK662" s="7"/>
      <c r="CL662" s="7"/>
      <c r="CM662" s="7"/>
      <c r="CN662" s="7"/>
      <c r="CO662" s="7"/>
      <c r="CP662" s="7"/>
    </row>
    <row r="663" spans="87:94" x14ac:dyDescent="0.2">
      <c r="CI663" s="7"/>
      <c r="CJ663" s="7"/>
      <c r="CK663" s="7"/>
      <c r="CL663" s="7"/>
      <c r="CM663" s="7"/>
      <c r="CN663" s="7"/>
      <c r="CO663" s="7"/>
      <c r="CP663" s="7"/>
    </row>
    <row r="664" spans="87:94" x14ac:dyDescent="0.2">
      <c r="CI664" s="7"/>
      <c r="CJ664" s="7"/>
      <c r="CK664" s="7"/>
      <c r="CL664" s="7"/>
      <c r="CM664" s="7"/>
      <c r="CN664" s="7"/>
      <c r="CO664" s="7"/>
      <c r="CP664" s="7"/>
    </row>
    <row r="665" spans="87:94" x14ac:dyDescent="0.2">
      <c r="CI665" s="7"/>
      <c r="CJ665" s="7"/>
      <c r="CK665" s="7"/>
      <c r="CL665" s="7"/>
      <c r="CM665" s="7"/>
      <c r="CN665" s="7"/>
      <c r="CO665" s="7"/>
      <c r="CP665" s="7"/>
    </row>
    <row r="666" spans="87:94" x14ac:dyDescent="0.2">
      <c r="CI666" s="7"/>
      <c r="CJ666" s="7"/>
      <c r="CK666" s="7"/>
      <c r="CL666" s="7"/>
      <c r="CM666" s="7"/>
      <c r="CN666" s="7"/>
      <c r="CO666" s="7"/>
      <c r="CP666" s="7"/>
    </row>
    <row r="667" spans="87:94" x14ac:dyDescent="0.2">
      <c r="CI667" s="7"/>
      <c r="CJ667" s="7"/>
      <c r="CK667" s="7"/>
      <c r="CL667" s="7"/>
      <c r="CM667" s="7"/>
      <c r="CN667" s="7"/>
      <c r="CO667" s="7"/>
      <c r="CP667" s="7"/>
    </row>
    <row r="668" spans="87:94" x14ac:dyDescent="0.2">
      <c r="CI668" s="7"/>
      <c r="CJ668" s="7"/>
      <c r="CK668" s="7"/>
      <c r="CL668" s="7"/>
      <c r="CM668" s="7"/>
      <c r="CN668" s="7"/>
      <c r="CO668" s="7"/>
      <c r="CP668" s="7"/>
    </row>
    <row r="669" spans="87:94" x14ac:dyDescent="0.2">
      <c r="CI669" s="7"/>
      <c r="CJ669" s="7"/>
      <c r="CK669" s="7"/>
      <c r="CL669" s="7"/>
      <c r="CM669" s="7"/>
      <c r="CN669" s="7"/>
      <c r="CO669" s="7"/>
      <c r="CP669" s="7"/>
    </row>
    <row r="670" spans="87:94" x14ac:dyDescent="0.2">
      <c r="CI670" s="7"/>
      <c r="CJ670" s="7"/>
      <c r="CK670" s="7"/>
      <c r="CL670" s="7"/>
      <c r="CM670" s="7"/>
      <c r="CN670" s="7"/>
      <c r="CO670" s="7"/>
      <c r="CP670" s="7"/>
    </row>
    <row r="671" spans="87:94" x14ac:dyDescent="0.2">
      <c r="CI671" s="7"/>
      <c r="CJ671" s="7"/>
      <c r="CK671" s="7"/>
      <c r="CL671" s="7"/>
      <c r="CM671" s="7"/>
      <c r="CN671" s="7"/>
      <c r="CO671" s="7"/>
      <c r="CP671" s="7"/>
    </row>
    <row r="672" spans="87:94" x14ac:dyDescent="0.2">
      <c r="CI672" s="7"/>
      <c r="CJ672" s="7"/>
      <c r="CK672" s="7"/>
      <c r="CL672" s="7"/>
      <c r="CM672" s="7"/>
      <c r="CN672" s="7"/>
      <c r="CO672" s="7"/>
      <c r="CP672" s="7"/>
    </row>
    <row r="673" spans="87:94" x14ac:dyDescent="0.2">
      <c r="CI673" s="7"/>
      <c r="CJ673" s="7"/>
      <c r="CK673" s="7"/>
      <c r="CL673" s="7"/>
      <c r="CM673" s="7"/>
      <c r="CN673" s="7"/>
      <c r="CO673" s="7"/>
      <c r="CP673" s="7"/>
    </row>
    <row r="674" spans="87:94" x14ac:dyDescent="0.2">
      <c r="CI674" s="7"/>
      <c r="CJ674" s="7"/>
      <c r="CK674" s="7"/>
      <c r="CL674" s="7"/>
      <c r="CM674" s="7"/>
      <c r="CN674" s="7"/>
      <c r="CO674" s="7"/>
      <c r="CP674" s="7"/>
    </row>
    <row r="675" spans="87:94" x14ac:dyDescent="0.2">
      <c r="CI675" s="7"/>
      <c r="CJ675" s="7"/>
      <c r="CK675" s="7"/>
      <c r="CL675" s="7"/>
      <c r="CM675" s="7"/>
      <c r="CN675" s="7"/>
      <c r="CO675" s="7"/>
      <c r="CP675" s="7"/>
    </row>
    <row r="676" spans="87:94" x14ac:dyDescent="0.2">
      <c r="CI676" s="7"/>
      <c r="CJ676" s="7"/>
      <c r="CK676" s="7"/>
      <c r="CL676" s="7"/>
      <c r="CM676" s="7"/>
      <c r="CN676" s="7"/>
      <c r="CO676" s="7"/>
      <c r="CP676" s="7"/>
    </row>
    <row r="677" spans="87:94" x14ac:dyDescent="0.2">
      <c r="CI677" s="7"/>
      <c r="CJ677" s="7"/>
      <c r="CK677" s="7"/>
      <c r="CL677" s="7"/>
      <c r="CM677" s="7"/>
      <c r="CN677" s="7"/>
      <c r="CO677" s="7"/>
      <c r="CP677" s="7"/>
    </row>
    <row r="678" spans="87:94" x14ac:dyDescent="0.2">
      <c r="CI678" s="7"/>
      <c r="CJ678" s="7"/>
      <c r="CK678" s="7"/>
      <c r="CL678" s="7"/>
      <c r="CM678" s="7"/>
      <c r="CN678" s="7"/>
      <c r="CO678" s="7"/>
      <c r="CP678" s="7"/>
    </row>
    <row r="679" spans="87:94" x14ac:dyDescent="0.2">
      <c r="CI679" s="7"/>
      <c r="CJ679" s="7"/>
      <c r="CK679" s="7"/>
      <c r="CL679" s="7"/>
      <c r="CM679" s="7"/>
      <c r="CN679" s="7"/>
      <c r="CO679" s="7"/>
      <c r="CP679" s="7"/>
    </row>
    <row r="680" spans="87:94" x14ac:dyDescent="0.2">
      <c r="CI680" s="7"/>
      <c r="CJ680" s="7"/>
      <c r="CK680" s="7"/>
      <c r="CL680" s="7"/>
      <c r="CM680" s="7"/>
      <c r="CN680" s="7"/>
      <c r="CO680" s="7"/>
      <c r="CP680" s="7"/>
    </row>
    <row r="681" spans="87:94" x14ac:dyDescent="0.2">
      <c r="CI681" s="7"/>
      <c r="CJ681" s="7"/>
      <c r="CK681" s="7"/>
      <c r="CL681" s="7"/>
      <c r="CM681" s="7"/>
      <c r="CN681" s="7"/>
      <c r="CO681" s="7"/>
      <c r="CP681" s="7"/>
    </row>
    <row r="682" spans="87:94" x14ac:dyDescent="0.2">
      <c r="CI682" s="7"/>
      <c r="CJ682" s="7"/>
      <c r="CK682" s="7"/>
      <c r="CL682" s="7"/>
      <c r="CM682" s="7"/>
      <c r="CN682" s="7"/>
      <c r="CO682" s="7"/>
      <c r="CP682" s="7"/>
    </row>
    <row r="683" spans="87:94" x14ac:dyDescent="0.2">
      <c r="CI683" s="7"/>
      <c r="CJ683" s="7"/>
      <c r="CK683" s="7"/>
      <c r="CL683" s="7"/>
      <c r="CM683" s="7"/>
      <c r="CN683" s="7"/>
      <c r="CO683" s="7"/>
      <c r="CP683" s="7"/>
    </row>
    <row r="684" spans="87:94" x14ac:dyDescent="0.2">
      <c r="CI684" s="7"/>
      <c r="CJ684" s="7"/>
      <c r="CK684" s="7"/>
      <c r="CL684" s="7"/>
      <c r="CM684" s="7"/>
      <c r="CN684" s="7"/>
      <c r="CO684" s="7"/>
      <c r="CP684" s="7"/>
    </row>
    <row r="685" spans="87:94" x14ac:dyDescent="0.2">
      <c r="CI685" s="7"/>
      <c r="CJ685" s="7"/>
      <c r="CK685" s="7"/>
      <c r="CL685" s="7"/>
      <c r="CM685" s="7"/>
      <c r="CN685" s="7"/>
      <c r="CO685" s="7"/>
      <c r="CP685" s="7"/>
    </row>
    <row r="686" spans="87:94" x14ac:dyDescent="0.2">
      <c r="CI686" s="7"/>
      <c r="CJ686" s="7"/>
      <c r="CK686" s="7"/>
      <c r="CL686" s="7"/>
      <c r="CM686" s="7"/>
      <c r="CN686" s="7"/>
      <c r="CO686" s="7"/>
      <c r="CP686" s="7"/>
    </row>
    <row r="687" spans="87:94" x14ac:dyDescent="0.2">
      <c r="CI687" s="7"/>
      <c r="CJ687" s="7"/>
      <c r="CK687" s="7"/>
      <c r="CL687" s="7"/>
      <c r="CM687" s="7"/>
      <c r="CN687" s="7"/>
      <c r="CO687" s="7"/>
      <c r="CP687" s="7"/>
    </row>
    <row r="688" spans="87:94" x14ac:dyDescent="0.2">
      <c r="CI688" s="7"/>
      <c r="CJ688" s="7"/>
      <c r="CK688" s="7"/>
      <c r="CL688" s="7"/>
      <c r="CM688" s="7"/>
      <c r="CN688" s="7"/>
      <c r="CO688" s="7"/>
      <c r="CP688" s="7"/>
    </row>
    <row r="689" spans="87:94" x14ac:dyDescent="0.2">
      <c r="CI689" s="7"/>
      <c r="CJ689" s="7"/>
      <c r="CK689" s="7"/>
      <c r="CL689" s="7"/>
      <c r="CM689" s="7"/>
      <c r="CN689" s="7"/>
      <c r="CO689" s="7"/>
      <c r="CP689" s="7"/>
    </row>
    <row r="690" spans="87:94" x14ac:dyDescent="0.2">
      <c r="CI690" s="7"/>
      <c r="CJ690" s="7"/>
      <c r="CK690" s="7"/>
      <c r="CL690" s="7"/>
      <c r="CM690" s="7"/>
      <c r="CN690" s="7"/>
      <c r="CO690" s="7"/>
      <c r="CP690" s="7"/>
    </row>
    <row r="691" spans="87:94" x14ac:dyDescent="0.2">
      <c r="CI691" s="7"/>
      <c r="CJ691" s="7"/>
      <c r="CK691" s="7"/>
      <c r="CL691" s="7"/>
      <c r="CM691" s="7"/>
      <c r="CN691" s="7"/>
      <c r="CO691" s="7"/>
      <c r="CP691" s="7"/>
    </row>
    <row r="692" spans="87:94" x14ac:dyDescent="0.2">
      <c r="CI692" s="7"/>
      <c r="CJ692" s="7"/>
      <c r="CK692" s="7"/>
      <c r="CL692" s="7"/>
      <c r="CM692" s="7"/>
      <c r="CN692" s="7"/>
      <c r="CO692" s="7"/>
      <c r="CP692" s="7"/>
    </row>
    <row r="693" spans="87:94" x14ac:dyDescent="0.2">
      <c r="CI693" s="7"/>
      <c r="CJ693" s="7"/>
      <c r="CK693" s="7"/>
      <c r="CL693" s="7"/>
      <c r="CM693" s="7"/>
      <c r="CN693" s="7"/>
      <c r="CO693" s="7"/>
      <c r="CP693" s="7"/>
    </row>
    <row r="694" spans="87:94" x14ac:dyDescent="0.2">
      <c r="CI694" s="7"/>
      <c r="CJ694" s="7"/>
      <c r="CK694" s="7"/>
      <c r="CL694" s="7"/>
      <c r="CM694" s="7"/>
      <c r="CN694" s="7"/>
      <c r="CO694" s="7"/>
      <c r="CP694" s="7"/>
    </row>
    <row r="695" spans="87:94" x14ac:dyDescent="0.2">
      <c r="CI695" s="7"/>
      <c r="CJ695" s="7"/>
      <c r="CK695" s="7"/>
      <c r="CL695" s="7"/>
      <c r="CM695" s="7"/>
      <c r="CN695" s="7"/>
      <c r="CO695" s="7"/>
      <c r="CP695" s="7"/>
    </row>
    <row r="696" spans="87:94" x14ac:dyDescent="0.2">
      <c r="CI696" s="7"/>
      <c r="CJ696" s="7"/>
      <c r="CK696" s="7"/>
      <c r="CL696" s="7"/>
      <c r="CM696" s="7"/>
      <c r="CN696" s="7"/>
      <c r="CO696" s="7"/>
      <c r="CP696" s="7"/>
    </row>
    <row r="697" spans="87:94" x14ac:dyDescent="0.2">
      <c r="CI697" s="7"/>
      <c r="CJ697" s="7"/>
      <c r="CK697" s="7"/>
      <c r="CL697" s="7"/>
      <c r="CM697" s="7"/>
      <c r="CN697" s="7"/>
      <c r="CO697" s="7"/>
      <c r="CP697" s="7"/>
    </row>
    <row r="698" spans="87:94" x14ac:dyDescent="0.2">
      <c r="CI698" s="7"/>
      <c r="CJ698" s="7"/>
      <c r="CK698" s="7"/>
      <c r="CL698" s="7"/>
      <c r="CM698" s="7"/>
      <c r="CN698" s="7"/>
      <c r="CO698" s="7"/>
      <c r="CP698" s="7"/>
    </row>
    <row r="699" spans="87:94" x14ac:dyDescent="0.2">
      <c r="CI699" s="7"/>
      <c r="CJ699" s="7"/>
      <c r="CK699" s="7"/>
      <c r="CL699" s="7"/>
      <c r="CM699" s="7"/>
      <c r="CN699" s="7"/>
      <c r="CO699" s="7"/>
      <c r="CP699" s="7"/>
    </row>
    <row r="700" spans="87:94" x14ac:dyDescent="0.2">
      <c r="CI700" s="7"/>
      <c r="CJ700" s="7"/>
      <c r="CK700" s="7"/>
      <c r="CL700" s="7"/>
      <c r="CM700" s="7"/>
      <c r="CN700" s="7"/>
      <c r="CO700" s="7"/>
      <c r="CP700" s="7"/>
    </row>
    <row r="701" spans="87:94" x14ac:dyDescent="0.2">
      <c r="CI701" s="7"/>
      <c r="CJ701" s="7"/>
      <c r="CK701" s="7"/>
      <c r="CL701" s="7"/>
      <c r="CM701" s="7"/>
      <c r="CN701" s="7"/>
      <c r="CO701" s="7"/>
      <c r="CP701" s="7"/>
    </row>
    <row r="702" spans="87:94" x14ac:dyDescent="0.2">
      <c r="CI702" s="7"/>
      <c r="CJ702" s="7"/>
      <c r="CK702" s="7"/>
      <c r="CL702" s="7"/>
      <c r="CM702" s="7"/>
      <c r="CN702" s="7"/>
      <c r="CO702" s="7"/>
      <c r="CP702" s="7"/>
    </row>
    <row r="703" spans="87:94" x14ac:dyDescent="0.2">
      <c r="CI703" s="7"/>
      <c r="CJ703" s="7"/>
      <c r="CK703" s="7"/>
      <c r="CL703" s="7"/>
      <c r="CM703" s="7"/>
      <c r="CN703" s="7"/>
      <c r="CO703" s="7"/>
      <c r="CP703" s="7"/>
    </row>
    <row r="704" spans="87:94" x14ac:dyDescent="0.2">
      <c r="CI704" s="7"/>
      <c r="CJ704" s="7"/>
      <c r="CK704" s="7"/>
      <c r="CL704" s="7"/>
      <c r="CM704" s="7"/>
      <c r="CN704" s="7"/>
      <c r="CO704" s="7"/>
      <c r="CP704" s="7"/>
    </row>
    <row r="705" spans="87:94" x14ac:dyDescent="0.2">
      <c r="CI705" s="7"/>
      <c r="CJ705" s="7"/>
      <c r="CK705" s="7"/>
      <c r="CL705" s="7"/>
      <c r="CM705" s="7"/>
      <c r="CN705" s="7"/>
      <c r="CO705" s="7"/>
      <c r="CP705" s="7"/>
    </row>
    <row r="706" spans="87:94" x14ac:dyDescent="0.2">
      <c r="CI706" s="7"/>
      <c r="CJ706" s="7"/>
      <c r="CK706" s="7"/>
      <c r="CL706" s="7"/>
      <c r="CM706" s="7"/>
      <c r="CN706" s="7"/>
      <c r="CO706" s="7"/>
      <c r="CP706" s="7"/>
    </row>
    <row r="707" spans="87:94" x14ac:dyDescent="0.2">
      <c r="CI707" s="7"/>
      <c r="CJ707" s="7"/>
      <c r="CK707" s="7"/>
      <c r="CL707" s="7"/>
      <c r="CM707" s="7"/>
      <c r="CN707" s="7"/>
      <c r="CO707" s="7"/>
      <c r="CP707" s="7"/>
    </row>
    <row r="708" spans="87:94" x14ac:dyDescent="0.2">
      <c r="CI708" s="7"/>
      <c r="CJ708" s="7"/>
      <c r="CK708" s="7"/>
      <c r="CL708" s="7"/>
      <c r="CM708" s="7"/>
      <c r="CN708" s="7"/>
      <c r="CO708" s="7"/>
      <c r="CP708" s="7"/>
    </row>
    <row r="709" spans="87:94" x14ac:dyDescent="0.2">
      <c r="CI709" s="7"/>
      <c r="CJ709" s="7"/>
      <c r="CK709" s="7"/>
      <c r="CL709" s="7"/>
      <c r="CM709" s="7"/>
      <c r="CN709" s="7"/>
      <c r="CO709" s="7"/>
      <c r="CP709" s="7"/>
    </row>
    <row r="710" spans="87:94" x14ac:dyDescent="0.2">
      <c r="CI710" s="7"/>
      <c r="CJ710" s="7"/>
      <c r="CK710" s="7"/>
      <c r="CL710" s="7"/>
      <c r="CM710" s="7"/>
      <c r="CN710" s="7"/>
      <c r="CO710" s="7"/>
      <c r="CP710" s="7"/>
    </row>
    <row r="711" spans="87:94" x14ac:dyDescent="0.2">
      <c r="CI711" s="7"/>
      <c r="CJ711" s="7"/>
      <c r="CK711" s="7"/>
      <c r="CL711" s="7"/>
      <c r="CM711" s="7"/>
      <c r="CN711" s="7"/>
      <c r="CO711" s="7"/>
      <c r="CP711" s="7"/>
    </row>
    <row r="712" spans="87:94" x14ac:dyDescent="0.2">
      <c r="CI712" s="7"/>
      <c r="CJ712" s="7"/>
      <c r="CK712" s="7"/>
      <c r="CL712" s="7"/>
      <c r="CM712" s="7"/>
      <c r="CN712" s="7"/>
      <c r="CO712" s="7"/>
      <c r="CP712" s="7"/>
    </row>
    <row r="713" spans="87:94" x14ac:dyDescent="0.2">
      <c r="CI713" s="7"/>
      <c r="CJ713" s="7"/>
      <c r="CK713" s="7"/>
      <c r="CL713" s="7"/>
      <c r="CM713" s="7"/>
      <c r="CN713" s="7"/>
      <c r="CO713" s="7"/>
      <c r="CP713" s="7"/>
    </row>
    <row r="714" spans="87:94" x14ac:dyDescent="0.2">
      <c r="CI714" s="7"/>
      <c r="CJ714" s="7"/>
      <c r="CK714" s="7"/>
      <c r="CL714" s="7"/>
      <c r="CM714" s="7"/>
      <c r="CN714" s="7"/>
      <c r="CO714" s="7"/>
      <c r="CP714" s="7"/>
    </row>
    <row r="715" spans="87:94" x14ac:dyDescent="0.2">
      <c r="CI715" s="7"/>
      <c r="CJ715" s="7"/>
      <c r="CK715" s="7"/>
      <c r="CL715" s="7"/>
      <c r="CM715" s="7"/>
      <c r="CN715" s="7"/>
      <c r="CO715" s="7"/>
      <c r="CP715" s="7"/>
    </row>
    <row r="716" spans="87:94" x14ac:dyDescent="0.2">
      <c r="CI716" s="7"/>
      <c r="CJ716" s="7"/>
      <c r="CK716" s="7"/>
      <c r="CL716" s="7"/>
      <c r="CM716" s="7"/>
      <c r="CN716" s="7"/>
      <c r="CO716" s="7"/>
      <c r="CP716" s="7"/>
    </row>
    <row r="717" spans="87:94" x14ac:dyDescent="0.2">
      <c r="CI717" s="7"/>
      <c r="CJ717" s="7"/>
      <c r="CK717" s="7"/>
      <c r="CL717" s="7"/>
      <c r="CM717" s="7"/>
      <c r="CN717" s="7"/>
      <c r="CO717" s="7"/>
      <c r="CP717" s="7"/>
    </row>
    <row r="718" spans="87:94" x14ac:dyDescent="0.2">
      <c r="CI718" s="7"/>
      <c r="CJ718" s="7"/>
      <c r="CK718" s="7"/>
      <c r="CL718" s="7"/>
      <c r="CM718" s="7"/>
      <c r="CN718" s="7"/>
      <c r="CO718" s="7"/>
      <c r="CP718" s="7"/>
    </row>
    <row r="719" spans="87:94" x14ac:dyDescent="0.2">
      <c r="CI719" s="7"/>
      <c r="CJ719" s="7"/>
      <c r="CK719" s="7"/>
      <c r="CL719" s="7"/>
      <c r="CM719" s="7"/>
      <c r="CN719" s="7"/>
      <c r="CO719" s="7"/>
      <c r="CP719" s="7"/>
    </row>
    <row r="720" spans="87:94" x14ac:dyDescent="0.2">
      <c r="CI720" s="7"/>
      <c r="CJ720" s="7"/>
      <c r="CK720" s="7"/>
      <c r="CL720" s="7"/>
      <c r="CM720" s="7"/>
      <c r="CN720" s="7"/>
      <c r="CO720" s="7"/>
      <c r="CP720" s="7"/>
    </row>
    <row r="721" spans="87:94" x14ac:dyDescent="0.2">
      <c r="CI721" s="7"/>
      <c r="CJ721" s="7"/>
      <c r="CK721" s="7"/>
      <c r="CL721" s="7"/>
      <c r="CM721" s="7"/>
      <c r="CN721" s="7"/>
      <c r="CO721" s="7"/>
      <c r="CP721" s="7"/>
    </row>
    <row r="722" spans="87:94" x14ac:dyDescent="0.2">
      <c r="CI722" s="7"/>
      <c r="CJ722" s="7"/>
      <c r="CK722" s="7"/>
      <c r="CL722" s="7"/>
      <c r="CM722" s="7"/>
      <c r="CN722" s="7"/>
      <c r="CO722" s="7"/>
      <c r="CP722" s="7"/>
    </row>
    <row r="723" spans="87:94" x14ac:dyDescent="0.2">
      <c r="CI723" s="7"/>
      <c r="CJ723" s="7"/>
      <c r="CK723" s="7"/>
      <c r="CL723" s="7"/>
      <c r="CM723" s="7"/>
      <c r="CN723" s="7"/>
      <c r="CO723" s="7"/>
      <c r="CP723" s="7"/>
    </row>
    <row r="724" spans="87:94" x14ac:dyDescent="0.2">
      <c r="CI724" s="7"/>
      <c r="CJ724" s="7"/>
      <c r="CK724" s="7"/>
      <c r="CL724" s="7"/>
      <c r="CM724" s="7"/>
      <c r="CN724" s="7"/>
      <c r="CO724" s="7"/>
      <c r="CP724" s="7"/>
    </row>
    <row r="725" spans="87:94" x14ac:dyDescent="0.2">
      <c r="CI725" s="7"/>
      <c r="CJ725" s="7"/>
      <c r="CK725" s="7"/>
      <c r="CL725" s="7"/>
      <c r="CM725" s="7"/>
      <c r="CN725" s="7"/>
      <c r="CO725" s="7"/>
      <c r="CP725" s="7"/>
    </row>
    <row r="726" spans="87:94" x14ac:dyDescent="0.2">
      <c r="CI726" s="7"/>
      <c r="CJ726" s="7"/>
      <c r="CK726" s="7"/>
      <c r="CL726" s="7"/>
      <c r="CM726" s="7"/>
      <c r="CN726" s="7"/>
      <c r="CO726" s="7"/>
      <c r="CP726" s="7"/>
    </row>
    <row r="727" spans="87:94" x14ac:dyDescent="0.2">
      <c r="CI727" s="7"/>
      <c r="CJ727" s="7"/>
      <c r="CK727" s="7"/>
      <c r="CL727" s="7"/>
      <c r="CM727" s="7"/>
      <c r="CN727" s="7"/>
      <c r="CO727" s="7"/>
      <c r="CP727" s="7"/>
    </row>
    <row r="728" spans="87:94" x14ac:dyDescent="0.2">
      <c r="CI728" s="7"/>
      <c r="CJ728" s="7"/>
      <c r="CK728" s="7"/>
      <c r="CL728" s="7"/>
      <c r="CM728" s="7"/>
      <c r="CN728" s="7"/>
      <c r="CO728" s="7"/>
      <c r="CP728" s="7"/>
    </row>
    <row r="729" spans="87:94" x14ac:dyDescent="0.2">
      <c r="CI729" s="7"/>
      <c r="CJ729" s="7"/>
      <c r="CK729" s="7"/>
      <c r="CL729" s="7"/>
      <c r="CM729" s="7"/>
      <c r="CN729" s="7"/>
      <c r="CO729" s="7"/>
      <c r="CP729" s="7"/>
    </row>
    <row r="730" spans="87:94" x14ac:dyDescent="0.2">
      <c r="CI730" s="7"/>
      <c r="CJ730" s="7"/>
      <c r="CK730" s="7"/>
      <c r="CL730" s="7"/>
      <c r="CM730" s="7"/>
      <c r="CN730" s="7"/>
      <c r="CO730" s="7"/>
      <c r="CP730" s="7"/>
    </row>
    <row r="731" spans="87:94" x14ac:dyDescent="0.2">
      <c r="CI731" s="7"/>
      <c r="CJ731" s="7"/>
      <c r="CK731" s="7"/>
      <c r="CL731" s="7"/>
      <c r="CM731" s="7"/>
      <c r="CN731" s="7"/>
      <c r="CO731" s="7"/>
      <c r="CP731" s="7"/>
    </row>
    <row r="732" spans="87:94" x14ac:dyDescent="0.2">
      <c r="CI732" s="7"/>
      <c r="CJ732" s="7"/>
      <c r="CK732" s="7"/>
      <c r="CL732" s="7"/>
      <c r="CM732" s="7"/>
      <c r="CN732" s="7"/>
      <c r="CO732" s="7"/>
      <c r="CP732" s="7"/>
    </row>
    <row r="733" spans="87:94" x14ac:dyDescent="0.2">
      <c r="CI733" s="7"/>
      <c r="CJ733" s="7"/>
      <c r="CK733" s="7"/>
      <c r="CL733" s="7"/>
      <c r="CM733" s="7"/>
      <c r="CN733" s="7"/>
      <c r="CO733" s="7"/>
      <c r="CP733" s="7"/>
    </row>
    <row r="734" spans="87:94" x14ac:dyDescent="0.2">
      <c r="CI734" s="7"/>
      <c r="CJ734" s="7"/>
      <c r="CK734" s="7"/>
      <c r="CL734" s="7"/>
      <c r="CM734" s="7"/>
      <c r="CN734" s="7"/>
      <c r="CO734" s="7"/>
      <c r="CP734" s="7"/>
    </row>
    <row r="735" spans="87:94" x14ac:dyDescent="0.2">
      <c r="CI735" s="7"/>
      <c r="CJ735" s="7"/>
      <c r="CK735" s="7"/>
      <c r="CL735" s="7"/>
      <c r="CM735" s="7"/>
      <c r="CN735" s="7"/>
      <c r="CO735" s="7"/>
      <c r="CP735" s="7"/>
    </row>
    <row r="736" spans="87:94" x14ac:dyDescent="0.2">
      <c r="CI736" s="7"/>
      <c r="CJ736" s="7"/>
      <c r="CK736" s="7"/>
      <c r="CL736" s="7"/>
      <c r="CM736" s="7"/>
      <c r="CN736" s="7"/>
      <c r="CO736" s="7"/>
      <c r="CP736" s="7"/>
    </row>
    <row r="737" spans="87:94" x14ac:dyDescent="0.2">
      <c r="CI737" s="7"/>
      <c r="CJ737" s="7"/>
      <c r="CK737" s="7"/>
      <c r="CL737" s="7"/>
      <c r="CM737" s="7"/>
      <c r="CN737" s="7"/>
      <c r="CO737" s="7"/>
      <c r="CP737" s="7"/>
    </row>
    <row r="738" spans="87:94" x14ac:dyDescent="0.2">
      <c r="CI738" s="7"/>
      <c r="CJ738" s="7"/>
      <c r="CK738" s="7"/>
      <c r="CL738" s="7"/>
      <c r="CM738" s="7"/>
      <c r="CN738" s="7"/>
      <c r="CO738" s="7"/>
      <c r="CP738" s="7"/>
    </row>
    <row r="739" spans="87:94" x14ac:dyDescent="0.2">
      <c r="CI739" s="7"/>
      <c r="CJ739" s="7"/>
      <c r="CK739" s="7"/>
      <c r="CL739" s="7"/>
      <c r="CM739" s="7"/>
      <c r="CN739" s="7"/>
      <c r="CO739" s="7"/>
      <c r="CP739" s="7"/>
    </row>
    <row r="740" spans="87:94" x14ac:dyDescent="0.2">
      <c r="CI740" s="7"/>
      <c r="CJ740" s="7"/>
      <c r="CK740" s="7"/>
      <c r="CL740" s="7"/>
      <c r="CM740" s="7"/>
      <c r="CN740" s="7"/>
      <c r="CO740" s="7"/>
      <c r="CP740" s="7"/>
    </row>
    <row r="741" spans="87:94" x14ac:dyDescent="0.2">
      <c r="CI741" s="7"/>
      <c r="CJ741" s="7"/>
      <c r="CK741" s="7"/>
      <c r="CL741" s="7"/>
      <c r="CM741" s="7"/>
      <c r="CN741" s="7"/>
      <c r="CO741" s="7"/>
      <c r="CP741" s="7"/>
    </row>
    <row r="742" spans="87:94" x14ac:dyDescent="0.2">
      <c r="CI742" s="7"/>
      <c r="CJ742" s="7"/>
      <c r="CK742" s="7"/>
      <c r="CL742" s="7"/>
      <c r="CM742" s="7"/>
      <c r="CN742" s="7"/>
      <c r="CO742" s="7"/>
      <c r="CP742" s="7"/>
    </row>
    <row r="743" spans="87:94" x14ac:dyDescent="0.2">
      <c r="CI743" s="7"/>
      <c r="CJ743" s="7"/>
      <c r="CK743" s="7"/>
      <c r="CL743" s="7"/>
      <c r="CM743" s="7"/>
      <c r="CN743" s="7"/>
      <c r="CO743" s="7"/>
      <c r="CP743" s="7"/>
    </row>
    <row r="744" spans="87:94" x14ac:dyDescent="0.2">
      <c r="CI744" s="7"/>
      <c r="CJ744" s="7"/>
      <c r="CK744" s="7"/>
      <c r="CL744" s="7"/>
      <c r="CM744" s="7"/>
      <c r="CN744" s="7"/>
      <c r="CO744" s="7"/>
      <c r="CP744" s="7"/>
    </row>
    <row r="745" spans="87:94" x14ac:dyDescent="0.2">
      <c r="CI745" s="7"/>
      <c r="CJ745" s="7"/>
      <c r="CK745" s="7"/>
      <c r="CL745" s="7"/>
      <c r="CM745" s="7"/>
      <c r="CN745" s="7"/>
      <c r="CO745" s="7"/>
      <c r="CP745" s="7"/>
    </row>
    <row r="746" spans="87:94" x14ac:dyDescent="0.2">
      <c r="CI746" s="7"/>
      <c r="CJ746" s="7"/>
      <c r="CK746" s="7"/>
      <c r="CL746" s="7"/>
      <c r="CM746" s="7"/>
      <c r="CN746" s="7"/>
      <c r="CO746" s="7"/>
      <c r="CP746" s="7"/>
    </row>
    <row r="747" spans="87:94" x14ac:dyDescent="0.2">
      <c r="CI747" s="7"/>
      <c r="CJ747" s="7"/>
      <c r="CK747" s="7"/>
      <c r="CL747" s="7"/>
      <c r="CM747" s="7"/>
      <c r="CN747" s="7"/>
      <c r="CO747" s="7"/>
      <c r="CP747" s="7"/>
    </row>
    <row r="748" spans="87:94" x14ac:dyDescent="0.2">
      <c r="CI748" s="7"/>
      <c r="CJ748" s="7"/>
      <c r="CK748" s="7"/>
      <c r="CL748" s="7"/>
      <c r="CM748" s="7"/>
      <c r="CN748" s="7"/>
      <c r="CO748" s="7"/>
      <c r="CP748" s="7"/>
    </row>
    <row r="749" spans="87:94" x14ac:dyDescent="0.2">
      <c r="CI749" s="7"/>
      <c r="CJ749" s="7"/>
      <c r="CK749" s="7"/>
      <c r="CL749" s="7"/>
      <c r="CM749" s="7"/>
      <c r="CN749" s="7"/>
      <c r="CO749" s="7"/>
      <c r="CP749" s="7"/>
    </row>
    <row r="750" spans="87:94" x14ac:dyDescent="0.2">
      <c r="CI750" s="7"/>
      <c r="CJ750" s="7"/>
      <c r="CK750" s="7"/>
      <c r="CL750" s="7"/>
      <c r="CM750" s="7"/>
      <c r="CN750" s="7"/>
      <c r="CO750" s="7"/>
      <c r="CP750" s="7"/>
    </row>
    <row r="751" spans="87:94" x14ac:dyDescent="0.2">
      <c r="CI751" s="7"/>
      <c r="CJ751" s="7"/>
      <c r="CK751" s="7"/>
      <c r="CL751" s="7"/>
      <c r="CM751" s="7"/>
      <c r="CN751" s="7"/>
      <c r="CO751" s="7"/>
      <c r="CP751" s="7"/>
    </row>
    <row r="752" spans="87:94" x14ac:dyDescent="0.2">
      <c r="CI752" s="7"/>
      <c r="CJ752" s="7"/>
      <c r="CK752" s="7"/>
      <c r="CL752" s="7"/>
      <c r="CM752" s="7"/>
      <c r="CN752" s="7"/>
      <c r="CO752" s="7"/>
      <c r="CP752" s="7"/>
    </row>
    <row r="753" spans="87:94" x14ac:dyDescent="0.2">
      <c r="CI753" s="7"/>
      <c r="CJ753" s="7"/>
      <c r="CK753" s="7"/>
      <c r="CL753" s="7"/>
      <c r="CM753" s="7"/>
      <c r="CN753" s="7"/>
      <c r="CO753" s="7"/>
      <c r="CP753" s="7"/>
    </row>
    <row r="754" spans="87:94" x14ac:dyDescent="0.2">
      <c r="CI754" s="7"/>
      <c r="CJ754" s="7"/>
      <c r="CK754" s="7"/>
      <c r="CL754" s="7"/>
      <c r="CM754" s="7"/>
      <c r="CN754" s="7"/>
      <c r="CO754" s="7"/>
      <c r="CP754" s="7"/>
    </row>
    <row r="755" spans="87:94" x14ac:dyDescent="0.2">
      <c r="CI755" s="7"/>
      <c r="CJ755" s="7"/>
      <c r="CK755" s="7"/>
      <c r="CL755" s="7"/>
      <c r="CM755" s="7"/>
      <c r="CN755" s="7"/>
      <c r="CO755" s="7"/>
      <c r="CP755" s="7"/>
    </row>
    <row r="756" spans="87:94" x14ac:dyDescent="0.2">
      <c r="CI756" s="7"/>
      <c r="CJ756" s="7"/>
      <c r="CK756" s="7"/>
      <c r="CL756" s="7"/>
      <c r="CM756" s="7"/>
      <c r="CN756" s="7"/>
      <c r="CO756" s="7"/>
      <c r="CP756" s="7"/>
    </row>
    <row r="757" spans="87:94" x14ac:dyDescent="0.2">
      <c r="CI757" s="7"/>
      <c r="CJ757" s="7"/>
      <c r="CK757" s="7"/>
      <c r="CL757" s="7"/>
      <c r="CM757" s="7"/>
      <c r="CN757" s="7"/>
      <c r="CO757" s="7"/>
      <c r="CP757" s="7"/>
    </row>
    <row r="758" spans="87:94" x14ac:dyDescent="0.2">
      <c r="CI758" s="7"/>
      <c r="CJ758" s="7"/>
      <c r="CK758" s="7"/>
      <c r="CL758" s="7"/>
      <c r="CM758" s="7"/>
      <c r="CN758" s="7"/>
      <c r="CO758" s="7"/>
      <c r="CP758" s="7"/>
    </row>
    <row r="759" spans="87:94" x14ac:dyDescent="0.2">
      <c r="CI759" s="7"/>
      <c r="CJ759" s="7"/>
      <c r="CK759" s="7"/>
      <c r="CL759" s="7"/>
      <c r="CM759" s="7"/>
      <c r="CN759" s="7"/>
      <c r="CO759" s="7"/>
      <c r="CP759" s="7"/>
    </row>
    <row r="760" spans="87:94" x14ac:dyDescent="0.2">
      <c r="CI760" s="7"/>
      <c r="CJ760" s="7"/>
      <c r="CK760" s="7"/>
      <c r="CL760" s="7"/>
      <c r="CM760" s="7"/>
      <c r="CN760" s="7"/>
      <c r="CO760" s="7"/>
      <c r="CP760" s="7"/>
    </row>
    <row r="761" spans="87:94" x14ac:dyDescent="0.2">
      <c r="CI761" s="7"/>
      <c r="CJ761" s="7"/>
      <c r="CK761" s="7"/>
      <c r="CL761" s="7"/>
      <c r="CM761" s="7"/>
      <c r="CN761" s="7"/>
      <c r="CO761" s="7"/>
      <c r="CP761" s="7"/>
    </row>
    <row r="5252" spans="79:79" x14ac:dyDescent="0.2">
      <c r="CA5252" s="6">
        <v>1</v>
      </c>
    </row>
  </sheetData>
  <sheetProtection selectLockedCells="1"/>
  <sortState ref="CC53:CC61">
    <sortCondition ref="CC53:CC61"/>
  </sortState>
  <mergeCells count="8">
    <mergeCell ref="J11:M18"/>
    <mergeCell ref="J5:M9"/>
    <mergeCell ref="BI2:BL2"/>
    <mergeCell ref="AS3:BG3"/>
    <mergeCell ref="C1:D1"/>
    <mergeCell ref="C2:D2"/>
    <mergeCell ref="AJ2:AL2"/>
    <mergeCell ref="C3:D3"/>
  </mergeCells>
  <conditionalFormatting sqref="B40:N258">
    <cfRule type="expression" dxfId="0" priority="1">
      <formula>ROW()=CELL("ligne")</formula>
    </cfRule>
  </conditionalFormatting>
  <dataValidations count="3">
    <dataValidation type="list" allowBlank="1" showInputMessage="1" showErrorMessage="1" sqref="H5">
      <formula1>$Z$1:$Z$8</formula1>
    </dataValidation>
    <dataValidation type="list" allowBlank="1" showInputMessage="1" showErrorMessage="1" sqref="H7">
      <formula1>$U$1:$U$13</formula1>
    </dataValidation>
    <dataValidation type="list" allowBlank="1" showInputMessage="1" showErrorMessage="1" sqref="H9">
      <formula1>$X$1:$X$11</formula1>
    </dataValidation>
  </dataValidations>
  <pageMargins left="0" right="0" top="0" bottom="0" header="0" footer="0"/>
  <pageSetup paperSize="9" scale="60" orientation="landscape" r:id="rId1"/>
  <headerFooter alignWithMargins="0"/>
  <ignoredErrors>
    <ignoredError sqref="AN3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indexed="12"/>
  </sheetPr>
  <dimension ref="A1:BP768"/>
  <sheetViews>
    <sheetView zoomScaleNormal="10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15" sqref="B15"/>
    </sheetView>
  </sheetViews>
  <sheetFormatPr baseColWidth="10" defaultRowHeight="12.75" x14ac:dyDescent="0.2"/>
  <cols>
    <col min="1" max="1" width="24.7109375" style="24" customWidth="1"/>
    <col min="2" max="2" width="12.7109375" style="24" customWidth="1"/>
    <col min="3" max="3" width="9.42578125" style="24" hidden="1" customWidth="1"/>
    <col min="4" max="4" width="14.5703125" style="24" hidden="1" customWidth="1"/>
    <col min="5" max="5" width="14" style="24" hidden="1" customWidth="1"/>
    <col min="6" max="6" width="17.42578125" style="24" hidden="1" customWidth="1"/>
    <col min="7" max="7" width="13.5703125" style="24" hidden="1" customWidth="1"/>
    <col min="8" max="8" width="13.140625" style="24" hidden="1" customWidth="1"/>
    <col min="9" max="9" width="11.42578125" style="24" customWidth="1"/>
    <col min="10" max="10" width="32.5703125" style="24" customWidth="1"/>
    <col min="11" max="11" width="14" style="24" customWidth="1"/>
    <col min="12" max="12" width="14.140625" style="24" customWidth="1"/>
    <col min="13" max="13" width="14.28515625" style="24" customWidth="1"/>
    <col min="14" max="14" width="27.42578125" style="24" customWidth="1"/>
    <col min="15" max="15" width="15.85546875" style="24" customWidth="1"/>
    <col min="16" max="16" width="20.42578125" style="24" customWidth="1"/>
    <col min="17" max="17" width="13.85546875" style="24" customWidth="1"/>
    <col min="18" max="18" width="13.28515625" style="24" customWidth="1"/>
    <col min="19" max="16384" width="11.42578125" style="24"/>
  </cols>
  <sheetData>
    <row r="1" spans="1:68" s="30" customFormat="1" ht="37.5" customHeight="1" x14ac:dyDescent="0.2">
      <c r="A1" s="39" t="s">
        <v>67</v>
      </c>
      <c r="B1" s="38" t="s">
        <v>238</v>
      </c>
      <c r="C1" s="39" t="s">
        <v>78</v>
      </c>
      <c r="D1" s="39" t="s">
        <v>77</v>
      </c>
      <c r="E1" s="39" t="s">
        <v>76</v>
      </c>
      <c r="F1" s="39" t="s">
        <v>75</v>
      </c>
      <c r="G1" s="39" t="s">
        <v>74</v>
      </c>
      <c r="H1" s="39" t="s">
        <v>73</v>
      </c>
      <c r="I1" s="38" t="s">
        <v>386</v>
      </c>
      <c r="J1" s="38" t="s">
        <v>71</v>
      </c>
      <c r="K1" s="38" t="s">
        <v>237</v>
      </c>
      <c r="L1" s="36" t="s">
        <v>57</v>
      </c>
      <c r="M1" s="37" t="s">
        <v>69</v>
      </c>
      <c r="N1" s="36" t="s">
        <v>364</v>
      </c>
      <c r="O1" s="37" t="s">
        <v>514</v>
      </c>
      <c r="P1" s="36" t="s">
        <v>66</v>
      </c>
      <c r="Q1" s="36" t="s">
        <v>81</v>
      </c>
      <c r="R1" s="36" t="s">
        <v>380</v>
      </c>
      <c r="S1" s="36" t="s">
        <v>65</v>
      </c>
    </row>
    <row r="2" spans="1:68" ht="38.1" customHeight="1" x14ac:dyDescent="0.2">
      <c r="A2" s="34"/>
      <c r="B2" s="34"/>
      <c r="C2" s="35"/>
      <c r="D2" s="34"/>
      <c r="E2" s="34"/>
      <c r="F2" s="34"/>
      <c r="G2" s="34"/>
      <c r="H2" s="34"/>
      <c r="I2" s="33"/>
      <c r="J2" s="33"/>
      <c r="K2" s="33"/>
      <c r="L2" s="33"/>
      <c r="M2" s="33"/>
      <c r="N2" s="32"/>
      <c r="O2" s="32"/>
      <c r="P2" s="31"/>
      <c r="R2" s="30"/>
    </row>
    <row r="3" spans="1:68" ht="21.95" customHeight="1" x14ac:dyDescent="0.2">
      <c r="A3" s="101" t="s">
        <v>235</v>
      </c>
      <c r="B3" s="101">
        <v>441</v>
      </c>
      <c r="C3" s="102">
        <v>2.5</v>
      </c>
      <c r="D3" s="103">
        <v>34</v>
      </c>
      <c r="E3" s="103">
        <v>0.7</v>
      </c>
      <c r="F3" s="103">
        <f t="shared" ref="F3:F19" si="0">SUM(D3-E3)</f>
        <v>33.299999999999997</v>
      </c>
      <c r="G3" s="102">
        <v>14</v>
      </c>
      <c r="H3" s="103">
        <v>4.3600000000000003</v>
      </c>
      <c r="I3" s="101"/>
      <c r="J3" s="98" t="s">
        <v>409</v>
      </c>
      <c r="K3" s="100" t="s">
        <v>182</v>
      </c>
      <c r="L3" s="104" t="s">
        <v>243</v>
      </c>
      <c r="M3" s="104">
        <v>3000</v>
      </c>
      <c r="N3" s="73" t="str">
        <f t="shared" ref="N3:N34" si="1">CONCATENATE(MID(A3,1,12)," ",MID(B3,1,3))</f>
        <v>P117 142 505 441</v>
      </c>
      <c r="O3" s="125" t="s">
        <v>437</v>
      </c>
      <c r="P3" s="63" t="s">
        <v>234</v>
      </c>
      <c r="Q3" s="63">
        <v>20</v>
      </c>
      <c r="R3" s="63">
        <v>14</v>
      </c>
      <c r="S3" s="63" t="s">
        <v>64</v>
      </c>
      <c r="T3" s="64"/>
      <c r="U3" s="64"/>
      <c r="V3" s="64"/>
      <c r="W3" s="64"/>
      <c r="X3" s="64"/>
      <c r="Y3" s="64"/>
      <c r="Z3" s="64"/>
      <c r="AA3" s="64"/>
      <c r="AB3" s="64"/>
      <c r="AC3" s="64"/>
      <c r="AD3" s="64"/>
      <c r="AE3" s="64"/>
      <c r="AF3" s="64"/>
      <c r="AG3" s="64"/>
      <c r="AH3" s="64"/>
      <c r="AI3" s="64"/>
      <c r="AJ3" s="64"/>
      <c r="AK3" s="64"/>
      <c r="AL3" s="64"/>
      <c r="AM3" s="64"/>
      <c r="AN3" s="64"/>
      <c r="AO3" s="64"/>
      <c r="AP3" s="64"/>
      <c r="AQ3" s="64"/>
      <c r="AR3" s="64"/>
      <c r="AS3" s="64"/>
      <c r="AT3" s="64"/>
      <c r="AU3" s="64"/>
      <c r="AV3" s="64"/>
      <c r="AW3" s="64"/>
      <c r="AX3" s="64"/>
      <c r="AY3" s="64"/>
      <c r="AZ3" s="64"/>
      <c r="BA3" s="64"/>
      <c r="BB3" s="64"/>
      <c r="BC3" s="64"/>
      <c r="BD3" s="64"/>
      <c r="BE3" s="64"/>
      <c r="BF3" s="64"/>
      <c r="BG3" s="64"/>
      <c r="BH3" s="64"/>
      <c r="BI3" s="64"/>
      <c r="BJ3" s="64"/>
      <c r="BK3" s="64"/>
      <c r="BL3" s="64"/>
      <c r="BM3" s="64"/>
      <c r="BN3" s="64"/>
      <c r="BO3" s="64"/>
      <c r="BP3" s="64"/>
    </row>
    <row r="4" spans="1:68" ht="21.95" customHeight="1" x14ac:dyDescent="0.2">
      <c r="A4" s="101" t="s">
        <v>233</v>
      </c>
      <c r="B4" s="101">
        <v>431</v>
      </c>
      <c r="C4" s="102">
        <v>2.5</v>
      </c>
      <c r="D4" s="103">
        <v>34.299999999999997</v>
      </c>
      <c r="E4" s="103">
        <v>0.7</v>
      </c>
      <c r="F4" s="103">
        <f t="shared" si="0"/>
        <v>33.599999999999994</v>
      </c>
      <c r="G4" s="102">
        <v>14</v>
      </c>
      <c r="H4" s="103">
        <v>4.3600000000000003</v>
      </c>
      <c r="I4" s="101"/>
      <c r="J4" s="99" t="s">
        <v>410</v>
      </c>
      <c r="K4" s="100" t="s">
        <v>182</v>
      </c>
      <c r="L4" s="104" t="s">
        <v>243</v>
      </c>
      <c r="M4" s="104">
        <v>2500</v>
      </c>
      <c r="N4" s="73" t="str">
        <f t="shared" si="1"/>
        <v>P117 142 506 431</v>
      </c>
      <c r="O4" s="125" t="s">
        <v>437</v>
      </c>
      <c r="P4" s="63" t="s">
        <v>79</v>
      </c>
      <c r="Q4" s="63">
        <v>21</v>
      </c>
      <c r="R4" s="63">
        <v>30</v>
      </c>
      <c r="S4" s="63" t="s">
        <v>63</v>
      </c>
      <c r="T4" s="64"/>
      <c r="U4" s="64"/>
      <c r="V4" s="64"/>
      <c r="W4" s="64"/>
      <c r="X4" s="64"/>
      <c r="Y4" s="64"/>
      <c r="Z4" s="64"/>
      <c r="AA4" s="64"/>
      <c r="AB4" s="64"/>
      <c r="AC4" s="64"/>
      <c r="AD4" s="64"/>
      <c r="AE4" s="64"/>
      <c r="AF4" s="64"/>
      <c r="AG4" s="64"/>
      <c r="AH4" s="64"/>
      <c r="AI4" s="64"/>
      <c r="AJ4" s="64"/>
      <c r="AK4" s="64"/>
      <c r="AL4" s="64"/>
      <c r="AM4" s="64"/>
      <c r="AN4" s="64"/>
      <c r="AO4" s="64"/>
      <c r="AP4" s="64"/>
      <c r="AQ4" s="64"/>
      <c r="AR4" s="64"/>
      <c r="AS4" s="64"/>
      <c r="AT4" s="64"/>
      <c r="AU4" s="64"/>
      <c r="AV4" s="64"/>
      <c r="AW4" s="64"/>
      <c r="AX4" s="64"/>
      <c r="AY4" s="64"/>
      <c r="AZ4" s="64"/>
      <c r="BA4" s="64"/>
      <c r="BB4" s="64"/>
      <c r="BC4" s="64"/>
      <c r="BD4" s="64"/>
      <c r="BE4" s="64"/>
      <c r="BF4" s="64"/>
      <c r="BG4" s="64"/>
      <c r="BH4" s="64"/>
      <c r="BI4" s="64"/>
      <c r="BJ4" s="64"/>
      <c r="BK4" s="64"/>
      <c r="BL4" s="64"/>
      <c r="BM4" s="64"/>
      <c r="BN4" s="64"/>
      <c r="BO4" s="64"/>
      <c r="BP4" s="64"/>
    </row>
    <row r="5" spans="1:68" ht="21.95" customHeight="1" x14ac:dyDescent="0.2">
      <c r="A5" s="101" t="s">
        <v>233</v>
      </c>
      <c r="B5" s="101">
        <v>441</v>
      </c>
      <c r="C5" s="102">
        <v>2.5</v>
      </c>
      <c r="D5" s="103">
        <v>34.299999999999997</v>
      </c>
      <c r="E5" s="103">
        <v>0.7</v>
      </c>
      <c r="F5" s="103">
        <f t="shared" si="0"/>
        <v>33.599999999999994</v>
      </c>
      <c r="G5" s="102">
        <v>14</v>
      </c>
      <c r="H5" s="103">
        <v>4.3600000000000003</v>
      </c>
      <c r="I5" s="101"/>
      <c r="J5" s="99" t="s">
        <v>410</v>
      </c>
      <c r="K5" s="100" t="s">
        <v>182</v>
      </c>
      <c r="L5" s="104" t="s">
        <v>243</v>
      </c>
      <c r="M5" s="104">
        <v>2500</v>
      </c>
      <c r="N5" s="73" t="str">
        <f t="shared" si="1"/>
        <v>P117 142 506 441</v>
      </c>
      <c r="O5" s="125" t="s">
        <v>437</v>
      </c>
      <c r="P5" s="63" t="s">
        <v>231</v>
      </c>
      <c r="Q5" s="63">
        <v>22</v>
      </c>
      <c r="R5" s="63">
        <v>44</v>
      </c>
      <c r="S5" s="63">
        <v>244</v>
      </c>
      <c r="T5" s="64"/>
      <c r="U5" s="64"/>
      <c r="V5" s="64"/>
      <c r="W5" s="64"/>
      <c r="X5" s="64"/>
      <c r="Y5" s="64"/>
      <c r="Z5" s="64"/>
      <c r="AA5" s="64"/>
      <c r="AB5" s="64"/>
      <c r="AC5" s="64"/>
      <c r="AD5" s="64"/>
      <c r="AE5" s="64"/>
      <c r="AF5" s="64"/>
      <c r="AG5" s="64"/>
      <c r="AH5" s="64"/>
      <c r="AI5" s="64"/>
      <c r="AJ5" s="64"/>
      <c r="AK5" s="64"/>
      <c r="AL5" s="64"/>
      <c r="AM5" s="64"/>
      <c r="AN5" s="64"/>
      <c r="AO5" s="64"/>
      <c r="AP5" s="64"/>
      <c r="AQ5" s="64"/>
      <c r="AR5" s="64"/>
      <c r="AS5" s="64"/>
      <c r="AT5" s="64"/>
      <c r="AU5" s="64"/>
      <c r="AV5" s="64"/>
      <c r="AW5" s="64"/>
      <c r="AX5" s="64"/>
      <c r="AY5" s="64"/>
      <c r="AZ5" s="64"/>
      <c r="BA5" s="64"/>
      <c r="BB5" s="64"/>
      <c r="BC5" s="64"/>
      <c r="BD5" s="64"/>
      <c r="BE5" s="64"/>
      <c r="BF5" s="64"/>
      <c r="BG5" s="64"/>
      <c r="BH5" s="64"/>
      <c r="BI5" s="64"/>
      <c r="BJ5" s="64"/>
      <c r="BK5" s="64"/>
      <c r="BL5" s="64"/>
      <c r="BM5" s="64"/>
      <c r="BN5" s="64"/>
      <c r="BO5" s="64"/>
      <c r="BP5" s="64"/>
    </row>
    <row r="6" spans="1:68" ht="21.95" customHeight="1" x14ac:dyDescent="0.2">
      <c r="A6" s="101" t="s">
        <v>232</v>
      </c>
      <c r="B6" s="101">
        <v>431</v>
      </c>
      <c r="C6" s="102">
        <v>3</v>
      </c>
      <c r="D6" s="103">
        <v>35.549999999999997</v>
      </c>
      <c r="E6" s="103">
        <v>0.85</v>
      </c>
      <c r="F6" s="103">
        <f t="shared" si="0"/>
        <v>34.699999999999996</v>
      </c>
      <c r="G6" s="102">
        <v>13</v>
      </c>
      <c r="H6" s="103">
        <v>4.51</v>
      </c>
      <c r="I6" s="101"/>
      <c r="J6" s="98" t="s">
        <v>411</v>
      </c>
      <c r="K6" s="100" t="s">
        <v>108</v>
      </c>
      <c r="L6" s="104" t="s">
        <v>244</v>
      </c>
      <c r="M6" s="104">
        <v>2500</v>
      </c>
      <c r="N6" s="73" t="str">
        <f t="shared" si="1"/>
        <v>P117 143 500 431</v>
      </c>
      <c r="O6" s="125" t="s">
        <v>437</v>
      </c>
      <c r="P6" s="63" t="s">
        <v>229</v>
      </c>
      <c r="Q6" s="63">
        <v>23</v>
      </c>
      <c r="R6" s="63">
        <v>46</v>
      </c>
      <c r="S6" s="63">
        <v>309</v>
      </c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  <c r="AH6" s="64"/>
      <c r="AI6" s="64"/>
      <c r="AJ6" s="64"/>
      <c r="AK6" s="64"/>
      <c r="AL6" s="64"/>
      <c r="AM6" s="64"/>
      <c r="AN6" s="64"/>
      <c r="AO6" s="64"/>
      <c r="AP6" s="64"/>
      <c r="AQ6" s="64"/>
      <c r="AR6" s="64"/>
      <c r="AS6" s="64"/>
      <c r="AT6" s="64"/>
      <c r="AU6" s="64"/>
      <c r="AV6" s="64"/>
      <c r="AW6" s="64"/>
      <c r="AX6" s="64"/>
      <c r="AY6" s="64"/>
      <c r="AZ6" s="64"/>
      <c r="BA6" s="64"/>
      <c r="BB6" s="64"/>
      <c r="BC6" s="64"/>
      <c r="BD6" s="64"/>
      <c r="BE6" s="64"/>
      <c r="BF6" s="64"/>
      <c r="BG6" s="64"/>
      <c r="BH6" s="64"/>
      <c r="BI6" s="64"/>
      <c r="BJ6" s="64"/>
      <c r="BK6" s="64"/>
      <c r="BL6" s="64"/>
      <c r="BM6" s="64"/>
      <c r="BN6" s="64"/>
      <c r="BO6" s="64"/>
      <c r="BP6" s="64"/>
    </row>
    <row r="7" spans="1:68" ht="21.95" customHeight="1" x14ac:dyDescent="0.2">
      <c r="A7" s="101" t="s">
        <v>230</v>
      </c>
      <c r="B7" s="101">
        <v>441</v>
      </c>
      <c r="C7" s="102">
        <v>3</v>
      </c>
      <c r="D7" s="103">
        <v>35.07</v>
      </c>
      <c r="E7" s="103">
        <v>0.87</v>
      </c>
      <c r="F7" s="103">
        <f t="shared" si="0"/>
        <v>34.200000000000003</v>
      </c>
      <c r="G7" s="102">
        <v>13</v>
      </c>
      <c r="H7" s="103">
        <v>4.51</v>
      </c>
      <c r="I7" s="101"/>
      <c r="J7" s="99" t="s">
        <v>412</v>
      </c>
      <c r="K7" s="100" t="s">
        <v>108</v>
      </c>
      <c r="L7" s="104" t="s">
        <v>244</v>
      </c>
      <c r="M7" s="104">
        <v>2500</v>
      </c>
      <c r="N7" s="73" t="str">
        <f t="shared" si="1"/>
        <v>P117 143 501 441</v>
      </c>
      <c r="O7" s="125" t="s">
        <v>437</v>
      </c>
      <c r="P7" s="63" t="s">
        <v>227</v>
      </c>
      <c r="Q7" s="63">
        <v>24</v>
      </c>
      <c r="R7" s="63">
        <v>54</v>
      </c>
      <c r="S7" s="63">
        <v>475</v>
      </c>
      <c r="T7" s="64"/>
      <c r="U7" s="64"/>
      <c r="V7" s="64"/>
      <c r="W7" s="64"/>
      <c r="X7" s="64"/>
      <c r="Y7" s="64"/>
      <c r="Z7" s="64"/>
      <c r="AA7" s="64"/>
      <c r="AB7" s="64"/>
      <c r="AC7" s="64"/>
      <c r="AD7" s="64"/>
      <c r="AE7" s="64"/>
      <c r="AF7" s="64"/>
      <c r="AG7" s="64"/>
      <c r="AH7" s="64"/>
      <c r="AI7" s="64"/>
      <c r="AJ7" s="64"/>
      <c r="AK7" s="64"/>
      <c r="AL7" s="64"/>
      <c r="AM7" s="64"/>
      <c r="AN7" s="64"/>
      <c r="AO7" s="64"/>
      <c r="AP7" s="64"/>
      <c r="AQ7" s="64"/>
      <c r="AR7" s="64"/>
      <c r="AS7" s="64"/>
      <c r="AT7" s="64"/>
      <c r="AU7" s="64"/>
      <c r="AV7" s="64"/>
      <c r="AW7" s="64"/>
      <c r="AX7" s="64"/>
      <c r="AY7" s="64"/>
      <c r="AZ7" s="64"/>
      <c r="BA7" s="64"/>
      <c r="BB7" s="64"/>
      <c r="BC7" s="64"/>
      <c r="BD7" s="64"/>
      <c r="BE7" s="64"/>
      <c r="BF7" s="64"/>
      <c r="BG7" s="64"/>
      <c r="BH7" s="64"/>
      <c r="BI7" s="64"/>
      <c r="BJ7" s="64"/>
      <c r="BK7" s="64"/>
      <c r="BL7" s="64"/>
      <c r="BM7" s="64"/>
      <c r="BN7" s="64"/>
      <c r="BO7" s="64"/>
      <c r="BP7" s="64"/>
    </row>
    <row r="8" spans="1:68" ht="21.95" customHeight="1" x14ac:dyDescent="0.2">
      <c r="A8" s="101" t="s">
        <v>228</v>
      </c>
      <c r="B8" s="101">
        <v>431</v>
      </c>
      <c r="C8" s="102">
        <v>3</v>
      </c>
      <c r="D8" s="103">
        <v>36.479999999999997</v>
      </c>
      <c r="E8" s="103">
        <v>1.08</v>
      </c>
      <c r="F8" s="103">
        <f t="shared" si="0"/>
        <v>35.4</v>
      </c>
      <c r="G8" s="102">
        <v>14</v>
      </c>
      <c r="H8" s="103">
        <v>4.5999999999999996</v>
      </c>
      <c r="I8" s="101"/>
      <c r="J8" s="98" t="s">
        <v>411</v>
      </c>
      <c r="K8" s="100" t="s">
        <v>108</v>
      </c>
      <c r="L8" s="104" t="s">
        <v>245</v>
      </c>
      <c r="M8" s="104">
        <v>2500</v>
      </c>
      <c r="N8" s="73" t="str">
        <f t="shared" si="1"/>
        <v>P117 144 500 431</v>
      </c>
      <c r="O8" s="125" t="s">
        <v>437</v>
      </c>
      <c r="P8" s="63"/>
      <c r="Q8" s="63">
        <v>25</v>
      </c>
      <c r="R8" s="63">
        <v>62</v>
      </c>
      <c r="S8" s="63">
        <v>484</v>
      </c>
      <c r="T8" s="64"/>
      <c r="U8" s="64"/>
      <c r="V8" s="64"/>
      <c r="W8" s="64"/>
      <c r="X8" s="64"/>
      <c r="Y8" s="64"/>
      <c r="Z8" s="64"/>
      <c r="AA8" s="64"/>
      <c r="AB8" s="64"/>
      <c r="AC8" s="64"/>
      <c r="AD8" s="64"/>
      <c r="AE8" s="64"/>
      <c r="AF8" s="64"/>
      <c r="AG8" s="64"/>
      <c r="AH8" s="64"/>
      <c r="AI8" s="64"/>
      <c r="AJ8" s="64"/>
      <c r="AK8" s="64"/>
      <c r="AL8" s="64"/>
      <c r="AM8" s="64"/>
      <c r="AN8" s="64"/>
      <c r="AO8" s="64"/>
      <c r="AP8" s="64"/>
      <c r="AQ8" s="64"/>
      <c r="AR8" s="64"/>
      <c r="AS8" s="64"/>
      <c r="AT8" s="64"/>
      <c r="AU8" s="64"/>
      <c r="AV8" s="64"/>
      <c r="AW8" s="64"/>
      <c r="AX8" s="64"/>
      <c r="AY8" s="64"/>
      <c r="AZ8" s="64"/>
      <c r="BA8" s="64"/>
      <c r="BB8" s="64"/>
      <c r="BC8" s="64"/>
      <c r="BD8" s="64"/>
      <c r="BE8" s="64"/>
      <c r="BF8" s="64"/>
      <c r="BG8" s="64"/>
      <c r="BH8" s="64"/>
      <c r="BI8" s="64"/>
      <c r="BJ8" s="64"/>
      <c r="BK8" s="64"/>
      <c r="BL8" s="64"/>
      <c r="BM8" s="64"/>
      <c r="BN8" s="64"/>
      <c r="BO8" s="64"/>
      <c r="BP8" s="64"/>
    </row>
    <row r="9" spans="1:68" ht="21.95" customHeight="1" x14ac:dyDescent="0.2">
      <c r="A9" s="101" t="s">
        <v>226</v>
      </c>
      <c r="B9" s="101">
        <v>441</v>
      </c>
      <c r="C9" s="102">
        <v>3</v>
      </c>
      <c r="D9" s="103">
        <v>36.35</v>
      </c>
      <c r="E9" s="103">
        <v>1.05</v>
      </c>
      <c r="F9" s="103">
        <f t="shared" si="0"/>
        <v>35.300000000000004</v>
      </c>
      <c r="G9" s="102">
        <v>14</v>
      </c>
      <c r="H9" s="103">
        <v>4.5999999999999996</v>
      </c>
      <c r="I9" s="101"/>
      <c r="J9" s="99" t="s">
        <v>412</v>
      </c>
      <c r="K9" s="100" t="s">
        <v>108</v>
      </c>
      <c r="L9" s="104" t="s">
        <v>245</v>
      </c>
      <c r="M9" s="104">
        <v>2500</v>
      </c>
      <c r="N9" s="73" t="str">
        <f t="shared" si="1"/>
        <v>P117 144 501 441</v>
      </c>
      <c r="O9" s="125" t="s">
        <v>437</v>
      </c>
      <c r="P9" s="63"/>
      <c r="Q9" s="64"/>
      <c r="R9" s="63">
        <v>65</v>
      </c>
      <c r="S9" s="63">
        <v>500</v>
      </c>
      <c r="T9" s="64"/>
      <c r="U9" s="64"/>
      <c r="V9" s="64"/>
      <c r="W9" s="64"/>
      <c r="X9" s="64"/>
      <c r="Y9" s="64"/>
      <c r="Z9" s="64"/>
      <c r="AA9" s="64"/>
      <c r="AB9" s="64"/>
      <c r="AC9" s="64"/>
      <c r="AD9" s="64"/>
      <c r="AE9" s="64"/>
      <c r="AF9" s="64"/>
      <c r="AG9" s="64"/>
      <c r="AH9" s="64"/>
      <c r="AI9" s="64"/>
      <c r="AJ9" s="64"/>
      <c r="AK9" s="64"/>
      <c r="AL9" s="64"/>
      <c r="AM9" s="64"/>
      <c r="AN9" s="64"/>
      <c r="AO9" s="64"/>
      <c r="AP9" s="64"/>
      <c r="AQ9" s="64"/>
      <c r="AR9" s="64"/>
      <c r="AS9" s="64"/>
      <c r="AT9" s="64"/>
      <c r="AU9" s="64"/>
      <c r="AV9" s="64"/>
      <c r="AW9" s="64"/>
      <c r="AX9" s="64"/>
      <c r="AY9" s="64"/>
      <c r="AZ9" s="64"/>
      <c r="BA9" s="64"/>
      <c r="BB9" s="64"/>
      <c r="BC9" s="64"/>
      <c r="BD9" s="64"/>
      <c r="BE9" s="64"/>
      <c r="BF9" s="64"/>
      <c r="BG9" s="64"/>
      <c r="BH9" s="64"/>
      <c r="BI9" s="64"/>
      <c r="BJ9" s="64"/>
      <c r="BK9" s="64"/>
      <c r="BL9" s="64"/>
      <c r="BM9" s="64"/>
      <c r="BN9" s="64"/>
      <c r="BO9" s="64"/>
      <c r="BP9" s="64"/>
    </row>
    <row r="10" spans="1:68" ht="21.95" customHeight="1" x14ac:dyDescent="0.2">
      <c r="A10" s="101" t="s">
        <v>225</v>
      </c>
      <c r="B10" s="101">
        <v>431</v>
      </c>
      <c r="C10" s="102">
        <v>3</v>
      </c>
      <c r="D10" s="103">
        <v>38</v>
      </c>
      <c r="E10" s="103">
        <v>1</v>
      </c>
      <c r="F10" s="103">
        <f t="shared" si="0"/>
        <v>37</v>
      </c>
      <c r="G10" s="102">
        <v>14</v>
      </c>
      <c r="H10" s="103">
        <v>4.75</v>
      </c>
      <c r="I10" s="101"/>
      <c r="J10" s="98" t="s">
        <v>411</v>
      </c>
      <c r="K10" s="100" t="s">
        <v>108</v>
      </c>
      <c r="L10" s="104" t="s">
        <v>246</v>
      </c>
      <c r="M10" s="104">
        <v>2500</v>
      </c>
      <c r="N10" s="73" t="str">
        <f t="shared" si="1"/>
        <v>P117 145 500 431</v>
      </c>
      <c r="O10" s="125" t="s">
        <v>437</v>
      </c>
      <c r="P10" s="63"/>
      <c r="Q10" s="64"/>
      <c r="R10" s="63">
        <v>67</v>
      </c>
      <c r="S10" s="63">
        <v>568</v>
      </c>
      <c r="T10" s="64"/>
      <c r="U10" s="64"/>
      <c r="V10" s="64"/>
      <c r="W10" s="64"/>
      <c r="X10" s="64"/>
      <c r="Y10" s="64"/>
      <c r="Z10" s="64"/>
      <c r="AA10" s="64"/>
      <c r="AB10" s="64"/>
      <c r="AC10" s="64"/>
      <c r="AD10" s="64"/>
      <c r="AE10" s="64"/>
      <c r="AF10" s="64"/>
      <c r="AG10" s="64"/>
      <c r="AH10" s="64"/>
      <c r="AI10" s="64"/>
      <c r="AJ10" s="64"/>
      <c r="AK10" s="64"/>
      <c r="AL10" s="64"/>
      <c r="AM10" s="64"/>
      <c r="AN10" s="64"/>
      <c r="AO10" s="64"/>
      <c r="AP10" s="64"/>
      <c r="AQ10" s="64"/>
      <c r="AR10" s="64"/>
      <c r="AS10" s="64"/>
      <c r="AT10" s="64"/>
      <c r="AU10" s="64"/>
      <c r="AV10" s="64"/>
      <c r="AW10" s="64"/>
      <c r="AX10" s="64"/>
      <c r="AY10" s="64"/>
      <c r="AZ10" s="64"/>
      <c r="BA10" s="64"/>
      <c r="BB10" s="64"/>
      <c r="BC10" s="64"/>
      <c r="BD10" s="64"/>
      <c r="BE10" s="64"/>
      <c r="BF10" s="64"/>
      <c r="BG10" s="64"/>
      <c r="BH10" s="64"/>
      <c r="BI10" s="64"/>
      <c r="BJ10" s="64"/>
      <c r="BK10" s="64"/>
      <c r="BL10" s="64"/>
      <c r="BM10" s="64"/>
      <c r="BN10" s="64"/>
      <c r="BO10" s="64"/>
      <c r="BP10" s="64"/>
    </row>
    <row r="11" spans="1:68" ht="21.95" customHeight="1" x14ac:dyDescent="0.2">
      <c r="A11" s="101" t="s">
        <v>224</v>
      </c>
      <c r="B11" s="101">
        <v>441</v>
      </c>
      <c r="C11" s="102">
        <v>3</v>
      </c>
      <c r="D11" s="103">
        <v>38.049999999999997</v>
      </c>
      <c r="E11" s="103">
        <v>1.05</v>
      </c>
      <c r="F11" s="103">
        <f t="shared" si="0"/>
        <v>37</v>
      </c>
      <c r="G11" s="102">
        <v>15</v>
      </c>
      <c r="H11" s="103">
        <v>4.75</v>
      </c>
      <c r="I11" s="101"/>
      <c r="J11" s="99" t="s">
        <v>412</v>
      </c>
      <c r="K11" s="100" t="s">
        <v>108</v>
      </c>
      <c r="L11" s="104" t="s">
        <v>247</v>
      </c>
      <c r="M11" s="104">
        <v>2500</v>
      </c>
      <c r="N11" s="73" t="str">
        <f t="shared" si="1"/>
        <v>P117 145 501 441</v>
      </c>
      <c r="O11" s="125" t="s">
        <v>437</v>
      </c>
      <c r="P11" s="63"/>
      <c r="Q11" s="64"/>
      <c r="R11" s="63">
        <v>71</v>
      </c>
      <c r="S11" s="63">
        <v>677</v>
      </c>
      <c r="T11" s="64"/>
      <c r="U11" s="64"/>
      <c r="V11" s="64"/>
      <c r="W11" s="64"/>
      <c r="X11" s="64"/>
      <c r="Y11" s="64"/>
      <c r="Z11" s="64"/>
      <c r="AA11" s="64"/>
      <c r="AB11" s="64"/>
      <c r="AC11" s="64"/>
      <c r="AD11" s="64"/>
      <c r="AE11" s="64"/>
      <c r="AF11" s="64"/>
      <c r="AG11" s="64"/>
      <c r="AH11" s="64"/>
      <c r="AI11" s="64"/>
      <c r="AJ11" s="64"/>
      <c r="AK11" s="64"/>
      <c r="AL11" s="64"/>
      <c r="AM11" s="64"/>
      <c r="AN11" s="64"/>
      <c r="AO11" s="64"/>
      <c r="AP11" s="64"/>
      <c r="AQ11" s="64"/>
      <c r="AR11" s="64"/>
      <c r="AS11" s="64"/>
      <c r="AT11" s="64"/>
      <c r="AU11" s="64"/>
      <c r="AV11" s="64"/>
      <c r="AW11" s="64"/>
      <c r="AX11" s="64"/>
      <c r="AY11" s="64"/>
      <c r="AZ11" s="64"/>
      <c r="BA11" s="64"/>
      <c r="BB11" s="64"/>
      <c r="BC11" s="64"/>
      <c r="BD11" s="64"/>
      <c r="BE11" s="64"/>
      <c r="BF11" s="64"/>
      <c r="BG11" s="64"/>
      <c r="BH11" s="64"/>
      <c r="BI11" s="64"/>
      <c r="BJ11" s="64"/>
      <c r="BK11" s="64"/>
      <c r="BL11" s="64"/>
      <c r="BM11" s="64"/>
      <c r="BN11" s="64"/>
      <c r="BO11" s="64"/>
      <c r="BP11" s="64"/>
    </row>
    <row r="12" spans="1:68" ht="21.95" customHeight="1" x14ac:dyDescent="0.25">
      <c r="A12" s="101" t="s">
        <v>223</v>
      </c>
      <c r="B12" s="101">
        <v>431</v>
      </c>
      <c r="C12" s="102">
        <v>3</v>
      </c>
      <c r="D12" s="103">
        <v>38.1</v>
      </c>
      <c r="E12" s="103">
        <v>1.1000000000000001</v>
      </c>
      <c r="F12" s="103">
        <f t="shared" si="0"/>
        <v>37</v>
      </c>
      <c r="G12" s="102">
        <v>14</v>
      </c>
      <c r="H12" s="103">
        <v>4.75</v>
      </c>
      <c r="I12" s="105"/>
      <c r="J12" s="99" t="s">
        <v>410</v>
      </c>
      <c r="K12" s="100" t="s">
        <v>182</v>
      </c>
      <c r="L12" s="104" t="s">
        <v>248</v>
      </c>
      <c r="M12" s="104">
        <v>2500</v>
      </c>
      <c r="N12" s="73" t="str">
        <f t="shared" si="1"/>
        <v>P117 145 502 431</v>
      </c>
      <c r="O12" s="125" t="s">
        <v>437</v>
      </c>
      <c r="P12" s="63"/>
      <c r="Q12" s="64"/>
      <c r="R12" s="27"/>
      <c r="S12" s="63">
        <v>871</v>
      </c>
      <c r="T12" s="64"/>
      <c r="U12" s="64"/>
      <c r="V12" s="64"/>
      <c r="W12" s="64"/>
      <c r="X12" s="64"/>
      <c r="Y12" s="64"/>
      <c r="Z12" s="64"/>
      <c r="AA12" s="64"/>
      <c r="AB12" s="64"/>
      <c r="AC12" s="64"/>
      <c r="AD12" s="64"/>
      <c r="AE12" s="64"/>
      <c r="AF12" s="64"/>
      <c r="AG12" s="64"/>
      <c r="AH12" s="64"/>
      <c r="AI12" s="64"/>
      <c r="AJ12" s="64"/>
      <c r="AK12" s="64"/>
      <c r="AL12" s="64"/>
      <c r="AM12" s="64"/>
      <c r="AN12" s="64"/>
      <c r="AO12" s="64"/>
      <c r="AP12" s="64"/>
      <c r="AQ12" s="64"/>
      <c r="AR12" s="64"/>
      <c r="AS12" s="64"/>
      <c r="AT12" s="64"/>
      <c r="AU12" s="64"/>
      <c r="AV12" s="64"/>
      <c r="AW12" s="64"/>
      <c r="AX12" s="64"/>
      <c r="AY12" s="64"/>
      <c r="AZ12" s="64"/>
      <c r="BA12" s="64"/>
      <c r="BB12" s="64"/>
      <c r="BC12" s="64"/>
      <c r="BD12" s="64"/>
      <c r="BE12" s="64"/>
      <c r="BF12" s="64"/>
      <c r="BG12" s="64"/>
      <c r="BH12" s="64"/>
      <c r="BI12" s="64"/>
      <c r="BJ12" s="64"/>
      <c r="BK12" s="64"/>
      <c r="BL12" s="64"/>
      <c r="BM12" s="64"/>
      <c r="BN12" s="64"/>
      <c r="BO12" s="64"/>
      <c r="BP12" s="64"/>
    </row>
    <row r="13" spans="1:68" ht="21.95" customHeight="1" x14ac:dyDescent="0.25">
      <c r="A13" s="101" t="s">
        <v>222</v>
      </c>
      <c r="B13" s="101">
        <v>441</v>
      </c>
      <c r="C13" s="102">
        <v>3</v>
      </c>
      <c r="D13" s="103">
        <v>38.1</v>
      </c>
      <c r="E13" s="103">
        <v>1.1000000000000001</v>
      </c>
      <c r="F13" s="103">
        <f t="shared" si="0"/>
        <v>37</v>
      </c>
      <c r="G13" s="102">
        <v>14</v>
      </c>
      <c r="H13" s="103">
        <v>4.75</v>
      </c>
      <c r="I13" s="101"/>
      <c r="J13" s="99" t="s">
        <v>409</v>
      </c>
      <c r="K13" s="100" t="s">
        <v>182</v>
      </c>
      <c r="L13" s="104" t="s">
        <v>249</v>
      </c>
      <c r="M13" s="104">
        <v>3000</v>
      </c>
      <c r="N13" s="73" t="str">
        <f t="shared" si="1"/>
        <v>P117 145 503 441</v>
      </c>
      <c r="O13" s="125" t="s">
        <v>437</v>
      </c>
      <c r="P13" s="63"/>
      <c r="Q13" s="64"/>
      <c r="R13" s="27"/>
      <c r="S13" s="63">
        <v>918</v>
      </c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64"/>
      <c r="AE13" s="64"/>
      <c r="AF13" s="64"/>
      <c r="AG13" s="64"/>
      <c r="AH13" s="64"/>
      <c r="AI13" s="64"/>
      <c r="AJ13" s="64"/>
      <c r="AK13" s="64"/>
      <c r="AL13" s="64"/>
      <c r="AM13" s="64"/>
      <c r="AN13" s="64"/>
      <c r="AO13" s="64"/>
      <c r="AP13" s="64"/>
      <c r="AQ13" s="64"/>
      <c r="AR13" s="64"/>
      <c r="AS13" s="64"/>
      <c r="AT13" s="64"/>
      <c r="AU13" s="64"/>
      <c r="AV13" s="64"/>
      <c r="AW13" s="64"/>
      <c r="AX13" s="64"/>
      <c r="AY13" s="64"/>
      <c r="AZ13" s="64"/>
      <c r="BA13" s="64"/>
      <c r="BB13" s="64"/>
      <c r="BC13" s="64"/>
      <c r="BD13" s="64"/>
      <c r="BE13" s="64"/>
      <c r="BF13" s="64"/>
      <c r="BG13" s="64"/>
      <c r="BH13" s="64"/>
      <c r="BI13" s="64"/>
      <c r="BJ13" s="64"/>
      <c r="BK13" s="64"/>
      <c r="BL13" s="64"/>
      <c r="BM13" s="64"/>
      <c r="BN13" s="64"/>
      <c r="BO13" s="64"/>
      <c r="BP13" s="64"/>
    </row>
    <row r="14" spans="1:68" ht="21.95" customHeight="1" x14ac:dyDescent="0.25">
      <c r="A14" s="101" t="s">
        <v>221</v>
      </c>
      <c r="B14" s="101">
        <v>441</v>
      </c>
      <c r="C14" s="102">
        <v>3</v>
      </c>
      <c r="D14" s="103">
        <v>38.06</v>
      </c>
      <c r="E14" s="103">
        <v>1.06</v>
      </c>
      <c r="F14" s="103">
        <f t="shared" si="0"/>
        <v>37</v>
      </c>
      <c r="G14" s="102">
        <v>14</v>
      </c>
      <c r="H14" s="103">
        <v>4.75</v>
      </c>
      <c r="I14" s="101"/>
      <c r="J14" s="99" t="s">
        <v>409</v>
      </c>
      <c r="K14" s="100" t="s">
        <v>182</v>
      </c>
      <c r="L14" s="104" t="s">
        <v>250</v>
      </c>
      <c r="M14" s="104">
        <v>2500</v>
      </c>
      <c r="N14" s="73" t="str">
        <f t="shared" si="1"/>
        <v>P117 145 504 441</v>
      </c>
      <c r="O14" s="125" t="s">
        <v>437</v>
      </c>
      <c r="P14" s="63"/>
      <c r="Q14" s="64"/>
      <c r="R14" s="29"/>
      <c r="S14" s="63"/>
      <c r="T14" s="64"/>
      <c r="U14" s="64"/>
      <c r="V14" s="64"/>
      <c r="W14" s="64"/>
      <c r="X14" s="64"/>
      <c r="Y14" s="64"/>
      <c r="Z14" s="64"/>
      <c r="AA14" s="64"/>
      <c r="AB14" s="64"/>
      <c r="AC14" s="64"/>
      <c r="AD14" s="64"/>
      <c r="AE14" s="64"/>
      <c r="AF14" s="64"/>
      <c r="AG14" s="64"/>
      <c r="AH14" s="64"/>
      <c r="AI14" s="64"/>
      <c r="AJ14" s="64"/>
      <c r="AK14" s="64"/>
      <c r="AL14" s="64"/>
      <c r="AM14" s="64"/>
      <c r="AN14" s="64"/>
      <c r="AO14" s="64"/>
      <c r="AP14" s="64"/>
      <c r="AQ14" s="64"/>
      <c r="AR14" s="64"/>
      <c r="AS14" s="64"/>
      <c r="AT14" s="64"/>
      <c r="AU14" s="64"/>
      <c r="AV14" s="64"/>
      <c r="AW14" s="64"/>
      <c r="AX14" s="64"/>
      <c r="AY14" s="64"/>
      <c r="AZ14" s="64"/>
      <c r="BA14" s="64"/>
      <c r="BB14" s="64"/>
      <c r="BC14" s="64"/>
      <c r="BD14" s="64"/>
      <c r="BE14" s="64"/>
      <c r="BF14" s="64"/>
      <c r="BG14" s="64"/>
      <c r="BH14" s="64"/>
      <c r="BI14" s="64"/>
      <c r="BJ14" s="64"/>
      <c r="BK14" s="64"/>
      <c r="BL14" s="64"/>
      <c r="BM14" s="64"/>
      <c r="BN14" s="64"/>
      <c r="BO14" s="64"/>
      <c r="BP14" s="64"/>
    </row>
    <row r="15" spans="1:68" ht="21.95" customHeight="1" x14ac:dyDescent="0.25">
      <c r="A15" s="147" t="s">
        <v>220</v>
      </c>
      <c r="B15" s="147">
        <v>441</v>
      </c>
      <c r="C15" s="148">
        <v>3</v>
      </c>
      <c r="D15" s="149">
        <v>38.07</v>
      </c>
      <c r="E15" s="149">
        <v>1.07</v>
      </c>
      <c r="F15" s="149">
        <f t="shared" si="0"/>
        <v>37</v>
      </c>
      <c r="G15" s="148">
        <v>14</v>
      </c>
      <c r="H15" s="149">
        <v>4.75</v>
      </c>
      <c r="I15" s="147"/>
      <c r="J15" s="277" t="s">
        <v>410</v>
      </c>
      <c r="K15" s="150" t="s">
        <v>182</v>
      </c>
      <c r="L15" s="151" t="s">
        <v>244</v>
      </c>
      <c r="M15" s="151">
        <v>3000</v>
      </c>
      <c r="N15" s="152" t="str">
        <f t="shared" si="1"/>
        <v>P117 145 505 441</v>
      </c>
      <c r="O15" s="153" t="s">
        <v>437</v>
      </c>
      <c r="P15" s="63"/>
      <c r="Q15" s="64"/>
      <c r="R15" s="29"/>
      <c r="S15" s="63"/>
      <c r="T15" s="64"/>
      <c r="U15" s="64"/>
      <c r="V15" s="64"/>
      <c r="W15" s="64"/>
      <c r="X15" s="64"/>
      <c r="Y15" s="64"/>
      <c r="Z15" s="64"/>
      <c r="AA15" s="64"/>
      <c r="AB15" s="64"/>
      <c r="AC15" s="64"/>
      <c r="AD15" s="64"/>
      <c r="AE15" s="64"/>
      <c r="AF15" s="64"/>
      <c r="AG15" s="64"/>
      <c r="AH15" s="64"/>
      <c r="AI15" s="64"/>
      <c r="AJ15" s="64"/>
      <c r="AK15" s="64"/>
      <c r="AL15" s="64"/>
      <c r="AM15" s="64"/>
      <c r="AN15" s="64"/>
      <c r="AO15" s="64"/>
      <c r="AP15" s="64"/>
      <c r="AQ15" s="64"/>
      <c r="AR15" s="64"/>
      <c r="AS15" s="64"/>
      <c r="AT15" s="64"/>
      <c r="AU15" s="64"/>
      <c r="AV15" s="64"/>
      <c r="AW15" s="64"/>
      <c r="AX15" s="64"/>
      <c r="AY15" s="64"/>
      <c r="AZ15" s="64"/>
      <c r="BA15" s="64"/>
      <c r="BB15" s="64"/>
      <c r="BC15" s="64"/>
      <c r="BD15" s="64"/>
      <c r="BE15" s="64"/>
      <c r="BF15" s="64"/>
      <c r="BG15" s="64"/>
      <c r="BH15" s="64"/>
      <c r="BI15" s="64"/>
      <c r="BJ15" s="64"/>
      <c r="BK15" s="64"/>
      <c r="BL15" s="64"/>
      <c r="BM15" s="64"/>
      <c r="BN15" s="64"/>
      <c r="BO15" s="64"/>
      <c r="BP15" s="64"/>
    </row>
    <row r="16" spans="1:68" ht="21.95" customHeight="1" x14ac:dyDescent="0.25">
      <c r="A16" s="101" t="s">
        <v>219</v>
      </c>
      <c r="B16" s="101">
        <v>431</v>
      </c>
      <c r="C16" s="102">
        <v>3.5</v>
      </c>
      <c r="D16" s="103">
        <v>40.700000000000003</v>
      </c>
      <c r="E16" s="103">
        <v>0.9</v>
      </c>
      <c r="F16" s="103">
        <f t="shared" si="0"/>
        <v>39.800000000000004</v>
      </c>
      <c r="G16" s="102">
        <v>12</v>
      </c>
      <c r="H16" s="103">
        <v>5.18</v>
      </c>
      <c r="I16" s="101"/>
      <c r="J16" s="99" t="s">
        <v>413</v>
      </c>
      <c r="K16" s="100" t="s">
        <v>188</v>
      </c>
      <c r="L16" s="104" t="s">
        <v>251</v>
      </c>
      <c r="M16" s="104">
        <v>2500</v>
      </c>
      <c r="N16" s="73" t="str">
        <f t="shared" si="1"/>
        <v>P117 148 536 431</v>
      </c>
      <c r="O16" s="125" t="s">
        <v>437</v>
      </c>
      <c r="P16" s="63"/>
      <c r="Q16" s="64"/>
      <c r="R16" s="27"/>
      <c r="S16" s="63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64"/>
      <c r="AH16" s="64"/>
      <c r="AI16" s="64"/>
      <c r="AJ16" s="64"/>
      <c r="AK16" s="64"/>
      <c r="AL16" s="64"/>
      <c r="AM16" s="64"/>
      <c r="AN16" s="64"/>
      <c r="AO16" s="64"/>
      <c r="AP16" s="64"/>
      <c r="AQ16" s="64"/>
      <c r="AR16" s="64"/>
      <c r="AS16" s="64"/>
      <c r="AT16" s="64"/>
      <c r="AU16" s="64"/>
      <c r="AV16" s="64"/>
      <c r="AW16" s="64"/>
      <c r="AX16" s="64"/>
      <c r="AY16" s="64"/>
      <c r="AZ16" s="64"/>
      <c r="BA16" s="64"/>
      <c r="BB16" s="64"/>
      <c r="BC16" s="64"/>
      <c r="BD16" s="64"/>
      <c r="BE16" s="64"/>
      <c r="BF16" s="64"/>
      <c r="BG16" s="64"/>
      <c r="BH16" s="64"/>
      <c r="BI16" s="64"/>
      <c r="BJ16" s="64"/>
      <c r="BK16" s="64"/>
      <c r="BL16" s="64"/>
      <c r="BM16" s="64"/>
      <c r="BN16" s="64"/>
      <c r="BO16" s="64"/>
      <c r="BP16" s="64"/>
    </row>
    <row r="17" spans="1:65" ht="21.95" customHeight="1" x14ac:dyDescent="0.25">
      <c r="A17" s="101" t="s">
        <v>218</v>
      </c>
      <c r="B17" s="101">
        <v>441</v>
      </c>
      <c r="C17" s="102">
        <v>3</v>
      </c>
      <c r="D17" s="103">
        <v>40.799999999999997</v>
      </c>
      <c r="E17" s="103">
        <v>1.1000000000000001</v>
      </c>
      <c r="F17" s="103">
        <f t="shared" si="0"/>
        <v>39.699999999999996</v>
      </c>
      <c r="G17" s="102">
        <v>12</v>
      </c>
      <c r="H17" s="103">
        <v>5.18</v>
      </c>
      <c r="I17" s="101"/>
      <c r="J17" s="99" t="s">
        <v>413</v>
      </c>
      <c r="K17" s="100" t="s">
        <v>188</v>
      </c>
      <c r="L17" s="104" t="s">
        <v>252</v>
      </c>
      <c r="M17" s="104">
        <v>3000</v>
      </c>
      <c r="N17" s="73" t="str">
        <f t="shared" si="1"/>
        <v>P117 148 537 441</v>
      </c>
      <c r="O17" s="125" t="s">
        <v>437</v>
      </c>
      <c r="P17" s="63"/>
      <c r="Q17" s="64"/>
      <c r="R17" s="27"/>
      <c r="S17" s="64"/>
      <c r="T17" s="64"/>
      <c r="U17" s="64"/>
      <c r="V17" s="64"/>
      <c r="W17" s="64"/>
      <c r="X17" s="64"/>
      <c r="Y17" s="64"/>
      <c r="Z17" s="64"/>
      <c r="AA17" s="64"/>
      <c r="AB17" s="64"/>
      <c r="AC17" s="64"/>
      <c r="AD17" s="64"/>
      <c r="AE17" s="64"/>
      <c r="AF17" s="64"/>
      <c r="AG17" s="64"/>
      <c r="AH17" s="64"/>
      <c r="AI17" s="64"/>
      <c r="AJ17" s="64"/>
      <c r="AK17" s="64"/>
      <c r="AL17" s="64"/>
      <c r="AM17" s="64"/>
      <c r="AN17" s="64"/>
      <c r="AO17" s="64"/>
      <c r="AP17" s="64"/>
      <c r="AQ17" s="64"/>
      <c r="AR17" s="64"/>
      <c r="AS17" s="64"/>
      <c r="AT17" s="64"/>
      <c r="AU17" s="64"/>
      <c r="AV17" s="64"/>
      <c r="AW17" s="64"/>
      <c r="AX17" s="64"/>
      <c r="AY17" s="64"/>
      <c r="AZ17" s="64"/>
      <c r="BA17" s="64"/>
      <c r="BB17" s="64"/>
      <c r="BC17" s="64"/>
      <c r="BD17" s="64"/>
      <c r="BE17" s="64"/>
      <c r="BF17" s="64"/>
      <c r="BG17" s="64"/>
      <c r="BH17" s="64"/>
      <c r="BI17" s="64"/>
      <c r="BJ17" s="64"/>
      <c r="BK17" s="64"/>
      <c r="BL17" s="64"/>
      <c r="BM17" s="64"/>
    </row>
    <row r="18" spans="1:65" ht="21.95" customHeight="1" x14ac:dyDescent="0.25">
      <c r="A18" s="101" t="s">
        <v>217</v>
      </c>
      <c r="B18" s="101">
        <v>441</v>
      </c>
      <c r="C18" s="102">
        <v>3.5</v>
      </c>
      <c r="D18" s="103">
        <v>44.9</v>
      </c>
      <c r="E18" s="103">
        <v>1.3</v>
      </c>
      <c r="F18" s="103">
        <f t="shared" si="0"/>
        <v>43.6</v>
      </c>
      <c r="G18" s="102">
        <v>8</v>
      </c>
      <c r="H18" s="103">
        <v>5.64</v>
      </c>
      <c r="I18" s="101"/>
      <c r="J18" s="99" t="s">
        <v>415</v>
      </c>
      <c r="K18" s="100" t="s">
        <v>145</v>
      </c>
      <c r="L18" s="104" t="s">
        <v>253</v>
      </c>
      <c r="M18" s="104">
        <v>2500</v>
      </c>
      <c r="N18" s="73" t="str">
        <f t="shared" si="1"/>
        <v>P117 151 502 441</v>
      </c>
      <c r="O18" s="125" t="s">
        <v>437</v>
      </c>
      <c r="P18" s="63"/>
      <c r="Q18" s="64"/>
      <c r="R18" s="28"/>
      <c r="S18" s="64"/>
      <c r="T18" s="64"/>
      <c r="U18" s="64"/>
      <c r="V18" s="64"/>
      <c r="W18" s="64"/>
      <c r="X18" s="64"/>
      <c r="Y18" s="64"/>
      <c r="Z18" s="64"/>
      <c r="AA18" s="64"/>
      <c r="AB18" s="64"/>
      <c r="AC18" s="64"/>
      <c r="AD18" s="64"/>
      <c r="AE18" s="64"/>
      <c r="AF18" s="64"/>
      <c r="AG18" s="64"/>
      <c r="AH18" s="64"/>
      <c r="AI18" s="64"/>
      <c r="AJ18" s="64"/>
      <c r="AK18" s="64"/>
      <c r="AL18" s="64"/>
      <c r="AM18" s="64"/>
      <c r="AN18" s="64"/>
      <c r="AO18" s="64"/>
      <c r="AP18" s="64"/>
      <c r="AQ18" s="64"/>
      <c r="AR18" s="64"/>
      <c r="AS18" s="64"/>
      <c r="AT18" s="64"/>
      <c r="AU18" s="64"/>
      <c r="AV18" s="64"/>
      <c r="AW18" s="64"/>
      <c r="AX18" s="64"/>
      <c r="AY18" s="64"/>
      <c r="AZ18" s="64"/>
      <c r="BA18" s="64"/>
      <c r="BB18" s="64"/>
      <c r="BC18" s="64"/>
      <c r="BD18" s="64"/>
      <c r="BE18" s="64"/>
      <c r="BF18" s="64"/>
      <c r="BG18" s="64"/>
      <c r="BH18" s="64"/>
      <c r="BI18" s="64"/>
      <c r="BJ18" s="64"/>
      <c r="BK18" s="64"/>
      <c r="BL18" s="64"/>
      <c r="BM18" s="64"/>
    </row>
    <row r="19" spans="1:65" ht="21.95" customHeight="1" x14ac:dyDescent="0.25">
      <c r="A19" s="101" t="s">
        <v>216</v>
      </c>
      <c r="B19" s="101">
        <v>441</v>
      </c>
      <c r="C19" s="102">
        <v>3.5</v>
      </c>
      <c r="D19" s="103">
        <v>44.9</v>
      </c>
      <c r="E19" s="103">
        <v>1.3</v>
      </c>
      <c r="F19" s="103">
        <f t="shared" si="0"/>
        <v>43.6</v>
      </c>
      <c r="G19" s="102">
        <v>8</v>
      </c>
      <c r="H19" s="103">
        <v>5.64</v>
      </c>
      <c r="I19" s="101"/>
      <c r="J19" s="99" t="s">
        <v>415</v>
      </c>
      <c r="K19" s="100" t="s">
        <v>145</v>
      </c>
      <c r="L19" s="104" t="s">
        <v>254</v>
      </c>
      <c r="M19" s="104">
        <v>2500</v>
      </c>
      <c r="N19" s="73" t="str">
        <f t="shared" si="1"/>
        <v>P117 151 503 441</v>
      </c>
      <c r="O19" s="125" t="s">
        <v>437</v>
      </c>
      <c r="P19" s="63"/>
      <c r="Q19" s="64"/>
      <c r="R19" s="28"/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4"/>
      <c r="AJ19" s="64"/>
      <c r="AK19" s="64"/>
      <c r="AL19" s="64"/>
      <c r="AM19" s="64"/>
      <c r="AN19" s="64"/>
      <c r="AO19" s="64"/>
      <c r="AP19" s="64"/>
      <c r="AQ19" s="64"/>
      <c r="AR19" s="64"/>
      <c r="AS19" s="64"/>
      <c r="AT19" s="64"/>
      <c r="AU19" s="64"/>
      <c r="AV19" s="64"/>
      <c r="AW19" s="64"/>
      <c r="AX19" s="64"/>
      <c r="AY19" s="64"/>
      <c r="AZ19" s="64"/>
      <c r="BA19" s="64"/>
      <c r="BB19" s="64"/>
      <c r="BC19" s="64"/>
      <c r="BD19" s="64"/>
      <c r="BE19" s="64"/>
      <c r="BF19" s="64"/>
      <c r="BG19" s="64"/>
      <c r="BH19" s="64"/>
      <c r="BI19" s="64"/>
      <c r="BJ19" s="64"/>
      <c r="BK19" s="64"/>
      <c r="BL19" s="64"/>
      <c r="BM19" s="64"/>
    </row>
    <row r="20" spans="1:65" ht="21.95" customHeight="1" x14ac:dyDescent="0.25">
      <c r="A20" s="101" t="s">
        <v>215</v>
      </c>
      <c r="B20" s="101">
        <v>431</v>
      </c>
      <c r="C20" s="102">
        <v>3.5</v>
      </c>
      <c r="D20" s="103">
        <v>44.5</v>
      </c>
      <c r="E20" s="103">
        <v>1</v>
      </c>
      <c r="F20" s="103">
        <v>43.5</v>
      </c>
      <c r="G20" s="102">
        <v>8</v>
      </c>
      <c r="H20" s="103">
        <v>5.64</v>
      </c>
      <c r="I20" s="101"/>
      <c r="J20" s="99" t="s">
        <v>416</v>
      </c>
      <c r="K20" s="100" t="s">
        <v>145</v>
      </c>
      <c r="L20" s="104" t="s">
        <v>255</v>
      </c>
      <c r="M20" s="104">
        <v>2500</v>
      </c>
      <c r="N20" s="73" t="str">
        <f t="shared" si="1"/>
        <v>P117 151 504 431</v>
      </c>
      <c r="O20" s="125" t="s">
        <v>437</v>
      </c>
      <c r="P20" s="63"/>
      <c r="Q20" s="64"/>
      <c r="R20" s="27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64"/>
      <c r="AH20" s="64"/>
      <c r="AI20" s="64"/>
      <c r="AJ20" s="64"/>
      <c r="AK20" s="64"/>
      <c r="AL20" s="64"/>
      <c r="AM20" s="64"/>
      <c r="AN20" s="64"/>
      <c r="AO20" s="64"/>
      <c r="AP20" s="64"/>
      <c r="AQ20" s="64"/>
      <c r="AR20" s="64"/>
      <c r="AS20" s="64"/>
      <c r="AT20" s="64"/>
      <c r="AU20" s="64"/>
      <c r="AV20" s="64"/>
      <c r="AW20" s="64"/>
      <c r="AX20" s="64"/>
      <c r="AY20" s="64"/>
      <c r="AZ20" s="64"/>
      <c r="BA20" s="64"/>
      <c r="BB20" s="64"/>
      <c r="BC20" s="64"/>
      <c r="BD20" s="64"/>
      <c r="BE20" s="64"/>
      <c r="BF20" s="64"/>
      <c r="BG20" s="64"/>
      <c r="BH20" s="64"/>
      <c r="BI20" s="64"/>
      <c r="BJ20" s="64"/>
      <c r="BK20" s="64"/>
      <c r="BL20" s="64"/>
      <c r="BM20" s="64"/>
    </row>
    <row r="21" spans="1:65" ht="21.95" customHeight="1" x14ac:dyDescent="0.25">
      <c r="A21" s="101" t="s">
        <v>214</v>
      </c>
      <c r="B21" s="101">
        <v>431</v>
      </c>
      <c r="C21" s="102">
        <v>3.5</v>
      </c>
      <c r="D21" s="103">
        <v>44.5</v>
      </c>
      <c r="E21" s="103">
        <v>1</v>
      </c>
      <c r="F21" s="103">
        <f t="shared" ref="F21:F64" si="2">SUM(D21-E21)</f>
        <v>43.5</v>
      </c>
      <c r="G21" s="102">
        <v>8</v>
      </c>
      <c r="H21" s="103">
        <v>5.64</v>
      </c>
      <c r="I21" s="101"/>
      <c r="J21" s="99" t="s">
        <v>416</v>
      </c>
      <c r="K21" s="100" t="s">
        <v>145</v>
      </c>
      <c r="L21" s="104" t="s">
        <v>256</v>
      </c>
      <c r="M21" s="104">
        <v>2500</v>
      </c>
      <c r="N21" s="73" t="str">
        <f t="shared" si="1"/>
        <v>P117 151 505 431</v>
      </c>
      <c r="O21" s="125" t="s">
        <v>437</v>
      </c>
      <c r="P21" s="63"/>
      <c r="Q21" s="64"/>
      <c r="R21" s="27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64"/>
      <c r="AE21" s="64"/>
      <c r="AF21" s="64"/>
      <c r="AG21" s="64"/>
      <c r="AH21" s="64"/>
      <c r="AI21" s="64"/>
      <c r="AJ21" s="64"/>
      <c r="AK21" s="64"/>
      <c r="AL21" s="64"/>
      <c r="AM21" s="64"/>
      <c r="AN21" s="64"/>
      <c r="AO21" s="64"/>
      <c r="AP21" s="64"/>
      <c r="AQ21" s="64"/>
      <c r="AR21" s="64"/>
      <c r="AS21" s="64"/>
      <c r="AT21" s="64"/>
      <c r="AU21" s="64"/>
      <c r="AV21" s="64"/>
      <c r="AW21" s="64"/>
      <c r="AX21" s="64"/>
      <c r="AY21" s="64"/>
      <c r="AZ21" s="64"/>
      <c r="BA21" s="64"/>
      <c r="BB21" s="64"/>
      <c r="BC21" s="64"/>
      <c r="BD21" s="64"/>
      <c r="BE21" s="64"/>
      <c r="BF21" s="64"/>
      <c r="BG21" s="64"/>
      <c r="BH21" s="64"/>
      <c r="BI21" s="64"/>
      <c r="BJ21" s="64"/>
      <c r="BK21" s="64"/>
      <c r="BL21" s="64"/>
      <c r="BM21" s="64"/>
    </row>
    <row r="22" spans="1:65" ht="21.95" customHeight="1" x14ac:dyDescent="0.25">
      <c r="A22" s="101" t="s">
        <v>213</v>
      </c>
      <c r="B22" s="101">
        <v>431</v>
      </c>
      <c r="C22" s="102">
        <v>4</v>
      </c>
      <c r="D22" s="103">
        <v>49.8</v>
      </c>
      <c r="E22" s="103">
        <v>1.6</v>
      </c>
      <c r="F22" s="103">
        <f t="shared" si="2"/>
        <v>48.199999999999996</v>
      </c>
      <c r="G22" s="102">
        <v>13</v>
      </c>
      <c r="H22" s="103">
        <v>6.25</v>
      </c>
      <c r="I22" s="101"/>
      <c r="J22" s="99" t="s">
        <v>422</v>
      </c>
      <c r="K22" s="100" t="s">
        <v>93</v>
      </c>
      <c r="L22" s="104" t="s">
        <v>258</v>
      </c>
      <c r="M22" s="104">
        <v>3000</v>
      </c>
      <c r="N22" s="73" t="str">
        <f t="shared" si="1"/>
        <v>P117 155 530 431</v>
      </c>
      <c r="O22" s="125" t="s">
        <v>437</v>
      </c>
      <c r="P22" s="63"/>
      <c r="Q22" s="64"/>
      <c r="R22" s="27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4"/>
      <c r="AS22" s="64"/>
      <c r="AT22" s="64"/>
      <c r="AU22" s="64"/>
      <c r="AV22" s="64"/>
      <c r="AW22" s="64"/>
      <c r="AX22" s="64"/>
      <c r="AY22" s="64"/>
      <c r="AZ22" s="64"/>
      <c r="BA22" s="64"/>
      <c r="BB22" s="64"/>
      <c r="BC22" s="64"/>
      <c r="BD22" s="64"/>
      <c r="BE22" s="64"/>
      <c r="BF22" s="64"/>
      <c r="BG22" s="64"/>
      <c r="BH22" s="64"/>
      <c r="BI22" s="64"/>
      <c r="BJ22" s="64"/>
      <c r="BK22" s="64"/>
      <c r="BL22" s="64"/>
      <c r="BM22" s="64"/>
    </row>
    <row r="23" spans="1:65" ht="21.95" customHeight="1" x14ac:dyDescent="0.2">
      <c r="A23" s="101" t="s">
        <v>212</v>
      </c>
      <c r="B23" s="101">
        <v>452</v>
      </c>
      <c r="C23" s="102">
        <v>4</v>
      </c>
      <c r="D23" s="103">
        <v>50</v>
      </c>
      <c r="E23" s="103">
        <v>1.6</v>
      </c>
      <c r="F23" s="103">
        <f t="shared" si="2"/>
        <v>48.4</v>
      </c>
      <c r="G23" s="102">
        <v>11</v>
      </c>
      <c r="H23" s="103">
        <v>6.25</v>
      </c>
      <c r="I23" s="105"/>
      <c r="J23" s="99" t="s">
        <v>417</v>
      </c>
      <c r="K23" s="107" t="s">
        <v>388</v>
      </c>
      <c r="L23" s="104" t="s">
        <v>258</v>
      </c>
      <c r="M23" s="104">
        <v>3000</v>
      </c>
      <c r="N23" s="73" t="str">
        <f t="shared" si="1"/>
        <v>P117 155 532 452</v>
      </c>
      <c r="O23" s="125" t="s">
        <v>437</v>
      </c>
      <c r="P23" s="63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64"/>
      <c r="AE23" s="64"/>
      <c r="AF23" s="64"/>
      <c r="AG23" s="64"/>
      <c r="AH23" s="64"/>
      <c r="AI23" s="64"/>
      <c r="AJ23" s="64"/>
      <c r="AK23" s="64"/>
      <c r="AL23" s="64"/>
      <c r="AM23" s="64"/>
      <c r="AN23" s="64"/>
      <c r="AO23" s="64"/>
      <c r="AP23" s="64"/>
      <c r="AQ23" s="64"/>
      <c r="AR23" s="64"/>
      <c r="AS23" s="64"/>
      <c r="AT23" s="64"/>
      <c r="AU23" s="64"/>
      <c r="AV23" s="64"/>
      <c r="AW23" s="64"/>
      <c r="AX23" s="64"/>
      <c r="AY23" s="64"/>
      <c r="AZ23" s="64"/>
      <c r="BA23" s="64"/>
      <c r="BB23" s="64"/>
      <c r="BC23" s="64"/>
      <c r="BD23" s="64"/>
      <c r="BE23" s="64"/>
      <c r="BF23" s="64"/>
      <c r="BG23" s="64"/>
      <c r="BH23" s="64"/>
      <c r="BI23" s="64"/>
      <c r="BJ23" s="64"/>
      <c r="BK23" s="64"/>
      <c r="BL23" s="64"/>
      <c r="BM23" s="64"/>
    </row>
    <row r="24" spans="1:65" ht="21.95" customHeight="1" x14ac:dyDescent="0.2">
      <c r="A24" s="101" t="s">
        <v>211</v>
      </c>
      <c r="B24" s="101">
        <v>431</v>
      </c>
      <c r="C24" s="102">
        <v>4.5</v>
      </c>
      <c r="D24" s="103">
        <v>50.2</v>
      </c>
      <c r="E24" s="103">
        <v>1.5</v>
      </c>
      <c r="F24" s="103">
        <f t="shared" si="2"/>
        <v>48.7</v>
      </c>
      <c r="G24" s="102">
        <v>10</v>
      </c>
      <c r="H24" s="103">
        <v>6.05</v>
      </c>
      <c r="I24" s="101"/>
      <c r="J24" s="99" t="s">
        <v>418</v>
      </c>
      <c r="K24" s="100" t="s">
        <v>172</v>
      </c>
      <c r="L24" s="104" t="s">
        <v>259</v>
      </c>
      <c r="M24" s="104">
        <v>3000</v>
      </c>
      <c r="N24" s="73" t="str">
        <f t="shared" si="1"/>
        <v>P117 157 568 431</v>
      </c>
      <c r="O24" s="125" t="s">
        <v>437</v>
      </c>
      <c r="P24" s="63"/>
      <c r="Q24" s="64"/>
      <c r="R24" s="64"/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64"/>
      <c r="AE24" s="64"/>
      <c r="AF24" s="64"/>
      <c r="AG24" s="64"/>
      <c r="AH24" s="64"/>
      <c r="AI24" s="64"/>
      <c r="AJ24" s="64"/>
      <c r="AK24" s="64"/>
      <c r="AL24" s="64"/>
      <c r="AM24" s="64"/>
      <c r="AN24" s="64"/>
      <c r="AO24" s="64"/>
      <c r="AP24" s="64"/>
      <c r="AQ24" s="64"/>
      <c r="AR24" s="64"/>
      <c r="AS24" s="64"/>
      <c r="AT24" s="64"/>
      <c r="AU24" s="64"/>
      <c r="AV24" s="64"/>
      <c r="AW24" s="64"/>
      <c r="AX24" s="64"/>
      <c r="AY24" s="64"/>
      <c r="AZ24" s="64"/>
      <c r="BA24" s="64"/>
      <c r="BB24" s="64"/>
      <c r="BC24" s="64"/>
      <c r="BD24" s="64"/>
      <c r="BE24" s="64"/>
      <c r="BF24" s="64"/>
      <c r="BG24" s="64"/>
      <c r="BH24" s="64"/>
      <c r="BI24" s="64"/>
      <c r="BJ24" s="64"/>
      <c r="BK24" s="64"/>
      <c r="BL24" s="64"/>
      <c r="BM24" s="64"/>
    </row>
    <row r="25" spans="1:65" ht="21.95" customHeight="1" x14ac:dyDescent="0.2">
      <c r="A25" s="101" t="s">
        <v>210</v>
      </c>
      <c r="B25" s="101">
        <v>441</v>
      </c>
      <c r="C25" s="102">
        <v>3.5</v>
      </c>
      <c r="D25" s="103">
        <v>51.5</v>
      </c>
      <c r="E25" s="103">
        <v>1.6</v>
      </c>
      <c r="F25" s="103">
        <f t="shared" si="2"/>
        <v>49.9</v>
      </c>
      <c r="G25" s="102">
        <v>10</v>
      </c>
      <c r="H25" s="103">
        <v>6.5</v>
      </c>
      <c r="I25" s="101"/>
      <c r="J25" s="99" t="s">
        <v>419</v>
      </c>
      <c r="K25" s="100" t="s">
        <v>172</v>
      </c>
      <c r="L25" s="100" t="s">
        <v>260</v>
      </c>
      <c r="M25" s="104">
        <v>2500</v>
      </c>
      <c r="N25" s="73" t="str">
        <f t="shared" si="1"/>
        <v>P117 157 569 441</v>
      </c>
      <c r="O25" s="125" t="s">
        <v>437</v>
      </c>
      <c r="P25" s="63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4"/>
      <c r="AJ25" s="64"/>
      <c r="AK25" s="64"/>
      <c r="AL25" s="64"/>
      <c r="AM25" s="64"/>
      <c r="AN25" s="64"/>
      <c r="AO25" s="64"/>
      <c r="AP25" s="64"/>
      <c r="AQ25" s="64"/>
      <c r="AR25" s="64"/>
      <c r="AS25" s="64"/>
      <c r="AT25" s="64"/>
      <c r="AU25" s="64"/>
      <c r="AV25" s="64"/>
      <c r="AW25" s="64"/>
      <c r="AX25" s="64"/>
      <c r="AY25" s="64"/>
      <c r="AZ25" s="64"/>
      <c r="BA25" s="64"/>
      <c r="BB25" s="64"/>
      <c r="BC25" s="64"/>
      <c r="BD25" s="64"/>
      <c r="BE25" s="64"/>
      <c r="BF25" s="64"/>
      <c r="BG25" s="64"/>
      <c r="BH25" s="64"/>
      <c r="BI25" s="64"/>
      <c r="BJ25" s="64"/>
      <c r="BK25" s="64"/>
      <c r="BL25" s="64"/>
      <c r="BM25" s="64"/>
    </row>
    <row r="26" spans="1:65" ht="21.95" customHeight="1" x14ac:dyDescent="0.2">
      <c r="A26" s="101" t="s">
        <v>209</v>
      </c>
      <c r="B26" s="101">
        <v>451</v>
      </c>
      <c r="C26" s="102">
        <v>4</v>
      </c>
      <c r="D26" s="103">
        <v>53.5</v>
      </c>
      <c r="E26" s="103">
        <v>1.3</v>
      </c>
      <c r="F26" s="103">
        <f t="shared" si="2"/>
        <v>52.2</v>
      </c>
      <c r="G26" s="102">
        <v>11</v>
      </c>
      <c r="H26" s="103">
        <v>6.74</v>
      </c>
      <c r="I26" s="101"/>
      <c r="J26" s="99" t="s">
        <v>420</v>
      </c>
      <c r="K26" s="100" t="s">
        <v>89</v>
      </c>
      <c r="L26" s="100" t="s">
        <v>261</v>
      </c>
      <c r="M26" s="104">
        <v>1200</v>
      </c>
      <c r="N26" s="73" t="str">
        <f t="shared" si="1"/>
        <v>P117 158 553 451</v>
      </c>
      <c r="O26" s="125" t="s">
        <v>437</v>
      </c>
      <c r="P26" s="63"/>
      <c r="Q26" s="64"/>
      <c r="R26" s="64"/>
      <c r="S26" s="64"/>
      <c r="T26" s="64"/>
      <c r="U26" s="64"/>
      <c r="V26" s="64"/>
      <c r="W26" s="64"/>
      <c r="X26" s="64"/>
      <c r="Y26" s="64"/>
      <c r="Z26" s="64"/>
      <c r="AA26" s="64"/>
      <c r="AB26" s="64"/>
      <c r="AC26" s="64"/>
      <c r="AD26" s="64"/>
      <c r="AE26" s="64"/>
      <c r="AF26" s="64"/>
      <c r="AG26" s="64"/>
      <c r="AH26" s="64"/>
      <c r="AI26" s="64"/>
      <c r="AJ26" s="64"/>
      <c r="AK26" s="64"/>
      <c r="AL26" s="64"/>
      <c r="AM26" s="64"/>
      <c r="AN26" s="64"/>
      <c r="AO26" s="64"/>
      <c r="AP26" s="64"/>
      <c r="AQ26" s="64"/>
      <c r="AR26" s="64"/>
      <c r="AS26" s="64"/>
      <c r="AT26" s="64"/>
      <c r="AU26" s="64"/>
      <c r="AV26" s="64"/>
      <c r="AW26" s="64"/>
      <c r="AX26" s="64"/>
      <c r="AY26" s="64"/>
      <c r="AZ26" s="64"/>
      <c r="BA26" s="64"/>
      <c r="BB26" s="64"/>
      <c r="BC26" s="64"/>
      <c r="BD26" s="64"/>
      <c r="BE26" s="64"/>
      <c r="BF26" s="64"/>
      <c r="BG26" s="64"/>
      <c r="BH26" s="64"/>
      <c r="BI26" s="64"/>
      <c r="BJ26" s="64"/>
      <c r="BK26" s="64"/>
      <c r="BL26" s="64"/>
      <c r="BM26" s="64"/>
    </row>
    <row r="27" spans="1:65" ht="21.95" customHeight="1" x14ac:dyDescent="0.2">
      <c r="A27" s="101" t="s">
        <v>208</v>
      </c>
      <c r="B27" s="101">
        <v>462</v>
      </c>
      <c r="C27" s="102">
        <v>3.5</v>
      </c>
      <c r="D27" s="103">
        <v>53.5</v>
      </c>
      <c r="E27" s="103">
        <v>1.6</v>
      </c>
      <c r="F27" s="103">
        <f t="shared" si="2"/>
        <v>51.9</v>
      </c>
      <c r="G27" s="102">
        <v>11</v>
      </c>
      <c r="H27" s="103">
        <v>6.74</v>
      </c>
      <c r="I27" s="101"/>
      <c r="J27" s="99" t="s">
        <v>131</v>
      </c>
      <c r="K27" s="100" t="s">
        <v>89</v>
      </c>
      <c r="L27" s="104" t="s">
        <v>262</v>
      </c>
      <c r="M27" s="104">
        <v>1250</v>
      </c>
      <c r="N27" s="73" t="str">
        <f t="shared" si="1"/>
        <v>P117 158 554 462</v>
      </c>
      <c r="O27" s="125" t="s">
        <v>437</v>
      </c>
      <c r="P27" s="63"/>
      <c r="Q27" s="64"/>
      <c r="R27" s="64"/>
      <c r="S27" s="64"/>
      <c r="T27" s="64"/>
      <c r="U27" s="64"/>
      <c r="V27" s="64"/>
      <c r="W27" s="64"/>
      <c r="X27" s="64"/>
      <c r="Y27" s="64"/>
      <c r="Z27" s="64"/>
      <c r="AA27" s="64"/>
      <c r="AB27" s="64"/>
      <c r="AC27" s="64"/>
      <c r="AD27" s="64"/>
      <c r="AE27" s="64"/>
      <c r="AF27" s="64"/>
      <c r="AG27" s="64"/>
      <c r="AH27" s="64"/>
      <c r="AI27" s="64"/>
      <c r="AJ27" s="64"/>
      <c r="AK27" s="64"/>
      <c r="AL27" s="64"/>
      <c r="AM27" s="64"/>
      <c r="AN27" s="64"/>
      <c r="AO27" s="64"/>
      <c r="AP27" s="64"/>
      <c r="AQ27" s="64"/>
      <c r="AR27" s="64"/>
      <c r="AS27" s="64"/>
      <c r="AT27" s="64"/>
      <c r="AU27" s="64"/>
      <c r="AV27" s="64"/>
      <c r="AW27" s="64"/>
      <c r="AX27" s="64"/>
      <c r="AY27" s="64"/>
      <c r="AZ27" s="64"/>
      <c r="BA27" s="64"/>
      <c r="BB27" s="64"/>
      <c r="BC27" s="64"/>
      <c r="BD27" s="64"/>
      <c r="BE27" s="64"/>
      <c r="BF27" s="64"/>
      <c r="BG27" s="64"/>
      <c r="BH27" s="64"/>
      <c r="BI27" s="64"/>
      <c r="BJ27" s="64"/>
      <c r="BK27" s="64"/>
      <c r="BL27" s="64"/>
      <c r="BM27" s="64"/>
    </row>
    <row r="28" spans="1:65" ht="21.95" customHeight="1" x14ac:dyDescent="0.2">
      <c r="A28" s="101" t="s">
        <v>207</v>
      </c>
      <c r="B28" s="101">
        <v>431</v>
      </c>
      <c r="C28" s="102">
        <v>4.5</v>
      </c>
      <c r="D28" s="103">
        <v>52.15</v>
      </c>
      <c r="E28" s="103">
        <v>1.25</v>
      </c>
      <c r="F28" s="103">
        <f t="shared" si="2"/>
        <v>50.9</v>
      </c>
      <c r="G28" s="102">
        <v>9</v>
      </c>
      <c r="H28" s="103">
        <v>6.7</v>
      </c>
      <c r="I28" s="101"/>
      <c r="J28" s="99" t="s">
        <v>418</v>
      </c>
      <c r="K28" s="100" t="s">
        <v>172</v>
      </c>
      <c r="L28" s="104" t="s">
        <v>263</v>
      </c>
      <c r="M28" s="104">
        <v>3000</v>
      </c>
      <c r="N28" s="73" t="str">
        <f t="shared" si="1"/>
        <v>P117 158 558 431</v>
      </c>
      <c r="O28" s="125" t="s">
        <v>437</v>
      </c>
      <c r="P28" s="63"/>
      <c r="Q28" s="64"/>
      <c r="R28" s="64"/>
      <c r="S28" s="64"/>
      <c r="T28" s="64"/>
      <c r="U28" s="64"/>
      <c r="V28" s="64"/>
      <c r="W28" s="64"/>
      <c r="X28" s="64"/>
      <c r="Y28" s="64"/>
      <c r="Z28" s="64"/>
      <c r="AA28" s="64"/>
      <c r="AB28" s="64"/>
      <c r="AC28" s="64"/>
      <c r="AD28" s="64"/>
      <c r="AE28" s="64"/>
      <c r="AF28" s="64"/>
      <c r="AG28" s="64"/>
      <c r="AH28" s="64"/>
      <c r="AI28" s="64"/>
      <c r="AJ28" s="64"/>
      <c r="AK28" s="64"/>
      <c r="AL28" s="64"/>
      <c r="AM28" s="64"/>
      <c r="AN28" s="64"/>
      <c r="AO28" s="64"/>
      <c r="AP28" s="64"/>
      <c r="AQ28" s="64"/>
      <c r="AR28" s="64"/>
      <c r="AS28" s="64"/>
      <c r="AT28" s="64"/>
      <c r="AU28" s="64"/>
      <c r="AV28" s="64"/>
      <c r="AW28" s="64"/>
      <c r="AX28" s="64"/>
      <c r="AY28" s="64"/>
      <c r="AZ28" s="64"/>
      <c r="BA28" s="64"/>
      <c r="BB28" s="64"/>
      <c r="BC28" s="64"/>
      <c r="BD28" s="64"/>
      <c r="BE28" s="64"/>
      <c r="BF28" s="64"/>
      <c r="BG28" s="64"/>
      <c r="BH28" s="64"/>
      <c r="BI28" s="64"/>
      <c r="BJ28" s="64"/>
      <c r="BK28" s="64"/>
      <c r="BL28" s="64"/>
      <c r="BM28" s="64"/>
    </row>
    <row r="29" spans="1:65" ht="21.95" customHeight="1" x14ac:dyDescent="0.2">
      <c r="A29" s="101" t="s">
        <v>206</v>
      </c>
      <c r="B29" s="101">
        <v>441</v>
      </c>
      <c r="C29" s="102">
        <v>3.5</v>
      </c>
      <c r="D29" s="103">
        <v>53.62</v>
      </c>
      <c r="E29" s="103">
        <v>1.42</v>
      </c>
      <c r="F29" s="103">
        <f t="shared" si="2"/>
        <v>52.199999999999996</v>
      </c>
      <c r="G29" s="102">
        <v>9</v>
      </c>
      <c r="H29" s="103">
        <v>6.7</v>
      </c>
      <c r="I29" s="101"/>
      <c r="J29" s="99" t="s">
        <v>419</v>
      </c>
      <c r="K29" s="100" t="s">
        <v>172</v>
      </c>
      <c r="L29" s="104" t="s">
        <v>264</v>
      </c>
      <c r="M29" s="104">
        <v>2500</v>
      </c>
      <c r="N29" s="73" t="str">
        <f t="shared" si="1"/>
        <v>P117 158 559 441</v>
      </c>
      <c r="O29" s="125" t="s">
        <v>437</v>
      </c>
      <c r="P29" s="63"/>
      <c r="Q29" s="64"/>
      <c r="R29" s="64"/>
      <c r="S29" s="64"/>
      <c r="T29" s="64"/>
      <c r="U29" s="64"/>
      <c r="V29" s="64"/>
      <c r="W29" s="64"/>
      <c r="X29" s="64"/>
      <c r="Y29" s="64"/>
      <c r="Z29" s="64"/>
      <c r="AA29" s="64"/>
      <c r="AB29" s="64"/>
      <c r="AC29" s="64"/>
      <c r="AD29" s="64"/>
      <c r="AE29" s="64"/>
      <c r="AF29" s="64"/>
      <c r="AG29" s="64"/>
      <c r="AH29" s="64"/>
      <c r="AI29" s="64"/>
      <c r="AJ29" s="64"/>
      <c r="AK29" s="64"/>
      <c r="AL29" s="64"/>
      <c r="AM29" s="64"/>
      <c r="AN29" s="64"/>
      <c r="AO29" s="64"/>
      <c r="AP29" s="64"/>
      <c r="AQ29" s="64"/>
      <c r="AR29" s="64"/>
      <c r="AS29" s="64"/>
      <c r="AT29" s="64"/>
      <c r="AU29" s="64"/>
      <c r="AV29" s="64"/>
      <c r="AW29" s="64"/>
      <c r="AX29" s="64"/>
      <c r="AY29" s="64"/>
      <c r="AZ29" s="64"/>
      <c r="BA29" s="64"/>
      <c r="BB29" s="64"/>
      <c r="BC29" s="64"/>
      <c r="BD29" s="64"/>
      <c r="BE29" s="64"/>
      <c r="BF29" s="64"/>
      <c r="BG29" s="64"/>
      <c r="BH29" s="64"/>
      <c r="BI29" s="64"/>
      <c r="BJ29" s="64"/>
      <c r="BK29" s="64"/>
      <c r="BL29" s="64"/>
      <c r="BM29" s="64"/>
    </row>
    <row r="30" spans="1:65" ht="21.95" customHeight="1" x14ac:dyDescent="0.2">
      <c r="A30" s="101" t="s">
        <v>205</v>
      </c>
      <c r="B30" s="101">
        <v>451</v>
      </c>
      <c r="C30" s="102">
        <v>5</v>
      </c>
      <c r="D30" s="103">
        <v>54</v>
      </c>
      <c r="E30" s="103">
        <v>1.3</v>
      </c>
      <c r="F30" s="103">
        <f t="shared" si="2"/>
        <v>52.7</v>
      </c>
      <c r="G30" s="102">
        <v>12</v>
      </c>
      <c r="H30" s="103">
        <v>6.96</v>
      </c>
      <c r="I30" s="101"/>
      <c r="J30" s="99" t="s">
        <v>420</v>
      </c>
      <c r="K30" s="100" t="s">
        <v>89</v>
      </c>
      <c r="L30" s="100" t="s">
        <v>265</v>
      </c>
      <c r="M30" s="104">
        <v>1200</v>
      </c>
      <c r="N30" s="73" t="str">
        <f t="shared" si="1"/>
        <v>P117 159 530 451</v>
      </c>
      <c r="O30" s="125" t="s">
        <v>437</v>
      </c>
      <c r="P30" s="63"/>
      <c r="Q30" s="64"/>
      <c r="R30" s="64"/>
      <c r="S30" s="64"/>
      <c r="T30" s="64"/>
      <c r="U30" s="64"/>
      <c r="V30" s="64"/>
      <c r="W30" s="64"/>
      <c r="X30" s="64"/>
      <c r="Y30" s="64"/>
      <c r="Z30" s="64"/>
      <c r="AA30" s="64"/>
      <c r="AB30" s="64"/>
      <c r="AC30" s="64"/>
      <c r="AD30" s="64"/>
      <c r="AE30" s="64"/>
      <c r="AF30" s="64"/>
      <c r="AG30" s="64"/>
      <c r="AH30" s="64"/>
      <c r="AI30" s="64"/>
      <c r="AJ30" s="64"/>
      <c r="AK30" s="64"/>
      <c r="AL30" s="64"/>
      <c r="AM30" s="64"/>
      <c r="AN30" s="64"/>
      <c r="AO30" s="64"/>
      <c r="AP30" s="64"/>
      <c r="AQ30" s="64"/>
      <c r="AR30" s="64"/>
      <c r="AS30" s="64"/>
      <c r="AT30" s="64"/>
      <c r="AU30" s="64"/>
      <c r="AV30" s="64"/>
      <c r="AW30" s="64"/>
      <c r="AX30" s="64"/>
      <c r="AY30" s="64"/>
      <c r="AZ30" s="64"/>
      <c r="BA30" s="64"/>
      <c r="BB30" s="64"/>
      <c r="BC30" s="64"/>
      <c r="BD30" s="64"/>
      <c r="BE30" s="64"/>
      <c r="BF30" s="64"/>
      <c r="BG30" s="64"/>
      <c r="BH30" s="64"/>
      <c r="BI30" s="64"/>
      <c r="BJ30" s="64"/>
      <c r="BK30" s="64"/>
      <c r="BL30" s="64"/>
      <c r="BM30" s="64"/>
    </row>
    <row r="31" spans="1:65" ht="21.95" customHeight="1" x14ac:dyDescent="0.2">
      <c r="A31" s="101" t="s">
        <v>204</v>
      </c>
      <c r="B31" s="101">
        <v>462</v>
      </c>
      <c r="C31" s="102">
        <v>3.5</v>
      </c>
      <c r="D31" s="103">
        <v>55.25</v>
      </c>
      <c r="E31" s="103">
        <v>1.85</v>
      </c>
      <c r="F31" s="103">
        <f t="shared" si="2"/>
        <v>53.4</v>
      </c>
      <c r="G31" s="102">
        <v>12</v>
      </c>
      <c r="H31" s="103">
        <v>6.96</v>
      </c>
      <c r="I31" s="101"/>
      <c r="J31" s="99" t="s">
        <v>131</v>
      </c>
      <c r="K31" s="100" t="s">
        <v>89</v>
      </c>
      <c r="L31" s="104" t="s">
        <v>266</v>
      </c>
      <c r="M31" s="104">
        <v>1250</v>
      </c>
      <c r="N31" s="73" t="str">
        <f t="shared" si="1"/>
        <v>P117 159 531 462</v>
      </c>
      <c r="O31" s="125" t="s">
        <v>437</v>
      </c>
      <c r="P31" s="63"/>
      <c r="Q31" s="64"/>
      <c r="R31" s="64"/>
      <c r="S31" s="64"/>
      <c r="T31" s="64"/>
      <c r="U31" s="64"/>
      <c r="V31" s="64"/>
      <c r="W31" s="64"/>
      <c r="X31" s="64"/>
      <c r="Y31" s="64"/>
      <c r="Z31" s="64"/>
      <c r="AA31" s="64"/>
      <c r="AB31" s="64"/>
      <c r="AC31" s="64"/>
      <c r="AD31" s="64"/>
      <c r="AE31" s="64"/>
      <c r="AF31" s="64"/>
      <c r="AG31" s="64"/>
      <c r="AH31" s="64"/>
      <c r="AI31" s="64"/>
      <c r="AJ31" s="64"/>
      <c r="AK31" s="64"/>
      <c r="AL31" s="64"/>
      <c r="AM31" s="64"/>
      <c r="AN31" s="64"/>
      <c r="AO31" s="64"/>
      <c r="AP31" s="64"/>
      <c r="AQ31" s="64"/>
      <c r="AR31" s="64"/>
      <c r="AS31" s="64"/>
      <c r="AT31" s="64"/>
      <c r="AU31" s="64"/>
      <c r="AV31" s="64"/>
      <c r="AW31" s="64"/>
      <c r="AX31" s="64"/>
      <c r="AY31" s="64"/>
      <c r="AZ31" s="64"/>
      <c r="BA31" s="64"/>
      <c r="BB31" s="64"/>
      <c r="BC31" s="64"/>
      <c r="BD31" s="64"/>
      <c r="BE31" s="64"/>
      <c r="BF31" s="64"/>
      <c r="BG31" s="64"/>
      <c r="BH31" s="64"/>
      <c r="BI31" s="64"/>
      <c r="BJ31" s="64"/>
      <c r="BK31" s="64"/>
      <c r="BL31" s="64"/>
      <c r="BM31" s="64"/>
    </row>
    <row r="32" spans="1:65" ht="21.95" customHeight="1" x14ac:dyDescent="0.2">
      <c r="A32" s="101" t="s">
        <v>203</v>
      </c>
      <c r="B32" s="101">
        <v>451</v>
      </c>
      <c r="C32" s="102">
        <v>5.5</v>
      </c>
      <c r="D32" s="103">
        <v>63.9</v>
      </c>
      <c r="E32" s="103">
        <v>1.36</v>
      </c>
      <c r="F32" s="103">
        <f t="shared" si="2"/>
        <v>62.54</v>
      </c>
      <c r="G32" s="102">
        <v>12</v>
      </c>
      <c r="H32" s="103">
        <v>8.15</v>
      </c>
      <c r="I32" s="101"/>
      <c r="J32" s="99" t="s">
        <v>420</v>
      </c>
      <c r="K32" s="100" t="s">
        <v>89</v>
      </c>
      <c r="L32" s="104" t="s">
        <v>268</v>
      </c>
      <c r="M32" s="104">
        <v>1200</v>
      </c>
      <c r="N32" s="73" t="str">
        <f t="shared" si="1"/>
        <v>P117 163 552 451</v>
      </c>
      <c r="O32" s="125" t="s">
        <v>437</v>
      </c>
      <c r="P32" s="63"/>
      <c r="Q32" s="64"/>
      <c r="R32" s="64"/>
      <c r="S32" s="64"/>
      <c r="T32" s="64"/>
      <c r="U32" s="64"/>
      <c r="V32" s="64"/>
      <c r="W32" s="64"/>
      <c r="X32" s="64"/>
      <c r="Y32" s="64"/>
      <c r="Z32" s="64"/>
      <c r="AA32" s="64"/>
      <c r="AB32" s="64"/>
      <c r="AC32" s="64"/>
      <c r="AD32" s="64"/>
      <c r="AE32" s="64"/>
      <c r="AF32" s="64"/>
      <c r="AG32" s="64"/>
      <c r="AH32" s="64"/>
      <c r="AI32" s="64"/>
      <c r="AJ32" s="64"/>
      <c r="AK32" s="64"/>
      <c r="AL32" s="64"/>
      <c r="AM32" s="64"/>
      <c r="AN32" s="64"/>
      <c r="AO32" s="64"/>
      <c r="AP32" s="64"/>
      <c r="AQ32" s="64"/>
      <c r="AR32" s="64"/>
      <c r="AS32" s="64"/>
      <c r="AT32" s="64"/>
      <c r="AU32" s="64"/>
      <c r="AV32" s="64"/>
      <c r="AW32" s="64"/>
      <c r="AX32" s="64"/>
      <c r="AY32" s="64"/>
      <c r="AZ32" s="64"/>
      <c r="BA32" s="64"/>
      <c r="BB32" s="64"/>
      <c r="BC32" s="64"/>
      <c r="BD32" s="64"/>
      <c r="BE32" s="64"/>
      <c r="BF32" s="64"/>
      <c r="BG32" s="64"/>
      <c r="BH32" s="64"/>
      <c r="BI32" s="64"/>
      <c r="BJ32" s="64"/>
      <c r="BK32" s="64"/>
      <c r="BL32" s="64"/>
      <c r="BM32" s="64"/>
    </row>
    <row r="33" spans="1:65" ht="21.95" customHeight="1" x14ac:dyDescent="0.2">
      <c r="A33" s="101" t="s">
        <v>202</v>
      </c>
      <c r="B33" s="101">
        <v>361</v>
      </c>
      <c r="C33" s="102">
        <v>4</v>
      </c>
      <c r="D33" s="103">
        <v>64.099999999999994</v>
      </c>
      <c r="E33" s="103">
        <v>1.89</v>
      </c>
      <c r="F33" s="103">
        <f t="shared" si="2"/>
        <v>62.209999999999994</v>
      </c>
      <c r="G33" s="102">
        <v>11</v>
      </c>
      <c r="H33" s="103">
        <v>8.15</v>
      </c>
      <c r="I33" s="101"/>
      <c r="J33" s="99" t="s">
        <v>131</v>
      </c>
      <c r="K33" s="100" t="s">
        <v>89</v>
      </c>
      <c r="L33" s="104" t="s">
        <v>270</v>
      </c>
      <c r="M33" s="104">
        <v>1200</v>
      </c>
      <c r="N33" s="73" t="str">
        <f t="shared" si="1"/>
        <v>P117 163 558 361</v>
      </c>
      <c r="O33" s="125" t="s">
        <v>438</v>
      </c>
      <c r="P33" s="63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64"/>
      <c r="AE33" s="64"/>
      <c r="AF33" s="64"/>
      <c r="AG33" s="64"/>
      <c r="AH33" s="64"/>
      <c r="AI33" s="64"/>
      <c r="AJ33" s="64"/>
      <c r="AK33" s="64"/>
      <c r="AL33" s="64"/>
      <c r="AM33" s="64"/>
      <c r="AN33" s="64"/>
      <c r="AO33" s="64"/>
      <c r="AP33" s="64"/>
      <c r="AQ33" s="64"/>
      <c r="AR33" s="64"/>
      <c r="AS33" s="64"/>
      <c r="AT33" s="64"/>
      <c r="AU33" s="64"/>
      <c r="AV33" s="64"/>
      <c r="AW33" s="64"/>
      <c r="AX33" s="64"/>
      <c r="AY33" s="64"/>
      <c r="AZ33" s="64"/>
      <c r="BA33" s="64"/>
      <c r="BB33" s="64"/>
      <c r="BC33" s="64"/>
      <c r="BD33" s="64"/>
      <c r="BE33" s="64"/>
      <c r="BF33" s="64"/>
      <c r="BG33" s="64"/>
      <c r="BH33" s="64"/>
      <c r="BI33" s="64"/>
      <c r="BJ33" s="64"/>
      <c r="BK33" s="64"/>
      <c r="BL33" s="64"/>
      <c r="BM33" s="64"/>
    </row>
    <row r="34" spans="1:65" ht="21.95" customHeight="1" x14ac:dyDescent="0.2">
      <c r="A34" s="101" t="s">
        <v>201</v>
      </c>
      <c r="B34" s="101">
        <v>361</v>
      </c>
      <c r="C34" s="102">
        <v>3.5</v>
      </c>
      <c r="D34" s="103">
        <v>64.510000000000005</v>
      </c>
      <c r="E34" s="103">
        <v>1</v>
      </c>
      <c r="F34" s="103">
        <f t="shared" si="2"/>
        <v>63.510000000000005</v>
      </c>
      <c r="G34" s="102">
        <v>10</v>
      </c>
      <c r="H34" s="103">
        <v>8.15</v>
      </c>
      <c r="I34" s="101"/>
      <c r="J34" s="99" t="s">
        <v>131</v>
      </c>
      <c r="K34" s="100" t="s">
        <v>89</v>
      </c>
      <c r="L34" s="104" t="s">
        <v>268</v>
      </c>
      <c r="M34" s="104">
        <v>1200</v>
      </c>
      <c r="N34" s="73" t="str">
        <f t="shared" si="1"/>
        <v>P117 163 559 361</v>
      </c>
      <c r="O34" s="125" t="s">
        <v>439</v>
      </c>
      <c r="P34" s="63"/>
      <c r="Q34" s="64"/>
      <c r="R34" s="64"/>
      <c r="S34" s="64"/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64"/>
      <c r="AE34" s="64"/>
      <c r="AF34" s="64"/>
      <c r="AG34" s="64"/>
      <c r="AH34" s="64"/>
      <c r="AI34" s="64"/>
      <c r="AJ34" s="64"/>
      <c r="AK34" s="64"/>
      <c r="AL34" s="64"/>
      <c r="AM34" s="64"/>
      <c r="AN34" s="64"/>
      <c r="AO34" s="64"/>
      <c r="AP34" s="64"/>
      <c r="AQ34" s="64"/>
      <c r="AR34" s="64"/>
      <c r="AS34" s="64"/>
      <c r="AT34" s="64"/>
      <c r="AU34" s="64"/>
      <c r="AV34" s="64"/>
      <c r="AW34" s="64"/>
      <c r="AX34" s="64"/>
      <c r="AY34" s="64"/>
      <c r="AZ34" s="64"/>
      <c r="BA34" s="64"/>
      <c r="BB34" s="64"/>
      <c r="BC34" s="64"/>
      <c r="BD34" s="64"/>
      <c r="BE34" s="64"/>
      <c r="BF34" s="64"/>
      <c r="BG34" s="64"/>
      <c r="BH34" s="64"/>
      <c r="BI34" s="64"/>
      <c r="BJ34" s="64"/>
      <c r="BK34" s="64"/>
      <c r="BL34" s="64"/>
      <c r="BM34" s="64"/>
    </row>
    <row r="35" spans="1:65" ht="21.95" customHeight="1" x14ac:dyDescent="0.2">
      <c r="A35" s="101" t="s">
        <v>200</v>
      </c>
      <c r="B35" s="101">
        <v>262</v>
      </c>
      <c r="C35" s="102">
        <v>5</v>
      </c>
      <c r="D35" s="103">
        <v>65.349999999999994</v>
      </c>
      <c r="E35" s="103">
        <v>2.0299999999999998</v>
      </c>
      <c r="F35" s="103">
        <f t="shared" si="2"/>
        <v>63.319999999999993</v>
      </c>
      <c r="G35" s="102">
        <v>9</v>
      </c>
      <c r="H35" s="103">
        <v>8.4499999999999993</v>
      </c>
      <c r="I35" s="101"/>
      <c r="J35" s="99" t="s">
        <v>420</v>
      </c>
      <c r="K35" s="100" t="s">
        <v>89</v>
      </c>
      <c r="L35" s="104" t="s">
        <v>271</v>
      </c>
      <c r="M35" s="104">
        <v>1400</v>
      </c>
      <c r="N35" s="73" t="str">
        <f t="shared" ref="N35:N66" si="3">CONCATENATE(MID(A35,1,12)," ",MID(B35,1,3))</f>
        <v>P117 164 521 262</v>
      </c>
      <c r="O35" s="125" t="s">
        <v>438</v>
      </c>
      <c r="P35" s="63"/>
      <c r="Q35" s="64"/>
      <c r="R35" s="64"/>
      <c r="S35" s="64"/>
      <c r="T35" s="64"/>
      <c r="U35" s="64"/>
      <c r="V35" s="64"/>
      <c r="W35" s="64"/>
      <c r="X35" s="64"/>
      <c r="Y35" s="64"/>
      <c r="Z35" s="64"/>
      <c r="AA35" s="64"/>
      <c r="AB35" s="64"/>
      <c r="AC35" s="64"/>
      <c r="AD35" s="64"/>
      <c r="AE35" s="64"/>
      <c r="AF35" s="64"/>
      <c r="AG35" s="64"/>
      <c r="AH35" s="64"/>
      <c r="AI35" s="64"/>
      <c r="AJ35" s="64"/>
      <c r="AK35" s="64"/>
      <c r="AL35" s="64"/>
      <c r="AM35" s="64"/>
      <c r="AN35" s="64"/>
      <c r="AO35" s="64"/>
      <c r="AP35" s="64"/>
      <c r="AQ35" s="64"/>
      <c r="AR35" s="64"/>
      <c r="AS35" s="64"/>
      <c r="AT35" s="64"/>
      <c r="AU35" s="64"/>
      <c r="AV35" s="64"/>
      <c r="AW35" s="64"/>
      <c r="AX35" s="64"/>
      <c r="AY35" s="64"/>
      <c r="AZ35" s="64"/>
      <c r="BA35" s="64"/>
      <c r="BB35" s="64"/>
      <c r="BC35" s="64"/>
      <c r="BD35" s="64"/>
      <c r="BE35" s="64"/>
      <c r="BF35" s="64"/>
      <c r="BG35" s="64"/>
      <c r="BH35" s="64"/>
      <c r="BI35" s="64"/>
      <c r="BJ35" s="64"/>
      <c r="BK35" s="64"/>
      <c r="BL35" s="64"/>
      <c r="BM35" s="64"/>
    </row>
    <row r="36" spans="1:65" ht="21.95" customHeight="1" x14ac:dyDescent="0.2">
      <c r="A36" s="101" t="s">
        <v>199</v>
      </c>
      <c r="B36" s="101">
        <v>331</v>
      </c>
      <c r="C36" s="102">
        <v>5.5</v>
      </c>
      <c r="D36" s="103">
        <v>63.15</v>
      </c>
      <c r="E36" s="103">
        <v>1.49</v>
      </c>
      <c r="F36" s="103">
        <f t="shared" si="2"/>
        <v>61.66</v>
      </c>
      <c r="G36" s="102">
        <v>9</v>
      </c>
      <c r="H36" s="103">
        <v>8.25</v>
      </c>
      <c r="I36" s="101"/>
      <c r="J36" s="99" t="s">
        <v>420</v>
      </c>
      <c r="K36" s="100" t="s">
        <v>89</v>
      </c>
      <c r="L36" s="104" t="s">
        <v>272</v>
      </c>
      <c r="M36" s="104">
        <v>1200</v>
      </c>
      <c r="N36" s="73" t="str">
        <f t="shared" si="3"/>
        <v>P117 164 524 331</v>
      </c>
      <c r="O36" s="125" t="s">
        <v>438</v>
      </c>
      <c r="P36" s="63"/>
      <c r="Q36" s="64"/>
      <c r="R36" s="64"/>
      <c r="S36" s="64"/>
      <c r="T36" s="64"/>
      <c r="U36" s="64"/>
      <c r="V36" s="64"/>
      <c r="W36" s="64"/>
      <c r="X36" s="64"/>
      <c r="Y36" s="64"/>
      <c r="Z36" s="64"/>
      <c r="AA36" s="64"/>
      <c r="AB36" s="64"/>
      <c r="AC36" s="64"/>
      <c r="AD36" s="64"/>
      <c r="AE36" s="64"/>
      <c r="AF36" s="64"/>
      <c r="AG36" s="64"/>
      <c r="AH36" s="64"/>
      <c r="AI36" s="64"/>
      <c r="AJ36" s="64"/>
      <c r="AK36" s="64"/>
      <c r="AL36" s="64"/>
      <c r="AM36" s="64"/>
      <c r="AN36" s="64"/>
      <c r="AO36" s="64"/>
      <c r="AP36" s="64"/>
      <c r="AQ36" s="64"/>
      <c r="AR36" s="64"/>
      <c r="AS36" s="64"/>
      <c r="AT36" s="64"/>
      <c r="AU36" s="64"/>
      <c r="AV36" s="64"/>
      <c r="AW36" s="64"/>
      <c r="AX36" s="64"/>
      <c r="AY36" s="64"/>
      <c r="AZ36" s="64"/>
      <c r="BA36" s="64"/>
      <c r="BB36" s="64"/>
      <c r="BC36" s="64"/>
      <c r="BD36" s="64"/>
      <c r="BE36" s="64"/>
      <c r="BF36" s="64"/>
      <c r="BG36" s="64"/>
      <c r="BH36" s="64"/>
      <c r="BI36" s="64"/>
      <c r="BJ36" s="64"/>
      <c r="BK36" s="64"/>
      <c r="BL36" s="64"/>
      <c r="BM36" s="64"/>
    </row>
    <row r="37" spans="1:65" ht="21.95" customHeight="1" x14ac:dyDescent="0.2">
      <c r="A37" s="101" t="s">
        <v>198</v>
      </c>
      <c r="B37" s="101">
        <v>282</v>
      </c>
      <c r="C37" s="102">
        <v>4</v>
      </c>
      <c r="D37" s="103">
        <v>64.95</v>
      </c>
      <c r="E37" s="103">
        <v>1.94</v>
      </c>
      <c r="F37" s="103">
        <f t="shared" si="2"/>
        <v>63.010000000000005</v>
      </c>
      <c r="G37" s="102">
        <v>10</v>
      </c>
      <c r="H37" s="103">
        <v>8.25</v>
      </c>
      <c r="I37" s="101"/>
      <c r="J37" s="99" t="s">
        <v>131</v>
      </c>
      <c r="K37" s="100" t="s">
        <v>89</v>
      </c>
      <c r="L37" s="104" t="s">
        <v>272</v>
      </c>
      <c r="M37" s="104">
        <v>1100</v>
      </c>
      <c r="N37" s="73" t="str">
        <f t="shared" si="3"/>
        <v>P117 164 531 282</v>
      </c>
      <c r="O37" s="125" t="s">
        <v>438</v>
      </c>
      <c r="P37" s="63"/>
      <c r="Q37" s="64"/>
      <c r="R37" s="64"/>
      <c r="S37" s="64"/>
      <c r="T37" s="64"/>
      <c r="U37" s="64"/>
      <c r="V37" s="64"/>
      <c r="W37" s="64"/>
      <c r="X37" s="64"/>
      <c r="Y37" s="64"/>
      <c r="Z37" s="64"/>
      <c r="AA37" s="64"/>
      <c r="AB37" s="64"/>
      <c r="AC37" s="64"/>
      <c r="AD37" s="64"/>
      <c r="AE37" s="64"/>
      <c r="AF37" s="64"/>
      <c r="AG37" s="64"/>
      <c r="AH37" s="64"/>
      <c r="AI37" s="64"/>
      <c r="AJ37" s="64"/>
      <c r="AK37" s="64"/>
      <c r="AL37" s="64"/>
      <c r="AM37" s="64"/>
      <c r="AN37" s="64"/>
      <c r="AO37" s="64"/>
      <c r="AP37" s="64"/>
      <c r="AQ37" s="64"/>
      <c r="AR37" s="64"/>
      <c r="AS37" s="64"/>
      <c r="AT37" s="64"/>
      <c r="AU37" s="64"/>
      <c r="AV37" s="64"/>
      <c r="AW37" s="64"/>
      <c r="AX37" s="64"/>
      <c r="AY37" s="64"/>
      <c r="AZ37" s="64"/>
      <c r="BA37" s="64"/>
      <c r="BB37" s="64"/>
      <c r="BC37" s="64"/>
      <c r="BD37" s="64"/>
      <c r="BE37" s="64"/>
      <c r="BF37" s="64"/>
      <c r="BG37" s="64"/>
      <c r="BH37" s="64"/>
      <c r="BI37" s="64"/>
      <c r="BJ37" s="64"/>
      <c r="BK37" s="64"/>
      <c r="BL37" s="64"/>
      <c r="BM37" s="64"/>
    </row>
    <row r="38" spans="1:65" ht="21.95" customHeight="1" x14ac:dyDescent="0.2">
      <c r="A38" s="101" t="s">
        <v>197</v>
      </c>
      <c r="B38" s="101">
        <v>282</v>
      </c>
      <c r="C38" s="102">
        <v>4</v>
      </c>
      <c r="D38" s="103">
        <v>66.650000000000006</v>
      </c>
      <c r="E38" s="103">
        <v>1.73</v>
      </c>
      <c r="F38" s="103">
        <f t="shared" si="2"/>
        <v>64.92</v>
      </c>
      <c r="G38" s="102">
        <v>10</v>
      </c>
      <c r="H38" s="103">
        <v>8.4499999999999993</v>
      </c>
      <c r="I38" s="101"/>
      <c r="J38" s="99" t="s">
        <v>131</v>
      </c>
      <c r="K38" s="100" t="s">
        <v>89</v>
      </c>
      <c r="L38" s="104" t="s">
        <v>271</v>
      </c>
      <c r="M38" s="104">
        <v>1200</v>
      </c>
      <c r="N38" s="73" t="str">
        <f t="shared" si="3"/>
        <v>P117 164 533 282</v>
      </c>
      <c r="O38" s="125" t="s">
        <v>438</v>
      </c>
      <c r="P38" s="63"/>
      <c r="Q38" s="64"/>
      <c r="R38" s="64"/>
      <c r="S38" s="64"/>
      <c r="T38" s="64"/>
      <c r="U38" s="64"/>
      <c r="V38" s="64"/>
      <c r="W38" s="64"/>
      <c r="X38" s="64"/>
      <c r="Y38" s="64"/>
      <c r="Z38" s="64"/>
      <c r="AA38" s="64"/>
      <c r="AB38" s="64"/>
      <c r="AC38" s="64"/>
      <c r="AD38" s="64"/>
      <c r="AE38" s="64"/>
      <c r="AF38" s="64"/>
      <c r="AG38" s="64"/>
      <c r="AH38" s="64"/>
      <c r="AI38" s="64"/>
      <c r="AJ38" s="64"/>
      <c r="AK38" s="64"/>
      <c r="AL38" s="64"/>
      <c r="AM38" s="64"/>
      <c r="AN38" s="64"/>
      <c r="AO38" s="64"/>
      <c r="AP38" s="64"/>
      <c r="AQ38" s="64"/>
      <c r="AR38" s="64"/>
      <c r="AS38" s="64"/>
      <c r="AT38" s="64"/>
      <c r="AU38" s="64"/>
      <c r="AV38" s="64"/>
      <c r="AW38" s="64"/>
      <c r="AX38" s="64"/>
      <c r="AY38" s="64"/>
      <c r="AZ38" s="64"/>
      <c r="BA38" s="64"/>
      <c r="BB38" s="64"/>
      <c r="BC38" s="64"/>
      <c r="BD38" s="64"/>
      <c r="BE38" s="64"/>
      <c r="BF38" s="64"/>
      <c r="BG38" s="64"/>
      <c r="BH38" s="64"/>
      <c r="BI38" s="64"/>
      <c r="BJ38" s="64"/>
      <c r="BK38" s="64"/>
      <c r="BL38" s="64"/>
      <c r="BM38" s="64"/>
    </row>
    <row r="39" spans="1:65" ht="21.95" customHeight="1" x14ac:dyDescent="0.2">
      <c r="A39" s="101" t="s">
        <v>196</v>
      </c>
      <c r="B39" s="101">
        <v>262</v>
      </c>
      <c r="C39" s="102">
        <v>5.5</v>
      </c>
      <c r="D39" s="103">
        <v>64.42</v>
      </c>
      <c r="E39" s="103">
        <v>1.81</v>
      </c>
      <c r="F39" s="103">
        <f t="shared" si="2"/>
        <v>62.61</v>
      </c>
      <c r="G39" s="102">
        <v>9</v>
      </c>
      <c r="H39" s="103">
        <v>8.3000000000000007</v>
      </c>
      <c r="I39" s="101"/>
      <c r="J39" s="99" t="s">
        <v>420</v>
      </c>
      <c r="K39" s="100" t="s">
        <v>89</v>
      </c>
      <c r="L39" s="104" t="s">
        <v>273</v>
      </c>
      <c r="M39" s="104">
        <v>1400</v>
      </c>
      <c r="N39" s="73" t="str">
        <f t="shared" si="3"/>
        <v>P117 164 534 262</v>
      </c>
      <c r="O39" s="125" t="s">
        <v>438</v>
      </c>
      <c r="P39" s="63"/>
      <c r="Q39" s="64"/>
      <c r="R39" s="64"/>
      <c r="S39" s="64"/>
      <c r="T39" s="64"/>
      <c r="U39" s="64"/>
      <c r="V39" s="64"/>
      <c r="W39" s="64"/>
      <c r="X39" s="64"/>
      <c r="Y39" s="64"/>
      <c r="Z39" s="64"/>
      <c r="AA39" s="64"/>
      <c r="AB39" s="64"/>
      <c r="AC39" s="64"/>
      <c r="AD39" s="64"/>
      <c r="AE39" s="64"/>
      <c r="AF39" s="64"/>
      <c r="AG39" s="64"/>
      <c r="AH39" s="64"/>
      <c r="AI39" s="64"/>
      <c r="AJ39" s="64"/>
      <c r="AK39" s="64"/>
      <c r="AL39" s="64"/>
      <c r="AM39" s="64"/>
      <c r="AN39" s="64"/>
      <c r="AO39" s="64"/>
      <c r="AP39" s="64"/>
      <c r="AQ39" s="64"/>
      <c r="AR39" s="64"/>
      <c r="AS39" s="64"/>
      <c r="AT39" s="64"/>
      <c r="AU39" s="64"/>
      <c r="AV39" s="64"/>
      <c r="AW39" s="64"/>
      <c r="AX39" s="64"/>
      <c r="AY39" s="64"/>
      <c r="AZ39" s="64"/>
      <c r="BA39" s="64"/>
      <c r="BB39" s="64"/>
      <c r="BC39" s="64"/>
      <c r="BD39" s="64"/>
      <c r="BE39" s="64"/>
      <c r="BF39" s="64"/>
      <c r="BG39" s="64"/>
      <c r="BH39" s="64"/>
      <c r="BI39" s="64"/>
      <c r="BJ39" s="64"/>
      <c r="BK39" s="64"/>
      <c r="BL39" s="64"/>
      <c r="BM39" s="64"/>
    </row>
    <row r="40" spans="1:65" ht="21.95" customHeight="1" x14ac:dyDescent="0.2">
      <c r="A40" s="101" t="s">
        <v>195</v>
      </c>
      <c r="B40" s="101">
        <v>281</v>
      </c>
      <c r="C40" s="102">
        <v>6.5</v>
      </c>
      <c r="D40" s="103">
        <v>74</v>
      </c>
      <c r="E40" s="103">
        <v>1.63</v>
      </c>
      <c r="F40" s="103">
        <f t="shared" si="2"/>
        <v>72.37</v>
      </c>
      <c r="G40" s="102">
        <v>10</v>
      </c>
      <c r="H40" s="103">
        <v>9.6</v>
      </c>
      <c r="I40" s="101"/>
      <c r="J40" s="99" t="s">
        <v>386</v>
      </c>
      <c r="K40" s="100" t="s">
        <v>89</v>
      </c>
      <c r="L40" s="104" t="s">
        <v>274</v>
      </c>
      <c r="M40" s="104">
        <v>1200</v>
      </c>
      <c r="N40" s="73" t="str">
        <f t="shared" si="3"/>
        <v>P117 168 578 281</v>
      </c>
      <c r="O40" s="125"/>
      <c r="P40" s="63"/>
      <c r="Q40" s="64"/>
      <c r="R40" s="64"/>
      <c r="S40" s="64"/>
      <c r="T40" s="64"/>
      <c r="U40" s="64"/>
      <c r="V40" s="64"/>
      <c r="W40" s="64"/>
      <c r="X40" s="64"/>
      <c r="Y40" s="64"/>
      <c r="Z40" s="64"/>
      <c r="AA40" s="64"/>
      <c r="AB40" s="64"/>
      <c r="AC40" s="64"/>
      <c r="AD40" s="64"/>
      <c r="AE40" s="64"/>
      <c r="AF40" s="64"/>
      <c r="AG40" s="64"/>
      <c r="AH40" s="64"/>
      <c r="AI40" s="64"/>
      <c r="AJ40" s="64"/>
      <c r="AK40" s="64"/>
      <c r="AL40" s="64"/>
      <c r="AM40" s="64"/>
      <c r="AN40" s="64"/>
      <c r="AO40" s="64"/>
      <c r="AP40" s="64"/>
      <c r="AQ40" s="64"/>
      <c r="AR40" s="64"/>
      <c r="AS40" s="64"/>
      <c r="AT40" s="64"/>
      <c r="AU40" s="64"/>
      <c r="AV40" s="64"/>
      <c r="AW40" s="64"/>
      <c r="AX40" s="64"/>
      <c r="AY40" s="64"/>
      <c r="AZ40" s="64"/>
      <c r="BA40" s="64"/>
      <c r="BB40" s="64"/>
      <c r="BC40" s="64"/>
      <c r="BD40" s="64"/>
      <c r="BE40" s="64"/>
      <c r="BF40" s="64"/>
      <c r="BG40" s="64"/>
      <c r="BH40" s="64"/>
      <c r="BI40" s="64"/>
      <c r="BJ40" s="64"/>
      <c r="BK40" s="64"/>
      <c r="BL40" s="64"/>
      <c r="BM40" s="64"/>
    </row>
    <row r="41" spans="1:65" ht="21.95" customHeight="1" x14ac:dyDescent="0.2">
      <c r="A41" s="101" t="s">
        <v>194</v>
      </c>
      <c r="B41" s="101">
        <v>281</v>
      </c>
      <c r="C41" s="102">
        <v>5.5</v>
      </c>
      <c r="D41" s="103">
        <v>64.62</v>
      </c>
      <c r="E41" s="103">
        <v>2.11</v>
      </c>
      <c r="F41" s="103">
        <f t="shared" si="2"/>
        <v>62.510000000000005</v>
      </c>
      <c r="G41" s="102">
        <v>8</v>
      </c>
      <c r="H41" s="103">
        <v>8.4</v>
      </c>
      <c r="I41" s="101"/>
      <c r="J41" s="99" t="s">
        <v>420</v>
      </c>
      <c r="K41" s="100" t="s">
        <v>89</v>
      </c>
      <c r="L41" s="104" t="s">
        <v>275</v>
      </c>
      <c r="M41" s="104">
        <v>1400</v>
      </c>
      <c r="N41" s="73" t="str">
        <f t="shared" si="3"/>
        <v>Z000 102 352 281</v>
      </c>
      <c r="O41" s="125" t="s">
        <v>438</v>
      </c>
      <c r="P41" s="63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4"/>
      <c r="AS41" s="64"/>
      <c r="AT41" s="64"/>
      <c r="AU41" s="64"/>
      <c r="AV41" s="64"/>
      <c r="AW41" s="64"/>
      <c r="AX41" s="64"/>
      <c r="AY41" s="64"/>
      <c r="AZ41" s="64"/>
      <c r="BA41" s="64"/>
      <c r="BB41" s="64"/>
      <c r="BC41" s="64"/>
      <c r="BD41" s="64"/>
      <c r="BE41" s="64"/>
      <c r="BF41" s="64"/>
      <c r="BG41" s="64"/>
      <c r="BH41" s="64"/>
      <c r="BI41" s="64"/>
      <c r="BJ41" s="64"/>
      <c r="BK41" s="64"/>
      <c r="BL41" s="64"/>
      <c r="BM41" s="64"/>
    </row>
    <row r="42" spans="1:65" ht="21.95" customHeight="1" x14ac:dyDescent="0.2">
      <c r="A42" s="101" t="s">
        <v>193</v>
      </c>
      <c r="B42" s="101">
        <v>281</v>
      </c>
      <c r="C42" s="102">
        <v>5.5</v>
      </c>
      <c r="D42" s="103">
        <v>61.72</v>
      </c>
      <c r="E42" s="103">
        <v>1.81</v>
      </c>
      <c r="F42" s="103">
        <f t="shared" si="2"/>
        <v>59.91</v>
      </c>
      <c r="G42" s="102">
        <v>11</v>
      </c>
      <c r="H42" s="103">
        <v>8</v>
      </c>
      <c r="I42" s="101"/>
      <c r="J42" s="117" t="s">
        <v>386</v>
      </c>
      <c r="K42" s="100" t="s">
        <v>89</v>
      </c>
      <c r="L42" s="104" t="s">
        <v>277</v>
      </c>
      <c r="M42" s="104">
        <v>1400</v>
      </c>
      <c r="N42" s="73" t="str">
        <f t="shared" si="3"/>
        <v>Z000 102 548 281</v>
      </c>
      <c r="O42" s="125" t="s">
        <v>438</v>
      </c>
      <c r="P42" s="63"/>
      <c r="Q42" s="64"/>
      <c r="R42" s="64"/>
      <c r="S42" s="64"/>
      <c r="T42" s="64"/>
      <c r="U42" s="64"/>
      <c r="V42" s="64"/>
      <c r="W42" s="64"/>
      <c r="X42" s="64"/>
      <c r="Y42" s="64"/>
      <c r="Z42" s="64"/>
      <c r="AA42" s="64"/>
      <c r="AB42" s="64"/>
      <c r="AC42" s="64"/>
      <c r="AD42" s="64"/>
      <c r="AE42" s="64"/>
      <c r="AF42" s="64"/>
      <c r="AG42" s="64"/>
      <c r="AH42" s="64"/>
      <c r="AI42" s="64"/>
      <c r="AJ42" s="64"/>
      <c r="AK42" s="64"/>
      <c r="AL42" s="64"/>
      <c r="AM42" s="64"/>
      <c r="AN42" s="64"/>
      <c r="AO42" s="64"/>
      <c r="AP42" s="64"/>
      <c r="AQ42" s="64"/>
      <c r="AR42" s="64"/>
      <c r="AS42" s="64"/>
      <c r="AT42" s="64"/>
      <c r="AU42" s="64"/>
      <c r="AV42" s="64"/>
      <c r="AW42" s="64"/>
      <c r="AX42" s="64"/>
      <c r="AY42" s="64"/>
      <c r="AZ42" s="64"/>
      <c r="BA42" s="64"/>
      <c r="BB42" s="64"/>
      <c r="BC42" s="64"/>
      <c r="BD42" s="64"/>
      <c r="BE42" s="64"/>
      <c r="BF42" s="64"/>
      <c r="BG42" s="64"/>
      <c r="BH42" s="64"/>
      <c r="BI42" s="64"/>
      <c r="BJ42" s="64"/>
      <c r="BK42" s="64"/>
      <c r="BL42" s="64"/>
      <c r="BM42" s="64"/>
    </row>
    <row r="43" spans="1:65" ht="21.95" customHeight="1" x14ac:dyDescent="0.2">
      <c r="A43" s="101" t="s">
        <v>192</v>
      </c>
      <c r="B43" s="101">
        <v>261</v>
      </c>
      <c r="C43" s="102">
        <v>3</v>
      </c>
      <c r="D43" s="103">
        <v>44.77</v>
      </c>
      <c r="E43" s="103">
        <v>1.71</v>
      </c>
      <c r="F43" s="103">
        <f t="shared" si="2"/>
        <v>43.06</v>
      </c>
      <c r="G43" s="102">
        <v>11</v>
      </c>
      <c r="H43" s="103">
        <v>4.7</v>
      </c>
      <c r="I43" s="101"/>
      <c r="J43" s="117" t="s">
        <v>414</v>
      </c>
      <c r="K43" s="100" t="s">
        <v>188</v>
      </c>
      <c r="L43" s="104" t="s">
        <v>281</v>
      </c>
      <c r="M43" s="104">
        <v>2500</v>
      </c>
      <c r="N43" s="73" t="str">
        <f t="shared" si="3"/>
        <v>Z000 102 573 261</v>
      </c>
      <c r="O43" s="125" t="s">
        <v>438</v>
      </c>
      <c r="P43" s="63"/>
      <c r="Q43" s="64"/>
      <c r="R43" s="64"/>
      <c r="S43" s="64"/>
      <c r="T43" s="64"/>
      <c r="U43" s="64"/>
      <c r="V43" s="64"/>
      <c r="W43" s="64"/>
      <c r="X43" s="64"/>
      <c r="Y43" s="64"/>
      <c r="Z43" s="64"/>
      <c r="AA43" s="64"/>
      <c r="AB43" s="64"/>
      <c r="AC43" s="64"/>
      <c r="AD43" s="64"/>
      <c r="AE43" s="64"/>
      <c r="AF43" s="64"/>
      <c r="AG43" s="64"/>
      <c r="AH43" s="64"/>
      <c r="AI43" s="64"/>
      <c r="AJ43" s="64"/>
      <c r="AK43" s="64"/>
      <c r="AL43" s="64"/>
      <c r="AM43" s="64"/>
      <c r="AN43" s="64"/>
      <c r="AO43" s="64"/>
      <c r="AP43" s="64"/>
      <c r="AQ43" s="64"/>
      <c r="AR43" s="64"/>
      <c r="AS43" s="64"/>
      <c r="AT43" s="64"/>
      <c r="AU43" s="64"/>
      <c r="AV43" s="64"/>
      <c r="AW43" s="64"/>
      <c r="AX43" s="64"/>
      <c r="AY43" s="64"/>
      <c r="AZ43" s="64"/>
      <c r="BA43" s="64"/>
      <c r="BB43" s="64"/>
      <c r="BC43" s="64"/>
      <c r="BD43" s="64"/>
      <c r="BE43" s="64"/>
      <c r="BF43" s="64"/>
      <c r="BG43" s="64"/>
      <c r="BH43" s="64"/>
      <c r="BI43" s="64"/>
      <c r="BJ43" s="64"/>
      <c r="BK43" s="64"/>
      <c r="BL43" s="64"/>
      <c r="BM43" s="64"/>
    </row>
    <row r="44" spans="1:65" ht="21.95" customHeight="1" x14ac:dyDescent="0.2">
      <c r="A44" s="101" t="s">
        <v>80</v>
      </c>
      <c r="B44" s="101">
        <v>263</v>
      </c>
      <c r="C44" s="102">
        <v>3</v>
      </c>
      <c r="D44" s="103">
        <v>46.13</v>
      </c>
      <c r="E44" s="103">
        <v>1.81</v>
      </c>
      <c r="F44" s="103">
        <f t="shared" si="2"/>
        <v>44.32</v>
      </c>
      <c r="G44" s="102">
        <v>11</v>
      </c>
      <c r="H44" s="103">
        <v>5.85</v>
      </c>
      <c r="I44" s="101"/>
      <c r="J44" s="99" t="s">
        <v>414</v>
      </c>
      <c r="K44" s="100" t="s">
        <v>188</v>
      </c>
      <c r="L44" s="104" t="s">
        <v>282</v>
      </c>
      <c r="M44" s="104">
        <v>2500</v>
      </c>
      <c r="N44" s="73" t="str">
        <f t="shared" si="3"/>
        <v>Z000 102 574 263</v>
      </c>
      <c r="O44" s="125" t="s">
        <v>438</v>
      </c>
      <c r="P44" s="63"/>
      <c r="Q44" s="64"/>
      <c r="R44" s="64"/>
      <c r="S44" s="64"/>
      <c r="T44" s="64"/>
      <c r="U44" s="64"/>
      <c r="V44" s="64"/>
      <c r="W44" s="64"/>
      <c r="X44" s="64"/>
      <c r="Y44" s="64"/>
      <c r="Z44" s="64"/>
      <c r="AA44" s="64"/>
      <c r="AB44" s="64"/>
      <c r="AC44" s="64"/>
      <c r="AD44" s="64"/>
      <c r="AE44" s="64"/>
      <c r="AF44" s="64"/>
      <c r="AG44" s="64"/>
      <c r="AH44" s="64"/>
      <c r="AI44" s="64"/>
      <c r="AJ44" s="64"/>
      <c r="AK44" s="64"/>
      <c r="AL44" s="64"/>
      <c r="AM44" s="64"/>
      <c r="AN44" s="64"/>
      <c r="AO44" s="64"/>
      <c r="AP44" s="64"/>
      <c r="AQ44" s="64"/>
      <c r="AR44" s="64"/>
      <c r="AS44" s="64"/>
      <c r="AT44" s="64"/>
      <c r="AU44" s="64"/>
      <c r="AV44" s="64"/>
      <c r="AW44" s="64"/>
      <c r="AX44" s="64"/>
      <c r="AY44" s="64"/>
      <c r="AZ44" s="64"/>
      <c r="BA44" s="64"/>
      <c r="BB44" s="64"/>
      <c r="BC44" s="64"/>
      <c r="BD44" s="64"/>
      <c r="BE44" s="64"/>
      <c r="BF44" s="64"/>
      <c r="BG44" s="64"/>
      <c r="BH44" s="64"/>
      <c r="BI44" s="64"/>
      <c r="BJ44" s="64"/>
      <c r="BK44" s="64"/>
      <c r="BL44" s="64"/>
      <c r="BM44" s="64"/>
    </row>
    <row r="45" spans="1:65" ht="21.95" customHeight="1" x14ac:dyDescent="0.2">
      <c r="A45" s="101" t="s">
        <v>191</v>
      </c>
      <c r="B45" s="101">
        <v>263</v>
      </c>
      <c r="C45" s="102">
        <v>3</v>
      </c>
      <c r="D45" s="103">
        <v>40.72</v>
      </c>
      <c r="E45" s="103">
        <v>1.71</v>
      </c>
      <c r="F45" s="103">
        <f t="shared" si="2"/>
        <v>39.01</v>
      </c>
      <c r="G45" s="102">
        <v>13</v>
      </c>
      <c r="H45" s="103">
        <v>5.15</v>
      </c>
      <c r="I45" s="101"/>
      <c r="J45" s="99" t="s">
        <v>412</v>
      </c>
      <c r="K45" s="100" t="s">
        <v>108</v>
      </c>
      <c r="L45" s="104" t="s">
        <v>283</v>
      </c>
      <c r="M45" s="104">
        <v>3000</v>
      </c>
      <c r="N45" s="73" t="str">
        <f t="shared" si="3"/>
        <v>Z000 102 577 263</v>
      </c>
      <c r="O45" s="125" t="s">
        <v>438</v>
      </c>
      <c r="P45" s="63"/>
      <c r="Q45" s="64"/>
      <c r="R45" s="64"/>
      <c r="S45" s="64"/>
      <c r="T45" s="64"/>
      <c r="U45" s="64"/>
      <c r="V45" s="64"/>
      <c r="W45" s="64"/>
      <c r="X45" s="64"/>
      <c r="Y45" s="64"/>
      <c r="Z45" s="64"/>
      <c r="AA45" s="64"/>
      <c r="AB45" s="64"/>
      <c r="AC45" s="64"/>
      <c r="AD45" s="64"/>
      <c r="AE45" s="64"/>
      <c r="AF45" s="64"/>
      <c r="AG45" s="64"/>
      <c r="AH45" s="64"/>
      <c r="AI45" s="64"/>
      <c r="AJ45" s="64"/>
      <c r="AK45" s="64"/>
      <c r="AL45" s="64"/>
      <c r="AM45" s="64"/>
      <c r="AN45" s="64"/>
      <c r="AO45" s="64"/>
      <c r="AP45" s="64"/>
      <c r="AQ45" s="64"/>
      <c r="AR45" s="64"/>
      <c r="AS45" s="64"/>
      <c r="AT45" s="64"/>
      <c r="AU45" s="64"/>
      <c r="AV45" s="64"/>
      <c r="AW45" s="64"/>
      <c r="AX45" s="64"/>
      <c r="AY45" s="64"/>
      <c r="AZ45" s="64"/>
      <c r="BA45" s="64"/>
      <c r="BB45" s="64"/>
      <c r="BC45" s="64"/>
      <c r="BD45" s="64"/>
      <c r="BE45" s="64"/>
      <c r="BF45" s="64"/>
      <c r="BG45" s="64"/>
      <c r="BH45" s="64"/>
      <c r="BI45" s="64"/>
      <c r="BJ45" s="64"/>
      <c r="BK45" s="64"/>
      <c r="BL45" s="64"/>
      <c r="BM45" s="64"/>
    </row>
    <row r="46" spans="1:65" ht="21.95" customHeight="1" x14ac:dyDescent="0.2">
      <c r="A46" s="101" t="s">
        <v>190</v>
      </c>
      <c r="B46" s="101">
        <v>263</v>
      </c>
      <c r="C46" s="102">
        <v>3</v>
      </c>
      <c r="D46" s="103">
        <v>40.92</v>
      </c>
      <c r="E46" s="103">
        <v>1.71</v>
      </c>
      <c r="F46" s="103">
        <f t="shared" si="2"/>
        <v>39.21</v>
      </c>
      <c r="G46" s="102">
        <v>13</v>
      </c>
      <c r="H46" s="103">
        <v>5.2</v>
      </c>
      <c r="I46" s="101"/>
      <c r="J46" s="99" t="s">
        <v>412</v>
      </c>
      <c r="K46" s="100" t="s">
        <v>108</v>
      </c>
      <c r="L46" s="104" t="s">
        <v>284</v>
      </c>
      <c r="M46" s="104">
        <v>2500</v>
      </c>
      <c r="N46" s="73" t="str">
        <f t="shared" si="3"/>
        <v>Z000 102 578 263</v>
      </c>
      <c r="O46" s="125" t="s">
        <v>438</v>
      </c>
      <c r="P46" s="63"/>
      <c r="Q46" s="64"/>
      <c r="R46" s="64"/>
      <c r="S46" s="64"/>
      <c r="T46" s="64"/>
      <c r="U46" s="64"/>
      <c r="V46" s="64"/>
      <c r="W46" s="64"/>
      <c r="X46" s="64"/>
      <c r="Y46" s="64"/>
      <c r="Z46" s="64"/>
      <c r="AA46" s="64"/>
      <c r="AB46" s="64"/>
      <c r="AC46" s="64"/>
      <c r="AD46" s="64"/>
      <c r="AE46" s="64"/>
      <c r="AF46" s="64"/>
      <c r="AG46" s="64"/>
      <c r="AH46" s="64"/>
      <c r="AI46" s="64"/>
      <c r="AJ46" s="64"/>
      <c r="AK46" s="64"/>
      <c r="AL46" s="64"/>
      <c r="AM46" s="64"/>
      <c r="AN46" s="64"/>
      <c r="AO46" s="64"/>
      <c r="AP46" s="64"/>
      <c r="AQ46" s="64"/>
      <c r="AR46" s="64"/>
      <c r="AS46" s="64"/>
      <c r="AT46" s="64"/>
      <c r="AU46" s="64"/>
      <c r="AV46" s="64"/>
      <c r="AW46" s="64"/>
      <c r="AX46" s="64"/>
      <c r="AY46" s="64"/>
      <c r="AZ46" s="64"/>
      <c r="BA46" s="64"/>
      <c r="BB46" s="64"/>
      <c r="BC46" s="64"/>
      <c r="BD46" s="64"/>
      <c r="BE46" s="64"/>
      <c r="BF46" s="64"/>
      <c r="BG46" s="64"/>
      <c r="BH46" s="64"/>
      <c r="BI46" s="64"/>
      <c r="BJ46" s="64"/>
      <c r="BK46" s="64"/>
      <c r="BL46" s="64"/>
      <c r="BM46" s="64"/>
    </row>
    <row r="47" spans="1:65" ht="21.95" customHeight="1" x14ac:dyDescent="0.2">
      <c r="A47" s="101" t="s">
        <v>189</v>
      </c>
      <c r="B47" s="101">
        <v>263</v>
      </c>
      <c r="C47" s="102">
        <v>3</v>
      </c>
      <c r="D47" s="103">
        <v>42.52</v>
      </c>
      <c r="E47" s="103">
        <v>1.91</v>
      </c>
      <c r="F47" s="103">
        <f t="shared" si="2"/>
        <v>40.610000000000007</v>
      </c>
      <c r="G47" s="102">
        <v>13</v>
      </c>
      <c r="H47" s="103">
        <v>5.4</v>
      </c>
      <c r="I47" s="101"/>
      <c r="J47" s="99" t="s">
        <v>412</v>
      </c>
      <c r="K47" s="100" t="s">
        <v>108</v>
      </c>
      <c r="L47" s="104" t="s">
        <v>285</v>
      </c>
      <c r="M47" s="104">
        <v>2500</v>
      </c>
      <c r="N47" s="73" t="str">
        <f t="shared" si="3"/>
        <v>Z000 102 579 263</v>
      </c>
      <c r="O47" s="125" t="s">
        <v>439</v>
      </c>
      <c r="P47" s="63"/>
      <c r="Q47" s="64"/>
      <c r="R47" s="64"/>
      <c r="S47" s="64"/>
      <c r="T47" s="64"/>
      <c r="U47" s="64"/>
      <c r="V47" s="64"/>
      <c r="W47" s="64"/>
      <c r="X47" s="64"/>
      <c r="Y47" s="64"/>
      <c r="Z47" s="64"/>
      <c r="AA47" s="64"/>
      <c r="AB47" s="64"/>
      <c r="AC47" s="64"/>
      <c r="AD47" s="64"/>
      <c r="AE47" s="64"/>
      <c r="AF47" s="64"/>
      <c r="AG47" s="64"/>
      <c r="AH47" s="64"/>
      <c r="AI47" s="64"/>
      <c r="AJ47" s="64"/>
      <c r="AK47" s="64"/>
      <c r="AL47" s="64"/>
      <c r="AM47" s="64"/>
      <c r="AN47" s="64"/>
      <c r="AO47" s="64"/>
      <c r="AP47" s="64"/>
      <c r="AQ47" s="64"/>
      <c r="AR47" s="64"/>
      <c r="AS47" s="64"/>
      <c r="AT47" s="64"/>
      <c r="AU47" s="64"/>
      <c r="AV47" s="64"/>
      <c r="AW47" s="64"/>
      <c r="AX47" s="64"/>
      <c r="AY47" s="64"/>
      <c r="AZ47" s="64"/>
      <c r="BA47" s="64"/>
      <c r="BB47" s="64"/>
      <c r="BC47" s="64"/>
      <c r="BD47" s="64"/>
      <c r="BE47" s="64"/>
      <c r="BF47" s="64"/>
      <c r="BG47" s="64"/>
      <c r="BH47" s="64"/>
      <c r="BI47" s="64"/>
      <c r="BJ47" s="64"/>
      <c r="BK47" s="64"/>
      <c r="BL47" s="64"/>
      <c r="BM47" s="64"/>
    </row>
    <row r="48" spans="1:65" ht="21.95" customHeight="1" x14ac:dyDescent="0.2">
      <c r="A48" s="101" t="s">
        <v>187</v>
      </c>
      <c r="B48" s="101">
        <v>263</v>
      </c>
      <c r="C48" s="102">
        <v>2.5</v>
      </c>
      <c r="D48" s="103">
        <v>39.119999999999997</v>
      </c>
      <c r="E48" s="103">
        <v>1.37</v>
      </c>
      <c r="F48" s="103">
        <f t="shared" si="2"/>
        <v>37.75</v>
      </c>
      <c r="G48" s="102">
        <v>15</v>
      </c>
      <c r="H48" s="103">
        <v>4.95</v>
      </c>
      <c r="I48" s="101"/>
      <c r="J48" s="99" t="s">
        <v>423</v>
      </c>
      <c r="K48" s="100" t="s">
        <v>182</v>
      </c>
      <c r="L48" s="104" t="s">
        <v>286</v>
      </c>
      <c r="M48" s="104">
        <v>2500</v>
      </c>
      <c r="N48" s="73" t="str">
        <f t="shared" si="3"/>
        <v>Z000 102 627 263</v>
      </c>
      <c r="O48" s="125" t="s">
        <v>442</v>
      </c>
      <c r="P48" s="63"/>
      <c r="Q48" s="64"/>
      <c r="R48" s="64"/>
      <c r="S48" s="64"/>
      <c r="T48" s="64"/>
      <c r="U48" s="64"/>
      <c r="V48" s="64"/>
      <c r="W48" s="64"/>
      <c r="X48" s="64"/>
      <c r="Y48" s="64"/>
      <c r="Z48" s="64"/>
      <c r="AA48" s="64"/>
      <c r="AB48" s="64"/>
      <c r="AC48" s="64"/>
      <c r="AD48" s="64"/>
      <c r="AE48" s="64"/>
      <c r="AF48" s="64"/>
      <c r="AG48" s="64"/>
      <c r="AH48" s="64"/>
      <c r="AI48" s="64"/>
      <c r="AJ48" s="64"/>
      <c r="AK48" s="64"/>
      <c r="AL48" s="64"/>
      <c r="AM48" s="64"/>
      <c r="AN48" s="64"/>
      <c r="AO48" s="64"/>
      <c r="AP48" s="64"/>
      <c r="AQ48" s="64"/>
      <c r="AR48" s="64"/>
      <c r="AS48" s="64"/>
      <c r="AT48" s="64"/>
      <c r="AU48" s="64"/>
      <c r="AV48" s="64"/>
      <c r="AW48" s="64"/>
      <c r="AX48" s="64"/>
      <c r="AY48" s="64"/>
      <c r="AZ48" s="64"/>
      <c r="BA48" s="64"/>
      <c r="BB48" s="64"/>
      <c r="BC48" s="64"/>
      <c r="BD48" s="64"/>
      <c r="BE48" s="64"/>
      <c r="BF48" s="64"/>
      <c r="BG48" s="64"/>
      <c r="BH48" s="64"/>
      <c r="BI48" s="64"/>
      <c r="BJ48" s="64"/>
      <c r="BK48" s="64"/>
      <c r="BL48" s="64"/>
      <c r="BM48" s="64"/>
    </row>
    <row r="49" spans="1:65" ht="21.95" customHeight="1" x14ac:dyDescent="0.2">
      <c r="A49" s="101" t="s">
        <v>187</v>
      </c>
      <c r="B49" s="101">
        <v>264</v>
      </c>
      <c r="C49" s="102">
        <v>2.5</v>
      </c>
      <c r="D49" s="103">
        <v>39.119999999999997</v>
      </c>
      <c r="E49" s="103">
        <v>1.37</v>
      </c>
      <c r="F49" s="103">
        <f t="shared" si="2"/>
        <v>37.75</v>
      </c>
      <c r="G49" s="102">
        <v>15</v>
      </c>
      <c r="H49" s="103">
        <v>4.95</v>
      </c>
      <c r="I49" s="101"/>
      <c r="J49" s="99" t="s">
        <v>424</v>
      </c>
      <c r="K49" s="100" t="s">
        <v>182</v>
      </c>
      <c r="L49" s="104" t="s">
        <v>286</v>
      </c>
      <c r="M49" s="104">
        <v>2500</v>
      </c>
      <c r="N49" s="73" t="str">
        <f t="shared" si="3"/>
        <v>Z000 102 627 264</v>
      </c>
      <c r="O49" s="125" t="s">
        <v>441</v>
      </c>
      <c r="P49" s="63"/>
      <c r="Q49" s="64"/>
      <c r="R49" s="64"/>
      <c r="S49" s="64"/>
      <c r="T49" s="64"/>
      <c r="U49" s="64"/>
      <c r="V49" s="64"/>
      <c r="W49" s="64"/>
      <c r="X49" s="64"/>
      <c r="Y49" s="64"/>
      <c r="Z49" s="64"/>
      <c r="AA49" s="64"/>
      <c r="AB49" s="64"/>
      <c r="AC49" s="64"/>
      <c r="AD49" s="64"/>
      <c r="AE49" s="64"/>
      <c r="AF49" s="64"/>
      <c r="AG49" s="64"/>
      <c r="AH49" s="64"/>
      <c r="AI49" s="64"/>
      <c r="AJ49" s="64"/>
      <c r="AK49" s="64"/>
      <c r="AL49" s="64"/>
      <c r="AM49" s="64"/>
      <c r="AN49" s="64"/>
      <c r="AO49" s="64"/>
      <c r="AP49" s="64"/>
      <c r="AQ49" s="64"/>
      <c r="AR49" s="64"/>
      <c r="AS49" s="64"/>
      <c r="AT49" s="64"/>
      <c r="AU49" s="64"/>
      <c r="AV49" s="64"/>
      <c r="AW49" s="64"/>
      <c r="AX49" s="64"/>
      <c r="AY49" s="64"/>
      <c r="AZ49" s="64"/>
      <c r="BA49" s="64"/>
      <c r="BB49" s="64"/>
      <c r="BC49" s="64"/>
      <c r="BD49" s="64"/>
      <c r="BE49" s="64"/>
      <c r="BF49" s="64"/>
      <c r="BG49" s="64"/>
      <c r="BH49" s="64"/>
      <c r="BI49" s="64"/>
      <c r="BJ49" s="64"/>
      <c r="BK49" s="64"/>
      <c r="BL49" s="64"/>
      <c r="BM49" s="64"/>
    </row>
    <row r="50" spans="1:65" ht="21.95" customHeight="1" x14ac:dyDescent="0.2">
      <c r="A50" s="101" t="s">
        <v>186</v>
      </c>
      <c r="B50" s="101">
        <v>263</v>
      </c>
      <c r="C50" s="102">
        <v>2.5</v>
      </c>
      <c r="D50" s="103">
        <v>41.22</v>
      </c>
      <c r="E50" s="103">
        <v>1.71</v>
      </c>
      <c r="F50" s="103">
        <f t="shared" si="2"/>
        <v>39.51</v>
      </c>
      <c r="G50" s="102">
        <v>8</v>
      </c>
      <c r="H50" s="103">
        <v>5.2</v>
      </c>
      <c r="I50" s="101">
        <v>21</v>
      </c>
      <c r="J50" s="99" t="s">
        <v>423</v>
      </c>
      <c r="K50" s="100" t="s">
        <v>182</v>
      </c>
      <c r="L50" s="104" t="s">
        <v>287</v>
      </c>
      <c r="M50" s="104">
        <v>2500</v>
      </c>
      <c r="N50" s="73" t="str">
        <f t="shared" si="3"/>
        <v>Z000 102 628 263</v>
      </c>
      <c r="O50" s="125" t="s">
        <v>442</v>
      </c>
      <c r="P50" s="63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  <c r="AB50" s="64"/>
      <c r="AC50" s="64"/>
      <c r="AD50" s="64"/>
      <c r="AE50" s="64"/>
      <c r="AF50" s="64"/>
      <c r="AG50" s="64"/>
      <c r="AH50" s="64"/>
      <c r="AI50" s="64"/>
      <c r="AJ50" s="64"/>
      <c r="AK50" s="64"/>
      <c r="AL50" s="64"/>
      <c r="AM50" s="64"/>
      <c r="AN50" s="64"/>
      <c r="AO50" s="64"/>
      <c r="AP50" s="64"/>
      <c r="AQ50" s="64"/>
      <c r="AR50" s="64"/>
      <c r="AS50" s="64"/>
      <c r="AT50" s="64"/>
      <c r="AU50" s="64"/>
      <c r="AV50" s="64"/>
      <c r="AW50" s="64"/>
      <c r="AX50" s="64"/>
      <c r="AY50" s="64"/>
      <c r="AZ50" s="64"/>
      <c r="BA50" s="64"/>
      <c r="BB50" s="64"/>
      <c r="BC50" s="64"/>
      <c r="BD50" s="64"/>
      <c r="BE50" s="64"/>
      <c r="BF50" s="64"/>
      <c r="BG50" s="64"/>
      <c r="BH50" s="64"/>
      <c r="BI50" s="64"/>
      <c r="BJ50" s="64"/>
      <c r="BK50" s="64"/>
      <c r="BL50" s="64"/>
      <c r="BM50" s="64"/>
    </row>
    <row r="51" spans="1:65" ht="21.95" customHeight="1" x14ac:dyDescent="0.2">
      <c r="A51" s="101" t="s">
        <v>186</v>
      </c>
      <c r="B51" s="101">
        <v>263</v>
      </c>
      <c r="C51" s="102">
        <v>2.5</v>
      </c>
      <c r="D51" s="103">
        <v>41.22</v>
      </c>
      <c r="E51" s="103">
        <v>1.71</v>
      </c>
      <c r="F51" s="103">
        <f t="shared" si="2"/>
        <v>39.51</v>
      </c>
      <c r="G51" s="102">
        <v>8</v>
      </c>
      <c r="H51" s="103">
        <v>5.2</v>
      </c>
      <c r="I51" s="101">
        <v>22</v>
      </c>
      <c r="J51" s="99" t="s">
        <v>424</v>
      </c>
      <c r="K51" s="100" t="s">
        <v>182</v>
      </c>
      <c r="L51" s="104" t="s">
        <v>287</v>
      </c>
      <c r="M51" s="104">
        <v>2500</v>
      </c>
      <c r="N51" s="73" t="str">
        <f t="shared" si="3"/>
        <v>Z000 102 628 263</v>
      </c>
      <c r="O51" s="125" t="s">
        <v>440</v>
      </c>
      <c r="P51" s="63"/>
      <c r="Q51" s="64"/>
      <c r="R51" s="64"/>
      <c r="S51" s="64"/>
      <c r="T51" s="64"/>
      <c r="U51" s="64"/>
      <c r="V51" s="64"/>
      <c r="W51" s="64"/>
      <c r="X51" s="64"/>
      <c r="Y51" s="64"/>
      <c r="Z51" s="64"/>
      <c r="AA51" s="64"/>
      <c r="AB51" s="64"/>
      <c r="AC51" s="64"/>
      <c r="AD51" s="64"/>
      <c r="AE51" s="64"/>
      <c r="AF51" s="64"/>
      <c r="AG51" s="64"/>
      <c r="AH51" s="64"/>
      <c r="AI51" s="64"/>
      <c r="AJ51" s="64"/>
      <c r="AK51" s="64"/>
      <c r="AL51" s="64"/>
      <c r="AM51" s="64"/>
      <c r="AN51" s="64"/>
      <c r="AO51" s="64"/>
      <c r="AP51" s="64"/>
      <c r="AQ51" s="64"/>
      <c r="AR51" s="64"/>
      <c r="AS51" s="64"/>
      <c r="AT51" s="64"/>
      <c r="AU51" s="64"/>
      <c r="AV51" s="64"/>
      <c r="AW51" s="64"/>
      <c r="AX51" s="64"/>
      <c r="AY51" s="64"/>
      <c r="AZ51" s="64"/>
      <c r="BA51" s="64"/>
      <c r="BB51" s="64"/>
      <c r="BC51" s="64"/>
      <c r="BD51" s="64"/>
      <c r="BE51" s="64"/>
      <c r="BF51" s="64"/>
      <c r="BG51" s="64"/>
      <c r="BH51" s="64"/>
      <c r="BI51" s="64"/>
      <c r="BJ51" s="64"/>
      <c r="BK51" s="64"/>
      <c r="BL51" s="64"/>
      <c r="BM51" s="64"/>
    </row>
    <row r="52" spans="1:65" ht="21.95" customHeight="1" x14ac:dyDescent="0.2">
      <c r="A52" s="101" t="s">
        <v>185</v>
      </c>
      <c r="B52" s="101">
        <v>263</v>
      </c>
      <c r="C52" s="102">
        <v>2.5</v>
      </c>
      <c r="D52" s="103">
        <v>39.97</v>
      </c>
      <c r="E52" s="103">
        <v>1.71</v>
      </c>
      <c r="F52" s="103">
        <f t="shared" si="2"/>
        <v>38.26</v>
      </c>
      <c r="G52" s="102">
        <v>12</v>
      </c>
      <c r="H52" s="103">
        <v>5.07</v>
      </c>
      <c r="I52" s="101"/>
      <c r="J52" s="99" t="s">
        <v>423</v>
      </c>
      <c r="K52" s="100" t="s">
        <v>182</v>
      </c>
      <c r="L52" s="104" t="s">
        <v>288</v>
      </c>
      <c r="M52" s="104">
        <v>2500</v>
      </c>
      <c r="N52" s="73" t="str">
        <f t="shared" si="3"/>
        <v>Z000 102 629 263</v>
      </c>
      <c r="O52" s="126" t="s">
        <v>443</v>
      </c>
      <c r="P52" s="63"/>
      <c r="Q52" s="64"/>
      <c r="R52" s="64"/>
      <c r="S52" s="64"/>
      <c r="T52" s="64"/>
      <c r="U52" s="64"/>
      <c r="V52" s="64"/>
      <c r="W52" s="64"/>
      <c r="X52" s="64"/>
      <c r="Y52" s="64"/>
      <c r="Z52" s="64"/>
      <c r="AA52" s="64"/>
      <c r="AB52" s="64"/>
      <c r="AC52" s="64"/>
      <c r="AD52" s="64"/>
      <c r="AE52" s="64"/>
      <c r="AF52" s="64"/>
      <c r="AG52" s="64"/>
      <c r="AH52" s="64"/>
      <c r="AI52" s="64"/>
      <c r="AJ52" s="64"/>
      <c r="AK52" s="64"/>
      <c r="AL52" s="64"/>
      <c r="AM52" s="64"/>
      <c r="AN52" s="64"/>
      <c r="AO52" s="64"/>
      <c r="AP52" s="64"/>
      <c r="AQ52" s="64"/>
      <c r="AR52" s="64"/>
      <c r="AS52" s="64"/>
      <c r="AT52" s="64"/>
      <c r="AU52" s="64"/>
      <c r="AV52" s="64"/>
      <c r="AW52" s="64"/>
      <c r="AX52" s="64"/>
      <c r="AY52" s="64"/>
      <c r="AZ52" s="64"/>
      <c r="BA52" s="64"/>
      <c r="BB52" s="64"/>
      <c r="BC52" s="64"/>
      <c r="BD52" s="64"/>
      <c r="BE52" s="64"/>
      <c r="BF52" s="64"/>
      <c r="BG52" s="64"/>
      <c r="BH52" s="64"/>
      <c r="BI52" s="64"/>
      <c r="BJ52" s="64"/>
      <c r="BK52" s="64"/>
      <c r="BL52" s="64"/>
      <c r="BM52" s="64"/>
    </row>
    <row r="53" spans="1:65" ht="21.95" customHeight="1" x14ac:dyDescent="0.2">
      <c r="A53" s="101" t="s">
        <v>184</v>
      </c>
      <c r="B53" s="101">
        <v>264</v>
      </c>
      <c r="C53" s="102">
        <v>3</v>
      </c>
      <c r="D53" s="103">
        <v>39.520000000000003</v>
      </c>
      <c r="E53" s="103">
        <v>1.71</v>
      </c>
      <c r="F53" s="103">
        <f t="shared" si="2"/>
        <v>37.81</v>
      </c>
      <c r="G53" s="102">
        <v>14</v>
      </c>
      <c r="H53" s="103">
        <v>5.07</v>
      </c>
      <c r="I53" s="101"/>
      <c r="J53" s="99" t="s">
        <v>409</v>
      </c>
      <c r="K53" s="100" t="s">
        <v>182</v>
      </c>
      <c r="L53" s="104" t="s">
        <v>288</v>
      </c>
      <c r="M53" s="104">
        <v>2500</v>
      </c>
      <c r="N53" s="73" t="str">
        <f t="shared" si="3"/>
        <v>Z000 102 631 264</v>
      </c>
      <c r="O53" s="125" t="s">
        <v>443</v>
      </c>
      <c r="P53" s="63"/>
      <c r="Q53" s="64"/>
      <c r="R53" s="64"/>
      <c r="S53" s="64"/>
      <c r="T53" s="64"/>
      <c r="U53" s="64"/>
      <c r="V53" s="64"/>
      <c r="W53" s="64"/>
      <c r="X53" s="64"/>
      <c r="Y53" s="64"/>
      <c r="Z53" s="64"/>
      <c r="AA53" s="64"/>
      <c r="AB53" s="64"/>
      <c r="AC53" s="64"/>
      <c r="AD53" s="64"/>
      <c r="AE53" s="64"/>
      <c r="AF53" s="64"/>
      <c r="AG53" s="64"/>
      <c r="AH53" s="64"/>
      <c r="AI53" s="64"/>
      <c r="AJ53" s="64"/>
      <c r="AK53" s="64"/>
      <c r="AL53" s="64"/>
      <c r="AM53" s="64"/>
      <c r="AN53" s="64"/>
      <c r="AO53" s="64"/>
      <c r="AP53" s="64"/>
      <c r="AQ53" s="64"/>
      <c r="AR53" s="64"/>
      <c r="AS53" s="64"/>
      <c r="AT53" s="64"/>
      <c r="AU53" s="64"/>
      <c r="AV53" s="64"/>
      <c r="AW53" s="64"/>
      <c r="AX53" s="64"/>
      <c r="AY53" s="64"/>
      <c r="AZ53" s="64"/>
      <c r="BA53" s="64"/>
      <c r="BB53" s="64"/>
      <c r="BC53" s="64"/>
      <c r="BD53" s="64"/>
      <c r="BE53" s="64"/>
      <c r="BF53" s="64"/>
      <c r="BG53" s="64"/>
      <c r="BH53" s="64"/>
      <c r="BI53" s="64"/>
      <c r="BJ53" s="64"/>
      <c r="BK53" s="64"/>
      <c r="BL53" s="64"/>
      <c r="BM53" s="64"/>
    </row>
    <row r="54" spans="1:65" ht="21.95" customHeight="1" x14ac:dyDescent="0.2">
      <c r="A54" s="101" t="s">
        <v>183</v>
      </c>
      <c r="B54" s="101">
        <v>264</v>
      </c>
      <c r="C54" s="102">
        <v>3</v>
      </c>
      <c r="D54" s="103">
        <v>40.520000000000003</v>
      </c>
      <c r="E54" s="103">
        <v>1.71</v>
      </c>
      <c r="F54" s="103">
        <f t="shared" si="2"/>
        <v>38.81</v>
      </c>
      <c r="G54" s="102">
        <v>13</v>
      </c>
      <c r="H54" s="103">
        <v>5.2</v>
      </c>
      <c r="I54" s="101"/>
      <c r="J54" s="99" t="s">
        <v>409</v>
      </c>
      <c r="K54" s="100" t="s">
        <v>182</v>
      </c>
      <c r="L54" s="104" t="s">
        <v>287</v>
      </c>
      <c r="M54" s="104">
        <v>2500</v>
      </c>
      <c r="N54" s="73" t="str">
        <f t="shared" si="3"/>
        <v>Z000 102 632 264</v>
      </c>
      <c r="O54" s="125" t="s">
        <v>442</v>
      </c>
      <c r="P54" s="63"/>
      <c r="Q54" s="64"/>
      <c r="R54" s="64"/>
      <c r="S54" s="64"/>
      <c r="T54" s="64"/>
      <c r="U54" s="64"/>
      <c r="V54" s="64"/>
      <c r="W54" s="64"/>
      <c r="X54" s="64"/>
      <c r="Y54" s="64"/>
      <c r="Z54" s="64"/>
      <c r="AA54" s="64"/>
      <c r="AB54" s="64"/>
      <c r="AC54" s="64"/>
      <c r="AD54" s="64"/>
      <c r="AE54" s="64"/>
      <c r="AF54" s="64"/>
      <c r="AG54" s="64"/>
      <c r="AH54" s="64"/>
      <c r="AI54" s="64"/>
      <c r="AJ54" s="64"/>
      <c r="AK54" s="64"/>
      <c r="AL54" s="64"/>
      <c r="AM54" s="64"/>
      <c r="AN54" s="64"/>
      <c r="AO54" s="64"/>
      <c r="AP54" s="64"/>
      <c r="AQ54" s="64"/>
      <c r="AR54" s="64"/>
      <c r="AS54" s="64"/>
      <c r="AT54" s="64"/>
      <c r="AU54" s="64"/>
      <c r="AV54" s="64"/>
      <c r="AW54" s="64"/>
      <c r="AX54" s="64"/>
      <c r="AY54" s="64"/>
      <c r="AZ54" s="64"/>
      <c r="BA54" s="64"/>
      <c r="BB54" s="64"/>
      <c r="BC54" s="64"/>
      <c r="BD54" s="64"/>
      <c r="BE54" s="64"/>
      <c r="BF54" s="64"/>
      <c r="BG54" s="64"/>
      <c r="BH54" s="64"/>
      <c r="BI54" s="64"/>
      <c r="BJ54" s="64"/>
      <c r="BK54" s="64"/>
      <c r="BL54" s="64"/>
      <c r="BM54" s="64"/>
    </row>
    <row r="55" spans="1:65" ht="21.95" customHeight="1" x14ac:dyDescent="0.2">
      <c r="A55" s="101" t="s">
        <v>181</v>
      </c>
      <c r="B55" s="101">
        <v>281</v>
      </c>
      <c r="C55" s="102">
        <v>5</v>
      </c>
      <c r="D55" s="103">
        <v>59.51</v>
      </c>
      <c r="E55" s="103">
        <v>2.0099999999999998</v>
      </c>
      <c r="F55" s="103">
        <f t="shared" si="2"/>
        <v>57.5</v>
      </c>
      <c r="G55" s="102">
        <v>10</v>
      </c>
      <c r="H55" s="103">
        <v>7.75</v>
      </c>
      <c r="I55" s="101"/>
      <c r="J55" s="99" t="s">
        <v>420</v>
      </c>
      <c r="K55" s="100" t="s">
        <v>89</v>
      </c>
      <c r="L55" s="104" t="s">
        <v>289</v>
      </c>
      <c r="M55" s="104">
        <v>1400</v>
      </c>
      <c r="N55" s="73" t="str">
        <f t="shared" si="3"/>
        <v>Z000 102 666 281</v>
      </c>
      <c r="O55" s="125" t="s">
        <v>438</v>
      </c>
      <c r="P55" s="63"/>
      <c r="Q55" s="64"/>
      <c r="R55" s="64"/>
      <c r="S55" s="64"/>
      <c r="T55" s="64"/>
      <c r="U55" s="64"/>
      <c r="V55" s="64"/>
      <c r="W55" s="64"/>
      <c r="X55" s="64"/>
      <c r="Y55" s="64"/>
      <c r="Z55" s="64"/>
      <c r="AA55" s="64"/>
      <c r="AB55" s="64"/>
      <c r="AC55" s="64"/>
      <c r="AD55" s="64"/>
      <c r="AE55" s="64"/>
      <c r="AF55" s="64"/>
      <c r="AG55" s="64"/>
      <c r="AH55" s="64"/>
      <c r="AI55" s="64"/>
      <c r="AJ55" s="64"/>
      <c r="AK55" s="64"/>
      <c r="AL55" s="64"/>
      <c r="AM55" s="64"/>
      <c r="AN55" s="64"/>
      <c r="AO55" s="64"/>
      <c r="AP55" s="64"/>
      <c r="AQ55" s="64"/>
      <c r="AR55" s="64"/>
      <c r="AS55" s="64"/>
      <c r="AT55" s="64"/>
      <c r="AU55" s="64"/>
      <c r="AV55" s="64"/>
      <c r="AW55" s="64"/>
      <c r="AX55" s="64"/>
      <c r="AY55" s="64"/>
      <c r="AZ55" s="64"/>
      <c r="BA55" s="64"/>
      <c r="BB55" s="64"/>
      <c r="BC55" s="64"/>
      <c r="BD55" s="64"/>
      <c r="BE55" s="64"/>
      <c r="BF55" s="64"/>
      <c r="BG55" s="64"/>
      <c r="BH55" s="64"/>
      <c r="BI55" s="64"/>
      <c r="BJ55" s="64"/>
      <c r="BK55" s="64"/>
      <c r="BL55" s="64"/>
      <c r="BM55" s="64"/>
    </row>
    <row r="56" spans="1:65" ht="21.95" customHeight="1" x14ac:dyDescent="0.2">
      <c r="A56" s="101" t="s">
        <v>180</v>
      </c>
      <c r="B56" s="101">
        <v>281</v>
      </c>
      <c r="C56" s="102">
        <v>5</v>
      </c>
      <c r="D56" s="103">
        <v>60.81</v>
      </c>
      <c r="E56" s="103">
        <v>2.0099999999999998</v>
      </c>
      <c r="F56" s="103">
        <f t="shared" si="2"/>
        <v>58.800000000000004</v>
      </c>
      <c r="G56" s="102">
        <v>8</v>
      </c>
      <c r="H56" s="103">
        <v>7.9</v>
      </c>
      <c r="I56" s="101"/>
      <c r="J56" s="99" t="s">
        <v>420</v>
      </c>
      <c r="K56" s="100" t="s">
        <v>89</v>
      </c>
      <c r="L56" s="104" t="s">
        <v>290</v>
      </c>
      <c r="M56" s="104">
        <v>1400</v>
      </c>
      <c r="N56" s="73" t="str">
        <f t="shared" si="3"/>
        <v>Z000 102 682 281</v>
      </c>
      <c r="O56" s="125" t="s">
        <v>438</v>
      </c>
      <c r="P56" s="63"/>
      <c r="Q56" s="64"/>
      <c r="R56" s="64"/>
      <c r="S56" s="64"/>
      <c r="T56" s="64"/>
      <c r="U56" s="64"/>
      <c r="V56" s="64"/>
      <c r="W56" s="64"/>
      <c r="X56" s="64"/>
      <c r="Y56" s="64"/>
      <c r="Z56" s="64"/>
      <c r="AA56" s="64"/>
      <c r="AB56" s="64"/>
      <c r="AC56" s="64"/>
      <c r="AD56" s="64"/>
      <c r="AE56" s="64"/>
      <c r="AF56" s="64"/>
      <c r="AG56" s="64"/>
      <c r="AH56" s="64"/>
      <c r="AI56" s="64"/>
      <c r="AJ56" s="64"/>
      <c r="AK56" s="64"/>
      <c r="AL56" s="64"/>
      <c r="AM56" s="64"/>
      <c r="AN56" s="64"/>
      <c r="AO56" s="64"/>
      <c r="AP56" s="64"/>
      <c r="AQ56" s="64"/>
      <c r="AR56" s="64"/>
      <c r="AS56" s="64"/>
      <c r="AT56" s="64"/>
      <c r="AU56" s="64"/>
      <c r="AV56" s="64"/>
      <c r="AW56" s="64"/>
      <c r="AX56" s="64"/>
      <c r="AY56" s="64"/>
      <c r="AZ56" s="64"/>
      <c r="BA56" s="64"/>
      <c r="BB56" s="64"/>
      <c r="BC56" s="64"/>
      <c r="BD56" s="64"/>
      <c r="BE56" s="64"/>
      <c r="BF56" s="64"/>
      <c r="BG56" s="64"/>
      <c r="BH56" s="64"/>
      <c r="BI56" s="64"/>
      <c r="BJ56" s="64"/>
      <c r="BK56" s="64"/>
      <c r="BL56" s="64"/>
      <c r="BM56" s="64"/>
    </row>
    <row r="57" spans="1:65" ht="21.95" customHeight="1" x14ac:dyDescent="0.2">
      <c r="A57" s="101" t="s">
        <v>179</v>
      </c>
      <c r="B57" s="101">
        <v>282</v>
      </c>
      <c r="C57" s="102">
        <v>4</v>
      </c>
      <c r="D57" s="103">
        <v>67.930000000000007</v>
      </c>
      <c r="E57" s="103">
        <v>2.11</v>
      </c>
      <c r="F57" s="103">
        <f t="shared" si="2"/>
        <v>65.820000000000007</v>
      </c>
      <c r="G57" s="102">
        <v>11</v>
      </c>
      <c r="H57" s="103">
        <v>8.6</v>
      </c>
      <c r="I57" s="101"/>
      <c r="J57" s="99" t="s">
        <v>131</v>
      </c>
      <c r="K57" s="100" t="s">
        <v>89</v>
      </c>
      <c r="L57" s="104" t="s">
        <v>276</v>
      </c>
      <c r="M57" s="104">
        <v>1200</v>
      </c>
      <c r="N57" s="73" t="str">
        <f t="shared" si="3"/>
        <v>Z000 102 710 282</v>
      </c>
      <c r="O57" s="125" t="s">
        <v>438</v>
      </c>
      <c r="P57" s="63"/>
      <c r="Q57" s="64"/>
      <c r="R57" s="64"/>
      <c r="S57" s="64"/>
      <c r="T57" s="64"/>
      <c r="U57" s="64"/>
      <c r="V57" s="64"/>
      <c r="W57" s="64"/>
      <c r="X57" s="64"/>
      <c r="Y57" s="64"/>
      <c r="Z57" s="64"/>
      <c r="AA57" s="64"/>
      <c r="AB57" s="64"/>
      <c r="AC57" s="64"/>
      <c r="AD57" s="64"/>
      <c r="AE57" s="64"/>
      <c r="AF57" s="64"/>
      <c r="AG57" s="64"/>
      <c r="AH57" s="64"/>
      <c r="AI57" s="64"/>
      <c r="AJ57" s="64"/>
      <c r="AK57" s="64"/>
      <c r="AL57" s="64"/>
      <c r="AM57" s="64"/>
      <c r="AN57" s="64"/>
      <c r="AO57" s="64"/>
      <c r="AP57" s="64"/>
      <c r="AQ57" s="64"/>
      <c r="AR57" s="64"/>
      <c r="AS57" s="64"/>
      <c r="AT57" s="64"/>
      <c r="AU57" s="64"/>
      <c r="AV57" s="64"/>
      <c r="AW57" s="64"/>
      <c r="AX57" s="64"/>
      <c r="AY57" s="64"/>
      <c r="AZ57" s="64"/>
      <c r="BA57" s="64"/>
      <c r="BB57" s="64"/>
      <c r="BC57" s="64"/>
      <c r="BD57" s="64"/>
      <c r="BE57" s="64"/>
      <c r="BF57" s="64"/>
      <c r="BG57" s="64"/>
      <c r="BH57" s="64"/>
      <c r="BI57" s="64"/>
      <c r="BJ57" s="64"/>
      <c r="BK57" s="64"/>
      <c r="BL57" s="64"/>
      <c r="BM57" s="64"/>
    </row>
    <row r="58" spans="1:65" ht="21.95" customHeight="1" x14ac:dyDescent="0.2">
      <c r="A58" s="101" t="s">
        <v>178</v>
      </c>
      <c r="B58" s="101">
        <v>282</v>
      </c>
      <c r="C58" s="102">
        <v>4</v>
      </c>
      <c r="D58" s="103">
        <v>66.62</v>
      </c>
      <c r="E58" s="103">
        <v>2.11</v>
      </c>
      <c r="F58" s="103">
        <f t="shared" si="2"/>
        <v>64.510000000000005</v>
      </c>
      <c r="G58" s="102">
        <v>11</v>
      </c>
      <c r="H58" s="103">
        <v>8.4</v>
      </c>
      <c r="I58" s="101"/>
      <c r="J58" s="99" t="s">
        <v>131</v>
      </c>
      <c r="K58" s="100" t="s">
        <v>89</v>
      </c>
      <c r="L58" s="104" t="s">
        <v>275</v>
      </c>
      <c r="M58" s="104">
        <v>1200</v>
      </c>
      <c r="N58" s="73" t="str">
        <f t="shared" si="3"/>
        <v>Z000 102 711 282</v>
      </c>
      <c r="O58" s="125" t="s">
        <v>438</v>
      </c>
      <c r="P58" s="63"/>
      <c r="Q58" s="64"/>
      <c r="R58" s="64"/>
      <c r="S58" s="64"/>
      <c r="T58" s="64"/>
      <c r="U58" s="64"/>
      <c r="V58" s="64"/>
      <c r="W58" s="64"/>
      <c r="X58" s="64"/>
      <c r="Y58" s="64"/>
      <c r="Z58" s="64"/>
      <c r="AA58" s="64"/>
      <c r="AB58" s="64"/>
      <c r="AC58" s="64"/>
      <c r="AD58" s="64"/>
      <c r="AE58" s="64"/>
      <c r="AF58" s="64"/>
      <c r="AG58" s="64"/>
      <c r="AH58" s="64"/>
      <c r="AI58" s="64"/>
      <c r="AJ58" s="64"/>
      <c r="AK58" s="64"/>
      <c r="AL58" s="64"/>
      <c r="AM58" s="64"/>
      <c r="AN58" s="64"/>
      <c r="AO58" s="64"/>
      <c r="AP58" s="64"/>
      <c r="AQ58" s="64"/>
      <c r="AR58" s="64"/>
      <c r="AS58" s="64"/>
      <c r="AT58" s="64"/>
      <c r="AU58" s="64"/>
      <c r="AV58" s="64"/>
      <c r="AW58" s="64"/>
      <c r="AX58" s="64"/>
      <c r="AY58" s="64"/>
      <c r="AZ58" s="64"/>
      <c r="BA58" s="64"/>
      <c r="BB58" s="64"/>
      <c r="BC58" s="64"/>
      <c r="BD58" s="64"/>
      <c r="BE58" s="64"/>
      <c r="BF58" s="64"/>
      <c r="BG58" s="64"/>
      <c r="BH58" s="64"/>
      <c r="BI58" s="64"/>
      <c r="BJ58" s="64"/>
      <c r="BK58" s="64"/>
      <c r="BL58" s="64"/>
      <c r="BM58" s="64"/>
    </row>
    <row r="59" spans="1:65" ht="21.95" customHeight="1" x14ac:dyDescent="0.2">
      <c r="A59" s="101" t="s">
        <v>177</v>
      </c>
      <c r="B59" s="101">
        <v>282</v>
      </c>
      <c r="C59" s="102">
        <v>4</v>
      </c>
      <c r="D59" s="103">
        <v>65.52</v>
      </c>
      <c r="E59" s="103">
        <v>2.0099999999999998</v>
      </c>
      <c r="F59" s="103">
        <f t="shared" si="2"/>
        <v>63.51</v>
      </c>
      <c r="G59" s="102">
        <v>11</v>
      </c>
      <c r="H59" s="103">
        <v>8.3000000000000007</v>
      </c>
      <c r="I59" s="101"/>
      <c r="J59" s="99" t="s">
        <v>131</v>
      </c>
      <c r="K59" s="100" t="s">
        <v>89</v>
      </c>
      <c r="L59" s="104" t="s">
        <v>291</v>
      </c>
      <c r="M59" s="104">
        <v>1200</v>
      </c>
      <c r="N59" s="73" t="str">
        <f t="shared" si="3"/>
        <v>Z000 102 712 282</v>
      </c>
      <c r="O59" s="125" t="s">
        <v>438</v>
      </c>
      <c r="P59" s="63"/>
      <c r="Q59" s="64"/>
      <c r="R59" s="64"/>
      <c r="S59" s="64"/>
      <c r="T59" s="64"/>
      <c r="U59" s="64"/>
      <c r="V59" s="64"/>
      <c r="W59" s="64"/>
      <c r="X59" s="64"/>
      <c r="Y59" s="64"/>
      <c r="Z59" s="64"/>
      <c r="AA59" s="64"/>
      <c r="AB59" s="64"/>
      <c r="AC59" s="64"/>
      <c r="AD59" s="64"/>
      <c r="AE59" s="64"/>
      <c r="AF59" s="64"/>
      <c r="AG59" s="64"/>
      <c r="AH59" s="64"/>
      <c r="AI59" s="64"/>
      <c r="AJ59" s="64"/>
      <c r="AK59" s="64"/>
      <c r="AL59" s="64"/>
      <c r="AM59" s="64"/>
      <c r="AN59" s="64"/>
      <c r="AO59" s="64"/>
      <c r="AP59" s="64"/>
      <c r="AQ59" s="64"/>
      <c r="AR59" s="64"/>
      <c r="AS59" s="64"/>
      <c r="AT59" s="64"/>
      <c r="AU59" s="64"/>
      <c r="AV59" s="64"/>
      <c r="AW59" s="64"/>
      <c r="AX59" s="64"/>
      <c r="AY59" s="64"/>
      <c r="AZ59" s="64"/>
      <c r="BA59" s="64"/>
      <c r="BB59" s="64"/>
      <c r="BC59" s="64"/>
      <c r="BD59" s="64"/>
      <c r="BE59" s="64"/>
      <c r="BF59" s="64"/>
      <c r="BG59" s="64"/>
      <c r="BH59" s="64"/>
      <c r="BI59" s="64"/>
      <c r="BJ59" s="64"/>
      <c r="BK59" s="64"/>
      <c r="BL59" s="64"/>
      <c r="BM59" s="64"/>
    </row>
    <row r="60" spans="1:65" ht="21.95" customHeight="1" x14ac:dyDescent="0.2">
      <c r="A60" s="101" t="s">
        <v>176</v>
      </c>
      <c r="B60" s="101">
        <v>263</v>
      </c>
      <c r="C60" s="102">
        <v>3</v>
      </c>
      <c r="D60" s="103">
        <v>38.31</v>
      </c>
      <c r="E60" s="103">
        <v>0.81</v>
      </c>
      <c r="F60" s="103">
        <f t="shared" si="2"/>
        <v>37.5</v>
      </c>
      <c r="G60" s="102">
        <v>14</v>
      </c>
      <c r="H60" s="103">
        <v>4.95</v>
      </c>
      <c r="I60" s="101"/>
      <c r="J60" s="99" t="s">
        <v>409</v>
      </c>
      <c r="K60" s="100" t="s">
        <v>182</v>
      </c>
      <c r="L60" s="104" t="s">
        <v>286</v>
      </c>
      <c r="M60" s="104">
        <v>2500</v>
      </c>
      <c r="N60" s="73" t="str">
        <f t="shared" si="3"/>
        <v>Z000 102 741 263</v>
      </c>
      <c r="O60" s="125" t="s">
        <v>442</v>
      </c>
      <c r="P60" s="63"/>
      <c r="Q60" s="64"/>
      <c r="R60" s="64"/>
      <c r="S60" s="64"/>
      <c r="T60" s="64"/>
      <c r="U60" s="64"/>
      <c r="V60" s="64"/>
      <c r="W60" s="64"/>
      <c r="X60" s="64"/>
      <c r="Y60" s="64"/>
      <c r="Z60" s="64"/>
      <c r="AA60" s="64"/>
      <c r="AB60" s="64"/>
      <c r="AC60" s="64"/>
      <c r="AD60" s="64"/>
      <c r="AE60" s="64"/>
      <c r="AF60" s="64"/>
      <c r="AG60" s="64"/>
      <c r="AH60" s="64"/>
      <c r="AI60" s="64"/>
      <c r="AJ60" s="64"/>
      <c r="AK60" s="64"/>
      <c r="AL60" s="64"/>
      <c r="AM60" s="64"/>
      <c r="AN60" s="64"/>
      <c r="AO60" s="64"/>
      <c r="AP60" s="64"/>
      <c r="AQ60" s="64"/>
      <c r="AR60" s="64"/>
      <c r="AS60" s="64"/>
      <c r="AT60" s="64"/>
      <c r="AU60" s="64"/>
      <c r="AV60" s="64"/>
      <c r="AW60" s="64"/>
      <c r="AX60" s="64"/>
      <c r="AY60" s="64"/>
      <c r="AZ60" s="64"/>
      <c r="BA60" s="64"/>
      <c r="BB60" s="64"/>
      <c r="BC60" s="64"/>
      <c r="BD60" s="64"/>
      <c r="BE60" s="64"/>
      <c r="BF60" s="64"/>
      <c r="BG60" s="64"/>
      <c r="BH60" s="64"/>
      <c r="BI60" s="64"/>
      <c r="BJ60" s="64"/>
      <c r="BK60" s="64"/>
      <c r="BL60" s="64"/>
      <c r="BM60" s="64"/>
    </row>
    <row r="61" spans="1:65" ht="21.95" customHeight="1" x14ac:dyDescent="0.2">
      <c r="A61" s="101" t="s">
        <v>176</v>
      </c>
      <c r="B61" s="101">
        <v>264</v>
      </c>
      <c r="C61" s="102">
        <v>3</v>
      </c>
      <c r="D61" s="103">
        <v>38.31</v>
      </c>
      <c r="E61" s="103">
        <v>0.81</v>
      </c>
      <c r="F61" s="103">
        <f t="shared" si="2"/>
        <v>37.5</v>
      </c>
      <c r="G61" s="102">
        <v>14</v>
      </c>
      <c r="H61" s="103">
        <v>4.95</v>
      </c>
      <c r="I61" s="101"/>
      <c r="J61" s="99" t="s">
        <v>426</v>
      </c>
      <c r="K61" s="100" t="s">
        <v>182</v>
      </c>
      <c r="L61" s="104" t="s">
        <v>286</v>
      </c>
      <c r="M61" s="104">
        <v>2500</v>
      </c>
      <c r="N61" s="73" t="str">
        <f t="shared" si="3"/>
        <v>Z000 102 741 264</v>
      </c>
      <c r="O61" s="125" t="s">
        <v>441</v>
      </c>
      <c r="P61" s="26"/>
    </row>
    <row r="62" spans="1:65" ht="21.95" customHeight="1" x14ac:dyDescent="0.2">
      <c r="A62" s="101" t="s">
        <v>175</v>
      </c>
      <c r="B62" s="101">
        <v>281</v>
      </c>
      <c r="C62" s="102">
        <v>6</v>
      </c>
      <c r="D62" s="103">
        <v>65.849999999999994</v>
      </c>
      <c r="E62" s="103">
        <v>1.45</v>
      </c>
      <c r="F62" s="103">
        <f t="shared" si="2"/>
        <v>64.399999999999991</v>
      </c>
      <c r="G62" s="102">
        <v>10</v>
      </c>
      <c r="H62" s="103">
        <v>8.6</v>
      </c>
      <c r="I62" s="101"/>
      <c r="J62" s="99" t="s">
        <v>420</v>
      </c>
      <c r="K62" s="100" t="s">
        <v>89</v>
      </c>
      <c r="L62" s="104" t="s">
        <v>292</v>
      </c>
      <c r="M62" s="104">
        <v>1200</v>
      </c>
      <c r="N62" s="73" t="str">
        <f t="shared" si="3"/>
        <v>Z000 102 777 281</v>
      </c>
      <c r="O62" s="125" t="s">
        <v>444</v>
      </c>
      <c r="P62" s="26"/>
    </row>
    <row r="63" spans="1:65" ht="21.95" customHeight="1" x14ac:dyDescent="0.2">
      <c r="A63" s="101" t="s">
        <v>174</v>
      </c>
      <c r="B63" s="101">
        <v>282</v>
      </c>
      <c r="C63" s="102">
        <v>6</v>
      </c>
      <c r="D63" s="103">
        <v>62.15</v>
      </c>
      <c r="E63" s="103">
        <v>2.0499999999999998</v>
      </c>
      <c r="F63" s="103">
        <f t="shared" si="2"/>
        <v>60.1</v>
      </c>
      <c r="G63" s="102">
        <v>9</v>
      </c>
      <c r="H63" s="103">
        <v>8.1</v>
      </c>
      <c r="I63" s="101"/>
      <c r="J63" s="99" t="s">
        <v>420</v>
      </c>
      <c r="K63" s="100" t="s">
        <v>89</v>
      </c>
      <c r="L63" s="104" t="s">
        <v>293</v>
      </c>
      <c r="M63" s="104">
        <v>1400</v>
      </c>
      <c r="N63" s="73" t="str">
        <f t="shared" si="3"/>
        <v>Z000 102 813 282</v>
      </c>
      <c r="O63" s="125" t="s">
        <v>438</v>
      </c>
      <c r="P63" s="26"/>
    </row>
    <row r="64" spans="1:65" ht="21.95" customHeight="1" x14ac:dyDescent="0.2">
      <c r="A64" s="101" t="s">
        <v>173</v>
      </c>
      <c r="B64" s="101">
        <v>282</v>
      </c>
      <c r="C64" s="102">
        <v>4</v>
      </c>
      <c r="D64" s="103">
        <v>64.150000000000006</v>
      </c>
      <c r="E64" s="103">
        <v>2.0499999999999998</v>
      </c>
      <c r="F64" s="103">
        <f t="shared" si="2"/>
        <v>62.100000000000009</v>
      </c>
      <c r="G64" s="102">
        <v>8</v>
      </c>
      <c r="H64" s="103">
        <v>8.1</v>
      </c>
      <c r="I64" s="101"/>
      <c r="J64" s="99" t="s">
        <v>131</v>
      </c>
      <c r="K64" s="100" t="s">
        <v>89</v>
      </c>
      <c r="L64" s="104" t="s">
        <v>293</v>
      </c>
      <c r="M64" s="104">
        <v>1200</v>
      </c>
      <c r="N64" s="73" t="str">
        <f t="shared" si="3"/>
        <v>Z000 102 814 282</v>
      </c>
      <c r="O64" s="125" t="s">
        <v>438</v>
      </c>
      <c r="P64" s="26"/>
    </row>
    <row r="65" spans="1:16" ht="21.95" customHeight="1" x14ac:dyDescent="0.2">
      <c r="A65" s="101" t="s">
        <v>171</v>
      </c>
      <c r="B65" s="101" t="s">
        <v>362</v>
      </c>
      <c r="C65" s="102"/>
      <c r="D65" s="103"/>
      <c r="E65" s="103"/>
      <c r="F65" s="103"/>
      <c r="G65" s="102"/>
      <c r="H65" s="103"/>
      <c r="I65" s="101"/>
      <c r="J65" s="99" t="s">
        <v>425</v>
      </c>
      <c r="K65" s="100"/>
      <c r="L65" s="104" t="s">
        <v>445</v>
      </c>
      <c r="M65" s="104">
        <v>2500</v>
      </c>
      <c r="N65" s="73" t="str">
        <f t="shared" si="3"/>
        <v>Z000 102 894 M10</v>
      </c>
      <c r="O65" s="125" t="s">
        <v>437</v>
      </c>
      <c r="P65" s="26"/>
    </row>
    <row r="66" spans="1:16" ht="21.95" customHeight="1" x14ac:dyDescent="0.2">
      <c r="A66" s="101" t="s">
        <v>170</v>
      </c>
      <c r="B66" s="101">
        <v>264</v>
      </c>
      <c r="C66" s="102">
        <v>2.5</v>
      </c>
      <c r="D66" s="103">
        <v>39.19</v>
      </c>
      <c r="E66" s="103">
        <v>1.68</v>
      </c>
      <c r="F66" s="103">
        <f t="shared" ref="F66:F97" si="4">SUM(D66-E66)</f>
        <v>37.51</v>
      </c>
      <c r="G66" s="102">
        <v>8</v>
      </c>
      <c r="H66" s="103">
        <v>4.95</v>
      </c>
      <c r="I66" s="101"/>
      <c r="J66" s="99" t="s">
        <v>423</v>
      </c>
      <c r="K66" s="100" t="s">
        <v>182</v>
      </c>
      <c r="L66" s="104" t="s">
        <v>295</v>
      </c>
      <c r="M66" s="104">
        <v>3000</v>
      </c>
      <c r="N66" s="73" t="str">
        <f t="shared" si="3"/>
        <v>Z000 102 947 264</v>
      </c>
      <c r="O66" s="125" t="s">
        <v>439</v>
      </c>
      <c r="P66" s="26"/>
    </row>
    <row r="67" spans="1:16" ht="21.95" customHeight="1" x14ac:dyDescent="0.2">
      <c r="A67" s="101" t="s">
        <v>169</v>
      </c>
      <c r="B67" s="101">
        <v>264</v>
      </c>
      <c r="C67" s="102">
        <v>3</v>
      </c>
      <c r="D67" s="103">
        <v>38.36</v>
      </c>
      <c r="E67" s="103">
        <v>1.46</v>
      </c>
      <c r="F67" s="103">
        <f t="shared" si="4"/>
        <v>36.9</v>
      </c>
      <c r="G67" s="102">
        <v>12</v>
      </c>
      <c r="H67" s="103">
        <v>4.95</v>
      </c>
      <c r="I67" s="101"/>
      <c r="J67" s="99" t="s">
        <v>409</v>
      </c>
      <c r="K67" s="100" t="s">
        <v>182</v>
      </c>
      <c r="L67" s="104" t="s">
        <v>295</v>
      </c>
      <c r="M67" s="104">
        <v>3000</v>
      </c>
      <c r="N67" s="73" t="str">
        <f t="shared" ref="N67:N98" si="5">CONCATENATE(MID(A67,1,12)," ",MID(B67,1,3))</f>
        <v>Z000 102 948 264</v>
      </c>
      <c r="O67" s="125" t="s">
        <v>439</v>
      </c>
      <c r="P67" s="26"/>
    </row>
    <row r="68" spans="1:16" ht="21.95" customHeight="1" x14ac:dyDescent="0.2">
      <c r="A68" s="101" t="s">
        <v>168</v>
      </c>
      <c r="B68" s="101">
        <v>264</v>
      </c>
      <c r="C68" s="102">
        <v>4.5</v>
      </c>
      <c r="D68" s="103">
        <v>58.4</v>
      </c>
      <c r="E68" s="103">
        <v>2.1</v>
      </c>
      <c r="F68" s="103">
        <f t="shared" si="4"/>
        <v>56.3</v>
      </c>
      <c r="G68" s="102">
        <v>9</v>
      </c>
      <c r="H68" s="103">
        <v>7.47</v>
      </c>
      <c r="I68" s="101"/>
      <c r="J68" s="99" t="s">
        <v>387</v>
      </c>
      <c r="K68" s="100" t="s">
        <v>93</v>
      </c>
      <c r="L68" s="104" t="s">
        <v>296</v>
      </c>
      <c r="M68" s="104">
        <v>2500</v>
      </c>
      <c r="N68" s="73" t="str">
        <f t="shared" si="5"/>
        <v>Z000 102 964 264</v>
      </c>
      <c r="O68" s="125" t="s">
        <v>438</v>
      </c>
      <c r="P68" s="26"/>
    </row>
    <row r="69" spans="1:16" ht="21.95" customHeight="1" x14ac:dyDescent="0.2">
      <c r="A69" s="101" t="s">
        <v>167</v>
      </c>
      <c r="B69" s="101">
        <v>262</v>
      </c>
      <c r="C69" s="102">
        <v>4</v>
      </c>
      <c r="D69" s="103">
        <v>44.65</v>
      </c>
      <c r="E69" s="103">
        <v>1.65</v>
      </c>
      <c r="F69" s="103">
        <f t="shared" si="4"/>
        <v>43</v>
      </c>
      <c r="G69" s="102">
        <v>11</v>
      </c>
      <c r="H69" s="103">
        <v>5.75</v>
      </c>
      <c r="I69" s="101"/>
      <c r="J69" s="99" t="s">
        <v>413</v>
      </c>
      <c r="K69" s="100" t="s">
        <v>188</v>
      </c>
      <c r="L69" s="104" t="s">
        <v>297</v>
      </c>
      <c r="M69" s="104">
        <v>2500</v>
      </c>
      <c r="N69" s="73" t="str">
        <f t="shared" si="5"/>
        <v>Z000 102 981 262</v>
      </c>
      <c r="O69" s="125" t="s">
        <v>439</v>
      </c>
      <c r="P69" s="26"/>
    </row>
    <row r="70" spans="1:16" ht="21.95" customHeight="1" x14ac:dyDescent="0.2">
      <c r="A70" s="101" t="s">
        <v>167</v>
      </c>
      <c r="B70" s="101">
        <v>261</v>
      </c>
      <c r="C70" s="102">
        <v>4</v>
      </c>
      <c r="D70" s="103">
        <v>44.65</v>
      </c>
      <c r="E70" s="103">
        <v>1.65</v>
      </c>
      <c r="F70" s="103">
        <f t="shared" si="4"/>
        <v>43</v>
      </c>
      <c r="G70" s="102">
        <v>11</v>
      </c>
      <c r="H70" s="103">
        <v>5.75</v>
      </c>
      <c r="I70" s="101"/>
      <c r="J70" s="99" t="s">
        <v>413</v>
      </c>
      <c r="K70" s="100" t="s">
        <v>188</v>
      </c>
      <c r="L70" s="104" t="s">
        <v>297</v>
      </c>
      <c r="M70" s="104">
        <v>2500</v>
      </c>
      <c r="N70" s="73" t="str">
        <f t="shared" si="5"/>
        <v>Z000 102 981 261</v>
      </c>
      <c r="O70" s="125" t="s">
        <v>439</v>
      </c>
      <c r="P70" s="26"/>
    </row>
    <row r="71" spans="1:16" ht="21.95" customHeight="1" x14ac:dyDescent="0.2">
      <c r="A71" s="101" t="s">
        <v>166</v>
      </c>
      <c r="B71" s="101">
        <v>263</v>
      </c>
      <c r="C71" s="102">
        <v>3</v>
      </c>
      <c r="D71" s="103">
        <v>45.25</v>
      </c>
      <c r="E71" s="103">
        <v>1.65</v>
      </c>
      <c r="F71" s="103">
        <f t="shared" si="4"/>
        <v>43.6</v>
      </c>
      <c r="G71" s="102">
        <v>11</v>
      </c>
      <c r="H71" s="103">
        <v>5.75</v>
      </c>
      <c r="I71" s="101"/>
      <c r="J71" s="99" t="s">
        <v>414</v>
      </c>
      <c r="K71" s="100" t="s">
        <v>188</v>
      </c>
      <c r="L71" s="104" t="s">
        <v>297</v>
      </c>
      <c r="M71" s="104">
        <v>2500</v>
      </c>
      <c r="N71" s="73" t="str">
        <f t="shared" si="5"/>
        <v>Z000 102 983 263</v>
      </c>
      <c r="O71" s="125" t="s">
        <v>439</v>
      </c>
      <c r="P71" s="26"/>
    </row>
    <row r="72" spans="1:16" ht="21.95" customHeight="1" x14ac:dyDescent="0.2">
      <c r="A72" s="101" t="s">
        <v>165</v>
      </c>
      <c r="B72" s="101">
        <v>261</v>
      </c>
      <c r="C72" s="102">
        <v>5.5</v>
      </c>
      <c r="D72" s="103">
        <v>57.95</v>
      </c>
      <c r="E72" s="103">
        <v>2.0499999999999998</v>
      </c>
      <c r="F72" s="103">
        <f t="shared" si="4"/>
        <v>55.900000000000006</v>
      </c>
      <c r="G72" s="102">
        <v>8</v>
      </c>
      <c r="H72" s="103">
        <v>7.47</v>
      </c>
      <c r="I72" s="101"/>
      <c r="J72" s="117" t="s">
        <v>422</v>
      </c>
      <c r="K72" s="100" t="s">
        <v>93</v>
      </c>
      <c r="L72" s="104" t="s">
        <v>259</v>
      </c>
      <c r="M72" s="104">
        <v>3000</v>
      </c>
      <c r="N72" s="73" t="str">
        <f t="shared" si="5"/>
        <v>Z000 102 990 261</v>
      </c>
      <c r="O72" s="125"/>
      <c r="P72" s="26"/>
    </row>
    <row r="73" spans="1:16" ht="21.95" customHeight="1" x14ac:dyDescent="0.2">
      <c r="A73" s="101" t="s">
        <v>164</v>
      </c>
      <c r="B73" s="101">
        <v>261</v>
      </c>
      <c r="C73" s="102">
        <v>4</v>
      </c>
      <c r="D73" s="103">
        <v>51.15</v>
      </c>
      <c r="E73" s="103">
        <v>2.0499999999999998</v>
      </c>
      <c r="F73" s="103">
        <f t="shared" si="4"/>
        <v>49.1</v>
      </c>
      <c r="G73" s="102">
        <v>8</v>
      </c>
      <c r="H73" s="103">
        <v>6.45</v>
      </c>
      <c r="I73" s="101"/>
      <c r="J73" s="99" t="s">
        <v>416</v>
      </c>
      <c r="K73" s="100" t="s">
        <v>145</v>
      </c>
      <c r="L73" s="104" t="s">
        <v>298</v>
      </c>
      <c r="M73" s="104">
        <v>2500</v>
      </c>
      <c r="N73" s="73" t="str">
        <f t="shared" si="5"/>
        <v>Z000 102 997 261</v>
      </c>
      <c r="O73" s="125" t="s">
        <v>439</v>
      </c>
      <c r="P73" s="26"/>
    </row>
    <row r="74" spans="1:16" ht="21.95" customHeight="1" x14ac:dyDescent="0.2">
      <c r="A74" s="101" t="s">
        <v>164</v>
      </c>
      <c r="B74" s="101">
        <v>262</v>
      </c>
      <c r="C74" s="102">
        <v>4</v>
      </c>
      <c r="D74" s="103">
        <v>51.15</v>
      </c>
      <c r="E74" s="103">
        <v>2.0499999999999998</v>
      </c>
      <c r="F74" s="103">
        <f t="shared" si="4"/>
        <v>49.1</v>
      </c>
      <c r="G74" s="102">
        <v>8</v>
      </c>
      <c r="H74" s="103">
        <v>6.45</v>
      </c>
      <c r="I74" s="101"/>
      <c r="J74" s="99" t="s">
        <v>416</v>
      </c>
      <c r="K74" s="100" t="s">
        <v>145</v>
      </c>
      <c r="L74" s="104" t="s">
        <v>298</v>
      </c>
      <c r="M74" s="104">
        <v>2500</v>
      </c>
      <c r="N74" s="73" t="str">
        <f t="shared" si="5"/>
        <v>Z000 102 997 262</v>
      </c>
      <c r="O74" s="125" t="s">
        <v>439</v>
      </c>
      <c r="P74" s="26"/>
    </row>
    <row r="75" spans="1:16" ht="21.95" customHeight="1" x14ac:dyDescent="0.2">
      <c r="A75" s="101" t="s">
        <v>163</v>
      </c>
      <c r="B75" s="101">
        <v>263</v>
      </c>
      <c r="C75" s="102">
        <v>3.5</v>
      </c>
      <c r="D75" s="103">
        <v>50.95</v>
      </c>
      <c r="E75" s="103">
        <v>2.0499999999999998</v>
      </c>
      <c r="F75" s="103">
        <f t="shared" si="4"/>
        <v>48.900000000000006</v>
      </c>
      <c r="G75" s="102">
        <v>8</v>
      </c>
      <c r="H75" s="103">
        <v>6.45</v>
      </c>
      <c r="I75" s="101"/>
      <c r="J75" s="99" t="s">
        <v>415</v>
      </c>
      <c r="K75" s="100" t="s">
        <v>145</v>
      </c>
      <c r="L75" s="104" t="s">
        <v>298</v>
      </c>
      <c r="M75" s="104">
        <v>2500</v>
      </c>
      <c r="N75" s="73" t="str">
        <f t="shared" si="5"/>
        <v>Z000 102 999 263</v>
      </c>
      <c r="O75" s="125" t="s">
        <v>439</v>
      </c>
      <c r="P75" s="26"/>
    </row>
    <row r="76" spans="1:16" ht="21.95" customHeight="1" x14ac:dyDescent="0.2">
      <c r="A76" s="101" t="s">
        <v>162</v>
      </c>
      <c r="B76" s="101">
        <v>462</v>
      </c>
      <c r="C76" s="102">
        <v>3.5</v>
      </c>
      <c r="D76" s="103">
        <v>53.8</v>
      </c>
      <c r="E76" s="103">
        <v>1.33</v>
      </c>
      <c r="F76" s="103">
        <f t="shared" si="4"/>
        <v>52.47</v>
      </c>
      <c r="G76" s="102">
        <v>12</v>
      </c>
      <c r="H76" s="103">
        <v>6.79</v>
      </c>
      <c r="I76" s="101"/>
      <c r="J76" s="99" t="s">
        <v>131</v>
      </c>
      <c r="K76" s="100" t="s">
        <v>89</v>
      </c>
      <c r="L76" s="104" t="s">
        <v>299</v>
      </c>
      <c r="M76" s="104">
        <v>1250</v>
      </c>
      <c r="N76" s="73" t="str">
        <f t="shared" si="5"/>
        <v>Z000 110 408 462</v>
      </c>
      <c r="O76" s="125" t="s">
        <v>437</v>
      </c>
      <c r="P76" s="26"/>
    </row>
    <row r="77" spans="1:16" ht="21.95" customHeight="1" x14ac:dyDescent="0.2">
      <c r="A77" s="101" t="s">
        <v>161</v>
      </c>
      <c r="B77" s="101">
        <v>451</v>
      </c>
      <c r="C77" s="102">
        <v>4</v>
      </c>
      <c r="D77" s="103">
        <v>53.03</v>
      </c>
      <c r="E77" s="103">
        <v>1.24</v>
      </c>
      <c r="F77" s="103">
        <f t="shared" si="4"/>
        <v>51.79</v>
      </c>
      <c r="G77" s="102">
        <v>12</v>
      </c>
      <c r="H77" s="103">
        <v>6.79</v>
      </c>
      <c r="I77" s="101"/>
      <c r="J77" s="99" t="s">
        <v>420</v>
      </c>
      <c r="K77" s="100" t="s">
        <v>89</v>
      </c>
      <c r="L77" s="100" t="s">
        <v>300</v>
      </c>
      <c r="M77" s="104">
        <v>1200</v>
      </c>
      <c r="N77" s="73" t="str">
        <f t="shared" si="5"/>
        <v>Z000 110 409 451</v>
      </c>
      <c r="O77" s="125" t="s">
        <v>437</v>
      </c>
      <c r="P77" s="26"/>
    </row>
    <row r="78" spans="1:16" ht="21.95" customHeight="1" x14ac:dyDescent="0.2">
      <c r="A78" s="101" t="s">
        <v>160</v>
      </c>
      <c r="B78" s="101">
        <v>462</v>
      </c>
      <c r="C78" s="102">
        <v>3.5</v>
      </c>
      <c r="D78" s="103">
        <v>55.1</v>
      </c>
      <c r="E78" s="103">
        <v>1.3</v>
      </c>
      <c r="F78" s="103">
        <f t="shared" si="4"/>
        <v>53.800000000000004</v>
      </c>
      <c r="G78" s="102">
        <v>12</v>
      </c>
      <c r="H78" s="103">
        <v>6.96</v>
      </c>
      <c r="I78" s="101"/>
      <c r="J78" s="99" t="s">
        <v>131</v>
      </c>
      <c r="K78" s="100" t="s">
        <v>89</v>
      </c>
      <c r="L78" s="104" t="s">
        <v>301</v>
      </c>
      <c r="M78" s="104">
        <v>1250</v>
      </c>
      <c r="N78" s="73" t="str">
        <f t="shared" si="5"/>
        <v>Z000 110 410 462</v>
      </c>
      <c r="O78" s="125" t="s">
        <v>437</v>
      </c>
      <c r="P78" s="26"/>
    </row>
    <row r="79" spans="1:16" ht="21.95" customHeight="1" x14ac:dyDescent="0.2">
      <c r="A79" s="101" t="s">
        <v>159</v>
      </c>
      <c r="B79" s="101">
        <v>451</v>
      </c>
      <c r="C79" s="102">
        <v>4.5</v>
      </c>
      <c r="D79" s="103">
        <v>53.7</v>
      </c>
      <c r="E79" s="103">
        <v>1.21</v>
      </c>
      <c r="F79" s="103">
        <f t="shared" si="4"/>
        <v>52.49</v>
      </c>
      <c r="G79" s="102">
        <v>11</v>
      </c>
      <c r="H79" s="103">
        <v>6.96</v>
      </c>
      <c r="I79" s="101"/>
      <c r="J79" s="99" t="s">
        <v>420</v>
      </c>
      <c r="K79" s="100" t="s">
        <v>89</v>
      </c>
      <c r="L79" s="100" t="s">
        <v>302</v>
      </c>
      <c r="M79" s="104">
        <v>1200</v>
      </c>
      <c r="N79" s="73" t="str">
        <f t="shared" si="5"/>
        <v>Z000 110 411 451</v>
      </c>
      <c r="O79" s="125" t="s">
        <v>437</v>
      </c>
      <c r="P79" s="26"/>
    </row>
    <row r="80" spans="1:16" ht="21.95" customHeight="1" x14ac:dyDescent="0.2">
      <c r="A80" s="101" t="s">
        <v>158</v>
      </c>
      <c r="B80" s="101">
        <v>462</v>
      </c>
      <c r="C80" s="102">
        <v>4</v>
      </c>
      <c r="D80" s="103">
        <v>58.62</v>
      </c>
      <c r="E80" s="103">
        <v>1.32</v>
      </c>
      <c r="F80" s="103">
        <f t="shared" si="4"/>
        <v>57.3</v>
      </c>
      <c r="G80" s="102">
        <v>11</v>
      </c>
      <c r="H80" s="103">
        <v>7.43</v>
      </c>
      <c r="I80" s="101"/>
      <c r="J80" s="99" t="s">
        <v>131</v>
      </c>
      <c r="K80" s="100" t="s">
        <v>89</v>
      </c>
      <c r="L80" s="104" t="s">
        <v>303</v>
      </c>
      <c r="M80" s="104">
        <v>1250</v>
      </c>
      <c r="N80" s="73" t="str">
        <f t="shared" si="5"/>
        <v>Z000 110 415 462</v>
      </c>
      <c r="O80" s="125" t="s">
        <v>437</v>
      </c>
      <c r="P80" s="26"/>
    </row>
    <row r="81" spans="1:16" ht="21.95" customHeight="1" x14ac:dyDescent="0.2">
      <c r="A81" s="101" t="s">
        <v>157</v>
      </c>
      <c r="B81" s="101">
        <v>451</v>
      </c>
      <c r="C81" s="102">
        <v>4.5</v>
      </c>
      <c r="D81" s="103">
        <v>57.8</v>
      </c>
      <c r="E81" s="103">
        <v>1.1000000000000001</v>
      </c>
      <c r="F81" s="103">
        <f t="shared" si="4"/>
        <v>56.699999999999996</v>
      </c>
      <c r="G81" s="102">
        <v>12</v>
      </c>
      <c r="H81" s="103">
        <v>7.49</v>
      </c>
      <c r="I81" s="101"/>
      <c r="J81" s="99" t="s">
        <v>420</v>
      </c>
      <c r="K81" s="100" t="s">
        <v>89</v>
      </c>
      <c r="L81" s="100" t="s">
        <v>304</v>
      </c>
      <c r="M81" s="104">
        <v>1200</v>
      </c>
      <c r="N81" s="73" t="str">
        <f t="shared" si="5"/>
        <v>Z000 110 416 451</v>
      </c>
      <c r="O81" s="125" t="s">
        <v>437</v>
      </c>
      <c r="P81" s="26"/>
    </row>
    <row r="82" spans="1:16" ht="21.95" customHeight="1" x14ac:dyDescent="0.2">
      <c r="A82" s="101" t="s">
        <v>156</v>
      </c>
      <c r="B82" s="101">
        <v>462</v>
      </c>
      <c r="C82" s="102">
        <v>4</v>
      </c>
      <c r="D82" s="103">
        <v>60.44</v>
      </c>
      <c r="E82" s="103">
        <v>1.34</v>
      </c>
      <c r="F82" s="103">
        <f t="shared" si="4"/>
        <v>59.099999999999994</v>
      </c>
      <c r="G82" s="102">
        <v>11</v>
      </c>
      <c r="H82" s="103">
        <v>7.72</v>
      </c>
      <c r="I82" s="101"/>
      <c r="J82" s="99" t="s">
        <v>131</v>
      </c>
      <c r="K82" s="100" t="s">
        <v>89</v>
      </c>
      <c r="L82" s="100" t="s">
        <v>305</v>
      </c>
      <c r="M82" s="104">
        <v>1250</v>
      </c>
      <c r="N82" s="73" t="str">
        <f t="shared" si="5"/>
        <v>Z000 110 417 462</v>
      </c>
      <c r="O82" s="125" t="s">
        <v>437</v>
      </c>
      <c r="P82" s="26"/>
    </row>
    <row r="83" spans="1:16" ht="21.95" customHeight="1" x14ac:dyDescent="0.2">
      <c r="A83" s="101" t="s">
        <v>155</v>
      </c>
      <c r="B83" s="101">
        <v>451</v>
      </c>
      <c r="C83" s="102">
        <v>5</v>
      </c>
      <c r="D83" s="103">
        <v>59.98</v>
      </c>
      <c r="E83" s="103">
        <v>1.28</v>
      </c>
      <c r="F83" s="103">
        <f t="shared" si="4"/>
        <v>58.699999999999996</v>
      </c>
      <c r="G83" s="102">
        <v>11</v>
      </c>
      <c r="H83" s="103">
        <v>7.72</v>
      </c>
      <c r="I83" s="101"/>
      <c r="J83" s="99" t="s">
        <v>420</v>
      </c>
      <c r="K83" s="100" t="s">
        <v>89</v>
      </c>
      <c r="L83" s="100" t="s">
        <v>306</v>
      </c>
      <c r="M83" s="104">
        <v>1000</v>
      </c>
      <c r="N83" s="73" t="str">
        <f t="shared" si="5"/>
        <v>Z000 110 418 451</v>
      </c>
      <c r="O83" s="125" t="s">
        <v>437</v>
      </c>
      <c r="P83" s="26"/>
    </row>
    <row r="84" spans="1:16" ht="21.95" customHeight="1" x14ac:dyDescent="0.2">
      <c r="A84" s="101" t="s">
        <v>154</v>
      </c>
      <c r="B84" s="101">
        <v>261</v>
      </c>
      <c r="C84" s="102">
        <v>3</v>
      </c>
      <c r="D84" s="103">
        <v>40.82</v>
      </c>
      <c r="E84" s="103">
        <v>1.71</v>
      </c>
      <c r="F84" s="103">
        <f t="shared" si="4"/>
        <v>39.11</v>
      </c>
      <c r="G84" s="102">
        <v>13</v>
      </c>
      <c r="H84" s="103">
        <v>5.15</v>
      </c>
      <c r="I84" s="101"/>
      <c r="J84" s="99" t="s">
        <v>411</v>
      </c>
      <c r="K84" s="100" t="s">
        <v>108</v>
      </c>
      <c r="L84" s="104" t="s">
        <v>283</v>
      </c>
      <c r="M84" s="104">
        <v>2500</v>
      </c>
      <c r="N84" s="73" t="str">
        <f t="shared" si="5"/>
        <v>Z000 113 939 261</v>
      </c>
      <c r="O84" s="125" t="s">
        <v>438</v>
      </c>
      <c r="P84" s="26"/>
    </row>
    <row r="85" spans="1:16" ht="21.95" customHeight="1" x14ac:dyDescent="0.2">
      <c r="A85" s="101" t="s">
        <v>153</v>
      </c>
      <c r="B85" s="101">
        <v>261</v>
      </c>
      <c r="C85" s="102">
        <v>3</v>
      </c>
      <c r="D85" s="103">
        <v>40.92</v>
      </c>
      <c r="E85" s="103">
        <v>1.71</v>
      </c>
      <c r="F85" s="103">
        <f t="shared" si="4"/>
        <v>39.21</v>
      </c>
      <c r="G85" s="102">
        <v>15</v>
      </c>
      <c r="H85" s="103">
        <v>5.2</v>
      </c>
      <c r="I85" s="101"/>
      <c r="J85" s="99" t="s">
        <v>411</v>
      </c>
      <c r="K85" s="100" t="s">
        <v>108</v>
      </c>
      <c r="L85" s="104" t="s">
        <v>284</v>
      </c>
      <c r="M85" s="104">
        <v>2500</v>
      </c>
      <c r="N85" s="73" t="str">
        <f t="shared" si="5"/>
        <v>Z000 113 941 261</v>
      </c>
      <c r="O85" s="125" t="s">
        <v>438</v>
      </c>
      <c r="P85" s="26"/>
    </row>
    <row r="86" spans="1:16" ht="21.95" customHeight="1" x14ac:dyDescent="0.2">
      <c r="A86" s="101" t="s">
        <v>152</v>
      </c>
      <c r="B86" s="101">
        <v>261</v>
      </c>
      <c r="C86" s="102">
        <v>3.5</v>
      </c>
      <c r="D86" s="103">
        <v>44.32</v>
      </c>
      <c r="E86" s="103">
        <v>1.61</v>
      </c>
      <c r="F86" s="103">
        <f t="shared" si="4"/>
        <v>42.71</v>
      </c>
      <c r="G86" s="102">
        <v>11</v>
      </c>
      <c r="H86" s="103">
        <v>5.7</v>
      </c>
      <c r="I86" s="101"/>
      <c r="J86" s="99" t="s">
        <v>413</v>
      </c>
      <c r="K86" s="100" t="s">
        <v>188</v>
      </c>
      <c r="L86" s="104" t="s">
        <v>281</v>
      </c>
      <c r="M86" s="104">
        <v>2500</v>
      </c>
      <c r="N86" s="73" t="str">
        <f t="shared" si="5"/>
        <v>Z000 113 942 261</v>
      </c>
      <c r="O86" s="125" t="s">
        <v>438</v>
      </c>
      <c r="P86" s="26"/>
    </row>
    <row r="87" spans="1:16" ht="21.95" customHeight="1" x14ac:dyDescent="0.2">
      <c r="A87" s="101" t="s">
        <v>151</v>
      </c>
      <c r="B87" s="101">
        <v>261</v>
      </c>
      <c r="C87" s="102">
        <v>3.5</v>
      </c>
      <c r="D87" s="103">
        <v>45.52</v>
      </c>
      <c r="E87" s="103">
        <v>1.81</v>
      </c>
      <c r="F87" s="103">
        <f t="shared" si="4"/>
        <v>43.71</v>
      </c>
      <c r="G87" s="102">
        <v>13</v>
      </c>
      <c r="H87" s="103">
        <v>5.85</v>
      </c>
      <c r="I87" s="101"/>
      <c r="J87" s="99" t="s">
        <v>413</v>
      </c>
      <c r="K87" s="100" t="s">
        <v>188</v>
      </c>
      <c r="L87" s="104" t="s">
        <v>282</v>
      </c>
      <c r="M87" s="104">
        <v>2500</v>
      </c>
      <c r="N87" s="73" t="str">
        <f t="shared" si="5"/>
        <v>Z000 113 943 261</v>
      </c>
      <c r="O87" s="125" t="s">
        <v>438</v>
      </c>
      <c r="P87" s="26"/>
    </row>
    <row r="88" spans="1:16" ht="21.95" customHeight="1" x14ac:dyDescent="0.2">
      <c r="A88" s="101" t="s">
        <v>150</v>
      </c>
      <c r="B88" s="101">
        <v>262</v>
      </c>
      <c r="C88" s="102">
        <v>5.5</v>
      </c>
      <c r="D88" s="103">
        <v>62.81</v>
      </c>
      <c r="E88" s="103">
        <v>2</v>
      </c>
      <c r="F88" s="103">
        <f t="shared" si="4"/>
        <v>60.81</v>
      </c>
      <c r="G88" s="102">
        <v>8</v>
      </c>
      <c r="H88" s="103">
        <v>8.15</v>
      </c>
      <c r="I88" s="101"/>
      <c r="J88" s="99" t="s">
        <v>420</v>
      </c>
      <c r="K88" s="100" t="s">
        <v>89</v>
      </c>
      <c r="L88" s="104" t="s">
        <v>269</v>
      </c>
      <c r="M88" s="104">
        <v>1400</v>
      </c>
      <c r="N88" s="73" t="str">
        <f t="shared" si="5"/>
        <v>Z000 114 148 262</v>
      </c>
      <c r="O88" s="125" t="s">
        <v>438</v>
      </c>
      <c r="P88" s="26"/>
    </row>
    <row r="89" spans="1:16" ht="21.95" customHeight="1" x14ac:dyDescent="0.2">
      <c r="A89" s="101" t="s">
        <v>149</v>
      </c>
      <c r="B89" s="101">
        <v>261</v>
      </c>
      <c r="C89" s="102">
        <v>3</v>
      </c>
      <c r="D89" s="103">
        <v>42.62</v>
      </c>
      <c r="E89" s="103">
        <v>1.91</v>
      </c>
      <c r="F89" s="103">
        <f t="shared" si="4"/>
        <v>40.71</v>
      </c>
      <c r="G89" s="102">
        <v>14</v>
      </c>
      <c r="H89" s="103">
        <v>5.4</v>
      </c>
      <c r="I89" s="101"/>
      <c r="J89" s="99" t="s">
        <v>411</v>
      </c>
      <c r="K89" s="100" t="s">
        <v>108</v>
      </c>
      <c r="L89" s="104" t="s">
        <v>285</v>
      </c>
      <c r="M89" s="104">
        <v>2500</v>
      </c>
      <c r="N89" s="73" t="str">
        <f t="shared" si="5"/>
        <v>Z000 119 945 261</v>
      </c>
      <c r="O89" s="125" t="s">
        <v>439</v>
      </c>
      <c r="P89" s="26"/>
    </row>
    <row r="90" spans="1:16" ht="21.95" customHeight="1" x14ac:dyDescent="0.2">
      <c r="A90" s="101" t="s">
        <v>148</v>
      </c>
      <c r="B90" s="101">
        <v>282</v>
      </c>
      <c r="C90" s="102">
        <v>3.5</v>
      </c>
      <c r="D90" s="103">
        <v>63.63</v>
      </c>
      <c r="E90" s="103">
        <v>2.04</v>
      </c>
      <c r="F90" s="103">
        <f t="shared" si="4"/>
        <v>61.59</v>
      </c>
      <c r="G90" s="102">
        <v>8</v>
      </c>
      <c r="H90" s="103">
        <v>8</v>
      </c>
      <c r="I90" s="101"/>
      <c r="J90" s="99" t="s">
        <v>131</v>
      </c>
      <c r="K90" s="100" t="s">
        <v>89</v>
      </c>
      <c r="L90" s="104" t="s">
        <v>277</v>
      </c>
      <c r="M90" s="104">
        <v>1200</v>
      </c>
      <c r="N90" s="73" t="str">
        <f t="shared" si="5"/>
        <v>Z000 145 033 282</v>
      </c>
      <c r="O90" s="125" t="s">
        <v>438</v>
      </c>
      <c r="P90" s="26"/>
    </row>
    <row r="91" spans="1:16" ht="21.95" customHeight="1" x14ac:dyDescent="0.2">
      <c r="A91" s="101" t="s">
        <v>147</v>
      </c>
      <c r="B91" s="101">
        <v>282</v>
      </c>
      <c r="C91" s="102">
        <v>4</v>
      </c>
      <c r="D91" s="103">
        <v>62.41</v>
      </c>
      <c r="E91" s="103">
        <v>2</v>
      </c>
      <c r="F91" s="103">
        <f t="shared" si="4"/>
        <v>60.41</v>
      </c>
      <c r="G91" s="102">
        <v>8</v>
      </c>
      <c r="H91" s="103">
        <v>7.9</v>
      </c>
      <c r="I91" s="101"/>
      <c r="J91" s="99" t="s">
        <v>131</v>
      </c>
      <c r="K91" s="100" t="s">
        <v>89</v>
      </c>
      <c r="L91" s="104" t="s">
        <v>290</v>
      </c>
      <c r="M91" s="104">
        <v>1200</v>
      </c>
      <c r="N91" s="73" t="str">
        <f t="shared" si="5"/>
        <v>Z000 180 977 282</v>
      </c>
      <c r="O91" s="125" t="s">
        <v>438</v>
      </c>
      <c r="P91" s="26"/>
    </row>
    <row r="92" spans="1:16" ht="21.95" customHeight="1" x14ac:dyDescent="0.2">
      <c r="A92" s="101" t="s">
        <v>146</v>
      </c>
      <c r="B92" s="101">
        <v>261</v>
      </c>
      <c r="C92" s="102">
        <v>4</v>
      </c>
      <c r="D92" s="103">
        <v>49.6</v>
      </c>
      <c r="E92" s="103">
        <v>1.8</v>
      </c>
      <c r="F92" s="103">
        <f t="shared" si="4"/>
        <v>47.800000000000004</v>
      </c>
      <c r="G92" s="102">
        <v>8</v>
      </c>
      <c r="H92" s="103">
        <v>6.3</v>
      </c>
      <c r="I92" s="101"/>
      <c r="J92" s="99" t="s">
        <v>416</v>
      </c>
      <c r="K92" s="100" t="s">
        <v>145</v>
      </c>
      <c r="L92" s="104" t="s">
        <v>280</v>
      </c>
      <c r="M92" s="104">
        <v>2500</v>
      </c>
      <c r="N92" s="73" t="str">
        <f t="shared" si="5"/>
        <v>Z000 224 645 261</v>
      </c>
      <c r="O92" s="125" t="s">
        <v>438</v>
      </c>
      <c r="P92" s="26"/>
    </row>
    <row r="93" spans="1:16" ht="21.95" customHeight="1" x14ac:dyDescent="0.2">
      <c r="A93" s="101" t="s">
        <v>144</v>
      </c>
      <c r="B93" s="101">
        <v>431</v>
      </c>
      <c r="C93" s="102">
        <v>3</v>
      </c>
      <c r="D93" s="103">
        <v>37</v>
      </c>
      <c r="E93" s="103">
        <v>1.55</v>
      </c>
      <c r="F93" s="103">
        <f t="shared" si="4"/>
        <v>35.450000000000003</v>
      </c>
      <c r="G93" s="102">
        <v>13</v>
      </c>
      <c r="H93" s="103">
        <v>4.75</v>
      </c>
      <c r="I93" s="101"/>
      <c r="J93" s="99" t="s">
        <v>413</v>
      </c>
      <c r="K93" s="100" t="s">
        <v>188</v>
      </c>
      <c r="L93" s="104" t="s">
        <v>307</v>
      </c>
      <c r="M93" s="104">
        <v>2500</v>
      </c>
      <c r="N93" s="73" t="str">
        <f t="shared" si="5"/>
        <v>Z000 224 653 431</v>
      </c>
      <c r="O93" s="125" t="s">
        <v>437</v>
      </c>
      <c r="P93" s="26"/>
    </row>
    <row r="94" spans="1:16" ht="21.95" customHeight="1" x14ac:dyDescent="0.2">
      <c r="A94" s="101" t="s">
        <v>143</v>
      </c>
      <c r="B94" s="101">
        <v>441</v>
      </c>
      <c r="C94" s="102">
        <v>3</v>
      </c>
      <c r="D94" s="103">
        <v>37.25</v>
      </c>
      <c r="E94" s="103">
        <v>1.35</v>
      </c>
      <c r="F94" s="103">
        <f t="shared" si="4"/>
        <v>35.9</v>
      </c>
      <c r="G94" s="102">
        <v>13</v>
      </c>
      <c r="H94" s="103">
        <v>4.75</v>
      </c>
      <c r="I94" s="101"/>
      <c r="J94" s="99" t="s">
        <v>414</v>
      </c>
      <c r="K94" s="100" t="s">
        <v>188</v>
      </c>
      <c r="L94" s="104" t="s">
        <v>308</v>
      </c>
      <c r="M94" s="104">
        <v>3000</v>
      </c>
      <c r="N94" s="73" t="str">
        <f t="shared" si="5"/>
        <v>Z000 224 655 441</v>
      </c>
      <c r="O94" s="125" t="s">
        <v>437</v>
      </c>
      <c r="P94" s="26"/>
    </row>
    <row r="95" spans="1:16" ht="21.95" customHeight="1" x14ac:dyDescent="0.2">
      <c r="A95" s="101" t="s">
        <v>142</v>
      </c>
      <c r="B95" s="101">
        <v>431</v>
      </c>
      <c r="C95" s="102">
        <v>3</v>
      </c>
      <c r="D95" s="103">
        <v>36.25</v>
      </c>
      <c r="E95" s="103">
        <v>1.55</v>
      </c>
      <c r="F95" s="103">
        <f t="shared" si="4"/>
        <v>34.700000000000003</v>
      </c>
      <c r="G95" s="102">
        <v>13</v>
      </c>
      <c r="H95" s="103">
        <v>4.6500000000000004</v>
      </c>
      <c r="I95" s="101"/>
      <c r="J95" s="99" t="s">
        <v>413</v>
      </c>
      <c r="K95" s="100" t="s">
        <v>188</v>
      </c>
      <c r="L95" s="104" t="s">
        <v>309</v>
      </c>
      <c r="M95" s="104">
        <v>2500</v>
      </c>
      <c r="N95" s="73" t="str">
        <f t="shared" si="5"/>
        <v>Z000 224 660 431</v>
      </c>
      <c r="O95" s="125" t="s">
        <v>437</v>
      </c>
      <c r="P95" s="26"/>
    </row>
    <row r="96" spans="1:16" ht="21.95" customHeight="1" x14ac:dyDescent="0.2">
      <c r="A96" s="101" t="s">
        <v>141</v>
      </c>
      <c r="B96" s="101">
        <v>441</v>
      </c>
      <c r="C96" s="102">
        <v>3</v>
      </c>
      <c r="D96" s="103">
        <v>36.6</v>
      </c>
      <c r="E96" s="103">
        <v>1.55</v>
      </c>
      <c r="F96" s="103">
        <f t="shared" si="4"/>
        <v>35.050000000000004</v>
      </c>
      <c r="G96" s="102">
        <v>13</v>
      </c>
      <c r="H96" s="103">
        <v>4.6500000000000004</v>
      </c>
      <c r="I96" s="101"/>
      <c r="J96" s="99" t="s">
        <v>414</v>
      </c>
      <c r="K96" s="100" t="s">
        <v>188</v>
      </c>
      <c r="L96" s="104" t="s">
        <v>257</v>
      </c>
      <c r="M96" s="104">
        <v>3000</v>
      </c>
      <c r="N96" s="73" t="str">
        <f t="shared" si="5"/>
        <v>Z000 224 662 441</v>
      </c>
      <c r="O96" s="125" t="s">
        <v>437</v>
      </c>
      <c r="P96" s="26"/>
    </row>
    <row r="97" spans="1:16" ht="21.95" customHeight="1" x14ac:dyDescent="0.2">
      <c r="A97" s="101" t="s">
        <v>140</v>
      </c>
      <c r="B97" s="101">
        <v>263</v>
      </c>
      <c r="C97" s="102">
        <v>3.5</v>
      </c>
      <c r="D97" s="103">
        <v>49.85</v>
      </c>
      <c r="E97" s="103">
        <v>2.0499999999999998</v>
      </c>
      <c r="F97" s="103">
        <f t="shared" si="4"/>
        <v>47.800000000000004</v>
      </c>
      <c r="G97" s="102">
        <v>8</v>
      </c>
      <c r="H97" s="103">
        <v>6.3</v>
      </c>
      <c r="I97" s="101"/>
      <c r="J97" s="99" t="s">
        <v>415</v>
      </c>
      <c r="K97" s="100" t="s">
        <v>145</v>
      </c>
      <c r="L97" s="104" t="s">
        <v>280</v>
      </c>
      <c r="M97" s="104">
        <v>2500</v>
      </c>
      <c r="N97" s="73" t="str">
        <f t="shared" si="5"/>
        <v>Z000 224 666 263</v>
      </c>
      <c r="O97" s="125" t="s">
        <v>438</v>
      </c>
      <c r="P97" s="26"/>
    </row>
    <row r="98" spans="1:16" ht="21.95" customHeight="1" x14ac:dyDescent="0.2">
      <c r="A98" s="101" t="s">
        <v>139</v>
      </c>
      <c r="B98" s="101">
        <v>261</v>
      </c>
      <c r="C98" s="102">
        <v>5</v>
      </c>
      <c r="D98" s="103">
        <v>61</v>
      </c>
      <c r="E98" s="103">
        <v>2</v>
      </c>
      <c r="F98" s="103">
        <f t="shared" ref="F98:F117" si="6">SUM(D98-E98)</f>
        <v>59</v>
      </c>
      <c r="G98" s="102">
        <v>8</v>
      </c>
      <c r="H98" s="103">
        <v>7.73</v>
      </c>
      <c r="I98" s="101"/>
      <c r="J98" s="99" t="s">
        <v>422</v>
      </c>
      <c r="K98" s="100" t="s">
        <v>93</v>
      </c>
      <c r="L98" s="104" t="s">
        <v>267</v>
      </c>
      <c r="M98" s="104">
        <v>3000</v>
      </c>
      <c r="N98" s="73" t="str">
        <f t="shared" si="5"/>
        <v>Z000 224 672 261</v>
      </c>
      <c r="O98" s="125" t="s">
        <v>438</v>
      </c>
      <c r="P98" s="26"/>
    </row>
    <row r="99" spans="1:16" ht="21.95" customHeight="1" x14ac:dyDescent="0.2">
      <c r="A99" s="101" t="s">
        <v>138</v>
      </c>
      <c r="B99" s="101">
        <v>263</v>
      </c>
      <c r="C99" s="102">
        <v>4.5</v>
      </c>
      <c r="D99" s="103">
        <v>60.9</v>
      </c>
      <c r="E99" s="103">
        <v>2.1</v>
      </c>
      <c r="F99" s="103">
        <f t="shared" si="6"/>
        <v>58.8</v>
      </c>
      <c r="G99" s="102">
        <v>10</v>
      </c>
      <c r="H99" s="103">
        <v>7.73</v>
      </c>
      <c r="I99" s="101"/>
      <c r="J99" s="99" t="s">
        <v>387</v>
      </c>
      <c r="K99" s="100" t="s">
        <v>93</v>
      </c>
      <c r="L99" s="104" t="s">
        <v>310</v>
      </c>
      <c r="M99" s="104">
        <v>2500</v>
      </c>
      <c r="N99" s="73" t="str">
        <f t="shared" ref="N99:N130" si="7">CONCATENATE(MID(A99,1,12)," ",MID(B99,1,3))</f>
        <v>Z000 224 674 263</v>
      </c>
      <c r="O99" s="125" t="s">
        <v>438</v>
      </c>
      <c r="P99" s="26"/>
    </row>
    <row r="100" spans="1:16" ht="21.95" customHeight="1" x14ac:dyDescent="0.2">
      <c r="A100" s="101" t="s">
        <v>137</v>
      </c>
      <c r="B100" s="101">
        <v>261</v>
      </c>
      <c r="C100" s="102">
        <v>4.5</v>
      </c>
      <c r="D100" s="103">
        <v>59.15</v>
      </c>
      <c r="E100" s="103">
        <v>2.0499999999999998</v>
      </c>
      <c r="F100" s="103">
        <f t="shared" si="6"/>
        <v>57.1</v>
      </c>
      <c r="G100" s="102">
        <v>8</v>
      </c>
      <c r="H100" s="103">
        <v>7.45</v>
      </c>
      <c r="I100" s="101"/>
      <c r="J100" s="99" t="s">
        <v>422</v>
      </c>
      <c r="K100" s="100" t="s">
        <v>93</v>
      </c>
      <c r="L100" s="104" t="s">
        <v>278</v>
      </c>
      <c r="M100" s="104">
        <v>3000</v>
      </c>
      <c r="N100" s="73" t="str">
        <f t="shared" si="7"/>
        <v>Z000 224 692 261</v>
      </c>
      <c r="O100" s="125" t="s">
        <v>438</v>
      </c>
      <c r="P100" s="26"/>
    </row>
    <row r="101" spans="1:16" ht="21.95" customHeight="1" x14ac:dyDescent="0.2">
      <c r="A101" s="101" t="s">
        <v>136</v>
      </c>
      <c r="B101" s="101">
        <v>263</v>
      </c>
      <c r="C101" s="102">
        <v>4</v>
      </c>
      <c r="D101" s="103">
        <v>58.95</v>
      </c>
      <c r="E101" s="103">
        <v>2.0499999999999998</v>
      </c>
      <c r="F101" s="103">
        <f t="shared" si="6"/>
        <v>56.900000000000006</v>
      </c>
      <c r="G101" s="102">
        <v>8</v>
      </c>
      <c r="H101" s="103">
        <v>7.45</v>
      </c>
      <c r="I101" s="101"/>
      <c r="J101" s="99" t="s">
        <v>387</v>
      </c>
      <c r="K101" s="100" t="s">
        <v>93</v>
      </c>
      <c r="L101" s="104" t="s">
        <v>311</v>
      </c>
      <c r="M101" s="104">
        <v>2500</v>
      </c>
      <c r="N101" s="73" t="str">
        <f t="shared" si="7"/>
        <v>Z000 224 694 263</v>
      </c>
      <c r="O101" s="125" t="s">
        <v>438</v>
      </c>
      <c r="P101" s="26"/>
    </row>
    <row r="102" spans="1:16" ht="21.95" customHeight="1" x14ac:dyDescent="0.2">
      <c r="A102" s="101" t="s">
        <v>135</v>
      </c>
      <c r="B102" s="101">
        <v>263</v>
      </c>
      <c r="C102" s="102">
        <v>2.5</v>
      </c>
      <c r="D102" s="103">
        <v>38.35</v>
      </c>
      <c r="E102" s="103">
        <v>1.3</v>
      </c>
      <c r="F102" s="103">
        <f t="shared" si="6"/>
        <v>37.050000000000004</v>
      </c>
      <c r="G102" s="102">
        <v>13</v>
      </c>
      <c r="H102" s="103">
        <v>4.8499999999999996</v>
      </c>
      <c r="I102" s="101">
        <v>20</v>
      </c>
      <c r="J102" s="99" t="s">
        <v>423</v>
      </c>
      <c r="K102" s="100" t="s">
        <v>182</v>
      </c>
      <c r="L102" s="104" t="s">
        <v>312</v>
      </c>
      <c r="M102" s="104">
        <v>2500</v>
      </c>
      <c r="N102" s="73" t="str">
        <f t="shared" si="7"/>
        <v>Z000 224 719 263</v>
      </c>
      <c r="O102" s="125" t="s">
        <v>442</v>
      </c>
      <c r="P102" s="26"/>
    </row>
    <row r="103" spans="1:16" ht="21.95" customHeight="1" x14ac:dyDescent="0.2">
      <c r="A103" s="101" t="s">
        <v>135</v>
      </c>
      <c r="B103" s="101">
        <v>263</v>
      </c>
      <c r="C103" s="102">
        <v>2.5</v>
      </c>
      <c r="D103" s="103">
        <v>38.35</v>
      </c>
      <c r="E103" s="103">
        <v>1.3</v>
      </c>
      <c r="F103" s="103">
        <f t="shared" si="6"/>
        <v>37.050000000000004</v>
      </c>
      <c r="G103" s="102">
        <v>13</v>
      </c>
      <c r="H103" s="103">
        <v>4.8499999999999996</v>
      </c>
      <c r="I103" s="101">
        <v>21</v>
      </c>
      <c r="J103" s="99" t="s">
        <v>424</v>
      </c>
      <c r="K103" s="100" t="s">
        <v>182</v>
      </c>
      <c r="L103" s="104" t="s">
        <v>312</v>
      </c>
      <c r="M103" s="104">
        <v>2500</v>
      </c>
      <c r="N103" s="73" t="str">
        <f t="shared" si="7"/>
        <v>Z000 224 719 263</v>
      </c>
      <c r="O103" s="125" t="s">
        <v>440</v>
      </c>
      <c r="P103" s="26"/>
    </row>
    <row r="104" spans="1:16" ht="21.95" customHeight="1" x14ac:dyDescent="0.2">
      <c r="A104" s="101" t="s">
        <v>135</v>
      </c>
      <c r="B104" s="101">
        <v>263</v>
      </c>
      <c r="C104" s="102">
        <v>2.5</v>
      </c>
      <c r="D104" s="103">
        <v>38.35</v>
      </c>
      <c r="E104" s="103">
        <v>1.3</v>
      </c>
      <c r="F104" s="103">
        <f t="shared" si="6"/>
        <v>37.050000000000004</v>
      </c>
      <c r="G104" s="102">
        <v>13</v>
      </c>
      <c r="H104" s="103">
        <v>4.8499999999999996</v>
      </c>
      <c r="I104" s="101">
        <v>22</v>
      </c>
      <c r="J104" s="99" t="s">
        <v>428</v>
      </c>
      <c r="K104" s="100" t="s">
        <v>182</v>
      </c>
      <c r="L104" s="104" t="s">
        <v>312</v>
      </c>
      <c r="M104" s="104">
        <v>2500</v>
      </c>
      <c r="N104" s="73" t="str">
        <f t="shared" si="7"/>
        <v>Z000 224 719 263</v>
      </c>
      <c r="O104" s="125" t="s">
        <v>440</v>
      </c>
      <c r="P104" s="26"/>
    </row>
    <row r="105" spans="1:16" ht="21.95" customHeight="1" x14ac:dyDescent="0.2">
      <c r="A105" s="101" t="s">
        <v>134</v>
      </c>
      <c r="B105" s="101">
        <v>263</v>
      </c>
      <c r="C105" s="102">
        <v>3</v>
      </c>
      <c r="D105" s="103">
        <v>37.9</v>
      </c>
      <c r="E105" s="103">
        <v>1.1000000000000001</v>
      </c>
      <c r="F105" s="103">
        <f t="shared" si="6"/>
        <v>36.799999999999997</v>
      </c>
      <c r="G105" s="102">
        <v>8</v>
      </c>
      <c r="H105" s="103">
        <v>4.8499999999999996</v>
      </c>
      <c r="I105" s="101">
        <v>20</v>
      </c>
      <c r="J105" s="99" t="s">
        <v>409</v>
      </c>
      <c r="K105" s="100" t="s">
        <v>182</v>
      </c>
      <c r="L105" s="104" t="s">
        <v>312</v>
      </c>
      <c r="M105" s="104">
        <v>2500</v>
      </c>
      <c r="N105" s="73" t="str">
        <f t="shared" si="7"/>
        <v>Z000 224 721 263</v>
      </c>
      <c r="O105" s="125" t="s">
        <v>442</v>
      </c>
      <c r="P105" s="26"/>
    </row>
    <row r="106" spans="1:16" ht="21.95" customHeight="1" x14ac:dyDescent="0.2">
      <c r="A106" s="101" t="s">
        <v>134</v>
      </c>
      <c r="B106" s="101">
        <v>264</v>
      </c>
      <c r="C106" s="102">
        <v>3</v>
      </c>
      <c r="D106" s="103">
        <v>37.9</v>
      </c>
      <c r="E106" s="103">
        <v>1.1000000000000001</v>
      </c>
      <c r="F106" s="103">
        <f t="shared" si="6"/>
        <v>36.799999999999997</v>
      </c>
      <c r="G106" s="102">
        <v>8</v>
      </c>
      <c r="H106" s="103">
        <v>4.8499999999999996</v>
      </c>
      <c r="I106" s="101">
        <v>21</v>
      </c>
      <c r="J106" s="99" t="s">
        <v>426</v>
      </c>
      <c r="K106" s="100" t="s">
        <v>182</v>
      </c>
      <c r="L106" s="104" t="s">
        <v>312</v>
      </c>
      <c r="M106" s="104">
        <v>2500</v>
      </c>
      <c r="N106" s="73" t="str">
        <f t="shared" si="7"/>
        <v>Z000 224 721 264</v>
      </c>
      <c r="O106" s="125" t="s">
        <v>441</v>
      </c>
      <c r="P106" s="26"/>
    </row>
    <row r="107" spans="1:16" ht="21.95" customHeight="1" x14ac:dyDescent="0.2">
      <c r="A107" s="101" t="s">
        <v>134</v>
      </c>
      <c r="B107" s="101">
        <v>264</v>
      </c>
      <c r="C107" s="102">
        <v>3</v>
      </c>
      <c r="D107" s="103">
        <v>37.9</v>
      </c>
      <c r="E107" s="103">
        <v>1.1000000000000001</v>
      </c>
      <c r="F107" s="103">
        <f t="shared" si="6"/>
        <v>36.799999999999997</v>
      </c>
      <c r="G107" s="102">
        <v>8</v>
      </c>
      <c r="H107" s="103">
        <v>4.8499999999999996</v>
      </c>
      <c r="I107" s="101">
        <v>22</v>
      </c>
      <c r="J107" s="99" t="s">
        <v>421</v>
      </c>
      <c r="K107" s="100" t="s">
        <v>182</v>
      </c>
      <c r="L107" s="104" t="s">
        <v>312</v>
      </c>
      <c r="M107" s="104">
        <v>2500</v>
      </c>
      <c r="N107" s="73" t="str">
        <f t="shared" si="7"/>
        <v>Z000 224 721 264</v>
      </c>
      <c r="O107" s="125" t="s">
        <v>440</v>
      </c>
      <c r="P107" s="26"/>
    </row>
    <row r="108" spans="1:16" ht="21.95" customHeight="1" x14ac:dyDescent="0.2">
      <c r="A108" s="101" t="s">
        <v>133</v>
      </c>
      <c r="B108" s="101">
        <v>451</v>
      </c>
      <c r="C108" s="102">
        <v>5</v>
      </c>
      <c r="D108" s="103">
        <v>57.3</v>
      </c>
      <c r="E108" s="103">
        <v>1.7</v>
      </c>
      <c r="F108" s="103">
        <f t="shared" si="6"/>
        <v>55.599999999999994</v>
      </c>
      <c r="G108" s="102">
        <v>11</v>
      </c>
      <c r="H108" s="103">
        <v>7.35</v>
      </c>
      <c r="I108" s="101"/>
      <c r="J108" s="99" t="s">
        <v>420</v>
      </c>
      <c r="K108" s="100"/>
      <c r="L108" s="100" t="s">
        <v>313</v>
      </c>
      <c r="M108" s="104">
        <v>1200</v>
      </c>
      <c r="N108" s="73" t="str">
        <f t="shared" si="7"/>
        <v>Z000 224 723 451</v>
      </c>
      <c r="O108" s="125" t="s">
        <v>437</v>
      </c>
      <c r="P108" s="26"/>
    </row>
    <row r="109" spans="1:16" ht="21.95" customHeight="1" x14ac:dyDescent="0.2">
      <c r="A109" s="101" t="s">
        <v>132</v>
      </c>
      <c r="B109" s="101">
        <v>462</v>
      </c>
      <c r="C109" s="102">
        <v>4</v>
      </c>
      <c r="D109" s="103">
        <v>58.7</v>
      </c>
      <c r="E109" s="103">
        <v>1.9</v>
      </c>
      <c r="F109" s="103">
        <f t="shared" si="6"/>
        <v>56.800000000000004</v>
      </c>
      <c r="G109" s="102">
        <v>11</v>
      </c>
      <c r="H109" s="103">
        <v>7.35</v>
      </c>
      <c r="I109" s="101"/>
      <c r="J109" s="99" t="s">
        <v>131</v>
      </c>
      <c r="K109" s="100" t="s">
        <v>89</v>
      </c>
      <c r="L109" s="104" t="s">
        <v>314</v>
      </c>
      <c r="M109" s="104">
        <v>1250</v>
      </c>
      <c r="N109" s="73" t="str">
        <f t="shared" si="7"/>
        <v>Z000 224 725 462</v>
      </c>
      <c r="O109" s="125" t="s">
        <v>437</v>
      </c>
      <c r="P109" s="26"/>
    </row>
    <row r="110" spans="1:16" ht="21.95" customHeight="1" x14ac:dyDescent="0.2">
      <c r="A110" s="101" t="s">
        <v>130</v>
      </c>
      <c r="B110" s="101">
        <v>261</v>
      </c>
      <c r="C110" s="102">
        <v>3</v>
      </c>
      <c r="D110" s="103">
        <v>41.4</v>
      </c>
      <c r="E110" s="103">
        <v>1.7</v>
      </c>
      <c r="F110" s="103">
        <f t="shared" si="6"/>
        <v>39.699999999999996</v>
      </c>
      <c r="G110" s="102">
        <v>13</v>
      </c>
      <c r="H110" s="103">
        <v>5.25</v>
      </c>
      <c r="I110" s="101"/>
      <c r="J110" s="99" t="s">
        <v>411</v>
      </c>
      <c r="K110" s="100" t="s">
        <v>108</v>
      </c>
      <c r="L110" s="104" t="s">
        <v>247</v>
      </c>
      <c r="M110" s="104">
        <v>2500</v>
      </c>
      <c r="N110" s="73" t="str">
        <f t="shared" si="7"/>
        <v>Z000 224 736 261</v>
      </c>
      <c r="O110" s="125" t="s">
        <v>439</v>
      </c>
      <c r="P110" s="26"/>
    </row>
    <row r="111" spans="1:16" ht="21.95" customHeight="1" x14ac:dyDescent="0.2">
      <c r="A111" s="101" t="s">
        <v>129</v>
      </c>
      <c r="B111" s="101">
        <v>263</v>
      </c>
      <c r="C111" s="102">
        <v>3</v>
      </c>
      <c r="D111" s="103">
        <v>41.3</v>
      </c>
      <c r="E111" s="103">
        <v>1.6</v>
      </c>
      <c r="F111" s="103">
        <f t="shared" si="6"/>
        <v>39.699999999999996</v>
      </c>
      <c r="G111" s="102">
        <v>8</v>
      </c>
      <c r="H111" s="103">
        <v>5.25</v>
      </c>
      <c r="I111" s="101"/>
      <c r="J111" s="99" t="s">
        <v>412</v>
      </c>
      <c r="K111" s="100" t="s">
        <v>108</v>
      </c>
      <c r="L111" s="104" t="s">
        <v>247</v>
      </c>
      <c r="M111" s="104">
        <v>2500</v>
      </c>
      <c r="N111" s="73" t="str">
        <f t="shared" si="7"/>
        <v>Z000 224 738 263</v>
      </c>
      <c r="O111" s="125" t="s">
        <v>439</v>
      </c>
      <c r="P111" s="26"/>
    </row>
    <row r="112" spans="1:16" ht="21.95" customHeight="1" x14ac:dyDescent="0.2">
      <c r="A112" s="101" t="s">
        <v>128</v>
      </c>
      <c r="B112" s="101">
        <v>264</v>
      </c>
      <c r="C112" s="102">
        <v>5</v>
      </c>
      <c r="D112" s="103">
        <v>61.6</v>
      </c>
      <c r="E112" s="103">
        <v>1.7</v>
      </c>
      <c r="F112" s="103">
        <f t="shared" si="6"/>
        <v>59.9</v>
      </c>
      <c r="G112" s="102">
        <v>11</v>
      </c>
      <c r="H112" s="103">
        <v>7.85</v>
      </c>
      <c r="I112" s="101"/>
      <c r="J112" s="99" t="s">
        <v>431</v>
      </c>
      <c r="K112" s="100" t="s">
        <v>89</v>
      </c>
      <c r="L112" s="104" t="s">
        <v>315</v>
      </c>
      <c r="M112" s="104">
        <v>2500</v>
      </c>
      <c r="N112" s="73" t="str">
        <f t="shared" si="7"/>
        <v>Z000 224 750 264</v>
      </c>
      <c r="O112" s="125" t="s">
        <v>438</v>
      </c>
      <c r="P112" s="26"/>
    </row>
    <row r="113" spans="1:16" ht="21.95" customHeight="1" x14ac:dyDescent="0.2">
      <c r="A113" s="101" t="s">
        <v>127</v>
      </c>
      <c r="B113" s="101">
        <v>264</v>
      </c>
      <c r="C113" s="102">
        <v>4.5</v>
      </c>
      <c r="D113" s="103">
        <v>62.1</v>
      </c>
      <c r="E113" s="103">
        <v>1.7</v>
      </c>
      <c r="F113" s="103">
        <f t="shared" si="6"/>
        <v>60.4</v>
      </c>
      <c r="G113" s="102">
        <v>10</v>
      </c>
      <c r="H113" s="103">
        <v>7.85</v>
      </c>
      <c r="I113" s="101"/>
      <c r="J113" s="99" t="s">
        <v>427</v>
      </c>
      <c r="K113" s="100" t="s">
        <v>93</v>
      </c>
      <c r="L113" s="104" t="s">
        <v>315</v>
      </c>
      <c r="M113" s="104">
        <v>2500</v>
      </c>
      <c r="N113" s="73" t="str">
        <f t="shared" si="7"/>
        <v>Z000 224 752 264</v>
      </c>
      <c r="O113" s="125" t="s">
        <v>438</v>
      </c>
      <c r="P113" s="26"/>
    </row>
    <row r="114" spans="1:16" ht="21.95" customHeight="1" x14ac:dyDescent="0.2">
      <c r="A114" s="101" t="s">
        <v>126</v>
      </c>
      <c r="B114" s="101">
        <v>264</v>
      </c>
      <c r="C114" s="102">
        <v>2.5</v>
      </c>
      <c r="D114" s="103">
        <v>38.4</v>
      </c>
      <c r="E114" s="103">
        <v>1</v>
      </c>
      <c r="F114" s="103">
        <f t="shared" si="6"/>
        <v>37.4</v>
      </c>
      <c r="G114" s="102">
        <v>13</v>
      </c>
      <c r="H114" s="103">
        <v>4.8499999999999996</v>
      </c>
      <c r="I114" s="101">
        <v>21</v>
      </c>
      <c r="J114" s="99" t="s">
        <v>428</v>
      </c>
      <c r="K114" s="100" t="s">
        <v>182</v>
      </c>
      <c r="L114" s="104" t="s">
        <v>316</v>
      </c>
      <c r="M114" s="104">
        <v>2500</v>
      </c>
      <c r="N114" s="73" t="str">
        <f t="shared" si="7"/>
        <v>Z000 224 761 264</v>
      </c>
      <c r="O114" s="125" t="s">
        <v>441</v>
      </c>
      <c r="P114" s="26"/>
    </row>
    <row r="115" spans="1:16" ht="21.95" customHeight="1" x14ac:dyDescent="0.2">
      <c r="A115" s="101" t="s">
        <v>126</v>
      </c>
      <c r="B115" s="101">
        <v>263</v>
      </c>
      <c r="C115" s="102">
        <v>2.5</v>
      </c>
      <c r="D115" s="103">
        <v>38.4</v>
      </c>
      <c r="E115" s="103">
        <v>1</v>
      </c>
      <c r="F115" s="103">
        <f t="shared" si="6"/>
        <v>37.4</v>
      </c>
      <c r="G115" s="102">
        <v>13</v>
      </c>
      <c r="H115" s="103">
        <v>4.8499999999999996</v>
      </c>
      <c r="I115" s="101"/>
      <c r="J115" s="99" t="s">
        <v>423</v>
      </c>
      <c r="K115" s="100" t="s">
        <v>182</v>
      </c>
      <c r="L115" s="104" t="s">
        <v>316</v>
      </c>
      <c r="M115" s="104">
        <v>2500</v>
      </c>
      <c r="N115" s="73" t="str">
        <f t="shared" si="7"/>
        <v>Z000 224 761 263</v>
      </c>
      <c r="O115" s="125" t="s">
        <v>439</v>
      </c>
      <c r="P115" s="26"/>
    </row>
    <row r="116" spans="1:16" ht="21.95" customHeight="1" x14ac:dyDescent="0.2">
      <c r="A116" s="101" t="s">
        <v>125</v>
      </c>
      <c r="B116" s="101">
        <v>264</v>
      </c>
      <c r="C116" s="102">
        <v>2.5</v>
      </c>
      <c r="D116" s="103">
        <v>37.9</v>
      </c>
      <c r="E116" s="103">
        <v>1.4</v>
      </c>
      <c r="F116" s="103">
        <f t="shared" si="6"/>
        <v>36.5</v>
      </c>
      <c r="G116" s="102">
        <v>14</v>
      </c>
      <c r="H116" s="103">
        <v>4.8499999999999996</v>
      </c>
      <c r="I116" s="101">
        <v>21</v>
      </c>
      <c r="J116" s="99" t="s">
        <v>421</v>
      </c>
      <c r="K116" s="100" t="s">
        <v>182</v>
      </c>
      <c r="L116" s="104" t="s">
        <v>316</v>
      </c>
      <c r="M116" s="104">
        <v>2500</v>
      </c>
      <c r="N116" s="73" t="str">
        <f t="shared" si="7"/>
        <v>Z000 224 763 264</v>
      </c>
      <c r="O116" s="125" t="s">
        <v>439</v>
      </c>
      <c r="P116" s="26"/>
    </row>
    <row r="117" spans="1:16" ht="21.95" customHeight="1" x14ac:dyDescent="0.2">
      <c r="A117" s="101" t="s">
        <v>125</v>
      </c>
      <c r="B117" s="101">
        <v>263</v>
      </c>
      <c r="C117" s="102">
        <v>2.5</v>
      </c>
      <c r="D117" s="103">
        <v>37.9</v>
      </c>
      <c r="E117" s="103">
        <v>1.4</v>
      </c>
      <c r="F117" s="103">
        <f t="shared" si="6"/>
        <v>36.5</v>
      </c>
      <c r="G117" s="102">
        <v>14</v>
      </c>
      <c r="H117" s="103">
        <v>4.8499999999999996</v>
      </c>
      <c r="I117" s="101"/>
      <c r="J117" s="99" t="s">
        <v>421</v>
      </c>
      <c r="K117" s="100" t="s">
        <v>182</v>
      </c>
      <c r="L117" s="104" t="s">
        <v>316</v>
      </c>
      <c r="M117" s="104">
        <v>2500</v>
      </c>
      <c r="N117" s="73" t="str">
        <f t="shared" si="7"/>
        <v>Z000 224 763 263</v>
      </c>
      <c r="O117" s="125" t="s">
        <v>439</v>
      </c>
      <c r="P117" s="26"/>
    </row>
    <row r="118" spans="1:16" ht="21.95" customHeight="1" x14ac:dyDescent="0.2">
      <c r="A118" s="101" t="s">
        <v>124</v>
      </c>
      <c r="B118" s="101">
        <v>264</v>
      </c>
      <c r="C118" s="102">
        <v>4.5</v>
      </c>
      <c r="D118" s="103">
        <v>60.9</v>
      </c>
      <c r="E118" s="103">
        <v>1.59</v>
      </c>
      <c r="F118" s="103">
        <v>59.31</v>
      </c>
      <c r="G118" s="102">
        <v>8</v>
      </c>
      <c r="H118" s="103">
        <v>7.6</v>
      </c>
      <c r="I118" s="101"/>
      <c r="J118" s="99" t="s">
        <v>430</v>
      </c>
      <c r="K118" s="100"/>
      <c r="L118" s="104" t="s">
        <v>317</v>
      </c>
      <c r="M118" s="104">
        <v>2500</v>
      </c>
      <c r="N118" s="73" t="str">
        <f t="shared" si="7"/>
        <v>Z000 224 843 264</v>
      </c>
      <c r="O118" s="125" t="s">
        <v>439</v>
      </c>
      <c r="P118" s="26"/>
    </row>
    <row r="119" spans="1:16" ht="21.95" customHeight="1" x14ac:dyDescent="0.2">
      <c r="A119" s="101" t="s">
        <v>123</v>
      </c>
      <c r="B119" s="101">
        <v>263</v>
      </c>
      <c r="C119" s="102">
        <v>4</v>
      </c>
      <c r="D119" s="103">
        <v>60.3</v>
      </c>
      <c r="E119" s="103">
        <v>1.8</v>
      </c>
      <c r="F119" s="103">
        <f t="shared" ref="F119:F130" si="8">SUM(D119-E119)</f>
        <v>58.5</v>
      </c>
      <c r="G119" s="102">
        <v>10</v>
      </c>
      <c r="H119" s="103">
        <v>7.65</v>
      </c>
      <c r="I119" s="101">
        <v>20</v>
      </c>
      <c r="J119" s="99" t="s">
        <v>419</v>
      </c>
      <c r="K119" s="100" t="s">
        <v>172</v>
      </c>
      <c r="L119" s="104" t="s">
        <v>279</v>
      </c>
      <c r="M119" s="104">
        <v>2500</v>
      </c>
      <c r="N119" s="73" t="str">
        <f t="shared" si="7"/>
        <v>Z000 224 949 263</v>
      </c>
      <c r="O119" s="125" t="s">
        <v>439</v>
      </c>
      <c r="P119" s="26"/>
    </row>
    <row r="120" spans="1:16" ht="21.95" customHeight="1" x14ac:dyDescent="0.2">
      <c r="A120" s="101" t="s">
        <v>123</v>
      </c>
      <c r="B120" s="101">
        <v>263</v>
      </c>
      <c r="C120" s="102">
        <v>4</v>
      </c>
      <c r="D120" s="103">
        <v>60.3</v>
      </c>
      <c r="E120" s="103">
        <v>1.8</v>
      </c>
      <c r="F120" s="103">
        <f t="shared" si="8"/>
        <v>58.5</v>
      </c>
      <c r="G120" s="102">
        <v>10</v>
      </c>
      <c r="H120" s="103">
        <v>7.65</v>
      </c>
      <c r="I120" s="101">
        <v>21</v>
      </c>
      <c r="J120" s="99" t="s">
        <v>419</v>
      </c>
      <c r="K120" s="100" t="s">
        <v>172</v>
      </c>
      <c r="L120" s="104" t="s">
        <v>279</v>
      </c>
      <c r="M120" s="104">
        <v>2500</v>
      </c>
      <c r="N120" s="73" t="str">
        <f t="shared" si="7"/>
        <v>Z000 224 949 263</v>
      </c>
      <c r="O120" s="125" t="s">
        <v>440</v>
      </c>
      <c r="P120" s="26"/>
    </row>
    <row r="121" spans="1:16" ht="21.95" customHeight="1" x14ac:dyDescent="0.2">
      <c r="A121" s="101" t="s">
        <v>122</v>
      </c>
      <c r="B121" s="101">
        <v>263</v>
      </c>
      <c r="C121" s="102">
        <v>2.5</v>
      </c>
      <c r="D121" s="103">
        <v>36.299999999999997</v>
      </c>
      <c r="E121" s="103">
        <v>1.3</v>
      </c>
      <c r="F121" s="103">
        <f t="shared" si="8"/>
        <v>35</v>
      </c>
      <c r="G121" s="102">
        <v>8</v>
      </c>
      <c r="H121" s="103">
        <v>4.5999999999999996</v>
      </c>
      <c r="I121" s="101"/>
      <c r="J121" s="99" t="s">
        <v>428</v>
      </c>
      <c r="K121" s="100" t="s">
        <v>329</v>
      </c>
      <c r="L121" s="104" t="s">
        <v>318</v>
      </c>
      <c r="M121" s="104">
        <v>2500</v>
      </c>
      <c r="N121" s="73" t="str">
        <f t="shared" si="7"/>
        <v>Z000 224 971 263</v>
      </c>
      <c r="O121" s="125" t="s">
        <v>440</v>
      </c>
      <c r="P121" s="26"/>
    </row>
    <row r="122" spans="1:16" ht="21.95" customHeight="1" x14ac:dyDescent="0.2">
      <c r="A122" s="101" t="s">
        <v>122</v>
      </c>
      <c r="B122" s="101">
        <v>264</v>
      </c>
      <c r="C122" s="102">
        <v>2.5</v>
      </c>
      <c r="D122" s="103">
        <v>36.299999999999997</v>
      </c>
      <c r="E122" s="103">
        <v>1.3</v>
      </c>
      <c r="F122" s="103">
        <f t="shared" si="8"/>
        <v>35</v>
      </c>
      <c r="G122" s="102">
        <v>8</v>
      </c>
      <c r="H122" s="103">
        <v>4.5999999999999996</v>
      </c>
      <c r="I122" s="101"/>
      <c r="J122" s="99" t="s">
        <v>428</v>
      </c>
      <c r="K122" s="100" t="s">
        <v>329</v>
      </c>
      <c r="L122" s="104" t="s">
        <v>318</v>
      </c>
      <c r="M122" s="104">
        <v>2500</v>
      </c>
      <c r="N122" s="73" t="str">
        <f t="shared" si="7"/>
        <v>Z000 224 971 264</v>
      </c>
      <c r="O122" s="125" t="s">
        <v>440</v>
      </c>
      <c r="P122" s="26"/>
    </row>
    <row r="123" spans="1:16" ht="21.95" customHeight="1" x14ac:dyDescent="0.2">
      <c r="A123" s="101" t="s">
        <v>121</v>
      </c>
      <c r="B123" s="101">
        <v>264</v>
      </c>
      <c r="C123" s="102">
        <v>3</v>
      </c>
      <c r="D123" s="103">
        <v>35.799999999999997</v>
      </c>
      <c r="E123" s="103">
        <v>1.3</v>
      </c>
      <c r="F123" s="103">
        <f t="shared" si="8"/>
        <v>34.5</v>
      </c>
      <c r="G123" s="102">
        <v>8</v>
      </c>
      <c r="H123" s="103">
        <v>4.5999999999999996</v>
      </c>
      <c r="I123" s="101"/>
      <c r="J123" s="99" t="s">
        <v>421</v>
      </c>
      <c r="K123" s="100" t="s">
        <v>329</v>
      </c>
      <c r="L123" s="104" t="s">
        <v>318</v>
      </c>
      <c r="M123" s="104">
        <v>2500</v>
      </c>
      <c r="N123" s="73" t="str">
        <f t="shared" si="7"/>
        <v>Z000 224 972 264</v>
      </c>
      <c r="O123" s="125" t="s">
        <v>440</v>
      </c>
      <c r="P123" s="26"/>
    </row>
    <row r="124" spans="1:16" ht="21.95" customHeight="1" x14ac:dyDescent="0.2">
      <c r="A124" s="101" t="s">
        <v>120</v>
      </c>
      <c r="B124" s="101">
        <v>261</v>
      </c>
      <c r="C124" s="102">
        <v>4.5</v>
      </c>
      <c r="D124" s="103">
        <v>60.5</v>
      </c>
      <c r="E124" s="103">
        <v>1.8</v>
      </c>
      <c r="F124" s="103">
        <f t="shared" si="8"/>
        <v>58.7</v>
      </c>
      <c r="G124" s="102">
        <v>11</v>
      </c>
      <c r="H124" s="103">
        <v>7.73</v>
      </c>
      <c r="I124" s="101"/>
      <c r="J124" s="99" t="s">
        <v>418</v>
      </c>
      <c r="K124" s="100" t="s">
        <v>172</v>
      </c>
      <c r="L124" s="104" t="s">
        <v>267</v>
      </c>
      <c r="M124" s="104">
        <v>3000</v>
      </c>
      <c r="N124" s="73" t="str">
        <f t="shared" si="7"/>
        <v>Z000 224 996 261</v>
      </c>
      <c r="O124" s="125" t="s">
        <v>438</v>
      </c>
      <c r="P124" s="26"/>
    </row>
    <row r="125" spans="1:16" ht="21.95" customHeight="1" x14ac:dyDescent="0.2">
      <c r="A125" s="101" t="s">
        <v>119</v>
      </c>
      <c r="B125" s="101">
        <v>263</v>
      </c>
      <c r="C125" s="102">
        <v>4</v>
      </c>
      <c r="D125" s="103">
        <v>61.6</v>
      </c>
      <c r="E125" s="103">
        <v>1.8</v>
      </c>
      <c r="F125" s="103">
        <f t="shared" si="8"/>
        <v>59.800000000000004</v>
      </c>
      <c r="G125" s="102">
        <v>11</v>
      </c>
      <c r="H125" s="103">
        <v>7.73</v>
      </c>
      <c r="I125" s="101"/>
      <c r="J125" s="99" t="s">
        <v>419</v>
      </c>
      <c r="K125" s="100" t="s">
        <v>172</v>
      </c>
      <c r="L125" s="104" t="s">
        <v>267</v>
      </c>
      <c r="M125" s="104">
        <v>2500</v>
      </c>
      <c r="N125" s="73" t="str">
        <f t="shared" si="7"/>
        <v>Z000 224 997 263</v>
      </c>
      <c r="O125" s="125" t="s">
        <v>438</v>
      </c>
      <c r="P125" s="26"/>
    </row>
    <row r="126" spans="1:16" ht="21.95" customHeight="1" x14ac:dyDescent="0.2">
      <c r="A126" s="101" t="s">
        <v>118</v>
      </c>
      <c r="B126" s="101">
        <v>261</v>
      </c>
      <c r="C126" s="102">
        <v>5.5</v>
      </c>
      <c r="D126" s="103">
        <v>57.9</v>
      </c>
      <c r="E126" s="103">
        <v>1.8</v>
      </c>
      <c r="F126" s="103">
        <f t="shared" si="8"/>
        <v>56.1</v>
      </c>
      <c r="G126" s="102">
        <v>10</v>
      </c>
      <c r="H126" s="103">
        <v>7.47</v>
      </c>
      <c r="I126" s="101"/>
      <c r="J126" s="99" t="s">
        <v>418</v>
      </c>
      <c r="K126" s="100" t="s">
        <v>172</v>
      </c>
      <c r="L126" s="104" t="s">
        <v>259</v>
      </c>
      <c r="M126" s="104">
        <v>3000</v>
      </c>
      <c r="N126" s="73" t="str">
        <f t="shared" si="7"/>
        <v>Z000 224 998 261</v>
      </c>
      <c r="O126" s="125" t="s">
        <v>438</v>
      </c>
      <c r="P126" s="26"/>
    </row>
    <row r="127" spans="1:16" ht="21.95" customHeight="1" x14ac:dyDescent="0.2">
      <c r="A127" s="101" t="s">
        <v>117</v>
      </c>
      <c r="B127" s="101">
        <v>263</v>
      </c>
      <c r="C127" s="102">
        <v>3.5</v>
      </c>
      <c r="D127" s="103">
        <v>60.1</v>
      </c>
      <c r="E127" s="103">
        <v>1.8</v>
      </c>
      <c r="F127" s="103">
        <f t="shared" si="8"/>
        <v>58.300000000000004</v>
      </c>
      <c r="G127" s="102">
        <v>12</v>
      </c>
      <c r="H127" s="103">
        <v>7.47</v>
      </c>
      <c r="I127" s="101"/>
      <c r="J127" s="99" t="s">
        <v>419</v>
      </c>
      <c r="K127" s="100" t="s">
        <v>172</v>
      </c>
      <c r="L127" s="104" t="s">
        <v>259</v>
      </c>
      <c r="M127" s="104"/>
      <c r="N127" s="73" t="str">
        <f t="shared" si="7"/>
        <v>Z000 224 999 263</v>
      </c>
      <c r="O127" s="125" t="s">
        <v>438</v>
      </c>
      <c r="P127" s="26"/>
    </row>
    <row r="128" spans="1:16" ht="21.95" customHeight="1" x14ac:dyDescent="0.2">
      <c r="A128" s="101" t="s">
        <v>116</v>
      </c>
      <c r="B128" s="101">
        <v>261</v>
      </c>
      <c r="C128" s="102">
        <v>4.5</v>
      </c>
      <c r="D128" s="103">
        <v>58.6</v>
      </c>
      <c r="E128" s="103">
        <v>1.9</v>
      </c>
      <c r="F128" s="103">
        <f t="shared" si="8"/>
        <v>56.7</v>
      </c>
      <c r="G128" s="102">
        <v>10</v>
      </c>
      <c r="H128" s="103">
        <v>7.45</v>
      </c>
      <c r="I128" s="101"/>
      <c r="J128" s="99" t="s">
        <v>418</v>
      </c>
      <c r="K128" s="100" t="s">
        <v>172</v>
      </c>
      <c r="L128" s="104" t="s">
        <v>278</v>
      </c>
      <c r="M128" s="104">
        <v>3000</v>
      </c>
      <c r="N128" s="73" t="str">
        <f t="shared" si="7"/>
        <v>Z000 278 062 261</v>
      </c>
      <c r="O128" s="125" t="s">
        <v>438</v>
      </c>
      <c r="P128" s="26"/>
    </row>
    <row r="129" spans="1:16" ht="21.95" customHeight="1" x14ac:dyDescent="0.2">
      <c r="A129" s="101" t="s">
        <v>115</v>
      </c>
      <c r="B129" s="101">
        <v>263</v>
      </c>
      <c r="C129" s="102">
        <v>4</v>
      </c>
      <c r="D129" s="103">
        <v>59.6</v>
      </c>
      <c r="E129" s="103">
        <v>1.8</v>
      </c>
      <c r="F129" s="103">
        <f t="shared" si="8"/>
        <v>57.800000000000004</v>
      </c>
      <c r="G129" s="102">
        <v>10</v>
      </c>
      <c r="H129" s="103">
        <v>7.45</v>
      </c>
      <c r="I129" s="101"/>
      <c r="J129" s="99" t="s">
        <v>419</v>
      </c>
      <c r="K129" s="100" t="s">
        <v>172</v>
      </c>
      <c r="L129" s="104" t="s">
        <v>278</v>
      </c>
      <c r="M129" s="104">
        <v>2500</v>
      </c>
      <c r="N129" s="73" t="str">
        <f t="shared" si="7"/>
        <v>Z000 278 063 263</v>
      </c>
      <c r="O129" s="125" t="s">
        <v>438</v>
      </c>
      <c r="P129" s="26"/>
    </row>
    <row r="130" spans="1:16" ht="21.95" customHeight="1" x14ac:dyDescent="0.2">
      <c r="A130" s="101" t="s">
        <v>114</v>
      </c>
      <c r="B130" s="101">
        <v>451</v>
      </c>
      <c r="C130" s="102">
        <v>4.5</v>
      </c>
      <c r="D130" s="103">
        <v>55.6</v>
      </c>
      <c r="E130" s="103">
        <v>1.7</v>
      </c>
      <c r="F130" s="103">
        <f t="shared" si="8"/>
        <v>53.9</v>
      </c>
      <c r="G130" s="102">
        <v>8</v>
      </c>
      <c r="H130" s="103">
        <v>7.1</v>
      </c>
      <c r="I130" s="101"/>
      <c r="J130" s="99" t="s">
        <v>420</v>
      </c>
      <c r="K130" s="100" t="s">
        <v>89</v>
      </c>
      <c r="L130" s="100" t="s">
        <v>319</v>
      </c>
      <c r="M130" s="104">
        <v>0</v>
      </c>
      <c r="N130" s="73" t="str">
        <f t="shared" si="7"/>
        <v>Z000 349 638 451</v>
      </c>
      <c r="O130" s="125" t="s">
        <v>437</v>
      </c>
      <c r="P130" s="26"/>
    </row>
    <row r="131" spans="1:16" ht="21.95" customHeight="1" x14ac:dyDescent="0.2">
      <c r="A131" s="101" t="s">
        <v>113</v>
      </c>
      <c r="B131" s="101">
        <v>462</v>
      </c>
      <c r="C131" s="102">
        <v>3.5</v>
      </c>
      <c r="D131" s="103">
        <v>56.8</v>
      </c>
      <c r="E131" s="103">
        <f t="shared" ref="E131:E139" si="9">D131-F131</f>
        <v>1.6999999999999957</v>
      </c>
      <c r="F131" s="103">
        <v>55.1</v>
      </c>
      <c r="G131" s="102">
        <v>8</v>
      </c>
      <c r="H131" s="103">
        <v>7.1</v>
      </c>
      <c r="I131" s="101"/>
      <c r="J131" s="99" t="s">
        <v>131</v>
      </c>
      <c r="K131" s="100" t="s">
        <v>89</v>
      </c>
      <c r="L131" s="104" t="s">
        <v>320</v>
      </c>
      <c r="M131" s="104">
        <v>1250</v>
      </c>
      <c r="N131" s="73" t="str">
        <f t="shared" ref="N131:N152" si="10">CONCATENATE(MID(A131,1,12)," ",MID(B131,1,3))</f>
        <v>Z000 349 640 462</v>
      </c>
      <c r="O131" s="125" t="s">
        <v>437</v>
      </c>
      <c r="P131" s="26"/>
    </row>
    <row r="132" spans="1:16" ht="21.95" customHeight="1" x14ac:dyDescent="0.2">
      <c r="A132" s="101" t="s">
        <v>112</v>
      </c>
      <c r="B132" s="101">
        <v>261</v>
      </c>
      <c r="C132" s="102">
        <v>5</v>
      </c>
      <c r="D132" s="103">
        <v>59.75</v>
      </c>
      <c r="E132" s="103">
        <f t="shared" si="9"/>
        <v>1.2999999999999972</v>
      </c>
      <c r="F132" s="103">
        <v>58.45</v>
      </c>
      <c r="G132" s="102">
        <v>8</v>
      </c>
      <c r="H132" s="103">
        <v>7.69</v>
      </c>
      <c r="I132" s="101"/>
      <c r="J132" s="99" t="s">
        <v>422</v>
      </c>
      <c r="K132" s="104" t="s">
        <v>89</v>
      </c>
      <c r="L132" s="104" t="s">
        <v>321</v>
      </c>
      <c r="M132" s="104">
        <v>1200</v>
      </c>
      <c r="N132" s="73" t="str">
        <f t="shared" si="10"/>
        <v>Z000 384 017 261</v>
      </c>
      <c r="O132" s="125" t="s">
        <v>438</v>
      </c>
      <c r="P132" s="26"/>
    </row>
    <row r="133" spans="1:16" ht="21.95" customHeight="1" x14ac:dyDescent="0.2">
      <c r="A133" s="101" t="s">
        <v>111</v>
      </c>
      <c r="B133" s="101">
        <v>264</v>
      </c>
      <c r="C133" s="102">
        <v>5</v>
      </c>
      <c r="D133" s="103">
        <v>59.5</v>
      </c>
      <c r="E133" s="103">
        <f t="shared" si="9"/>
        <v>1.7999999999999972</v>
      </c>
      <c r="F133" s="103">
        <v>57.7</v>
      </c>
      <c r="G133" s="102">
        <v>9</v>
      </c>
      <c r="H133" s="103">
        <v>7.69</v>
      </c>
      <c r="I133" s="101"/>
      <c r="J133" s="99" t="s">
        <v>387</v>
      </c>
      <c r="K133" s="100" t="s">
        <v>93</v>
      </c>
      <c r="L133" s="104" t="s">
        <v>322</v>
      </c>
      <c r="M133" s="104">
        <v>2500</v>
      </c>
      <c r="N133" s="73" t="str">
        <f t="shared" si="10"/>
        <v>Z000 384 019 264</v>
      </c>
      <c r="O133" s="125" t="s">
        <v>440</v>
      </c>
      <c r="P133" s="26"/>
    </row>
    <row r="134" spans="1:16" ht="21.95" customHeight="1" x14ac:dyDescent="0.2">
      <c r="A134" s="101" t="s">
        <v>110</v>
      </c>
      <c r="B134" s="101">
        <v>261</v>
      </c>
      <c r="C134" s="102">
        <v>3</v>
      </c>
      <c r="D134" s="103">
        <v>35.9</v>
      </c>
      <c r="E134" s="103">
        <f t="shared" si="9"/>
        <v>1.1999999999999957</v>
      </c>
      <c r="F134" s="103">
        <v>34.700000000000003</v>
      </c>
      <c r="G134" s="102">
        <v>14</v>
      </c>
      <c r="H134" s="103">
        <v>4.57</v>
      </c>
      <c r="I134" s="101"/>
      <c r="J134" s="99" t="s">
        <v>411</v>
      </c>
      <c r="K134" s="100" t="s">
        <v>108</v>
      </c>
      <c r="L134" s="104" t="s">
        <v>294</v>
      </c>
      <c r="M134" s="104">
        <v>2500</v>
      </c>
      <c r="N134" s="73" t="str">
        <f t="shared" si="10"/>
        <v>Z000 384 025 261</v>
      </c>
      <c r="O134" s="125" t="s">
        <v>438</v>
      </c>
      <c r="P134" s="26"/>
    </row>
    <row r="135" spans="1:16" ht="21.95" customHeight="1" x14ac:dyDescent="0.2">
      <c r="A135" s="101" t="s">
        <v>109</v>
      </c>
      <c r="B135" s="101">
        <v>263</v>
      </c>
      <c r="C135" s="102">
        <v>3</v>
      </c>
      <c r="D135" s="103">
        <v>38.5</v>
      </c>
      <c r="E135" s="103">
        <f t="shared" si="9"/>
        <v>1.1000000000000014</v>
      </c>
      <c r="F135" s="103">
        <v>37.4</v>
      </c>
      <c r="G135" s="102">
        <v>12</v>
      </c>
      <c r="H135" s="103">
        <v>4.91</v>
      </c>
      <c r="I135" s="101"/>
      <c r="J135" s="99" t="s">
        <v>412</v>
      </c>
      <c r="K135" s="100" t="s">
        <v>108</v>
      </c>
      <c r="L135" s="104" t="s">
        <v>323</v>
      </c>
      <c r="M135" s="104">
        <v>2500</v>
      </c>
      <c r="N135" s="73" t="str">
        <f t="shared" si="10"/>
        <v>Z000 384 026 263</v>
      </c>
      <c r="O135" s="125" t="s">
        <v>440</v>
      </c>
      <c r="P135" s="26"/>
    </row>
    <row r="136" spans="1:16" ht="21.95" customHeight="1" x14ac:dyDescent="0.2">
      <c r="A136" s="101" t="s">
        <v>107</v>
      </c>
      <c r="B136" s="101">
        <v>281</v>
      </c>
      <c r="C136" s="102">
        <v>5</v>
      </c>
      <c r="D136" s="103">
        <v>59.85</v>
      </c>
      <c r="E136" s="103">
        <f t="shared" si="9"/>
        <v>1.8000000000000043</v>
      </c>
      <c r="F136" s="103">
        <v>58.05</v>
      </c>
      <c r="G136" s="102">
        <v>9</v>
      </c>
      <c r="H136" s="103">
        <v>7.65</v>
      </c>
      <c r="I136" s="101"/>
      <c r="J136" s="99" t="s">
        <v>420</v>
      </c>
      <c r="K136" s="100"/>
      <c r="L136" s="104" t="s">
        <v>324</v>
      </c>
      <c r="M136" s="104">
        <v>1200</v>
      </c>
      <c r="N136" s="73" t="str">
        <f t="shared" si="10"/>
        <v>Z000 384 028 281</v>
      </c>
      <c r="O136" s="125" t="s">
        <v>438</v>
      </c>
      <c r="P136" s="26"/>
    </row>
    <row r="137" spans="1:16" ht="21.95" customHeight="1" x14ac:dyDescent="0.2">
      <c r="A137" s="101" t="s">
        <v>106</v>
      </c>
      <c r="B137" s="101">
        <v>331</v>
      </c>
      <c r="C137" s="102">
        <v>5.5</v>
      </c>
      <c r="D137" s="103">
        <v>59.75</v>
      </c>
      <c r="E137" s="103">
        <f t="shared" si="9"/>
        <v>1.2999999999999972</v>
      </c>
      <c r="F137" s="103">
        <v>58.45</v>
      </c>
      <c r="G137" s="102">
        <v>10</v>
      </c>
      <c r="H137" s="103">
        <v>7.69</v>
      </c>
      <c r="I137" s="101"/>
      <c r="J137" s="99" t="s">
        <v>420</v>
      </c>
      <c r="K137" s="104" t="s">
        <v>89</v>
      </c>
      <c r="L137" s="104" t="s">
        <v>321</v>
      </c>
      <c r="M137" s="104">
        <v>1200</v>
      </c>
      <c r="N137" s="73" t="str">
        <f t="shared" si="10"/>
        <v>Z000 384 052 331</v>
      </c>
      <c r="O137" s="125" t="s">
        <v>438</v>
      </c>
      <c r="P137" s="26"/>
    </row>
    <row r="138" spans="1:16" ht="21.95" customHeight="1" x14ac:dyDescent="0.2">
      <c r="A138" s="101" t="s">
        <v>105</v>
      </c>
      <c r="B138" s="101">
        <v>282</v>
      </c>
      <c r="C138" s="102">
        <v>4</v>
      </c>
      <c r="D138" s="103">
        <v>61.1</v>
      </c>
      <c r="E138" s="103">
        <f t="shared" si="9"/>
        <v>1.8000000000000043</v>
      </c>
      <c r="F138" s="103">
        <v>59.3</v>
      </c>
      <c r="G138" s="102">
        <v>9</v>
      </c>
      <c r="H138" s="103">
        <v>7.69</v>
      </c>
      <c r="I138" s="101"/>
      <c r="J138" s="99" t="s">
        <v>131</v>
      </c>
      <c r="K138" s="100" t="s">
        <v>89</v>
      </c>
      <c r="L138" s="104" t="s">
        <v>321</v>
      </c>
      <c r="M138" s="106">
        <v>1200</v>
      </c>
      <c r="N138" s="73" t="str">
        <f t="shared" si="10"/>
        <v>Z000 384 054 282</v>
      </c>
      <c r="O138" s="125" t="s">
        <v>438</v>
      </c>
      <c r="P138" s="26"/>
    </row>
    <row r="139" spans="1:16" ht="21.95" customHeight="1" x14ac:dyDescent="0.2">
      <c r="A139" s="101" t="s">
        <v>363</v>
      </c>
      <c r="B139" s="101">
        <v>441</v>
      </c>
      <c r="C139" s="102">
        <v>3</v>
      </c>
      <c r="D139" s="103">
        <v>35.9</v>
      </c>
      <c r="E139" s="103">
        <f t="shared" si="9"/>
        <v>1.1999999999999957</v>
      </c>
      <c r="F139" s="103">
        <v>34.700000000000003</v>
      </c>
      <c r="G139" s="102">
        <v>14</v>
      </c>
      <c r="H139" s="103">
        <v>4.57</v>
      </c>
      <c r="I139" s="101"/>
      <c r="J139" s="99" t="s">
        <v>429</v>
      </c>
      <c r="K139" s="100"/>
      <c r="L139" s="104" t="s">
        <v>294</v>
      </c>
      <c r="M139" s="104">
        <v>2500</v>
      </c>
      <c r="N139" s="73" t="str">
        <f t="shared" si="10"/>
        <v>Z000 415 639 441</v>
      </c>
      <c r="O139" s="125" t="s">
        <v>437</v>
      </c>
      <c r="P139" s="26"/>
    </row>
    <row r="140" spans="1:16" ht="21.95" customHeight="1" x14ac:dyDescent="0.2">
      <c r="A140" s="101" t="s">
        <v>520</v>
      </c>
      <c r="B140" s="101">
        <v>441</v>
      </c>
      <c r="C140" s="102"/>
      <c r="D140" s="103"/>
      <c r="E140" s="103"/>
      <c r="F140" s="103"/>
      <c r="G140" s="102"/>
      <c r="H140" s="103"/>
      <c r="I140" s="101"/>
      <c r="J140" s="99" t="s">
        <v>418</v>
      </c>
      <c r="K140" s="100" t="s">
        <v>103</v>
      </c>
      <c r="L140" s="104" t="s">
        <v>279</v>
      </c>
      <c r="M140" s="104">
        <v>2500</v>
      </c>
      <c r="N140" s="73" t="str">
        <f t="shared" si="10"/>
        <v>Z000 415 640 441</v>
      </c>
      <c r="O140" s="125" t="s">
        <v>439</v>
      </c>
      <c r="P140" s="26"/>
    </row>
    <row r="141" spans="1:16" ht="21.95" customHeight="1" x14ac:dyDescent="0.2">
      <c r="A141" s="101" t="s">
        <v>104</v>
      </c>
      <c r="B141" s="101">
        <v>262</v>
      </c>
      <c r="C141" s="102">
        <v>5</v>
      </c>
      <c r="D141" s="103">
        <v>60.1</v>
      </c>
      <c r="E141" s="103">
        <f t="shared" ref="E141:E149" si="11">D141-F141</f>
        <v>1.8000000000000043</v>
      </c>
      <c r="F141" s="103">
        <v>58.3</v>
      </c>
      <c r="G141" s="102">
        <v>11</v>
      </c>
      <c r="H141" s="103">
        <v>7.65</v>
      </c>
      <c r="I141" s="101"/>
      <c r="J141" s="99" t="s">
        <v>418</v>
      </c>
      <c r="K141" s="104" t="s">
        <v>103</v>
      </c>
      <c r="L141" s="104" t="s">
        <v>279</v>
      </c>
      <c r="M141" s="104">
        <v>2500</v>
      </c>
      <c r="N141" s="73" t="str">
        <f t="shared" si="10"/>
        <v>Z000 415 739 262</v>
      </c>
      <c r="O141" s="125" t="s">
        <v>439</v>
      </c>
      <c r="P141" s="26"/>
    </row>
    <row r="142" spans="1:16" ht="21.95" customHeight="1" x14ac:dyDescent="0.2">
      <c r="A142" s="101" t="s">
        <v>102</v>
      </c>
      <c r="B142" s="101">
        <v>260</v>
      </c>
      <c r="C142" s="102">
        <v>5</v>
      </c>
      <c r="D142" s="103">
        <v>61.95</v>
      </c>
      <c r="E142" s="103">
        <f t="shared" si="11"/>
        <v>2</v>
      </c>
      <c r="F142" s="103">
        <v>59.95</v>
      </c>
      <c r="G142" s="102">
        <v>8</v>
      </c>
      <c r="H142" s="103">
        <v>7.6</v>
      </c>
      <c r="I142" s="101"/>
      <c r="J142" s="99" t="s">
        <v>417</v>
      </c>
      <c r="K142" s="107" t="s">
        <v>388</v>
      </c>
      <c r="L142" s="104" t="s">
        <v>317</v>
      </c>
      <c r="M142" s="104">
        <v>2500</v>
      </c>
      <c r="N142" s="73" t="str">
        <f t="shared" si="10"/>
        <v>Z000 513 404 260</v>
      </c>
      <c r="O142" s="125" t="s">
        <v>439</v>
      </c>
      <c r="P142" s="26"/>
    </row>
    <row r="143" spans="1:16" ht="21.95" customHeight="1" x14ac:dyDescent="0.2">
      <c r="A143" s="101" t="s">
        <v>101</v>
      </c>
      <c r="B143" s="101">
        <v>281</v>
      </c>
      <c r="C143" s="102">
        <v>6</v>
      </c>
      <c r="D143" s="103">
        <v>62.3</v>
      </c>
      <c r="E143" s="103">
        <f t="shared" si="11"/>
        <v>1.5</v>
      </c>
      <c r="F143" s="103">
        <v>60.8</v>
      </c>
      <c r="G143" s="102">
        <v>8</v>
      </c>
      <c r="H143" s="108">
        <v>8.1280000000000001</v>
      </c>
      <c r="I143" s="101"/>
      <c r="J143" s="99" t="s">
        <v>420</v>
      </c>
      <c r="K143" s="100"/>
      <c r="L143" s="104" t="s">
        <v>325</v>
      </c>
      <c r="M143" s="104">
        <v>1200</v>
      </c>
      <c r="N143" s="73" t="str">
        <f t="shared" si="10"/>
        <v>Z000 514 300 281</v>
      </c>
      <c r="O143" s="125" t="s">
        <v>438</v>
      </c>
      <c r="P143" s="26"/>
    </row>
    <row r="144" spans="1:16" ht="21.95" customHeight="1" x14ac:dyDescent="0.2">
      <c r="A144" s="101" t="s">
        <v>100</v>
      </c>
      <c r="B144" s="101">
        <v>282</v>
      </c>
      <c r="C144" s="102">
        <v>4</v>
      </c>
      <c r="D144" s="103">
        <v>63.85</v>
      </c>
      <c r="E144" s="103">
        <f t="shared" si="11"/>
        <v>1.5</v>
      </c>
      <c r="F144" s="103">
        <v>62.35</v>
      </c>
      <c r="G144" s="102">
        <v>8</v>
      </c>
      <c r="H144" s="108">
        <v>8.1300000000000008</v>
      </c>
      <c r="I144" s="101"/>
      <c r="J144" s="99" t="s">
        <v>131</v>
      </c>
      <c r="K144" s="100" t="s">
        <v>89</v>
      </c>
      <c r="L144" s="104" t="s">
        <v>325</v>
      </c>
      <c r="M144" s="104">
        <v>1200</v>
      </c>
      <c r="N144" s="73" t="str">
        <f t="shared" si="10"/>
        <v>Z000 514 302 282</v>
      </c>
      <c r="O144" s="125" t="s">
        <v>438</v>
      </c>
      <c r="P144" s="26"/>
    </row>
    <row r="145" spans="1:16" ht="21.95" customHeight="1" x14ac:dyDescent="0.2">
      <c r="A145" s="101" t="s">
        <v>99</v>
      </c>
      <c r="B145" s="101">
        <v>264</v>
      </c>
      <c r="C145" s="102">
        <v>2.5</v>
      </c>
      <c r="D145" s="103">
        <v>36.799999999999997</v>
      </c>
      <c r="E145" s="103">
        <f t="shared" si="11"/>
        <v>1.3999999999999986</v>
      </c>
      <c r="F145" s="103">
        <v>35.4</v>
      </c>
      <c r="G145" s="102">
        <v>13</v>
      </c>
      <c r="H145" s="103">
        <v>4.66</v>
      </c>
      <c r="I145" s="101"/>
      <c r="J145" s="99" t="s">
        <v>428</v>
      </c>
      <c r="K145" s="100" t="s">
        <v>329</v>
      </c>
      <c r="L145" s="104" t="s">
        <v>326</v>
      </c>
      <c r="M145" s="104">
        <v>2500</v>
      </c>
      <c r="N145" s="73" t="str">
        <f t="shared" si="10"/>
        <v>Z000 514 374 264</v>
      </c>
      <c r="O145" s="125" t="s">
        <v>440</v>
      </c>
      <c r="P145" s="26"/>
    </row>
    <row r="146" spans="1:16" ht="21.95" customHeight="1" x14ac:dyDescent="0.2">
      <c r="A146" s="101" t="s">
        <v>98</v>
      </c>
      <c r="B146" s="101">
        <v>264</v>
      </c>
      <c r="C146" s="102">
        <v>3</v>
      </c>
      <c r="D146" s="103">
        <v>36.35</v>
      </c>
      <c r="E146" s="103">
        <f t="shared" si="11"/>
        <v>1.1000000000000014</v>
      </c>
      <c r="F146" s="103">
        <v>35.25</v>
      </c>
      <c r="G146" s="102">
        <v>13</v>
      </c>
      <c r="H146" s="103">
        <v>4.66</v>
      </c>
      <c r="I146" s="101"/>
      <c r="J146" s="99" t="s">
        <v>421</v>
      </c>
      <c r="K146" s="100" t="s">
        <v>329</v>
      </c>
      <c r="L146" s="104" t="s">
        <v>326</v>
      </c>
      <c r="M146" s="104">
        <v>2500</v>
      </c>
      <c r="N146" s="73" t="str">
        <f t="shared" si="10"/>
        <v>Z000 514 375 264</v>
      </c>
      <c r="O146" s="125" t="s">
        <v>440</v>
      </c>
      <c r="P146" s="26"/>
    </row>
    <row r="147" spans="1:16" ht="21.95" customHeight="1" x14ac:dyDescent="0.2">
      <c r="A147" s="101" t="s">
        <v>97</v>
      </c>
      <c r="B147" s="101">
        <v>331</v>
      </c>
      <c r="C147" s="102">
        <v>5.5</v>
      </c>
      <c r="D147" s="103">
        <v>60.2</v>
      </c>
      <c r="E147" s="103">
        <f t="shared" si="11"/>
        <v>1.3900000000000006</v>
      </c>
      <c r="F147" s="103">
        <v>58.81</v>
      </c>
      <c r="G147" s="102">
        <v>10</v>
      </c>
      <c r="H147" s="103">
        <v>7.79</v>
      </c>
      <c r="I147" s="101"/>
      <c r="J147" s="99" t="s">
        <v>420</v>
      </c>
      <c r="K147" s="100"/>
      <c r="L147" s="104" t="s">
        <v>327</v>
      </c>
      <c r="M147" s="104">
        <v>1200</v>
      </c>
      <c r="N147" s="73" t="str">
        <f t="shared" si="10"/>
        <v>Z000 514 415 331</v>
      </c>
      <c r="O147" s="125" t="s">
        <v>438</v>
      </c>
      <c r="P147" s="26"/>
    </row>
    <row r="148" spans="1:16" ht="21.95" customHeight="1" x14ac:dyDescent="0.2">
      <c r="A148" s="101" t="s">
        <v>96</v>
      </c>
      <c r="B148" s="101">
        <v>282</v>
      </c>
      <c r="C148" s="102">
        <v>4</v>
      </c>
      <c r="D148" s="103">
        <v>62</v>
      </c>
      <c r="E148" s="103">
        <f t="shared" si="11"/>
        <v>1.7899999999999991</v>
      </c>
      <c r="F148" s="103">
        <v>60.21</v>
      </c>
      <c r="G148" s="102">
        <v>9</v>
      </c>
      <c r="H148" s="103">
        <v>7.79</v>
      </c>
      <c r="I148" s="101"/>
      <c r="J148" s="99" t="s">
        <v>131</v>
      </c>
      <c r="K148" s="100" t="s">
        <v>89</v>
      </c>
      <c r="L148" s="104" t="s">
        <v>327</v>
      </c>
      <c r="M148" s="104">
        <v>1200</v>
      </c>
      <c r="N148" s="73" t="str">
        <f t="shared" si="10"/>
        <v>Z000 514 608 282</v>
      </c>
      <c r="O148" s="125" t="s">
        <v>438</v>
      </c>
      <c r="P148" s="26"/>
    </row>
    <row r="149" spans="1:16" ht="21.95" customHeight="1" x14ac:dyDescent="0.2">
      <c r="A149" s="101" t="s">
        <v>95</v>
      </c>
      <c r="B149" s="101">
        <v>261</v>
      </c>
      <c r="C149" s="102">
        <v>5</v>
      </c>
      <c r="D149" s="103">
        <v>58.85</v>
      </c>
      <c r="E149" s="103">
        <f t="shared" si="11"/>
        <v>1.7000000000000028</v>
      </c>
      <c r="F149" s="103">
        <v>57.15</v>
      </c>
      <c r="G149" s="102">
        <v>8</v>
      </c>
      <c r="H149" s="103">
        <v>7.47</v>
      </c>
      <c r="I149" s="101" t="s">
        <v>94</v>
      </c>
      <c r="J149" s="99" t="s">
        <v>422</v>
      </c>
      <c r="K149" s="100"/>
      <c r="L149" s="104" t="s">
        <v>92</v>
      </c>
      <c r="M149" s="104">
        <v>3000</v>
      </c>
      <c r="N149" s="73" t="str">
        <f t="shared" si="10"/>
        <v>Z000 515 315 261</v>
      </c>
      <c r="O149" s="125" t="s">
        <v>438</v>
      </c>
      <c r="P149" s="26"/>
    </row>
    <row r="150" spans="1:16" ht="21.95" customHeight="1" x14ac:dyDescent="0.2">
      <c r="A150" s="101" t="s">
        <v>91</v>
      </c>
      <c r="B150" s="101">
        <v>281</v>
      </c>
      <c r="C150" s="102">
        <v>5.5</v>
      </c>
      <c r="D150" s="103">
        <v>64.599999999999994</v>
      </c>
      <c r="E150" s="103">
        <v>1.2</v>
      </c>
      <c r="F150" s="103">
        <v>63.4</v>
      </c>
      <c r="G150" s="102">
        <v>8</v>
      </c>
      <c r="H150" s="103">
        <v>8.3699999999999992</v>
      </c>
      <c r="I150" s="101"/>
      <c r="J150" s="99" t="s">
        <v>420</v>
      </c>
      <c r="K150" s="100"/>
      <c r="L150" s="104" t="s">
        <v>328</v>
      </c>
      <c r="M150" s="104">
        <v>1200</v>
      </c>
      <c r="N150" s="73" t="str">
        <f t="shared" si="10"/>
        <v>Z000 517 353 281</v>
      </c>
      <c r="O150" s="125" t="s">
        <v>438</v>
      </c>
      <c r="P150" s="26"/>
    </row>
    <row r="151" spans="1:16" ht="21.95" customHeight="1" x14ac:dyDescent="0.2">
      <c r="A151" s="101" t="s">
        <v>90</v>
      </c>
      <c r="B151" s="101">
        <v>282</v>
      </c>
      <c r="C151" s="102">
        <v>4.5</v>
      </c>
      <c r="D151" s="103">
        <v>65.8</v>
      </c>
      <c r="E151" s="103">
        <v>1.2</v>
      </c>
      <c r="F151" s="103">
        <v>64.599999999999994</v>
      </c>
      <c r="G151" s="102">
        <v>8</v>
      </c>
      <c r="H151" s="103">
        <v>8.3699999999999992</v>
      </c>
      <c r="I151" s="101"/>
      <c r="J151" s="99" t="s">
        <v>131</v>
      </c>
      <c r="K151" s="100" t="s">
        <v>89</v>
      </c>
      <c r="L151" s="104" t="s">
        <v>328</v>
      </c>
      <c r="M151" s="104">
        <v>1200</v>
      </c>
      <c r="N151" s="73" t="str">
        <f t="shared" si="10"/>
        <v>Z000 517 355 282</v>
      </c>
      <c r="O151" s="125" t="s">
        <v>438</v>
      </c>
      <c r="P151" s="26"/>
    </row>
    <row r="152" spans="1:16" ht="21.95" customHeight="1" x14ac:dyDescent="0.2">
      <c r="A152" s="101" t="s">
        <v>527</v>
      </c>
      <c r="B152" s="101">
        <v>281</v>
      </c>
      <c r="C152" s="102"/>
      <c r="D152" s="103"/>
      <c r="E152" s="103"/>
      <c r="F152" s="103"/>
      <c r="G152" s="102"/>
      <c r="H152" s="103"/>
      <c r="I152" s="101"/>
      <c r="J152" s="100" t="s">
        <v>420</v>
      </c>
      <c r="K152" s="100" t="s">
        <v>89</v>
      </c>
      <c r="L152" s="104" t="s">
        <v>528</v>
      </c>
      <c r="M152" s="104">
        <v>1200</v>
      </c>
      <c r="N152" s="73" t="str">
        <f t="shared" si="10"/>
        <v>Z000 520 205 281</v>
      </c>
      <c r="O152" s="125" t="s">
        <v>438</v>
      </c>
      <c r="P152" s="26"/>
    </row>
    <row r="153" spans="1:16" ht="21.95" customHeight="1" x14ac:dyDescent="0.2">
      <c r="A153" s="101"/>
      <c r="B153" s="101"/>
      <c r="C153" s="102"/>
      <c r="D153" s="103"/>
      <c r="E153" s="103"/>
      <c r="F153" s="103"/>
      <c r="G153" s="102"/>
      <c r="H153" s="103"/>
      <c r="I153" s="101"/>
      <c r="J153" s="100"/>
      <c r="K153" s="100"/>
      <c r="L153" s="104"/>
      <c r="M153" s="104"/>
      <c r="N153" s="73"/>
      <c r="O153" s="125"/>
      <c r="P153" s="26"/>
    </row>
    <row r="154" spans="1:16" ht="21.95" customHeight="1" x14ac:dyDescent="0.2">
      <c r="A154" s="101"/>
      <c r="B154" s="101"/>
      <c r="C154" s="102"/>
      <c r="D154" s="103"/>
      <c r="E154" s="103"/>
      <c r="F154" s="103"/>
      <c r="G154" s="102"/>
      <c r="H154" s="103"/>
      <c r="I154" s="101"/>
      <c r="J154" s="100"/>
      <c r="K154" s="100"/>
      <c r="L154" s="104"/>
      <c r="M154" s="104"/>
      <c r="N154" s="73"/>
      <c r="O154" s="125"/>
      <c r="P154" s="26"/>
    </row>
    <row r="155" spans="1:16" ht="21.95" customHeight="1" x14ac:dyDescent="0.2">
      <c r="A155" s="101"/>
      <c r="B155" s="101"/>
      <c r="C155" s="102"/>
      <c r="D155" s="103"/>
      <c r="E155" s="103"/>
      <c r="F155" s="103"/>
      <c r="G155" s="102"/>
      <c r="H155" s="103"/>
      <c r="I155" s="101"/>
      <c r="J155" s="100"/>
      <c r="K155" s="100"/>
      <c r="L155" s="104"/>
      <c r="M155" s="104"/>
      <c r="N155" s="73"/>
      <c r="O155" s="125"/>
      <c r="P155" s="26"/>
    </row>
    <row r="156" spans="1:16" ht="21.95" customHeight="1" x14ac:dyDescent="0.2">
      <c r="A156" s="101"/>
      <c r="B156" s="101"/>
      <c r="C156" s="102"/>
      <c r="D156" s="103"/>
      <c r="E156" s="103"/>
      <c r="F156" s="103"/>
      <c r="G156" s="102"/>
      <c r="H156" s="103"/>
      <c r="I156" s="101"/>
      <c r="J156" s="100"/>
      <c r="K156" s="100"/>
      <c r="L156" s="104"/>
      <c r="M156" s="104"/>
      <c r="N156" s="73"/>
      <c r="O156" s="125"/>
      <c r="P156" s="26"/>
    </row>
    <row r="157" spans="1:16" ht="21.95" customHeight="1" x14ac:dyDescent="0.2">
      <c r="A157" s="101"/>
      <c r="B157" s="101"/>
      <c r="C157" s="102"/>
      <c r="D157" s="103"/>
      <c r="E157" s="103"/>
      <c r="F157" s="103"/>
      <c r="G157" s="102"/>
      <c r="H157" s="103"/>
      <c r="I157" s="101"/>
      <c r="J157" s="100"/>
      <c r="K157" s="100"/>
      <c r="L157" s="104"/>
      <c r="M157" s="104"/>
      <c r="N157" s="73"/>
      <c r="O157" s="125"/>
      <c r="P157" s="26"/>
    </row>
    <row r="158" spans="1:16" ht="21.95" customHeight="1" x14ac:dyDescent="0.2">
      <c r="A158" s="101"/>
      <c r="B158" s="101"/>
      <c r="C158" s="102"/>
      <c r="D158" s="103"/>
      <c r="E158" s="103"/>
      <c r="F158" s="103"/>
      <c r="G158" s="102"/>
      <c r="H158" s="103"/>
      <c r="I158" s="101"/>
      <c r="J158" s="100"/>
      <c r="K158" s="100"/>
      <c r="L158" s="104"/>
      <c r="M158" s="104"/>
      <c r="N158" s="73"/>
      <c r="O158" s="125"/>
      <c r="P158" s="26"/>
    </row>
    <row r="159" spans="1:16" ht="21.95" customHeight="1" x14ac:dyDescent="0.2">
      <c r="A159" s="101"/>
      <c r="B159" s="101"/>
      <c r="C159" s="102"/>
      <c r="D159" s="103"/>
      <c r="E159" s="103"/>
      <c r="F159" s="103"/>
      <c r="G159" s="102"/>
      <c r="H159" s="103"/>
      <c r="I159" s="101"/>
      <c r="J159" s="100"/>
      <c r="K159" s="100"/>
      <c r="L159" s="104"/>
      <c r="M159" s="104"/>
      <c r="N159" s="73"/>
      <c r="O159" s="125"/>
      <c r="P159" s="26"/>
    </row>
    <row r="160" spans="1:16" ht="21.95" customHeight="1" x14ac:dyDescent="0.2">
      <c r="A160" s="101"/>
      <c r="B160" s="101"/>
      <c r="C160" s="102"/>
      <c r="D160" s="103"/>
      <c r="E160" s="103"/>
      <c r="F160" s="103"/>
      <c r="G160" s="102"/>
      <c r="H160" s="103"/>
      <c r="I160" s="101"/>
      <c r="J160" s="100"/>
      <c r="K160" s="100"/>
      <c r="L160" s="104"/>
      <c r="M160" s="104"/>
      <c r="N160" s="73"/>
      <c r="O160" s="125"/>
      <c r="P160" s="26"/>
    </row>
    <row r="161" spans="1:16" ht="21.95" customHeight="1" x14ac:dyDescent="0.2">
      <c r="A161" s="101"/>
      <c r="B161" s="101"/>
      <c r="C161" s="102"/>
      <c r="D161" s="103"/>
      <c r="E161" s="103"/>
      <c r="F161" s="103"/>
      <c r="G161" s="102"/>
      <c r="H161" s="103"/>
      <c r="I161" s="101"/>
      <c r="J161" s="100"/>
      <c r="K161" s="100"/>
      <c r="L161" s="104"/>
      <c r="M161" s="104"/>
      <c r="N161" s="73"/>
      <c r="O161" s="125"/>
      <c r="P161" s="26"/>
    </row>
    <row r="162" spans="1:16" ht="21.95" customHeight="1" x14ac:dyDescent="0.2">
      <c r="A162" s="101"/>
      <c r="B162" s="101"/>
      <c r="C162" s="102"/>
      <c r="D162" s="103"/>
      <c r="E162" s="103"/>
      <c r="F162" s="103"/>
      <c r="G162" s="102"/>
      <c r="H162" s="103"/>
      <c r="I162" s="101"/>
      <c r="J162" s="100"/>
      <c r="K162" s="100"/>
      <c r="L162" s="104"/>
      <c r="M162" s="104"/>
      <c r="N162" s="73"/>
      <c r="O162" s="125"/>
      <c r="P162" s="26"/>
    </row>
    <row r="163" spans="1:16" ht="21.95" customHeight="1" x14ac:dyDescent="0.2">
      <c r="A163" s="101"/>
      <c r="B163" s="101"/>
      <c r="C163" s="102"/>
      <c r="D163" s="103"/>
      <c r="E163" s="103"/>
      <c r="F163" s="103"/>
      <c r="G163" s="102"/>
      <c r="H163" s="103"/>
      <c r="I163" s="101"/>
      <c r="J163" s="100"/>
      <c r="K163" s="100"/>
      <c r="L163" s="104"/>
      <c r="M163" s="104"/>
      <c r="N163" s="73"/>
      <c r="O163" s="125"/>
      <c r="P163" s="26"/>
    </row>
    <row r="164" spans="1:16" ht="21.95" customHeight="1" x14ac:dyDescent="0.2">
      <c r="A164" s="101"/>
      <c r="B164" s="101"/>
      <c r="C164" s="102"/>
      <c r="D164" s="103"/>
      <c r="E164" s="103"/>
      <c r="F164" s="103"/>
      <c r="G164" s="102"/>
      <c r="H164" s="103"/>
      <c r="I164" s="101"/>
      <c r="J164" s="100"/>
      <c r="K164" s="100"/>
      <c r="L164" s="104"/>
      <c r="M164" s="104"/>
      <c r="N164" s="73"/>
      <c r="O164" s="125"/>
      <c r="P164" s="26"/>
    </row>
    <row r="165" spans="1:16" ht="21.95" customHeight="1" x14ac:dyDescent="0.2">
      <c r="A165" s="101"/>
      <c r="B165" s="101"/>
      <c r="C165" s="102"/>
      <c r="D165" s="103"/>
      <c r="E165" s="103"/>
      <c r="F165" s="103"/>
      <c r="G165" s="102"/>
      <c r="H165" s="103"/>
      <c r="I165" s="101"/>
      <c r="J165" s="104"/>
      <c r="K165" s="100"/>
      <c r="L165" s="104"/>
      <c r="M165" s="104"/>
      <c r="N165" s="73"/>
      <c r="O165" s="125"/>
      <c r="P165" s="26"/>
    </row>
    <row r="166" spans="1:16" ht="21.95" customHeight="1" x14ac:dyDescent="0.2">
      <c r="A166" s="101"/>
      <c r="B166" s="101"/>
      <c r="C166" s="102"/>
      <c r="D166" s="103"/>
      <c r="E166" s="103"/>
      <c r="F166" s="103"/>
      <c r="G166" s="102"/>
      <c r="H166" s="103"/>
      <c r="I166" s="101"/>
      <c r="J166" s="100"/>
      <c r="K166" s="107"/>
      <c r="L166" s="100"/>
      <c r="M166" s="104"/>
      <c r="N166" s="73"/>
      <c r="O166" s="125"/>
      <c r="P166" s="26"/>
    </row>
    <row r="167" spans="1:16" ht="21.95" customHeight="1" x14ac:dyDescent="0.2">
      <c r="A167" s="101"/>
      <c r="B167" s="101"/>
      <c r="C167" s="102"/>
      <c r="D167" s="103"/>
      <c r="E167" s="103"/>
      <c r="F167" s="103"/>
      <c r="G167" s="102"/>
      <c r="H167" s="103"/>
      <c r="I167" s="101"/>
      <c r="J167" s="100"/>
      <c r="K167" s="107"/>
      <c r="L167" s="104"/>
      <c r="M167" s="104"/>
      <c r="N167" s="73"/>
      <c r="O167" s="125"/>
      <c r="P167" s="26"/>
    </row>
    <row r="168" spans="1:16" ht="21.95" customHeight="1" x14ac:dyDescent="0.2">
      <c r="A168" s="101"/>
      <c r="B168" s="101"/>
      <c r="C168" s="102"/>
      <c r="D168" s="103"/>
      <c r="E168" s="103"/>
      <c r="F168" s="103"/>
      <c r="G168" s="102"/>
      <c r="H168" s="103"/>
      <c r="I168" s="101"/>
      <c r="J168" s="100"/>
      <c r="K168" s="107"/>
      <c r="L168" s="104"/>
      <c r="M168" s="104"/>
      <c r="N168" s="73"/>
      <c r="O168" s="125"/>
      <c r="P168" s="26"/>
    </row>
    <row r="169" spans="1:16" ht="21.95" customHeight="1" x14ac:dyDescent="0.2">
      <c r="A169" s="101"/>
      <c r="B169" s="101"/>
      <c r="C169" s="102"/>
      <c r="D169" s="103"/>
      <c r="E169" s="103"/>
      <c r="F169" s="103"/>
      <c r="G169" s="102"/>
      <c r="H169" s="103"/>
      <c r="I169" s="101"/>
      <c r="J169" s="100"/>
      <c r="K169" s="107"/>
      <c r="L169" s="104"/>
      <c r="M169" s="104"/>
      <c r="N169" s="73"/>
      <c r="O169" s="125"/>
      <c r="P169" s="26"/>
    </row>
    <row r="170" spans="1:16" ht="21.95" customHeight="1" x14ac:dyDescent="0.2">
      <c r="A170" s="101"/>
      <c r="B170" s="101"/>
      <c r="C170" s="102"/>
      <c r="D170" s="103"/>
      <c r="E170" s="103"/>
      <c r="F170" s="103"/>
      <c r="G170" s="102"/>
      <c r="H170" s="103"/>
      <c r="I170" s="101"/>
      <c r="J170" s="104"/>
      <c r="K170" s="100"/>
      <c r="L170" s="104"/>
      <c r="M170" s="104"/>
      <c r="N170" s="73"/>
      <c r="O170" s="125"/>
      <c r="P170" s="26"/>
    </row>
    <row r="171" spans="1:16" ht="21.95" customHeight="1" x14ac:dyDescent="0.2">
      <c r="A171" s="105"/>
      <c r="B171" s="101"/>
      <c r="C171" s="102"/>
      <c r="D171" s="103"/>
      <c r="E171" s="103"/>
      <c r="F171" s="103"/>
      <c r="G171" s="102"/>
      <c r="H171" s="103"/>
      <c r="I171" s="101"/>
      <c r="J171" s="104"/>
      <c r="K171" s="100"/>
      <c r="L171" s="104"/>
      <c r="M171" s="104"/>
      <c r="N171" s="73"/>
      <c r="O171" s="125"/>
      <c r="P171" s="26"/>
    </row>
    <row r="172" spans="1:16" ht="21.95" customHeight="1" x14ac:dyDescent="0.2">
      <c r="A172" s="101"/>
      <c r="B172" s="101"/>
      <c r="C172" s="102"/>
      <c r="D172" s="103"/>
      <c r="E172" s="103"/>
      <c r="F172" s="103"/>
      <c r="G172" s="102"/>
      <c r="H172" s="103"/>
      <c r="I172" s="101"/>
      <c r="J172" s="104"/>
      <c r="K172" s="100"/>
      <c r="L172" s="104"/>
      <c r="M172" s="104"/>
      <c r="N172" s="73"/>
      <c r="O172" s="125"/>
      <c r="P172" s="26"/>
    </row>
    <row r="173" spans="1:16" ht="21.95" customHeight="1" x14ac:dyDescent="0.2">
      <c r="A173" s="101"/>
      <c r="B173" s="101"/>
      <c r="C173" s="102"/>
      <c r="D173" s="103"/>
      <c r="E173" s="103"/>
      <c r="F173" s="103"/>
      <c r="G173" s="102"/>
      <c r="H173" s="103"/>
      <c r="I173" s="101"/>
      <c r="J173" s="104"/>
      <c r="K173" s="100"/>
      <c r="L173" s="104"/>
      <c r="M173" s="104"/>
      <c r="N173" s="73"/>
      <c r="O173" s="125"/>
      <c r="P173" s="26"/>
    </row>
    <row r="174" spans="1:16" ht="21.95" customHeight="1" x14ac:dyDescent="0.2">
      <c r="A174" s="101"/>
      <c r="B174" s="101"/>
      <c r="C174" s="102"/>
      <c r="D174" s="103"/>
      <c r="E174" s="103"/>
      <c r="F174" s="103"/>
      <c r="G174" s="102"/>
      <c r="H174" s="103"/>
      <c r="I174" s="101"/>
      <c r="J174" s="104"/>
      <c r="K174" s="100"/>
      <c r="L174" s="104"/>
      <c r="M174" s="104"/>
      <c r="N174" s="73"/>
      <c r="O174" s="125"/>
      <c r="P174" s="26"/>
    </row>
    <row r="175" spans="1:16" ht="21.95" customHeight="1" x14ac:dyDescent="0.2">
      <c r="A175" s="101"/>
      <c r="B175" s="101"/>
      <c r="C175" s="102"/>
      <c r="D175" s="103"/>
      <c r="E175" s="103"/>
      <c r="F175" s="103"/>
      <c r="G175" s="102"/>
      <c r="H175" s="103"/>
      <c r="I175" s="101"/>
      <c r="J175" s="104"/>
      <c r="K175" s="100"/>
      <c r="L175" s="104"/>
      <c r="M175" s="104"/>
      <c r="N175" s="73"/>
      <c r="O175" s="125"/>
      <c r="P175" s="26"/>
    </row>
    <row r="176" spans="1:16" ht="21.95" customHeight="1" x14ac:dyDescent="0.2">
      <c r="A176" s="101"/>
      <c r="B176" s="101"/>
      <c r="C176" s="102"/>
      <c r="D176" s="103"/>
      <c r="E176" s="103"/>
      <c r="F176" s="103"/>
      <c r="G176" s="102"/>
      <c r="H176" s="103"/>
      <c r="I176" s="101"/>
      <c r="J176" s="104"/>
      <c r="K176" s="100"/>
      <c r="L176" s="104"/>
      <c r="M176" s="104"/>
      <c r="N176" s="73"/>
      <c r="O176" s="125"/>
      <c r="P176" s="26"/>
    </row>
    <row r="177" spans="1:16" ht="21.95" customHeight="1" x14ac:dyDescent="0.2">
      <c r="A177" s="101"/>
      <c r="B177" s="101"/>
      <c r="C177" s="102"/>
      <c r="D177" s="103"/>
      <c r="E177" s="103"/>
      <c r="F177" s="103"/>
      <c r="G177" s="102"/>
      <c r="H177" s="103"/>
      <c r="I177" s="101"/>
      <c r="J177" s="104"/>
      <c r="K177" s="100"/>
      <c r="L177" s="100"/>
      <c r="M177" s="104"/>
      <c r="N177" s="73"/>
      <c r="O177" s="125"/>
      <c r="P177" s="26"/>
    </row>
    <row r="178" spans="1:16" ht="21.95" customHeight="1" x14ac:dyDescent="0.2">
      <c r="A178" s="101"/>
      <c r="B178" s="101"/>
      <c r="C178" s="102"/>
      <c r="D178" s="103"/>
      <c r="E178" s="103"/>
      <c r="F178" s="103"/>
      <c r="G178" s="102"/>
      <c r="H178" s="103"/>
      <c r="I178" s="101"/>
      <c r="J178" s="104"/>
      <c r="K178" s="100"/>
      <c r="L178" s="104"/>
      <c r="M178" s="104"/>
      <c r="N178" s="73"/>
      <c r="O178" s="125"/>
      <c r="P178" s="26"/>
    </row>
    <row r="179" spans="1:16" ht="21.95" customHeight="1" x14ac:dyDescent="0.2">
      <c r="A179" s="101"/>
      <c r="B179" s="101"/>
      <c r="C179" s="102"/>
      <c r="D179" s="103"/>
      <c r="E179" s="103"/>
      <c r="F179" s="103"/>
      <c r="G179" s="102"/>
      <c r="H179" s="103"/>
      <c r="I179" s="101"/>
      <c r="J179" s="100"/>
      <c r="K179" s="100"/>
      <c r="L179" s="104"/>
      <c r="M179" s="104"/>
      <c r="N179" s="73"/>
      <c r="O179" s="125"/>
      <c r="P179" s="26"/>
    </row>
    <row r="180" spans="1:16" ht="21.95" customHeight="1" x14ac:dyDescent="0.2">
      <c r="A180" s="101"/>
      <c r="B180" s="101"/>
      <c r="C180" s="102"/>
      <c r="D180" s="103"/>
      <c r="E180" s="103"/>
      <c r="F180" s="103"/>
      <c r="G180" s="102"/>
      <c r="H180" s="103"/>
      <c r="I180" s="101"/>
      <c r="J180" s="100"/>
      <c r="K180" s="100"/>
      <c r="L180" s="104"/>
      <c r="M180" s="104"/>
      <c r="N180" s="73"/>
      <c r="O180" s="125"/>
      <c r="P180" s="26"/>
    </row>
    <row r="181" spans="1:16" ht="21.95" customHeight="1" x14ac:dyDescent="0.2">
      <c r="A181" s="101"/>
      <c r="B181" s="101"/>
      <c r="C181" s="102"/>
      <c r="D181" s="103"/>
      <c r="E181" s="103"/>
      <c r="F181" s="103"/>
      <c r="G181" s="102"/>
      <c r="H181" s="103"/>
      <c r="I181" s="101"/>
      <c r="J181" s="100"/>
      <c r="K181" s="100"/>
      <c r="L181" s="104"/>
      <c r="M181" s="104"/>
      <c r="N181" s="73"/>
      <c r="O181" s="125"/>
      <c r="P181" s="26"/>
    </row>
    <row r="182" spans="1:16" ht="21.95" customHeight="1" x14ac:dyDescent="0.2">
      <c r="A182" s="101"/>
      <c r="B182" s="101"/>
      <c r="C182" s="102"/>
      <c r="D182" s="103"/>
      <c r="E182" s="103"/>
      <c r="F182" s="103"/>
      <c r="G182" s="102"/>
      <c r="H182" s="103"/>
      <c r="I182" s="101"/>
      <c r="J182" s="100"/>
      <c r="K182" s="100"/>
      <c r="L182" s="104"/>
      <c r="M182" s="104"/>
      <c r="N182" s="73"/>
      <c r="O182" s="125"/>
      <c r="P182" s="26"/>
    </row>
    <row r="183" spans="1:16" ht="21.95" customHeight="1" x14ac:dyDescent="0.2">
      <c r="A183" s="101"/>
      <c r="B183" s="101"/>
      <c r="C183" s="102"/>
      <c r="D183" s="103"/>
      <c r="E183" s="103"/>
      <c r="F183" s="103"/>
      <c r="G183" s="102"/>
      <c r="H183" s="103"/>
      <c r="I183" s="101"/>
      <c r="J183" s="100"/>
      <c r="K183" s="100"/>
      <c r="L183" s="104"/>
      <c r="M183" s="104"/>
      <c r="N183" s="73"/>
      <c r="O183" s="125"/>
      <c r="P183" s="26"/>
    </row>
    <row r="184" spans="1:16" ht="21.95" customHeight="1" x14ac:dyDescent="0.2">
      <c r="A184" s="101"/>
      <c r="B184" s="101"/>
      <c r="C184" s="102"/>
      <c r="D184" s="103"/>
      <c r="E184" s="103"/>
      <c r="F184" s="103"/>
      <c r="G184" s="102"/>
      <c r="H184" s="103"/>
      <c r="I184" s="101"/>
      <c r="J184" s="100"/>
      <c r="K184" s="100"/>
      <c r="L184" s="104"/>
      <c r="M184" s="104"/>
      <c r="N184" s="73"/>
      <c r="O184" s="125"/>
      <c r="P184" s="26"/>
    </row>
    <row r="185" spans="1:16" ht="21.95" customHeight="1" x14ac:dyDescent="0.2">
      <c r="A185" s="101"/>
      <c r="B185" s="101"/>
      <c r="C185" s="102"/>
      <c r="D185" s="103"/>
      <c r="E185" s="103"/>
      <c r="F185" s="103"/>
      <c r="G185" s="102"/>
      <c r="H185" s="103"/>
      <c r="I185" s="101"/>
      <c r="J185" s="100"/>
      <c r="K185" s="100"/>
      <c r="L185" s="104"/>
      <c r="M185" s="104"/>
      <c r="N185" s="73"/>
      <c r="O185" s="125"/>
      <c r="P185" s="26"/>
    </row>
    <row r="186" spans="1:16" ht="21.95" customHeight="1" x14ac:dyDescent="0.2">
      <c r="A186" s="101"/>
      <c r="B186" s="101"/>
      <c r="C186" s="102"/>
      <c r="D186" s="103"/>
      <c r="E186" s="103"/>
      <c r="F186" s="103"/>
      <c r="G186" s="102"/>
      <c r="H186" s="103"/>
      <c r="I186" s="101"/>
      <c r="J186" s="100"/>
      <c r="K186" s="100"/>
      <c r="L186" s="104"/>
      <c r="M186" s="104"/>
      <c r="N186" s="73"/>
      <c r="O186" s="125"/>
      <c r="P186" s="26"/>
    </row>
    <row r="187" spans="1:16" ht="21.95" customHeight="1" x14ac:dyDescent="0.2">
      <c r="A187" s="101"/>
      <c r="B187" s="101"/>
      <c r="C187" s="102"/>
      <c r="D187" s="103"/>
      <c r="E187" s="103"/>
      <c r="F187" s="103"/>
      <c r="G187" s="102"/>
      <c r="H187" s="103"/>
      <c r="I187" s="101"/>
      <c r="J187" s="100"/>
      <c r="K187" s="100"/>
      <c r="L187" s="104"/>
      <c r="M187" s="104"/>
      <c r="N187" s="73"/>
      <c r="O187" s="125"/>
      <c r="P187" s="26"/>
    </row>
    <row r="188" spans="1:16" ht="21.95" customHeight="1" x14ac:dyDescent="0.2">
      <c r="A188" s="101"/>
      <c r="B188" s="101"/>
      <c r="C188" s="102"/>
      <c r="D188" s="103"/>
      <c r="E188" s="103"/>
      <c r="F188" s="103"/>
      <c r="G188" s="102"/>
      <c r="H188" s="103"/>
      <c r="I188" s="101"/>
      <c r="J188" s="100"/>
      <c r="K188" s="100"/>
      <c r="L188" s="104"/>
      <c r="M188" s="104"/>
      <c r="N188" s="73"/>
      <c r="O188" s="125"/>
      <c r="P188" s="26"/>
    </row>
    <row r="189" spans="1:16" ht="21.95" customHeight="1" x14ac:dyDescent="0.2">
      <c r="A189" s="101"/>
      <c r="B189" s="101"/>
      <c r="C189" s="102"/>
      <c r="D189" s="103"/>
      <c r="E189" s="103"/>
      <c r="F189" s="103"/>
      <c r="G189" s="102"/>
      <c r="H189" s="103"/>
      <c r="I189" s="101"/>
      <c r="J189" s="100"/>
      <c r="K189" s="100"/>
      <c r="L189" s="104"/>
      <c r="M189" s="104"/>
      <c r="N189" s="73"/>
      <c r="O189" s="125"/>
      <c r="P189" s="26"/>
    </row>
    <row r="190" spans="1:16" ht="21.95" customHeight="1" x14ac:dyDescent="0.2">
      <c r="A190" s="101"/>
      <c r="B190" s="101"/>
      <c r="C190" s="102"/>
      <c r="D190" s="103"/>
      <c r="E190" s="103"/>
      <c r="F190" s="103"/>
      <c r="G190" s="102"/>
      <c r="H190" s="103"/>
      <c r="I190" s="101"/>
      <c r="J190" s="100"/>
      <c r="K190" s="100"/>
      <c r="L190" s="104"/>
      <c r="M190" s="104"/>
      <c r="N190" s="73"/>
      <c r="O190" s="125"/>
      <c r="P190" s="26"/>
    </row>
    <row r="191" spans="1:16" ht="21.95" customHeight="1" x14ac:dyDescent="0.2">
      <c r="A191" s="101"/>
      <c r="B191" s="101"/>
      <c r="C191" s="102"/>
      <c r="D191" s="103"/>
      <c r="E191" s="103"/>
      <c r="F191" s="103"/>
      <c r="G191" s="102"/>
      <c r="H191" s="103"/>
      <c r="I191" s="101"/>
      <c r="J191" s="100"/>
      <c r="K191" s="100"/>
      <c r="L191" s="104"/>
      <c r="M191" s="104"/>
      <c r="N191" s="73"/>
      <c r="O191" s="125"/>
      <c r="P191" s="26"/>
    </row>
    <row r="192" spans="1:16" ht="21.95" customHeight="1" x14ac:dyDescent="0.2">
      <c r="A192" s="101"/>
      <c r="B192" s="101"/>
      <c r="C192" s="102"/>
      <c r="D192" s="103"/>
      <c r="E192" s="103"/>
      <c r="F192" s="103"/>
      <c r="G192" s="102"/>
      <c r="H192" s="103"/>
      <c r="I192" s="101"/>
      <c r="J192" s="100"/>
      <c r="K192" s="100"/>
      <c r="L192" s="104"/>
      <c r="M192" s="104"/>
      <c r="N192" s="73"/>
      <c r="O192" s="125"/>
      <c r="P192" s="26"/>
    </row>
    <row r="193" spans="1:16" ht="21.95" customHeight="1" x14ac:dyDescent="0.2">
      <c r="A193" s="101"/>
      <c r="B193" s="101"/>
      <c r="C193" s="102"/>
      <c r="D193" s="103"/>
      <c r="E193" s="103"/>
      <c r="F193" s="103"/>
      <c r="G193" s="102"/>
      <c r="H193" s="103"/>
      <c r="I193" s="101"/>
      <c r="J193" s="100"/>
      <c r="K193" s="100"/>
      <c r="L193" s="104"/>
      <c r="M193" s="104"/>
      <c r="N193" s="73"/>
      <c r="O193" s="125"/>
      <c r="P193" s="26"/>
    </row>
    <row r="194" spans="1:16" ht="21.95" customHeight="1" x14ac:dyDescent="0.2">
      <c r="A194" s="101"/>
      <c r="B194" s="101"/>
      <c r="C194" s="102"/>
      <c r="D194" s="103"/>
      <c r="E194" s="103"/>
      <c r="F194" s="103"/>
      <c r="G194" s="102"/>
      <c r="H194" s="103"/>
      <c r="I194" s="101"/>
      <c r="J194" s="100"/>
      <c r="K194" s="100"/>
      <c r="L194" s="104"/>
      <c r="M194" s="104"/>
      <c r="N194" s="73"/>
      <c r="O194" s="125"/>
      <c r="P194" s="26"/>
    </row>
    <row r="195" spans="1:16" ht="21.95" customHeight="1" x14ac:dyDescent="0.2">
      <c r="A195" s="101"/>
      <c r="B195" s="101"/>
      <c r="C195" s="102"/>
      <c r="D195" s="103"/>
      <c r="E195" s="103"/>
      <c r="F195" s="103"/>
      <c r="G195" s="102"/>
      <c r="H195" s="103"/>
      <c r="I195" s="101"/>
      <c r="J195" s="100"/>
      <c r="K195" s="100"/>
      <c r="L195" s="104"/>
      <c r="M195" s="104"/>
      <c r="N195" s="73"/>
      <c r="O195" s="125"/>
      <c r="P195" s="26"/>
    </row>
    <row r="196" spans="1:16" ht="21.95" customHeight="1" x14ac:dyDescent="0.2">
      <c r="A196" s="101"/>
      <c r="B196" s="101"/>
      <c r="C196" s="102"/>
      <c r="D196" s="103"/>
      <c r="E196" s="103"/>
      <c r="F196" s="103"/>
      <c r="G196" s="102"/>
      <c r="H196" s="103"/>
      <c r="I196" s="101"/>
      <c r="J196" s="100"/>
      <c r="K196" s="100"/>
      <c r="L196" s="104"/>
      <c r="M196" s="104"/>
      <c r="N196" s="73"/>
      <c r="O196" s="125"/>
      <c r="P196" s="26"/>
    </row>
    <row r="197" spans="1:16" ht="21.95" customHeight="1" x14ac:dyDescent="0.2">
      <c r="A197" s="101"/>
      <c r="B197" s="101"/>
      <c r="C197" s="102"/>
      <c r="D197" s="103"/>
      <c r="E197" s="103"/>
      <c r="F197" s="103"/>
      <c r="G197" s="102"/>
      <c r="H197" s="103"/>
      <c r="I197" s="101"/>
      <c r="J197" s="100"/>
      <c r="K197" s="100"/>
      <c r="L197" s="104"/>
      <c r="M197" s="104"/>
      <c r="N197" s="73"/>
      <c r="O197" s="125"/>
      <c r="P197" s="26"/>
    </row>
    <row r="198" spans="1:16" ht="21.95" customHeight="1" x14ac:dyDescent="0.2">
      <c r="A198" s="101"/>
      <c r="B198" s="101"/>
      <c r="C198" s="102"/>
      <c r="D198" s="103"/>
      <c r="E198" s="103"/>
      <c r="F198" s="103"/>
      <c r="G198" s="102"/>
      <c r="H198" s="103"/>
      <c r="I198" s="101"/>
      <c r="J198" s="100"/>
      <c r="K198" s="100"/>
      <c r="L198" s="104"/>
      <c r="M198" s="104"/>
      <c r="N198" s="73"/>
      <c r="O198" s="125"/>
      <c r="P198" s="26"/>
    </row>
    <row r="199" spans="1:16" ht="21.95" customHeight="1" x14ac:dyDescent="0.2">
      <c r="A199" s="101"/>
      <c r="B199" s="101"/>
      <c r="C199" s="102"/>
      <c r="D199" s="103"/>
      <c r="E199" s="103"/>
      <c r="F199" s="103"/>
      <c r="G199" s="102"/>
      <c r="H199" s="103"/>
      <c r="I199" s="101"/>
      <c r="J199" s="100"/>
      <c r="K199" s="100"/>
      <c r="L199" s="104"/>
      <c r="M199" s="104"/>
      <c r="N199" s="73"/>
      <c r="O199" s="125"/>
      <c r="P199" s="26"/>
    </row>
    <row r="200" spans="1:16" ht="21.95" customHeight="1" x14ac:dyDescent="0.2">
      <c r="A200" s="101"/>
      <c r="B200" s="101"/>
      <c r="C200" s="102"/>
      <c r="D200" s="103"/>
      <c r="E200" s="103"/>
      <c r="F200" s="103"/>
      <c r="G200" s="102"/>
      <c r="H200" s="103"/>
      <c r="I200" s="101"/>
      <c r="J200" s="100"/>
      <c r="K200" s="100"/>
      <c r="L200" s="104"/>
      <c r="M200" s="104"/>
      <c r="N200" s="73"/>
      <c r="O200" s="125"/>
      <c r="P200" s="26"/>
    </row>
    <row r="201" spans="1:16" ht="21.95" customHeight="1" x14ac:dyDescent="0.2">
      <c r="A201" s="101"/>
      <c r="B201" s="101"/>
      <c r="C201" s="102"/>
      <c r="D201" s="103"/>
      <c r="E201" s="103"/>
      <c r="F201" s="103"/>
      <c r="G201" s="102"/>
      <c r="H201" s="103"/>
      <c r="I201" s="101"/>
      <c r="J201" s="100"/>
      <c r="K201" s="100"/>
      <c r="L201" s="104"/>
      <c r="M201" s="104"/>
      <c r="N201" s="73"/>
      <c r="O201" s="125"/>
      <c r="P201" s="26"/>
    </row>
    <row r="202" spans="1:16" ht="21.95" customHeight="1" x14ac:dyDescent="0.2">
      <c r="A202" s="101"/>
      <c r="B202" s="101"/>
      <c r="C202" s="102"/>
      <c r="D202" s="103"/>
      <c r="E202" s="103"/>
      <c r="F202" s="103"/>
      <c r="G202" s="102"/>
      <c r="H202" s="103"/>
      <c r="I202" s="101"/>
      <c r="J202" s="100"/>
      <c r="K202" s="100"/>
      <c r="L202" s="104"/>
      <c r="M202" s="104"/>
      <c r="N202" s="73"/>
      <c r="O202" s="125"/>
      <c r="P202" s="26"/>
    </row>
    <row r="203" spans="1:16" ht="21.95" customHeight="1" x14ac:dyDescent="0.2">
      <c r="A203" s="101"/>
      <c r="B203" s="101"/>
      <c r="C203" s="102"/>
      <c r="D203" s="103"/>
      <c r="E203" s="103"/>
      <c r="F203" s="103"/>
      <c r="G203" s="102"/>
      <c r="H203" s="103"/>
      <c r="I203" s="101"/>
      <c r="J203" s="100"/>
      <c r="K203" s="100"/>
      <c r="L203" s="104"/>
      <c r="M203" s="104"/>
      <c r="N203" s="73"/>
      <c r="O203" s="125"/>
      <c r="P203" s="26"/>
    </row>
    <row r="204" spans="1:16" ht="21.95" customHeight="1" x14ac:dyDescent="0.2">
      <c r="A204" s="101"/>
      <c r="B204" s="101"/>
      <c r="C204" s="102"/>
      <c r="D204" s="103"/>
      <c r="E204" s="103"/>
      <c r="F204" s="103"/>
      <c r="G204" s="102"/>
      <c r="H204" s="103"/>
      <c r="I204" s="101"/>
      <c r="J204" s="100"/>
      <c r="K204" s="100"/>
      <c r="L204" s="104"/>
      <c r="M204" s="104"/>
      <c r="N204" s="73"/>
      <c r="O204" s="125"/>
      <c r="P204" s="26"/>
    </row>
    <row r="205" spans="1:16" ht="21.95" customHeight="1" x14ac:dyDescent="0.2">
      <c r="A205" s="101"/>
      <c r="B205" s="101"/>
      <c r="C205" s="102"/>
      <c r="D205" s="103"/>
      <c r="E205" s="103"/>
      <c r="F205" s="103"/>
      <c r="G205" s="102"/>
      <c r="H205" s="103"/>
      <c r="I205" s="101"/>
      <c r="J205" s="100"/>
      <c r="K205" s="100"/>
      <c r="L205" s="104"/>
      <c r="M205" s="104"/>
      <c r="N205" s="73"/>
      <c r="O205" s="125"/>
      <c r="P205" s="26"/>
    </row>
    <row r="206" spans="1:16" ht="21.95" customHeight="1" x14ac:dyDescent="0.2">
      <c r="A206" s="101"/>
      <c r="B206" s="101"/>
      <c r="C206" s="102"/>
      <c r="D206" s="103"/>
      <c r="E206" s="103"/>
      <c r="F206" s="103"/>
      <c r="G206" s="102"/>
      <c r="H206" s="103"/>
      <c r="I206" s="101"/>
      <c r="J206" s="100"/>
      <c r="K206" s="100"/>
      <c r="L206" s="104"/>
      <c r="M206" s="104"/>
      <c r="N206" s="73"/>
      <c r="O206" s="125"/>
      <c r="P206" s="26"/>
    </row>
    <row r="207" spans="1:16" ht="21.95" customHeight="1" x14ac:dyDescent="0.2">
      <c r="A207" s="101"/>
      <c r="B207" s="101"/>
      <c r="C207" s="102"/>
      <c r="D207" s="103"/>
      <c r="E207" s="103"/>
      <c r="F207" s="103"/>
      <c r="G207" s="102"/>
      <c r="H207" s="103"/>
      <c r="I207" s="101"/>
      <c r="J207" s="100"/>
      <c r="K207" s="100"/>
      <c r="L207" s="104"/>
      <c r="M207" s="104"/>
      <c r="N207" s="73"/>
      <c r="O207" s="125"/>
      <c r="P207" s="26"/>
    </row>
    <row r="208" spans="1:16" ht="21.95" customHeight="1" x14ac:dyDescent="0.2">
      <c r="A208" s="101"/>
      <c r="B208" s="101"/>
      <c r="C208" s="102"/>
      <c r="D208" s="103"/>
      <c r="E208" s="103"/>
      <c r="F208" s="103"/>
      <c r="G208" s="102"/>
      <c r="H208" s="103"/>
      <c r="I208" s="101"/>
      <c r="J208" s="100"/>
      <c r="K208" s="100"/>
      <c r="L208" s="104"/>
      <c r="M208" s="104"/>
      <c r="N208" s="73"/>
      <c r="O208" s="125"/>
      <c r="P208" s="26"/>
    </row>
    <row r="209" spans="1:16" ht="21.95" customHeight="1" x14ac:dyDescent="0.2">
      <c r="A209" s="101"/>
      <c r="B209" s="101"/>
      <c r="C209" s="102"/>
      <c r="D209" s="103"/>
      <c r="E209" s="103"/>
      <c r="F209" s="103"/>
      <c r="G209" s="102"/>
      <c r="H209" s="103"/>
      <c r="I209" s="101"/>
      <c r="J209" s="100"/>
      <c r="K209" s="100"/>
      <c r="L209" s="104"/>
      <c r="M209" s="104"/>
      <c r="N209" s="73"/>
      <c r="O209" s="125"/>
      <c r="P209" s="26"/>
    </row>
    <row r="210" spans="1:16" ht="21.95" customHeight="1" x14ac:dyDescent="0.2">
      <c r="A210" s="101"/>
      <c r="B210" s="101"/>
      <c r="C210" s="102"/>
      <c r="D210" s="103"/>
      <c r="E210" s="103"/>
      <c r="F210" s="103"/>
      <c r="G210" s="102"/>
      <c r="H210" s="103"/>
      <c r="I210" s="101"/>
      <c r="J210" s="100"/>
      <c r="K210" s="100"/>
      <c r="L210" s="104"/>
      <c r="M210" s="104"/>
      <c r="N210" s="73"/>
      <c r="O210" s="125"/>
      <c r="P210" s="26"/>
    </row>
    <row r="211" spans="1:16" ht="21.95" customHeight="1" x14ac:dyDescent="0.2">
      <c r="A211" s="101"/>
      <c r="B211" s="101"/>
      <c r="C211" s="102"/>
      <c r="D211" s="103"/>
      <c r="E211" s="103"/>
      <c r="F211" s="103"/>
      <c r="G211" s="102"/>
      <c r="H211" s="103"/>
      <c r="I211" s="101"/>
      <c r="J211" s="100"/>
      <c r="K211" s="100"/>
      <c r="L211" s="104"/>
      <c r="M211" s="104"/>
      <c r="N211" s="73"/>
      <c r="O211" s="125"/>
      <c r="P211" s="26"/>
    </row>
    <row r="212" spans="1:16" ht="21.95" customHeight="1" x14ac:dyDescent="0.2">
      <c r="A212" s="101"/>
      <c r="B212" s="101"/>
      <c r="C212" s="102"/>
      <c r="D212" s="103"/>
      <c r="E212" s="103"/>
      <c r="F212" s="103"/>
      <c r="G212" s="102"/>
      <c r="H212" s="103"/>
      <c r="I212" s="101"/>
      <c r="J212" s="100"/>
      <c r="K212" s="100"/>
      <c r="L212" s="104"/>
      <c r="M212" s="104"/>
      <c r="N212" s="73"/>
      <c r="O212" s="125"/>
      <c r="P212" s="26"/>
    </row>
    <row r="213" spans="1:16" ht="21.95" customHeight="1" x14ac:dyDescent="0.2">
      <c r="A213" s="101"/>
      <c r="B213" s="101"/>
      <c r="C213" s="102"/>
      <c r="D213" s="103"/>
      <c r="E213" s="103"/>
      <c r="F213" s="103"/>
      <c r="G213" s="102"/>
      <c r="H213" s="103"/>
      <c r="I213" s="101"/>
      <c r="J213" s="100"/>
      <c r="K213" s="100"/>
      <c r="L213" s="104"/>
      <c r="M213" s="104"/>
      <c r="N213" s="73"/>
      <c r="O213" s="125"/>
      <c r="P213" s="26"/>
    </row>
    <row r="214" spans="1:16" ht="21.95" customHeight="1" x14ac:dyDescent="0.2">
      <c r="A214" s="101"/>
      <c r="B214" s="101"/>
      <c r="C214" s="102"/>
      <c r="D214" s="103"/>
      <c r="E214" s="103"/>
      <c r="F214" s="103"/>
      <c r="G214" s="102"/>
      <c r="H214" s="103"/>
      <c r="I214" s="101"/>
      <c r="J214" s="100"/>
      <c r="K214" s="100"/>
      <c r="L214" s="104"/>
      <c r="M214" s="104"/>
      <c r="N214" s="73"/>
      <c r="O214" s="125"/>
      <c r="P214" s="26"/>
    </row>
    <row r="215" spans="1:16" ht="21.95" customHeight="1" x14ac:dyDescent="0.2">
      <c r="A215" s="101"/>
      <c r="B215" s="101"/>
      <c r="C215" s="102"/>
      <c r="D215" s="103"/>
      <c r="E215" s="103"/>
      <c r="F215" s="103"/>
      <c r="G215" s="102"/>
      <c r="H215" s="103"/>
      <c r="I215" s="101"/>
      <c r="J215" s="100"/>
      <c r="K215" s="100"/>
      <c r="L215" s="104"/>
      <c r="M215" s="104"/>
      <c r="N215" s="73"/>
      <c r="O215" s="125"/>
      <c r="P215" s="26"/>
    </row>
    <row r="216" spans="1:16" ht="21.95" customHeight="1" x14ac:dyDescent="0.2">
      <c r="A216" s="101"/>
      <c r="B216" s="101"/>
      <c r="C216" s="102"/>
      <c r="D216" s="103"/>
      <c r="E216" s="103"/>
      <c r="F216" s="103"/>
      <c r="G216" s="102"/>
      <c r="H216" s="103"/>
      <c r="I216" s="101"/>
      <c r="J216" s="100"/>
      <c r="K216" s="100"/>
      <c r="L216" s="104"/>
      <c r="M216" s="104"/>
      <c r="N216" s="73"/>
      <c r="O216" s="125"/>
      <c r="P216" s="26"/>
    </row>
    <row r="217" spans="1:16" ht="21.95" customHeight="1" x14ac:dyDescent="0.2">
      <c r="A217" s="101"/>
      <c r="B217" s="101"/>
      <c r="C217" s="102"/>
      <c r="D217" s="103"/>
      <c r="E217" s="103"/>
      <c r="F217" s="103"/>
      <c r="G217" s="102"/>
      <c r="H217" s="103"/>
      <c r="I217" s="101"/>
      <c r="J217" s="100"/>
      <c r="K217" s="104"/>
      <c r="L217" s="104"/>
      <c r="M217" s="104"/>
      <c r="N217" s="73"/>
      <c r="O217" s="125"/>
      <c r="P217" s="26"/>
    </row>
    <row r="218" spans="1:16" ht="21.95" customHeight="1" x14ac:dyDescent="0.2">
      <c r="A218" s="101"/>
      <c r="B218" s="101"/>
      <c r="C218" s="102"/>
      <c r="D218" s="103"/>
      <c r="E218" s="103"/>
      <c r="F218" s="103"/>
      <c r="G218" s="102"/>
      <c r="H218" s="103"/>
      <c r="I218" s="101"/>
      <c r="J218" s="100"/>
      <c r="K218" s="104"/>
      <c r="L218" s="104"/>
      <c r="M218" s="104"/>
      <c r="N218" s="73"/>
      <c r="O218" s="125"/>
      <c r="P218" s="26"/>
    </row>
    <row r="219" spans="1:16" ht="21.95" customHeight="1" x14ac:dyDescent="0.2">
      <c r="A219" s="101"/>
      <c r="B219" s="101"/>
      <c r="C219" s="102"/>
      <c r="D219" s="103"/>
      <c r="E219" s="103"/>
      <c r="F219" s="103"/>
      <c r="G219" s="102"/>
      <c r="H219" s="103"/>
      <c r="I219" s="101"/>
      <c r="J219" s="104"/>
      <c r="K219" s="100"/>
      <c r="L219" s="104"/>
      <c r="M219" s="104"/>
      <c r="N219" s="73"/>
      <c r="O219" s="125"/>
      <c r="P219" s="26"/>
    </row>
    <row r="220" spans="1:16" ht="21.95" customHeight="1" x14ac:dyDescent="0.2">
      <c r="A220" s="101"/>
      <c r="B220" s="101"/>
      <c r="C220" s="102"/>
      <c r="D220" s="103"/>
      <c r="E220" s="103"/>
      <c r="F220" s="103"/>
      <c r="G220" s="102"/>
      <c r="H220" s="103"/>
      <c r="I220" s="101"/>
      <c r="J220" s="100"/>
      <c r="K220" s="100"/>
      <c r="L220" s="104"/>
      <c r="M220" s="104"/>
      <c r="N220" s="73"/>
      <c r="O220" s="125"/>
      <c r="P220" s="26"/>
    </row>
    <row r="221" spans="1:16" ht="21.95" customHeight="1" x14ac:dyDescent="0.2">
      <c r="A221" s="101"/>
      <c r="B221" s="101"/>
      <c r="C221" s="102"/>
      <c r="D221" s="103"/>
      <c r="E221" s="103"/>
      <c r="F221" s="103"/>
      <c r="G221" s="102"/>
      <c r="H221" s="103"/>
      <c r="I221" s="101"/>
      <c r="J221" s="100"/>
      <c r="K221" s="100"/>
      <c r="L221" s="104"/>
      <c r="M221" s="104"/>
      <c r="N221" s="73"/>
      <c r="O221" s="125"/>
      <c r="P221" s="26"/>
    </row>
    <row r="222" spans="1:16" ht="21.95" customHeight="1" x14ac:dyDescent="0.2">
      <c r="A222" s="109"/>
      <c r="B222" s="109"/>
      <c r="C222" s="110"/>
      <c r="D222" s="111"/>
      <c r="E222" s="111"/>
      <c r="F222" s="111"/>
      <c r="G222" s="110"/>
      <c r="H222" s="111"/>
      <c r="I222" s="109"/>
      <c r="J222" s="112"/>
      <c r="K222" s="113"/>
      <c r="L222" s="112"/>
      <c r="M222" s="104"/>
      <c r="N222" s="73"/>
      <c r="O222" s="125"/>
      <c r="P222" s="26"/>
    </row>
    <row r="223" spans="1:16" ht="21.95" customHeight="1" x14ac:dyDescent="0.2">
      <c r="A223" s="109"/>
      <c r="B223" s="109"/>
      <c r="C223" s="110"/>
      <c r="D223" s="111"/>
      <c r="E223" s="111"/>
      <c r="F223" s="111"/>
      <c r="G223" s="110"/>
      <c r="H223" s="111"/>
      <c r="I223" s="109"/>
      <c r="J223" s="112"/>
      <c r="K223" s="113"/>
      <c r="L223" s="112"/>
      <c r="M223" s="104"/>
      <c r="N223" s="73"/>
      <c r="O223" s="125"/>
      <c r="P223" s="26"/>
    </row>
    <row r="224" spans="1:16" ht="21.95" customHeight="1" x14ac:dyDescent="0.2">
      <c r="A224" s="109"/>
      <c r="B224" s="109"/>
      <c r="C224" s="110"/>
      <c r="D224" s="111"/>
      <c r="E224" s="111"/>
      <c r="F224" s="111"/>
      <c r="G224" s="110"/>
      <c r="H224" s="111"/>
      <c r="I224" s="109"/>
      <c r="J224" s="113"/>
      <c r="K224" s="113"/>
      <c r="L224" s="112"/>
      <c r="M224" s="104"/>
      <c r="N224" s="73"/>
      <c r="O224" s="125"/>
      <c r="P224" s="26"/>
    </row>
    <row r="225" spans="1:16" ht="21.95" customHeight="1" x14ac:dyDescent="0.2">
      <c r="A225" s="109"/>
      <c r="B225" s="109"/>
      <c r="C225" s="110"/>
      <c r="D225" s="111"/>
      <c r="E225" s="111"/>
      <c r="F225" s="111"/>
      <c r="G225" s="110"/>
      <c r="H225" s="111"/>
      <c r="I225" s="109"/>
      <c r="J225" s="112"/>
      <c r="K225" s="113"/>
      <c r="L225" s="112"/>
      <c r="M225" s="104"/>
      <c r="N225" s="73"/>
      <c r="O225" s="125"/>
      <c r="P225" s="26"/>
    </row>
    <row r="226" spans="1:16" ht="21.95" customHeight="1" x14ac:dyDescent="0.2">
      <c r="A226" s="109"/>
      <c r="B226" s="109"/>
      <c r="C226" s="110"/>
      <c r="D226" s="111"/>
      <c r="E226" s="111"/>
      <c r="F226" s="111"/>
      <c r="G226" s="110"/>
      <c r="H226" s="111"/>
      <c r="I226" s="109"/>
      <c r="J226" s="112"/>
      <c r="K226" s="113"/>
      <c r="L226" s="112"/>
      <c r="M226" s="104"/>
      <c r="N226" s="73"/>
      <c r="O226" s="125"/>
      <c r="P226" s="26"/>
    </row>
    <row r="227" spans="1:16" ht="21.95" customHeight="1" x14ac:dyDescent="0.2">
      <c r="A227" s="109"/>
      <c r="B227" s="109"/>
      <c r="C227" s="110"/>
      <c r="D227" s="111"/>
      <c r="E227" s="111"/>
      <c r="F227" s="111"/>
      <c r="G227" s="110"/>
      <c r="H227" s="111"/>
      <c r="I227" s="109"/>
      <c r="J227" s="112"/>
      <c r="K227" s="113"/>
      <c r="L227" s="112"/>
      <c r="M227" s="104"/>
      <c r="N227" s="73" t="str">
        <f t="shared" ref="N227:N248" si="12">CONCATENATE(MID(A227,1,12)," ",MID(B227,1,3))</f>
        <v xml:space="preserve"> </v>
      </c>
      <c r="O227" s="125"/>
      <c r="P227" s="26"/>
    </row>
    <row r="228" spans="1:16" ht="21.95" customHeight="1" x14ac:dyDescent="0.2">
      <c r="A228" s="109"/>
      <c r="B228" s="109"/>
      <c r="C228" s="110"/>
      <c r="D228" s="111"/>
      <c r="E228" s="111"/>
      <c r="F228" s="111"/>
      <c r="G228" s="110"/>
      <c r="H228" s="111"/>
      <c r="I228" s="109"/>
      <c r="J228" s="112"/>
      <c r="K228" s="113"/>
      <c r="L228" s="112"/>
      <c r="M228" s="104"/>
      <c r="N228" s="73" t="str">
        <f t="shared" si="12"/>
        <v xml:space="preserve"> </v>
      </c>
      <c r="O228" s="125"/>
      <c r="P228" s="26"/>
    </row>
    <row r="229" spans="1:16" ht="21.95" customHeight="1" x14ac:dyDescent="0.2">
      <c r="A229" s="109"/>
      <c r="B229" s="109"/>
      <c r="C229" s="110"/>
      <c r="D229" s="111"/>
      <c r="E229" s="111"/>
      <c r="F229" s="111"/>
      <c r="G229" s="110"/>
      <c r="H229" s="111"/>
      <c r="I229" s="109"/>
      <c r="J229" s="113"/>
      <c r="K229" s="113"/>
      <c r="L229" s="112"/>
      <c r="M229" s="104"/>
      <c r="N229" s="73" t="str">
        <f t="shared" si="12"/>
        <v xml:space="preserve"> </v>
      </c>
      <c r="O229" s="125"/>
      <c r="P229" s="26"/>
    </row>
    <row r="230" spans="1:16" ht="21.95" customHeight="1" x14ac:dyDescent="0.2">
      <c r="A230" s="109"/>
      <c r="B230" s="109"/>
      <c r="C230" s="110"/>
      <c r="D230" s="111"/>
      <c r="E230" s="111"/>
      <c r="F230" s="111"/>
      <c r="G230" s="110"/>
      <c r="H230" s="111"/>
      <c r="I230" s="109"/>
      <c r="J230" s="112"/>
      <c r="K230" s="113"/>
      <c r="L230" s="112"/>
      <c r="M230" s="104"/>
      <c r="N230" s="73" t="str">
        <f t="shared" si="12"/>
        <v xml:space="preserve"> </v>
      </c>
      <c r="O230" s="125"/>
      <c r="P230" s="26"/>
    </row>
    <row r="231" spans="1:16" ht="21.95" customHeight="1" x14ac:dyDescent="0.2">
      <c r="A231" s="109"/>
      <c r="B231" s="109"/>
      <c r="C231" s="110"/>
      <c r="D231" s="111"/>
      <c r="E231" s="111"/>
      <c r="F231" s="111"/>
      <c r="G231" s="110"/>
      <c r="H231" s="111"/>
      <c r="I231" s="109"/>
      <c r="J231" s="112"/>
      <c r="K231" s="113"/>
      <c r="L231" s="112"/>
      <c r="M231" s="104"/>
      <c r="N231" s="73" t="str">
        <f t="shared" si="12"/>
        <v xml:space="preserve"> </v>
      </c>
      <c r="O231" s="125"/>
      <c r="P231" s="26"/>
    </row>
    <row r="232" spans="1:16" ht="21.95" customHeight="1" x14ac:dyDescent="0.2">
      <c r="A232" s="109"/>
      <c r="B232" s="109"/>
      <c r="C232" s="110"/>
      <c r="D232" s="111"/>
      <c r="E232" s="111"/>
      <c r="F232" s="111"/>
      <c r="G232" s="110"/>
      <c r="H232" s="111"/>
      <c r="I232" s="109"/>
      <c r="J232" s="113"/>
      <c r="K232" s="113"/>
      <c r="L232" s="112"/>
      <c r="M232" s="104"/>
      <c r="N232" s="73" t="str">
        <f t="shared" si="12"/>
        <v xml:space="preserve"> </v>
      </c>
      <c r="O232" s="125"/>
      <c r="P232" s="26"/>
    </row>
    <row r="233" spans="1:16" ht="21.95" customHeight="1" x14ac:dyDescent="0.2">
      <c r="A233" s="109"/>
      <c r="B233" s="109"/>
      <c r="C233" s="110"/>
      <c r="D233" s="111"/>
      <c r="E233" s="111"/>
      <c r="F233" s="111"/>
      <c r="G233" s="110"/>
      <c r="H233" s="111"/>
      <c r="I233" s="109"/>
      <c r="J233" s="113"/>
      <c r="K233" s="113"/>
      <c r="L233" s="112"/>
      <c r="M233" s="104"/>
      <c r="N233" s="73" t="str">
        <f t="shared" si="12"/>
        <v xml:space="preserve"> </v>
      </c>
      <c r="O233" s="125"/>
      <c r="P233" s="26"/>
    </row>
    <row r="234" spans="1:16" ht="21.95" customHeight="1" x14ac:dyDescent="0.2">
      <c r="A234" s="109"/>
      <c r="B234" s="109"/>
      <c r="C234" s="110"/>
      <c r="D234" s="111"/>
      <c r="E234" s="111"/>
      <c r="F234" s="111"/>
      <c r="G234" s="110"/>
      <c r="H234" s="111"/>
      <c r="I234" s="109"/>
      <c r="J234" s="112"/>
      <c r="K234" s="113"/>
      <c r="L234" s="112"/>
      <c r="M234" s="104"/>
      <c r="N234" s="73" t="str">
        <f t="shared" si="12"/>
        <v xml:space="preserve"> </v>
      </c>
      <c r="O234" s="125"/>
      <c r="P234" s="26"/>
    </row>
    <row r="235" spans="1:16" ht="21.95" customHeight="1" x14ac:dyDescent="0.2">
      <c r="A235" s="109"/>
      <c r="B235" s="109"/>
      <c r="C235" s="110"/>
      <c r="D235" s="111"/>
      <c r="E235" s="111"/>
      <c r="F235" s="111"/>
      <c r="G235" s="110"/>
      <c r="H235" s="111"/>
      <c r="I235" s="109"/>
      <c r="J235" s="112"/>
      <c r="K235" s="113"/>
      <c r="L235" s="112"/>
      <c r="M235" s="104"/>
      <c r="N235" s="73" t="str">
        <f t="shared" si="12"/>
        <v xml:space="preserve"> </v>
      </c>
      <c r="O235" s="125"/>
      <c r="P235" s="26"/>
    </row>
    <row r="236" spans="1:16" ht="21.95" customHeight="1" x14ac:dyDescent="0.2">
      <c r="A236" s="114"/>
      <c r="B236" s="109"/>
      <c r="C236" s="110"/>
      <c r="D236" s="111"/>
      <c r="E236" s="111"/>
      <c r="F236" s="111"/>
      <c r="G236" s="110"/>
      <c r="H236" s="111"/>
      <c r="I236" s="109"/>
      <c r="J236" s="112"/>
      <c r="K236" s="113"/>
      <c r="L236" s="112"/>
      <c r="M236" s="104"/>
      <c r="N236" s="73" t="str">
        <f t="shared" si="12"/>
        <v xml:space="preserve"> </v>
      </c>
      <c r="O236" s="125"/>
      <c r="P236" s="26"/>
    </row>
    <row r="237" spans="1:16" ht="21.95" customHeight="1" x14ac:dyDescent="0.2">
      <c r="A237" s="114"/>
      <c r="B237" s="109"/>
      <c r="C237" s="110"/>
      <c r="D237" s="111"/>
      <c r="E237" s="111"/>
      <c r="F237" s="111"/>
      <c r="G237" s="110"/>
      <c r="H237" s="111"/>
      <c r="I237" s="109"/>
      <c r="J237" s="112"/>
      <c r="K237" s="113"/>
      <c r="L237" s="112"/>
      <c r="M237" s="104"/>
      <c r="N237" s="73" t="str">
        <f t="shared" si="12"/>
        <v xml:space="preserve"> </v>
      </c>
      <c r="O237" s="125"/>
      <c r="P237" s="26"/>
    </row>
    <row r="238" spans="1:16" ht="21.95" customHeight="1" x14ac:dyDescent="0.2">
      <c r="A238" s="109"/>
      <c r="B238" s="109"/>
      <c r="C238" s="110"/>
      <c r="D238" s="111"/>
      <c r="E238" s="111"/>
      <c r="F238" s="111"/>
      <c r="G238" s="110"/>
      <c r="H238" s="111"/>
      <c r="I238" s="109"/>
      <c r="J238" s="112"/>
      <c r="K238" s="113"/>
      <c r="L238" s="112"/>
      <c r="M238" s="104"/>
      <c r="N238" s="73" t="str">
        <f t="shared" si="12"/>
        <v xml:space="preserve"> </v>
      </c>
      <c r="O238" s="125"/>
      <c r="P238" s="26"/>
    </row>
    <row r="239" spans="1:16" ht="21.95" customHeight="1" x14ac:dyDescent="0.2">
      <c r="A239" s="109"/>
      <c r="B239" s="109"/>
      <c r="C239" s="110"/>
      <c r="D239" s="111"/>
      <c r="E239" s="111"/>
      <c r="F239" s="111"/>
      <c r="G239" s="110"/>
      <c r="H239" s="111"/>
      <c r="I239" s="109"/>
      <c r="J239" s="112"/>
      <c r="K239" s="113"/>
      <c r="L239" s="112"/>
      <c r="M239" s="104"/>
      <c r="N239" s="73" t="str">
        <f t="shared" si="12"/>
        <v xml:space="preserve"> </v>
      </c>
      <c r="O239" s="125"/>
      <c r="P239" s="26"/>
    </row>
    <row r="240" spans="1:16" ht="21.95" customHeight="1" x14ac:dyDescent="0.2">
      <c r="A240" s="127"/>
      <c r="B240" s="127"/>
      <c r="C240" s="128"/>
      <c r="D240" s="129"/>
      <c r="E240" s="129"/>
      <c r="F240" s="129"/>
      <c r="G240" s="128"/>
      <c r="H240" s="129"/>
      <c r="I240" s="130"/>
      <c r="J240" s="131"/>
      <c r="K240" s="131"/>
      <c r="L240" s="132"/>
      <c r="M240" s="123"/>
      <c r="N240" s="124" t="str">
        <f t="shared" si="12"/>
        <v xml:space="preserve"> </v>
      </c>
      <c r="O240" s="63"/>
      <c r="P240" s="26"/>
    </row>
    <row r="241" spans="1:16" ht="21.95" customHeight="1" x14ac:dyDescent="0.2">
      <c r="A241" s="109"/>
      <c r="B241" s="109"/>
      <c r="C241" s="110"/>
      <c r="D241" s="111"/>
      <c r="E241" s="111"/>
      <c r="F241" s="111"/>
      <c r="G241" s="110"/>
      <c r="H241" s="111"/>
      <c r="I241" s="109"/>
      <c r="J241" s="113"/>
      <c r="K241" s="113"/>
      <c r="L241" s="112"/>
      <c r="M241" s="104"/>
      <c r="N241" s="73" t="str">
        <f t="shared" si="12"/>
        <v xml:space="preserve"> </v>
      </c>
      <c r="O241" s="63"/>
      <c r="P241" s="26"/>
    </row>
    <row r="242" spans="1:16" ht="21.95" customHeight="1" x14ac:dyDescent="0.2">
      <c r="A242" s="109"/>
      <c r="B242" s="109"/>
      <c r="C242" s="110"/>
      <c r="D242" s="111"/>
      <c r="E242" s="111"/>
      <c r="F242" s="111"/>
      <c r="G242" s="110"/>
      <c r="H242" s="111"/>
      <c r="I242" s="109"/>
      <c r="J242" s="113"/>
      <c r="K242" s="113"/>
      <c r="L242" s="112"/>
      <c r="M242" s="104"/>
      <c r="N242" s="73" t="str">
        <f t="shared" si="12"/>
        <v xml:space="preserve"> </v>
      </c>
      <c r="O242" s="63"/>
      <c r="P242" s="26"/>
    </row>
    <row r="243" spans="1:16" ht="21.95" customHeight="1" x14ac:dyDescent="0.2">
      <c r="A243" s="109"/>
      <c r="B243" s="109"/>
      <c r="C243" s="110"/>
      <c r="D243" s="111"/>
      <c r="E243" s="111"/>
      <c r="F243" s="111"/>
      <c r="G243" s="110"/>
      <c r="H243" s="111"/>
      <c r="I243" s="109"/>
      <c r="J243" s="113"/>
      <c r="K243" s="113"/>
      <c r="L243" s="112"/>
      <c r="M243" s="104"/>
      <c r="N243" s="73" t="str">
        <f t="shared" si="12"/>
        <v xml:space="preserve"> </v>
      </c>
      <c r="O243" s="63"/>
      <c r="P243" s="26"/>
    </row>
    <row r="244" spans="1:16" ht="21.95" customHeight="1" x14ac:dyDescent="0.2">
      <c r="A244" s="109"/>
      <c r="B244" s="109"/>
      <c r="C244" s="110"/>
      <c r="D244" s="111"/>
      <c r="E244" s="111"/>
      <c r="F244" s="111"/>
      <c r="G244" s="110"/>
      <c r="H244" s="111"/>
      <c r="I244" s="109"/>
      <c r="J244" s="113"/>
      <c r="K244" s="113"/>
      <c r="L244" s="112"/>
      <c r="M244" s="104"/>
      <c r="N244" s="73" t="str">
        <f t="shared" si="12"/>
        <v xml:space="preserve"> </v>
      </c>
      <c r="O244" s="63"/>
      <c r="P244" s="26"/>
    </row>
    <row r="245" spans="1:16" ht="21.95" customHeight="1" x14ac:dyDescent="0.2">
      <c r="A245" s="109"/>
      <c r="B245" s="109"/>
      <c r="C245" s="110"/>
      <c r="D245" s="111"/>
      <c r="E245" s="111"/>
      <c r="F245" s="111"/>
      <c r="G245" s="110"/>
      <c r="H245" s="111"/>
      <c r="I245" s="109"/>
      <c r="J245" s="113"/>
      <c r="K245" s="113"/>
      <c r="L245" s="112"/>
      <c r="M245" s="104"/>
      <c r="N245" s="73" t="str">
        <f t="shared" si="12"/>
        <v xml:space="preserve"> </v>
      </c>
      <c r="O245" s="63"/>
      <c r="P245" s="26"/>
    </row>
    <row r="246" spans="1:16" ht="21.95" customHeight="1" x14ac:dyDescent="0.2">
      <c r="A246" s="109"/>
      <c r="B246" s="109"/>
      <c r="C246" s="110"/>
      <c r="D246" s="111"/>
      <c r="E246" s="111"/>
      <c r="F246" s="111"/>
      <c r="G246" s="110"/>
      <c r="H246" s="111"/>
      <c r="I246" s="109"/>
      <c r="J246" s="113"/>
      <c r="K246" s="113"/>
      <c r="L246" s="112"/>
      <c r="M246" s="104"/>
      <c r="N246" s="73" t="str">
        <f t="shared" si="12"/>
        <v xml:space="preserve"> </v>
      </c>
      <c r="O246" s="63"/>
      <c r="P246" s="26"/>
    </row>
    <row r="247" spans="1:16" ht="21.95" customHeight="1" x14ac:dyDescent="0.2">
      <c r="A247" s="109"/>
      <c r="B247" s="109"/>
      <c r="C247" s="110"/>
      <c r="D247" s="111"/>
      <c r="E247" s="111"/>
      <c r="F247" s="111"/>
      <c r="G247" s="110"/>
      <c r="H247" s="111"/>
      <c r="I247" s="115"/>
      <c r="J247" s="113"/>
      <c r="K247" s="113"/>
      <c r="L247" s="112"/>
      <c r="M247" s="104"/>
      <c r="N247" s="73" t="str">
        <f t="shared" si="12"/>
        <v xml:space="preserve"> </v>
      </c>
      <c r="O247" s="63"/>
      <c r="P247" s="26"/>
    </row>
    <row r="248" spans="1:16" ht="21.95" customHeight="1" x14ac:dyDescent="0.2">
      <c r="A248" s="109"/>
      <c r="B248" s="109"/>
      <c r="C248" s="110"/>
      <c r="D248" s="111"/>
      <c r="E248" s="111"/>
      <c r="F248" s="111"/>
      <c r="G248" s="110"/>
      <c r="H248" s="111"/>
      <c r="I248" s="109"/>
      <c r="J248" s="113"/>
      <c r="K248" s="113"/>
      <c r="L248" s="112"/>
      <c r="M248" s="104"/>
      <c r="N248" s="73" t="str">
        <f t="shared" si="12"/>
        <v xml:space="preserve"> </v>
      </c>
      <c r="O248" s="63"/>
      <c r="P248" s="26"/>
    </row>
    <row r="249" spans="1:16" ht="21.95" customHeight="1" x14ac:dyDescent="0.2">
      <c r="A249" s="109"/>
      <c r="B249" s="109"/>
      <c r="C249" s="110"/>
      <c r="D249" s="111"/>
      <c r="E249" s="111"/>
      <c r="F249" s="111"/>
      <c r="G249" s="110"/>
      <c r="H249" s="111"/>
      <c r="I249" s="109"/>
      <c r="J249" s="113"/>
      <c r="K249" s="113"/>
      <c r="L249" s="112"/>
      <c r="M249" s="104"/>
      <c r="N249" s="74"/>
      <c r="O249" s="63"/>
      <c r="P249" s="26"/>
    </row>
    <row r="250" spans="1:16" ht="21.95" customHeight="1" x14ac:dyDescent="0.2">
      <c r="A250" s="109"/>
      <c r="B250" s="109"/>
      <c r="C250" s="110"/>
      <c r="D250" s="111"/>
      <c r="E250" s="111"/>
      <c r="F250" s="111"/>
      <c r="G250" s="110"/>
      <c r="H250" s="111"/>
      <c r="I250" s="109"/>
      <c r="J250" s="113"/>
      <c r="K250" s="113"/>
      <c r="L250" s="112"/>
      <c r="M250" s="104"/>
      <c r="N250" s="74"/>
      <c r="O250" s="63"/>
      <c r="P250" s="26"/>
    </row>
    <row r="251" spans="1:16" ht="21.95" customHeight="1" x14ac:dyDescent="0.2">
      <c r="A251" s="109"/>
      <c r="B251" s="109"/>
      <c r="C251" s="110"/>
      <c r="D251" s="111"/>
      <c r="E251" s="111"/>
      <c r="F251" s="111"/>
      <c r="G251" s="110"/>
      <c r="H251" s="111"/>
      <c r="I251" s="109"/>
      <c r="J251" s="113"/>
      <c r="K251" s="113"/>
      <c r="L251" s="112"/>
      <c r="M251" s="104"/>
      <c r="N251" s="74"/>
      <c r="O251" s="63"/>
      <c r="P251" s="26"/>
    </row>
    <row r="252" spans="1:16" ht="21.95" customHeight="1" x14ac:dyDescent="0.2">
      <c r="A252" s="109"/>
      <c r="B252" s="109"/>
      <c r="C252" s="110"/>
      <c r="D252" s="111"/>
      <c r="E252" s="111"/>
      <c r="F252" s="111"/>
      <c r="G252" s="110"/>
      <c r="H252" s="111"/>
      <c r="I252" s="109"/>
      <c r="J252" s="113"/>
      <c r="K252" s="113"/>
      <c r="L252" s="112"/>
      <c r="M252" s="104"/>
      <c r="N252" s="74"/>
      <c r="O252" s="63"/>
      <c r="P252" s="26"/>
    </row>
    <row r="253" spans="1:16" ht="21.95" customHeight="1" x14ac:dyDescent="0.2">
      <c r="A253" s="109"/>
      <c r="B253" s="109"/>
      <c r="C253" s="110"/>
      <c r="D253" s="111"/>
      <c r="E253" s="111"/>
      <c r="F253" s="111"/>
      <c r="G253" s="110"/>
      <c r="H253" s="111"/>
      <c r="I253" s="109"/>
      <c r="J253" s="113"/>
      <c r="K253" s="113"/>
      <c r="L253" s="112"/>
      <c r="M253" s="104"/>
      <c r="N253" s="74"/>
      <c r="O253" s="63"/>
      <c r="P253" s="26"/>
    </row>
    <row r="254" spans="1:16" ht="21.95" customHeight="1" x14ac:dyDescent="0.2">
      <c r="A254" s="109"/>
      <c r="B254" s="109"/>
      <c r="C254" s="110"/>
      <c r="D254" s="111"/>
      <c r="E254" s="111"/>
      <c r="F254" s="111"/>
      <c r="G254" s="110"/>
      <c r="H254" s="111"/>
      <c r="I254" s="109"/>
      <c r="J254" s="104"/>
      <c r="K254" s="100"/>
      <c r="L254" s="104"/>
      <c r="M254" s="104"/>
      <c r="N254" s="74"/>
      <c r="O254" s="63"/>
      <c r="P254" s="26"/>
    </row>
    <row r="255" spans="1:16" ht="21.95" customHeight="1" x14ac:dyDescent="0.2">
      <c r="A255" s="109"/>
      <c r="B255" s="109"/>
      <c r="C255" s="110"/>
      <c r="D255" s="111"/>
      <c r="E255" s="111"/>
      <c r="F255" s="111"/>
      <c r="G255" s="110"/>
      <c r="H255" s="111"/>
      <c r="I255" s="109"/>
      <c r="J255" s="113"/>
      <c r="K255" s="113"/>
      <c r="L255" s="112"/>
      <c r="M255" s="104"/>
      <c r="N255" s="74"/>
      <c r="O255" s="63"/>
      <c r="P255" s="26"/>
    </row>
    <row r="256" spans="1:16" ht="21.95" customHeight="1" x14ac:dyDescent="0.2">
      <c r="A256" s="109"/>
      <c r="B256" s="109"/>
      <c r="C256" s="110"/>
      <c r="D256" s="111"/>
      <c r="E256" s="111"/>
      <c r="F256" s="111"/>
      <c r="G256" s="110"/>
      <c r="H256" s="111"/>
      <c r="I256" s="109"/>
      <c r="J256" s="112"/>
      <c r="K256" s="113"/>
      <c r="L256" s="113"/>
      <c r="M256" s="104"/>
      <c r="N256" s="74"/>
      <c r="O256" s="63"/>
      <c r="P256" s="26"/>
    </row>
    <row r="257" spans="1:16" ht="21.95" customHeight="1" x14ac:dyDescent="0.2">
      <c r="A257" s="109"/>
      <c r="B257" s="109"/>
      <c r="C257" s="110"/>
      <c r="D257" s="111"/>
      <c r="E257" s="111"/>
      <c r="F257" s="111"/>
      <c r="G257" s="110"/>
      <c r="H257" s="111"/>
      <c r="I257" s="109"/>
      <c r="J257" s="112"/>
      <c r="K257" s="113"/>
      <c r="L257" s="113"/>
      <c r="M257" s="104"/>
      <c r="N257" s="74"/>
      <c r="O257" s="63"/>
      <c r="P257" s="26"/>
    </row>
    <row r="258" spans="1:16" ht="21.95" customHeight="1" x14ac:dyDescent="0.2">
      <c r="A258" s="109"/>
      <c r="B258" s="109"/>
      <c r="C258" s="110"/>
      <c r="D258" s="111"/>
      <c r="E258" s="111"/>
      <c r="F258" s="111"/>
      <c r="G258" s="110"/>
      <c r="H258" s="111"/>
      <c r="I258" s="109"/>
      <c r="J258" s="113"/>
      <c r="K258" s="113"/>
      <c r="L258" s="112"/>
      <c r="M258" s="104"/>
      <c r="N258" s="74"/>
      <c r="O258" s="63"/>
      <c r="P258" s="26"/>
    </row>
    <row r="259" spans="1:16" ht="21.95" customHeight="1" x14ac:dyDescent="0.2">
      <c r="A259" s="109"/>
      <c r="B259" s="109"/>
      <c r="C259" s="110"/>
      <c r="D259" s="111"/>
      <c r="E259" s="111"/>
      <c r="F259" s="111"/>
      <c r="G259" s="110"/>
      <c r="H259" s="111"/>
      <c r="I259" s="109"/>
      <c r="J259" s="113"/>
      <c r="K259" s="113"/>
      <c r="L259" s="112"/>
      <c r="M259" s="104"/>
      <c r="N259" s="74"/>
      <c r="O259" s="63"/>
      <c r="P259" s="26"/>
    </row>
    <row r="260" spans="1:16" x14ac:dyDescent="0.2">
      <c r="A260" s="64"/>
      <c r="B260" s="64"/>
      <c r="C260" s="64"/>
      <c r="D260" s="64"/>
      <c r="E260" s="64"/>
      <c r="F260" s="64"/>
      <c r="G260" s="64"/>
      <c r="H260" s="64"/>
      <c r="I260" s="64"/>
      <c r="J260" s="116"/>
      <c r="K260" s="116"/>
      <c r="L260" s="116"/>
      <c r="M260" s="116"/>
      <c r="N260" s="64"/>
      <c r="O260" s="64"/>
    </row>
    <row r="261" spans="1:16" x14ac:dyDescent="0.2">
      <c r="A261" s="64"/>
      <c r="B261" s="64"/>
      <c r="C261" s="64"/>
      <c r="D261" s="64"/>
      <c r="E261" s="64"/>
      <c r="F261" s="64"/>
      <c r="G261" s="64"/>
      <c r="H261" s="64"/>
      <c r="I261" s="64"/>
      <c r="J261" s="116"/>
      <c r="K261" s="116"/>
      <c r="L261" s="116"/>
      <c r="M261" s="116"/>
      <c r="N261" s="64"/>
      <c r="O261" s="64"/>
    </row>
    <row r="262" spans="1:16" x14ac:dyDescent="0.2">
      <c r="A262" s="64"/>
      <c r="B262" s="64"/>
      <c r="C262" s="64"/>
      <c r="D262" s="64"/>
      <c r="E262" s="64"/>
      <c r="F262" s="64"/>
      <c r="G262" s="64"/>
      <c r="H262" s="64"/>
      <c r="I262" s="64"/>
      <c r="J262" s="116"/>
      <c r="K262" s="116"/>
      <c r="L262" s="116"/>
      <c r="M262" s="116"/>
      <c r="N262" s="64"/>
      <c r="O262" s="64"/>
    </row>
    <row r="263" spans="1:16" x14ac:dyDescent="0.2">
      <c r="A263" s="64"/>
      <c r="B263" s="64"/>
      <c r="C263" s="64"/>
      <c r="D263" s="64"/>
      <c r="E263" s="64"/>
      <c r="F263" s="64"/>
      <c r="G263" s="64"/>
      <c r="H263" s="64"/>
      <c r="I263" s="64"/>
      <c r="J263" s="116"/>
      <c r="K263" s="116"/>
      <c r="L263" s="116"/>
      <c r="M263" s="116"/>
      <c r="N263" s="64"/>
      <c r="O263" s="64"/>
    </row>
    <row r="264" spans="1:16" x14ac:dyDescent="0.2">
      <c r="A264" s="64"/>
      <c r="B264" s="64"/>
      <c r="C264" s="64"/>
      <c r="D264" s="64"/>
      <c r="E264" s="64"/>
      <c r="F264" s="64"/>
      <c r="G264" s="64"/>
      <c r="H264" s="64"/>
      <c r="I264" s="64"/>
      <c r="J264" s="116"/>
      <c r="K264" s="116"/>
      <c r="L264" s="116"/>
      <c r="M264" s="116"/>
      <c r="N264" s="64"/>
      <c r="O264" s="64"/>
    </row>
    <row r="265" spans="1:16" x14ac:dyDescent="0.2">
      <c r="A265" s="64"/>
      <c r="B265" s="64"/>
      <c r="C265" s="64"/>
      <c r="D265" s="64"/>
      <c r="E265" s="64"/>
      <c r="F265" s="64"/>
      <c r="G265" s="64"/>
      <c r="H265" s="64"/>
      <c r="I265" s="64"/>
      <c r="J265" s="116"/>
      <c r="K265" s="116"/>
      <c r="L265" s="116"/>
      <c r="M265" s="116"/>
      <c r="N265" s="64"/>
      <c r="O265" s="64"/>
    </row>
    <row r="266" spans="1:16" x14ac:dyDescent="0.2">
      <c r="A266" s="64"/>
      <c r="B266" s="64"/>
      <c r="C266" s="64"/>
      <c r="D266" s="64"/>
      <c r="E266" s="64"/>
      <c r="F266" s="64"/>
      <c r="G266" s="64"/>
      <c r="H266" s="64"/>
      <c r="I266" s="64"/>
      <c r="J266" s="116"/>
      <c r="K266" s="116"/>
      <c r="L266" s="116"/>
      <c r="M266" s="116"/>
      <c r="N266" s="64"/>
      <c r="O266" s="64"/>
    </row>
    <row r="267" spans="1:16" x14ac:dyDescent="0.2">
      <c r="A267" s="64"/>
      <c r="B267" s="64"/>
      <c r="C267" s="64"/>
      <c r="D267" s="64"/>
      <c r="E267" s="64"/>
      <c r="F267" s="64"/>
      <c r="G267" s="64"/>
      <c r="H267" s="64"/>
      <c r="I267" s="64"/>
      <c r="J267" s="116"/>
      <c r="K267" s="116"/>
      <c r="L267" s="116"/>
      <c r="M267" s="116"/>
      <c r="N267" s="64"/>
      <c r="O267" s="64"/>
    </row>
    <row r="268" spans="1:16" x14ac:dyDescent="0.2">
      <c r="A268" s="64"/>
      <c r="B268" s="64"/>
      <c r="C268" s="64"/>
      <c r="D268" s="64"/>
      <c r="E268" s="64"/>
      <c r="F268" s="64"/>
      <c r="G268" s="64"/>
      <c r="H268" s="64"/>
      <c r="I268" s="64"/>
      <c r="J268" s="116"/>
      <c r="K268" s="116"/>
      <c r="L268" s="116"/>
      <c r="M268" s="116"/>
      <c r="N268" s="64"/>
      <c r="O268" s="64"/>
    </row>
    <row r="269" spans="1:16" x14ac:dyDescent="0.2">
      <c r="A269" s="64"/>
      <c r="B269" s="64"/>
      <c r="C269" s="64"/>
      <c r="D269" s="64"/>
      <c r="E269" s="64"/>
      <c r="F269" s="64"/>
      <c r="G269" s="64"/>
      <c r="H269" s="64"/>
      <c r="I269" s="64"/>
      <c r="J269" s="116"/>
      <c r="K269" s="116"/>
      <c r="L269" s="116"/>
      <c r="M269" s="116"/>
      <c r="N269" s="64"/>
      <c r="O269" s="64"/>
    </row>
    <row r="270" spans="1:16" x14ac:dyDescent="0.2">
      <c r="A270" s="64"/>
      <c r="B270" s="64"/>
      <c r="C270" s="64"/>
      <c r="D270" s="64"/>
      <c r="E270" s="64"/>
      <c r="F270" s="64"/>
      <c r="G270" s="64"/>
      <c r="H270" s="64"/>
      <c r="I270" s="64"/>
      <c r="J270" s="116"/>
      <c r="K270" s="116"/>
      <c r="L270" s="116"/>
      <c r="M270" s="116"/>
      <c r="N270" s="64"/>
      <c r="O270" s="64"/>
    </row>
    <row r="271" spans="1:16" x14ac:dyDescent="0.2">
      <c r="A271" s="64"/>
      <c r="B271" s="64"/>
      <c r="C271" s="64"/>
      <c r="D271" s="64"/>
      <c r="E271" s="64"/>
      <c r="F271" s="64"/>
      <c r="G271" s="64"/>
      <c r="H271" s="64"/>
      <c r="I271" s="64"/>
      <c r="J271" s="116"/>
      <c r="K271" s="116"/>
      <c r="L271" s="116"/>
      <c r="M271" s="116"/>
      <c r="N271" s="64"/>
      <c r="O271" s="64"/>
    </row>
    <row r="272" spans="1:16" x14ac:dyDescent="0.2">
      <c r="A272" s="64"/>
      <c r="B272" s="64"/>
      <c r="C272" s="64"/>
      <c r="D272" s="64"/>
      <c r="E272" s="64"/>
      <c r="F272" s="64"/>
      <c r="G272" s="64"/>
      <c r="H272" s="64"/>
      <c r="I272" s="64"/>
      <c r="J272" s="116"/>
      <c r="K272" s="116"/>
      <c r="L272" s="116"/>
      <c r="M272" s="116"/>
      <c r="N272" s="64"/>
      <c r="O272" s="64"/>
    </row>
    <row r="273" spans="1:15" x14ac:dyDescent="0.2">
      <c r="A273" s="64"/>
      <c r="B273" s="64"/>
      <c r="C273" s="64"/>
      <c r="D273" s="64"/>
      <c r="E273" s="64"/>
      <c r="F273" s="64"/>
      <c r="G273" s="64"/>
      <c r="H273" s="64"/>
      <c r="I273" s="64"/>
      <c r="J273" s="116"/>
      <c r="K273" s="116"/>
      <c r="L273" s="116"/>
      <c r="M273" s="116"/>
      <c r="N273" s="64"/>
      <c r="O273" s="64"/>
    </row>
    <row r="274" spans="1:15" x14ac:dyDescent="0.2">
      <c r="A274" s="64"/>
      <c r="B274" s="64"/>
      <c r="C274" s="64"/>
      <c r="D274" s="64"/>
      <c r="E274" s="64"/>
      <c r="F274" s="64"/>
      <c r="G274" s="64"/>
      <c r="H274" s="64"/>
      <c r="I274" s="64"/>
      <c r="J274" s="116"/>
      <c r="K274" s="116"/>
      <c r="L274" s="116"/>
      <c r="M274" s="116"/>
      <c r="N274" s="64"/>
      <c r="O274" s="64"/>
    </row>
    <row r="275" spans="1:15" x14ac:dyDescent="0.2">
      <c r="A275" s="64"/>
      <c r="B275" s="64"/>
      <c r="C275" s="64"/>
      <c r="D275" s="64"/>
      <c r="E275" s="64"/>
      <c r="F275" s="64"/>
      <c r="G275" s="64"/>
      <c r="H275" s="64"/>
      <c r="I275" s="64"/>
      <c r="J275" s="116"/>
      <c r="K275" s="116"/>
      <c r="L275" s="116"/>
      <c r="M275" s="116"/>
      <c r="N275" s="64"/>
      <c r="O275" s="64"/>
    </row>
    <row r="276" spans="1:15" x14ac:dyDescent="0.2">
      <c r="A276" s="64"/>
      <c r="B276" s="64"/>
      <c r="C276" s="64"/>
      <c r="D276" s="64"/>
      <c r="E276" s="64"/>
      <c r="F276" s="64"/>
      <c r="G276" s="64"/>
      <c r="H276" s="64"/>
      <c r="I276" s="64"/>
      <c r="J276" s="116"/>
      <c r="K276" s="116"/>
      <c r="L276" s="116"/>
      <c r="M276" s="116"/>
      <c r="N276" s="64"/>
      <c r="O276" s="64"/>
    </row>
    <row r="277" spans="1:15" x14ac:dyDescent="0.2">
      <c r="A277" s="64"/>
      <c r="B277" s="64"/>
      <c r="C277" s="64"/>
      <c r="D277" s="64"/>
      <c r="E277" s="64"/>
      <c r="F277" s="64"/>
      <c r="G277" s="64"/>
      <c r="H277" s="64"/>
      <c r="I277" s="64"/>
      <c r="J277" s="116"/>
      <c r="K277" s="116"/>
      <c r="L277" s="116"/>
      <c r="M277" s="116"/>
      <c r="N277" s="64"/>
      <c r="O277" s="64"/>
    </row>
    <row r="278" spans="1:15" x14ac:dyDescent="0.2">
      <c r="A278" s="64"/>
      <c r="B278" s="64"/>
      <c r="C278" s="64"/>
      <c r="D278" s="64"/>
      <c r="E278" s="64"/>
      <c r="F278" s="64"/>
      <c r="G278" s="64"/>
      <c r="H278" s="64"/>
      <c r="I278" s="64"/>
      <c r="J278" s="116"/>
      <c r="K278" s="116"/>
      <c r="L278" s="116"/>
      <c r="M278" s="116"/>
      <c r="N278" s="64"/>
      <c r="O278" s="64"/>
    </row>
    <row r="279" spans="1:15" x14ac:dyDescent="0.2">
      <c r="A279" s="64"/>
      <c r="B279" s="64"/>
      <c r="C279" s="64"/>
      <c r="D279" s="64"/>
      <c r="E279" s="64"/>
      <c r="F279" s="64"/>
      <c r="G279" s="64"/>
      <c r="H279" s="64"/>
      <c r="I279" s="64"/>
      <c r="J279" s="116"/>
      <c r="K279" s="116"/>
      <c r="L279" s="116"/>
      <c r="M279" s="116"/>
      <c r="N279" s="64"/>
      <c r="O279" s="64"/>
    </row>
    <row r="280" spans="1:15" x14ac:dyDescent="0.2">
      <c r="A280" s="64"/>
      <c r="B280" s="64"/>
      <c r="C280" s="64"/>
      <c r="D280" s="64"/>
      <c r="E280" s="64"/>
      <c r="F280" s="64"/>
      <c r="G280" s="64"/>
      <c r="H280" s="64"/>
      <c r="I280" s="64"/>
      <c r="J280" s="116"/>
      <c r="K280" s="116"/>
      <c r="L280" s="116"/>
      <c r="M280" s="116"/>
      <c r="N280" s="64"/>
      <c r="O280" s="64"/>
    </row>
    <row r="281" spans="1:15" x14ac:dyDescent="0.2">
      <c r="A281" s="64"/>
      <c r="B281" s="64"/>
      <c r="C281" s="64"/>
      <c r="D281" s="64"/>
      <c r="E281" s="64"/>
      <c r="F281" s="64"/>
      <c r="G281" s="64"/>
      <c r="H281" s="64"/>
      <c r="I281" s="64"/>
      <c r="J281" s="116"/>
      <c r="K281" s="116"/>
      <c r="L281" s="116"/>
      <c r="M281" s="116"/>
      <c r="N281" s="64"/>
      <c r="O281" s="64"/>
    </row>
    <row r="282" spans="1:15" x14ac:dyDescent="0.2">
      <c r="A282" s="64"/>
      <c r="B282" s="64"/>
      <c r="C282" s="64"/>
      <c r="D282" s="64"/>
      <c r="E282" s="64"/>
      <c r="F282" s="64"/>
      <c r="G282" s="64"/>
      <c r="H282" s="64"/>
      <c r="I282" s="64"/>
      <c r="J282" s="116"/>
      <c r="K282" s="116"/>
      <c r="L282" s="116"/>
      <c r="M282" s="116"/>
      <c r="N282" s="64"/>
      <c r="O282" s="64"/>
    </row>
    <row r="283" spans="1:15" x14ac:dyDescent="0.2">
      <c r="A283" s="64"/>
      <c r="B283" s="64"/>
      <c r="C283" s="64"/>
      <c r="D283" s="64"/>
      <c r="E283" s="64"/>
      <c r="F283" s="64"/>
      <c r="G283" s="64"/>
      <c r="H283" s="64"/>
      <c r="I283" s="64"/>
      <c r="J283" s="116"/>
      <c r="K283" s="116"/>
      <c r="L283" s="116"/>
      <c r="M283" s="116"/>
      <c r="N283" s="64"/>
      <c r="O283" s="64"/>
    </row>
    <row r="284" spans="1:15" x14ac:dyDescent="0.2">
      <c r="A284" s="64"/>
      <c r="B284" s="64"/>
      <c r="C284" s="64"/>
      <c r="D284" s="64"/>
      <c r="E284" s="64"/>
      <c r="F284" s="64"/>
      <c r="G284" s="64"/>
      <c r="H284" s="64"/>
      <c r="I284" s="64"/>
      <c r="J284" s="116"/>
      <c r="K284" s="116"/>
      <c r="L284" s="116"/>
      <c r="M284" s="116"/>
      <c r="N284" s="64"/>
      <c r="O284" s="64"/>
    </row>
    <row r="285" spans="1:15" x14ac:dyDescent="0.2">
      <c r="A285" s="64"/>
      <c r="B285" s="64"/>
      <c r="C285" s="64"/>
      <c r="D285" s="64"/>
      <c r="E285" s="64"/>
      <c r="F285" s="64"/>
      <c r="G285" s="64"/>
      <c r="H285" s="64"/>
      <c r="I285" s="64"/>
      <c r="J285" s="116"/>
      <c r="K285" s="116"/>
      <c r="L285" s="116"/>
      <c r="M285" s="116"/>
      <c r="N285" s="64"/>
      <c r="O285" s="64"/>
    </row>
    <row r="286" spans="1:15" x14ac:dyDescent="0.2">
      <c r="A286" s="64"/>
      <c r="B286" s="64"/>
      <c r="C286" s="64"/>
      <c r="D286" s="64"/>
      <c r="E286" s="64"/>
      <c r="F286" s="64"/>
      <c r="G286" s="64"/>
      <c r="H286" s="64"/>
      <c r="I286" s="64"/>
      <c r="J286" s="116"/>
      <c r="K286" s="116"/>
      <c r="L286" s="116"/>
      <c r="M286" s="116"/>
      <c r="N286" s="64"/>
      <c r="O286" s="64"/>
    </row>
    <row r="287" spans="1:15" x14ac:dyDescent="0.2">
      <c r="A287" s="64"/>
      <c r="B287" s="64"/>
      <c r="C287" s="64"/>
      <c r="D287" s="64"/>
      <c r="E287" s="64"/>
      <c r="F287" s="64"/>
      <c r="G287" s="64"/>
      <c r="H287" s="64"/>
      <c r="I287" s="64"/>
      <c r="J287" s="116"/>
      <c r="K287" s="116"/>
      <c r="L287" s="116"/>
      <c r="M287" s="116"/>
      <c r="N287" s="64"/>
      <c r="O287" s="64"/>
    </row>
    <row r="288" spans="1:15" x14ac:dyDescent="0.2">
      <c r="A288" s="64"/>
      <c r="B288" s="64"/>
      <c r="C288" s="64"/>
      <c r="D288" s="64"/>
      <c r="E288" s="64"/>
      <c r="F288" s="64"/>
      <c r="G288" s="64"/>
      <c r="H288" s="64"/>
      <c r="I288" s="64"/>
      <c r="J288" s="116"/>
      <c r="K288" s="116"/>
      <c r="L288" s="116"/>
      <c r="M288" s="116"/>
      <c r="N288" s="64"/>
      <c r="O288" s="64"/>
    </row>
    <row r="289" spans="1:15" x14ac:dyDescent="0.2">
      <c r="A289" s="64"/>
      <c r="B289" s="64"/>
      <c r="C289" s="64"/>
      <c r="D289" s="64"/>
      <c r="E289" s="64"/>
      <c r="F289" s="64"/>
      <c r="G289" s="64"/>
      <c r="H289" s="64"/>
      <c r="I289" s="64"/>
      <c r="J289" s="116"/>
      <c r="K289" s="116"/>
      <c r="L289" s="116"/>
      <c r="M289" s="116"/>
      <c r="N289" s="64"/>
      <c r="O289" s="64"/>
    </row>
    <row r="290" spans="1:15" x14ac:dyDescent="0.2">
      <c r="A290" s="64"/>
      <c r="B290" s="64"/>
      <c r="C290" s="64"/>
      <c r="D290" s="64"/>
      <c r="E290" s="64"/>
      <c r="F290" s="64"/>
      <c r="G290" s="64"/>
      <c r="H290" s="64"/>
      <c r="I290" s="64"/>
      <c r="J290" s="116"/>
      <c r="K290" s="116"/>
      <c r="L290" s="116"/>
      <c r="M290" s="116"/>
      <c r="N290" s="64"/>
      <c r="O290" s="64"/>
    </row>
    <row r="291" spans="1:15" x14ac:dyDescent="0.2">
      <c r="A291" s="64"/>
      <c r="B291" s="64"/>
      <c r="C291" s="64"/>
      <c r="D291" s="64"/>
      <c r="E291" s="64"/>
      <c r="F291" s="64"/>
      <c r="G291" s="64"/>
      <c r="H291" s="64"/>
      <c r="I291" s="64"/>
      <c r="J291" s="116"/>
      <c r="K291" s="116"/>
      <c r="L291" s="116"/>
      <c r="M291" s="116"/>
      <c r="N291" s="64"/>
      <c r="O291" s="64"/>
    </row>
    <row r="292" spans="1:15" x14ac:dyDescent="0.2">
      <c r="A292" s="64"/>
      <c r="B292" s="64"/>
      <c r="C292" s="64"/>
      <c r="D292" s="64"/>
      <c r="E292" s="64"/>
      <c r="F292" s="64"/>
      <c r="G292" s="64"/>
      <c r="H292" s="64"/>
      <c r="I292" s="64"/>
      <c r="J292" s="116"/>
      <c r="K292" s="116"/>
      <c r="L292" s="116"/>
      <c r="M292" s="116"/>
      <c r="N292" s="64"/>
      <c r="O292" s="64"/>
    </row>
    <row r="293" spans="1:15" x14ac:dyDescent="0.2">
      <c r="A293" s="64"/>
      <c r="B293" s="64"/>
      <c r="C293" s="64"/>
      <c r="D293" s="64"/>
      <c r="E293" s="64"/>
      <c r="F293" s="64"/>
      <c r="G293" s="64"/>
      <c r="H293" s="64"/>
      <c r="I293" s="64"/>
      <c r="J293" s="116"/>
      <c r="K293" s="116"/>
      <c r="L293" s="116"/>
      <c r="M293" s="116"/>
      <c r="N293" s="64"/>
      <c r="O293" s="64"/>
    </row>
    <row r="294" spans="1:15" x14ac:dyDescent="0.2">
      <c r="A294" s="64"/>
      <c r="B294" s="64"/>
      <c r="C294" s="64"/>
      <c r="D294" s="64"/>
      <c r="E294" s="64"/>
      <c r="F294" s="64"/>
      <c r="G294" s="64"/>
      <c r="H294" s="64"/>
      <c r="I294" s="64"/>
      <c r="J294" s="116"/>
      <c r="K294" s="116"/>
      <c r="L294" s="116"/>
      <c r="M294" s="116"/>
      <c r="N294" s="64"/>
      <c r="O294" s="64"/>
    </row>
    <row r="295" spans="1:15" x14ac:dyDescent="0.2">
      <c r="A295" s="64"/>
      <c r="B295" s="64"/>
      <c r="C295" s="64"/>
      <c r="D295" s="64"/>
      <c r="E295" s="64"/>
      <c r="F295" s="64"/>
      <c r="G295" s="64"/>
      <c r="H295" s="64"/>
      <c r="I295" s="64"/>
      <c r="J295" s="116"/>
      <c r="K295" s="116"/>
      <c r="L295" s="116"/>
      <c r="M295" s="116"/>
      <c r="N295" s="64"/>
      <c r="O295" s="64"/>
    </row>
    <row r="296" spans="1:15" x14ac:dyDescent="0.2">
      <c r="A296" s="64"/>
      <c r="B296" s="64"/>
      <c r="C296" s="64"/>
      <c r="D296" s="64"/>
      <c r="E296" s="64"/>
      <c r="F296" s="64"/>
      <c r="G296" s="64"/>
      <c r="H296" s="64"/>
      <c r="I296" s="64"/>
      <c r="J296" s="116"/>
      <c r="K296" s="116"/>
      <c r="L296" s="116"/>
      <c r="M296" s="116"/>
      <c r="N296" s="64"/>
      <c r="O296" s="64"/>
    </row>
    <row r="297" spans="1:15" x14ac:dyDescent="0.2">
      <c r="A297" s="64"/>
      <c r="B297" s="64"/>
      <c r="C297" s="64"/>
      <c r="D297" s="64"/>
      <c r="E297" s="64"/>
      <c r="F297" s="64"/>
      <c r="G297" s="64"/>
      <c r="H297" s="64"/>
      <c r="I297" s="64"/>
      <c r="J297" s="116"/>
      <c r="K297" s="116"/>
      <c r="L297" s="116"/>
      <c r="M297" s="116"/>
      <c r="N297" s="64"/>
      <c r="O297" s="64"/>
    </row>
    <row r="298" spans="1:15" x14ac:dyDescent="0.2">
      <c r="A298" s="64"/>
      <c r="B298" s="64"/>
      <c r="C298" s="64"/>
      <c r="D298" s="64"/>
      <c r="E298" s="64"/>
      <c r="F298" s="64"/>
      <c r="G298" s="64"/>
      <c r="H298" s="64"/>
      <c r="I298" s="64"/>
      <c r="J298" s="116"/>
      <c r="K298" s="116"/>
      <c r="L298" s="116"/>
      <c r="M298" s="116"/>
      <c r="N298" s="64"/>
      <c r="O298" s="64"/>
    </row>
    <row r="299" spans="1:15" x14ac:dyDescent="0.2">
      <c r="A299" s="64"/>
      <c r="B299" s="64"/>
      <c r="C299" s="64"/>
      <c r="D299" s="64"/>
      <c r="E299" s="64"/>
      <c r="F299" s="64"/>
      <c r="G299" s="64"/>
      <c r="H299" s="64"/>
      <c r="I299" s="64"/>
      <c r="J299" s="116"/>
      <c r="K299" s="116"/>
      <c r="L299" s="116"/>
      <c r="M299" s="116"/>
      <c r="N299" s="64"/>
      <c r="O299" s="64"/>
    </row>
    <row r="300" spans="1:15" x14ac:dyDescent="0.2">
      <c r="A300" s="64"/>
      <c r="B300" s="64"/>
      <c r="C300" s="64"/>
      <c r="D300" s="64"/>
      <c r="E300" s="64"/>
      <c r="F300" s="64"/>
      <c r="G300" s="64"/>
      <c r="H300" s="64"/>
      <c r="I300" s="64"/>
      <c r="J300" s="116"/>
      <c r="K300" s="116"/>
      <c r="L300" s="116"/>
      <c r="M300" s="116"/>
      <c r="N300" s="64"/>
      <c r="O300" s="64"/>
    </row>
    <row r="301" spans="1:15" x14ac:dyDescent="0.2">
      <c r="J301" s="25"/>
      <c r="K301" s="25"/>
      <c r="L301" s="25"/>
      <c r="M301" s="25"/>
    </row>
    <row r="302" spans="1:15" x14ac:dyDescent="0.2">
      <c r="J302" s="25"/>
      <c r="K302" s="25"/>
      <c r="L302" s="25"/>
      <c r="M302" s="25"/>
    </row>
    <row r="303" spans="1:15" x14ac:dyDescent="0.2">
      <c r="J303" s="25"/>
      <c r="K303" s="25"/>
      <c r="L303" s="25"/>
      <c r="M303" s="25"/>
    </row>
    <row r="304" spans="1:15" x14ac:dyDescent="0.2">
      <c r="J304" s="25"/>
      <c r="K304" s="25"/>
      <c r="L304" s="25"/>
      <c r="M304" s="25"/>
    </row>
    <row r="305" spans="10:13" x14ac:dyDescent="0.2">
      <c r="J305" s="25"/>
      <c r="K305" s="25"/>
      <c r="L305" s="25"/>
      <c r="M305" s="25"/>
    </row>
    <row r="306" spans="10:13" x14ac:dyDescent="0.2">
      <c r="J306" s="25"/>
      <c r="K306" s="25"/>
      <c r="L306" s="25"/>
      <c r="M306" s="25"/>
    </row>
    <row r="307" spans="10:13" x14ac:dyDescent="0.2">
      <c r="J307" s="25"/>
      <c r="K307" s="25"/>
      <c r="L307" s="25"/>
      <c r="M307" s="25"/>
    </row>
    <row r="308" spans="10:13" x14ac:dyDescent="0.2">
      <c r="J308" s="25"/>
      <c r="K308" s="25"/>
      <c r="L308" s="25"/>
      <c r="M308" s="25"/>
    </row>
    <row r="309" spans="10:13" x14ac:dyDescent="0.2">
      <c r="J309" s="25"/>
      <c r="K309" s="25"/>
      <c r="L309" s="25"/>
      <c r="M309" s="25"/>
    </row>
    <row r="310" spans="10:13" x14ac:dyDescent="0.2">
      <c r="J310" s="25"/>
      <c r="K310" s="25"/>
      <c r="L310" s="25"/>
      <c r="M310" s="25"/>
    </row>
    <row r="311" spans="10:13" x14ac:dyDescent="0.2">
      <c r="J311" s="25"/>
      <c r="K311" s="25"/>
      <c r="L311" s="25"/>
      <c r="M311" s="25"/>
    </row>
    <row r="312" spans="10:13" x14ac:dyDescent="0.2">
      <c r="J312" s="25"/>
      <c r="K312" s="25"/>
      <c r="L312" s="25"/>
      <c r="M312" s="25"/>
    </row>
    <row r="313" spans="10:13" x14ac:dyDescent="0.2">
      <c r="J313" s="25"/>
      <c r="K313" s="25"/>
      <c r="L313" s="25"/>
      <c r="M313" s="25"/>
    </row>
    <row r="314" spans="10:13" x14ac:dyDescent="0.2">
      <c r="J314" s="25"/>
      <c r="K314" s="25"/>
      <c r="L314" s="25"/>
      <c r="M314" s="25"/>
    </row>
    <row r="315" spans="10:13" x14ac:dyDescent="0.2">
      <c r="J315" s="25"/>
      <c r="K315" s="25"/>
      <c r="L315" s="25"/>
      <c r="M315" s="25"/>
    </row>
    <row r="316" spans="10:13" x14ac:dyDescent="0.2">
      <c r="J316" s="25"/>
      <c r="K316" s="25"/>
      <c r="L316" s="25"/>
      <c r="M316" s="25"/>
    </row>
    <row r="317" spans="10:13" x14ac:dyDescent="0.2">
      <c r="J317" s="25"/>
      <c r="K317" s="25"/>
      <c r="L317" s="25"/>
      <c r="M317" s="25"/>
    </row>
    <row r="318" spans="10:13" x14ac:dyDescent="0.2">
      <c r="J318" s="25"/>
      <c r="K318" s="25"/>
      <c r="L318" s="25"/>
      <c r="M318" s="25"/>
    </row>
    <row r="319" spans="10:13" x14ac:dyDescent="0.2">
      <c r="J319" s="25"/>
      <c r="K319" s="25"/>
      <c r="L319" s="25"/>
      <c r="M319" s="25"/>
    </row>
    <row r="320" spans="10:13" x14ac:dyDescent="0.2">
      <c r="J320" s="25"/>
      <c r="K320" s="25"/>
      <c r="L320" s="25"/>
      <c r="M320" s="25"/>
    </row>
    <row r="321" spans="10:13" x14ac:dyDescent="0.2">
      <c r="J321" s="25"/>
      <c r="K321" s="25"/>
      <c r="L321" s="25"/>
      <c r="M321" s="25"/>
    </row>
    <row r="322" spans="10:13" x14ac:dyDescent="0.2">
      <c r="J322" s="25"/>
      <c r="K322" s="25"/>
      <c r="L322" s="25"/>
      <c r="M322" s="25"/>
    </row>
    <row r="323" spans="10:13" x14ac:dyDescent="0.2">
      <c r="J323" s="25"/>
      <c r="K323" s="25"/>
      <c r="L323" s="25"/>
      <c r="M323" s="25"/>
    </row>
    <row r="324" spans="10:13" x14ac:dyDescent="0.2">
      <c r="J324" s="25"/>
      <c r="K324" s="25"/>
      <c r="L324" s="25"/>
      <c r="M324" s="25"/>
    </row>
    <row r="325" spans="10:13" x14ac:dyDescent="0.2">
      <c r="J325" s="25"/>
      <c r="K325" s="25"/>
      <c r="L325" s="25"/>
      <c r="M325" s="25"/>
    </row>
    <row r="326" spans="10:13" x14ac:dyDescent="0.2">
      <c r="J326" s="25"/>
      <c r="K326" s="25"/>
      <c r="L326" s="25"/>
      <c r="M326" s="25"/>
    </row>
    <row r="327" spans="10:13" x14ac:dyDescent="0.2">
      <c r="J327" s="25"/>
      <c r="K327" s="25"/>
      <c r="L327" s="25"/>
      <c r="M327" s="25"/>
    </row>
    <row r="328" spans="10:13" x14ac:dyDescent="0.2">
      <c r="J328" s="25"/>
      <c r="K328" s="25"/>
      <c r="L328" s="25"/>
      <c r="M328" s="25"/>
    </row>
    <row r="329" spans="10:13" x14ac:dyDescent="0.2">
      <c r="J329" s="25"/>
      <c r="K329" s="25"/>
      <c r="L329" s="25"/>
      <c r="M329" s="25"/>
    </row>
    <row r="330" spans="10:13" x14ac:dyDescent="0.2">
      <c r="J330" s="25"/>
      <c r="K330" s="25"/>
      <c r="L330" s="25"/>
      <c r="M330" s="25"/>
    </row>
    <row r="331" spans="10:13" x14ac:dyDescent="0.2">
      <c r="J331" s="25"/>
      <c r="K331" s="25"/>
      <c r="L331" s="25"/>
      <c r="M331" s="25"/>
    </row>
    <row r="332" spans="10:13" x14ac:dyDescent="0.2">
      <c r="J332" s="25"/>
      <c r="K332" s="25"/>
      <c r="L332" s="25"/>
      <c r="M332" s="25"/>
    </row>
    <row r="333" spans="10:13" x14ac:dyDescent="0.2">
      <c r="J333" s="25"/>
      <c r="K333" s="25"/>
      <c r="L333" s="25"/>
      <c r="M333" s="25"/>
    </row>
    <row r="334" spans="10:13" x14ac:dyDescent="0.2">
      <c r="J334" s="25"/>
      <c r="K334" s="25"/>
      <c r="L334" s="25"/>
      <c r="M334" s="25"/>
    </row>
    <row r="335" spans="10:13" x14ac:dyDescent="0.2">
      <c r="J335" s="25"/>
      <c r="K335" s="25"/>
      <c r="L335" s="25"/>
      <c r="M335" s="25"/>
    </row>
    <row r="336" spans="10:13" x14ac:dyDescent="0.2">
      <c r="J336" s="25"/>
      <c r="K336" s="25"/>
      <c r="L336" s="25"/>
      <c r="M336" s="25"/>
    </row>
    <row r="337" spans="10:13" x14ac:dyDescent="0.2">
      <c r="J337" s="25"/>
      <c r="K337" s="25"/>
      <c r="L337" s="25"/>
      <c r="M337" s="25"/>
    </row>
    <row r="338" spans="10:13" x14ac:dyDescent="0.2">
      <c r="J338" s="25"/>
      <c r="K338" s="25"/>
      <c r="L338" s="25"/>
      <c r="M338" s="25"/>
    </row>
    <row r="339" spans="10:13" x14ac:dyDescent="0.2">
      <c r="J339" s="25"/>
      <c r="K339" s="25"/>
      <c r="L339" s="25"/>
      <c r="M339" s="25"/>
    </row>
    <row r="340" spans="10:13" x14ac:dyDescent="0.2">
      <c r="J340" s="25"/>
      <c r="K340" s="25"/>
      <c r="L340" s="25"/>
      <c r="M340" s="25"/>
    </row>
    <row r="341" spans="10:13" x14ac:dyDescent="0.2">
      <c r="J341" s="25"/>
      <c r="K341" s="25"/>
      <c r="L341" s="25"/>
      <c r="M341" s="25"/>
    </row>
    <row r="342" spans="10:13" x14ac:dyDescent="0.2">
      <c r="J342" s="25"/>
      <c r="K342" s="25"/>
      <c r="L342" s="25"/>
      <c r="M342" s="25"/>
    </row>
    <row r="343" spans="10:13" x14ac:dyDescent="0.2">
      <c r="J343" s="25"/>
      <c r="K343" s="25"/>
      <c r="L343" s="25"/>
      <c r="M343" s="25"/>
    </row>
    <row r="344" spans="10:13" x14ac:dyDescent="0.2">
      <c r="J344" s="25"/>
      <c r="K344" s="25"/>
      <c r="L344" s="25"/>
      <c r="M344" s="25"/>
    </row>
    <row r="345" spans="10:13" x14ac:dyDescent="0.2">
      <c r="J345" s="25"/>
      <c r="K345" s="25"/>
      <c r="L345" s="25"/>
      <c r="M345" s="25"/>
    </row>
    <row r="346" spans="10:13" x14ac:dyDescent="0.2">
      <c r="J346" s="25"/>
      <c r="K346" s="25"/>
      <c r="L346" s="25"/>
      <c r="M346" s="25"/>
    </row>
    <row r="347" spans="10:13" x14ac:dyDescent="0.2">
      <c r="J347" s="25"/>
      <c r="K347" s="25"/>
      <c r="L347" s="25"/>
      <c r="M347" s="25"/>
    </row>
    <row r="348" spans="10:13" x14ac:dyDescent="0.2">
      <c r="J348" s="25"/>
      <c r="K348" s="25"/>
      <c r="L348" s="25"/>
      <c r="M348" s="25"/>
    </row>
    <row r="349" spans="10:13" x14ac:dyDescent="0.2">
      <c r="J349" s="25"/>
      <c r="K349" s="25"/>
      <c r="L349" s="25"/>
      <c r="M349" s="25"/>
    </row>
    <row r="350" spans="10:13" x14ac:dyDescent="0.2">
      <c r="J350" s="25"/>
      <c r="K350" s="25"/>
      <c r="L350" s="25"/>
      <c r="M350" s="25"/>
    </row>
    <row r="351" spans="10:13" x14ac:dyDescent="0.2">
      <c r="J351" s="25"/>
      <c r="K351" s="25"/>
      <c r="L351" s="25"/>
      <c r="M351" s="25"/>
    </row>
    <row r="352" spans="10:13" x14ac:dyDescent="0.2">
      <c r="J352" s="25"/>
      <c r="K352" s="25"/>
      <c r="L352" s="25"/>
      <c r="M352" s="25"/>
    </row>
    <row r="353" spans="10:13" x14ac:dyDescent="0.2">
      <c r="J353" s="25"/>
      <c r="K353" s="25"/>
      <c r="L353" s="25"/>
      <c r="M353" s="25"/>
    </row>
    <row r="354" spans="10:13" x14ac:dyDescent="0.2">
      <c r="J354" s="25"/>
      <c r="K354" s="25"/>
      <c r="L354" s="25"/>
      <c r="M354" s="25"/>
    </row>
    <row r="355" spans="10:13" x14ac:dyDescent="0.2">
      <c r="J355" s="25"/>
      <c r="K355" s="25"/>
      <c r="L355" s="25"/>
      <c r="M355" s="25"/>
    </row>
    <row r="356" spans="10:13" x14ac:dyDescent="0.2">
      <c r="J356" s="25"/>
      <c r="K356" s="25"/>
      <c r="L356" s="25"/>
      <c r="M356" s="25"/>
    </row>
    <row r="357" spans="10:13" x14ac:dyDescent="0.2">
      <c r="J357" s="25"/>
      <c r="K357" s="25"/>
      <c r="L357" s="25"/>
      <c r="M357" s="25"/>
    </row>
    <row r="358" spans="10:13" x14ac:dyDescent="0.2">
      <c r="J358" s="25"/>
      <c r="K358" s="25"/>
      <c r="L358" s="25"/>
      <c r="M358" s="25"/>
    </row>
    <row r="359" spans="10:13" x14ac:dyDescent="0.2">
      <c r="J359" s="25"/>
      <c r="K359" s="25"/>
      <c r="L359" s="25"/>
      <c r="M359" s="25"/>
    </row>
    <row r="360" spans="10:13" x14ac:dyDescent="0.2">
      <c r="J360" s="25"/>
      <c r="K360" s="25"/>
      <c r="L360" s="25"/>
      <c r="M360" s="25"/>
    </row>
    <row r="361" spans="10:13" x14ac:dyDescent="0.2">
      <c r="J361" s="25"/>
      <c r="K361" s="25"/>
      <c r="L361" s="25"/>
      <c r="M361" s="25"/>
    </row>
    <row r="362" spans="10:13" x14ac:dyDescent="0.2">
      <c r="J362" s="25"/>
      <c r="K362" s="25"/>
      <c r="L362" s="25"/>
      <c r="M362" s="25"/>
    </row>
    <row r="363" spans="10:13" x14ac:dyDescent="0.2">
      <c r="J363" s="25"/>
      <c r="K363" s="25"/>
      <c r="L363" s="25"/>
      <c r="M363" s="25"/>
    </row>
    <row r="364" spans="10:13" x14ac:dyDescent="0.2">
      <c r="J364" s="25"/>
      <c r="K364" s="25"/>
      <c r="L364" s="25"/>
      <c r="M364" s="25"/>
    </row>
    <row r="365" spans="10:13" x14ac:dyDescent="0.2">
      <c r="J365" s="25"/>
      <c r="K365" s="25"/>
      <c r="L365" s="25"/>
      <c r="M365" s="25"/>
    </row>
    <row r="366" spans="10:13" x14ac:dyDescent="0.2">
      <c r="J366" s="25"/>
      <c r="K366" s="25"/>
      <c r="L366" s="25"/>
      <c r="M366" s="25"/>
    </row>
    <row r="367" spans="10:13" x14ac:dyDescent="0.2">
      <c r="J367" s="25"/>
      <c r="K367" s="25"/>
      <c r="L367" s="25"/>
      <c r="M367" s="25"/>
    </row>
    <row r="368" spans="10:13" x14ac:dyDescent="0.2">
      <c r="J368" s="25"/>
      <c r="K368" s="25"/>
      <c r="L368" s="25"/>
      <c r="M368" s="25"/>
    </row>
    <row r="369" spans="10:13" x14ac:dyDescent="0.2">
      <c r="J369" s="25"/>
      <c r="K369" s="25"/>
      <c r="L369" s="25"/>
      <c r="M369" s="25"/>
    </row>
    <row r="370" spans="10:13" x14ac:dyDescent="0.2">
      <c r="J370" s="25"/>
      <c r="K370" s="25"/>
      <c r="L370" s="25"/>
      <c r="M370" s="25"/>
    </row>
    <row r="371" spans="10:13" x14ac:dyDescent="0.2">
      <c r="J371" s="25"/>
      <c r="K371" s="25"/>
      <c r="L371" s="25"/>
      <c r="M371" s="25"/>
    </row>
    <row r="372" spans="10:13" x14ac:dyDescent="0.2">
      <c r="J372" s="25"/>
      <c r="K372" s="25"/>
      <c r="L372" s="25"/>
      <c r="M372" s="25"/>
    </row>
    <row r="373" spans="10:13" x14ac:dyDescent="0.2">
      <c r="J373" s="25"/>
      <c r="K373" s="25"/>
      <c r="L373" s="25"/>
      <c r="M373" s="25"/>
    </row>
    <row r="374" spans="10:13" x14ac:dyDescent="0.2">
      <c r="J374" s="25"/>
      <c r="K374" s="25"/>
      <c r="L374" s="25"/>
      <c r="M374" s="25"/>
    </row>
    <row r="375" spans="10:13" x14ac:dyDescent="0.2">
      <c r="J375" s="25"/>
      <c r="K375" s="25"/>
      <c r="L375" s="25"/>
      <c r="M375" s="25"/>
    </row>
    <row r="376" spans="10:13" x14ac:dyDescent="0.2">
      <c r="J376" s="25"/>
      <c r="K376" s="25"/>
      <c r="L376" s="25"/>
      <c r="M376" s="25"/>
    </row>
    <row r="377" spans="10:13" x14ac:dyDescent="0.2">
      <c r="J377" s="25"/>
      <c r="K377" s="25"/>
      <c r="L377" s="25"/>
      <c r="M377" s="25"/>
    </row>
    <row r="378" spans="10:13" x14ac:dyDescent="0.2">
      <c r="J378" s="25"/>
      <c r="K378" s="25"/>
      <c r="L378" s="25"/>
      <c r="M378" s="25"/>
    </row>
    <row r="379" spans="10:13" x14ac:dyDescent="0.2">
      <c r="J379" s="25"/>
      <c r="K379" s="25"/>
      <c r="L379" s="25"/>
      <c r="M379" s="25"/>
    </row>
    <row r="380" spans="10:13" x14ac:dyDescent="0.2">
      <c r="J380" s="25"/>
      <c r="K380" s="25"/>
      <c r="L380" s="25"/>
      <c r="M380" s="25"/>
    </row>
    <row r="381" spans="10:13" x14ac:dyDescent="0.2">
      <c r="J381" s="25"/>
      <c r="K381" s="25"/>
      <c r="L381" s="25"/>
      <c r="M381" s="25"/>
    </row>
    <row r="382" spans="10:13" x14ac:dyDescent="0.2">
      <c r="J382" s="25"/>
      <c r="K382" s="25"/>
      <c r="L382" s="25"/>
      <c r="M382" s="25"/>
    </row>
    <row r="383" spans="10:13" x14ac:dyDescent="0.2">
      <c r="J383" s="25"/>
      <c r="K383" s="25"/>
      <c r="L383" s="25"/>
      <c r="M383" s="25"/>
    </row>
    <row r="384" spans="10:13" x14ac:dyDescent="0.2">
      <c r="J384" s="25"/>
      <c r="K384" s="25"/>
      <c r="L384" s="25"/>
      <c r="M384" s="25"/>
    </row>
    <row r="385" spans="10:13" x14ac:dyDescent="0.2">
      <c r="J385" s="25"/>
      <c r="K385" s="25"/>
      <c r="L385" s="25"/>
      <c r="M385" s="25"/>
    </row>
    <row r="386" spans="10:13" x14ac:dyDescent="0.2">
      <c r="J386" s="25"/>
      <c r="K386" s="25"/>
      <c r="L386" s="25"/>
      <c r="M386" s="25"/>
    </row>
    <row r="387" spans="10:13" x14ac:dyDescent="0.2">
      <c r="J387" s="25"/>
      <c r="K387" s="25"/>
      <c r="L387" s="25"/>
      <c r="M387" s="25"/>
    </row>
    <row r="388" spans="10:13" x14ac:dyDescent="0.2">
      <c r="J388" s="25"/>
      <c r="K388" s="25"/>
      <c r="L388" s="25"/>
      <c r="M388" s="25"/>
    </row>
    <row r="389" spans="10:13" x14ac:dyDescent="0.2">
      <c r="J389" s="25"/>
      <c r="K389" s="25"/>
      <c r="L389" s="25"/>
      <c r="M389" s="25"/>
    </row>
    <row r="390" spans="10:13" x14ac:dyDescent="0.2">
      <c r="J390" s="25"/>
      <c r="K390" s="25"/>
      <c r="L390" s="25"/>
      <c r="M390" s="25"/>
    </row>
    <row r="391" spans="10:13" x14ac:dyDescent="0.2">
      <c r="J391" s="25"/>
      <c r="K391" s="25"/>
      <c r="L391" s="25"/>
      <c r="M391" s="25"/>
    </row>
    <row r="392" spans="10:13" x14ac:dyDescent="0.2">
      <c r="J392" s="25"/>
      <c r="K392" s="25"/>
      <c r="L392" s="25"/>
      <c r="M392" s="25"/>
    </row>
    <row r="393" spans="10:13" x14ac:dyDescent="0.2">
      <c r="J393" s="25"/>
      <c r="K393" s="25"/>
      <c r="L393" s="25"/>
      <c r="M393" s="25"/>
    </row>
    <row r="394" spans="10:13" x14ac:dyDescent="0.2">
      <c r="J394" s="25"/>
      <c r="K394" s="25"/>
      <c r="L394" s="25"/>
      <c r="M394" s="25"/>
    </row>
    <row r="395" spans="10:13" x14ac:dyDescent="0.2">
      <c r="J395" s="25"/>
      <c r="K395" s="25"/>
      <c r="L395" s="25"/>
      <c r="M395" s="25"/>
    </row>
    <row r="396" spans="10:13" x14ac:dyDescent="0.2">
      <c r="J396" s="25"/>
      <c r="K396" s="25"/>
      <c r="L396" s="25"/>
      <c r="M396" s="25"/>
    </row>
    <row r="397" spans="10:13" x14ac:dyDescent="0.2">
      <c r="J397" s="25"/>
      <c r="K397" s="25"/>
      <c r="L397" s="25"/>
      <c r="M397" s="25"/>
    </row>
    <row r="398" spans="10:13" x14ac:dyDescent="0.2">
      <c r="J398" s="25"/>
      <c r="K398" s="25"/>
      <c r="L398" s="25"/>
      <c r="M398" s="25"/>
    </row>
    <row r="399" spans="10:13" x14ac:dyDescent="0.2">
      <c r="J399" s="25"/>
      <c r="K399" s="25"/>
      <c r="L399" s="25"/>
      <c r="M399" s="25"/>
    </row>
    <row r="400" spans="10:13" x14ac:dyDescent="0.2">
      <c r="J400" s="25"/>
      <c r="K400" s="25"/>
      <c r="L400" s="25"/>
      <c r="M400" s="25"/>
    </row>
    <row r="401" spans="10:13" x14ac:dyDescent="0.2">
      <c r="J401" s="25"/>
      <c r="K401" s="25"/>
      <c r="L401" s="25"/>
      <c r="M401" s="25"/>
    </row>
    <row r="402" spans="10:13" x14ac:dyDescent="0.2">
      <c r="J402" s="25"/>
      <c r="K402" s="25"/>
      <c r="L402" s="25"/>
      <c r="M402" s="25"/>
    </row>
    <row r="403" spans="10:13" x14ac:dyDescent="0.2">
      <c r="J403" s="25"/>
      <c r="K403" s="25"/>
      <c r="L403" s="25"/>
      <c r="M403" s="25"/>
    </row>
    <row r="404" spans="10:13" x14ac:dyDescent="0.2">
      <c r="J404" s="25"/>
      <c r="K404" s="25"/>
      <c r="L404" s="25"/>
      <c r="M404" s="25"/>
    </row>
    <row r="405" spans="10:13" x14ac:dyDescent="0.2">
      <c r="J405" s="25"/>
      <c r="K405" s="25"/>
      <c r="L405" s="25"/>
      <c r="M405" s="25"/>
    </row>
    <row r="406" spans="10:13" x14ac:dyDescent="0.2">
      <c r="J406" s="25"/>
      <c r="K406" s="25"/>
      <c r="L406" s="25"/>
      <c r="M406" s="25"/>
    </row>
    <row r="407" spans="10:13" x14ac:dyDescent="0.2">
      <c r="J407" s="25"/>
      <c r="K407" s="25"/>
      <c r="L407" s="25"/>
      <c r="M407" s="25"/>
    </row>
    <row r="408" spans="10:13" x14ac:dyDescent="0.2">
      <c r="J408" s="25"/>
      <c r="K408" s="25"/>
      <c r="L408" s="25"/>
      <c r="M408" s="25"/>
    </row>
    <row r="409" spans="10:13" x14ac:dyDescent="0.2">
      <c r="J409" s="25"/>
      <c r="K409" s="25"/>
      <c r="L409" s="25"/>
      <c r="M409" s="25"/>
    </row>
    <row r="410" spans="10:13" x14ac:dyDescent="0.2">
      <c r="J410" s="25"/>
      <c r="K410" s="25"/>
      <c r="L410" s="25"/>
      <c r="M410" s="25"/>
    </row>
    <row r="411" spans="10:13" x14ac:dyDescent="0.2">
      <c r="J411" s="25"/>
      <c r="K411" s="25"/>
      <c r="L411" s="25"/>
      <c r="M411" s="25"/>
    </row>
    <row r="412" spans="10:13" x14ac:dyDescent="0.2">
      <c r="J412" s="25"/>
      <c r="K412" s="25"/>
      <c r="L412" s="25"/>
      <c r="M412" s="25"/>
    </row>
    <row r="413" spans="10:13" x14ac:dyDescent="0.2">
      <c r="J413" s="25"/>
      <c r="K413" s="25"/>
      <c r="L413" s="25"/>
      <c r="M413" s="25"/>
    </row>
    <row r="414" spans="10:13" x14ac:dyDescent="0.2">
      <c r="J414" s="25"/>
      <c r="K414" s="25"/>
      <c r="L414" s="25"/>
      <c r="M414" s="25"/>
    </row>
    <row r="415" spans="10:13" x14ac:dyDescent="0.2">
      <c r="J415" s="25"/>
      <c r="K415" s="25"/>
      <c r="L415" s="25"/>
      <c r="M415" s="25"/>
    </row>
    <row r="416" spans="10:13" x14ac:dyDescent="0.2">
      <c r="J416" s="25"/>
      <c r="K416" s="25"/>
      <c r="L416" s="25"/>
      <c r="M416" s="25"/>
    </row>
    <row r="417" spans="10:13" x14ac:dyDescent="0.2">
      <c r="J417" s="25"/>
      <c r="K417" s="25"/>
      <c r="L417" s="25"/>
      <c r="M417" s="25"/>
    </row>
    <row r="418" spans="10:13" x14ac:dyDescent="0.2">
      <c r="J418" s="25"/>
      <c r="K418" s="25"/>
      <c r="L418" s="25"/>
      <c r="M418" s="25"/>
    </row>
    <row r="419" spans="10:13" x14ac:dyDescent="0.2">
      <c r="J419" s="25"/>
      <c r="K419" s="25"/>
      <c r="L419" s="25"/>
      <c r="M419" s="25"/>
    </row>
    <row r="420" spans="10:13" x14ac:dyDescent="0.2">
      <c r="J420" s="25"/>
      <c r="K420" s="25"/>
      <c r="L420" s="25"/>
      <c r="M420" s="25"/>
    </row>
    <row r="421" spans="10:13" x14ac:dyDescent="0.2">
      <c r="J421" s="25"/>
      <c r="K421" s="25"/>
      <c r="L421" s="25"/>
      <c r="M421" s="25"/>
    </row>
    <row r="422" spans="10:13" x14ac:dyDescent="0.2">
      <c r="J422" s="25"/>
      <c r="K422" s="25"/>
      <c r="L422" s="25"/>
      <c r="M422" s="25"/>
    </row>
    <row r="423" spans="10:13" x14ac:dyDescent="0.2">
      <c r="J423" s="25"/>
      <c r="K423" s="25"/>
      <c r="L423" s="25"/>
      <c r="M423" s="25"/>
    </row>
    <row r="424" spans="10:13" x14ac:dyDescent="0.2">
      <c r="J424" s="25"/>
      <c r="K424" s="25"/>
      <c r="L424" s="25"/>
      <c r="M424" s="25"/>
    </row>
    <row r="425" spans="10:13" x14ac:dyDescent="0.2">
      <c r="J425" s="25"/>
      <c r="K425" s="25"/>
      <c r="L425" s="25"/>
      <c r="M425" s="25"/>
    </row>
    <row r="426" spans="10:13" x14ac:dyDescent="0.2">
      <c r="J426" s="25"/>
      <c r="K426" s="25"/>
      <c r="L426" s="25"/>
      <c r="M426" s="25"/>
    </row>
    <row r="427" spans="10:13" x14ac:dyDescent="0.2">
      <c r="J427" s="25"/>
      <c r="K427" s="25"/>
      <c r="L427" s="25"/>
      <c r="M427" s="25"/>
    </row>
    <row r="428" spans="10:13" x14ac:dyDescent="0.2">
      <c r="J428" s="25"/>
      <c r="K428" s="25"/>
      <c r="L428" s="25"/>
      <c r="M428" s="25"/>
    </row>
    <row r="429" spans="10:13" x14ac:dyDescent="0.2">
      <c r="J429" s="25"/>
      <c r="K429" s="25"/>
      <c r="L429" s="25"/>
      <c r="M429" s="25"/>
    </row>
    <row r="430" spans="10:13" x14ac:dyDescent="0.2">
      <c r="J430" s="25"/>
      <c r="K430" s="25"/>
      <c r="L430" s="25"/>
      <c r="M430" s="25"/>
    </row>
    <row r="431" spans="10:13" x14ac:dyDescent="0.2">
      <c r="J431" s="25"/>
      <c r="K431" s="25"/>
      <c r="L431" s="25"/>
      <c r="M431" s="25"/>
    </row>
    <row r="432" spans="10:13" x14ac:dyDescent="0.2">
      <c r="J432" s="25"/>
      <c r="K432" s="25"/>
      <c r="L432" s="25"/>
      <c r="M432" s="25"/>
    </row>
    <row r="433" spans="10:13" x14ac:dyDescent="0.2">
      <c r="J433" s="25"/>
      <c r="K433" s="25"/>
      <c r="L433" s="25"/>
      <c r="M433" s="25"/>
    </row>
    <row r="434" spans="10:13" x14ac:dyDescent="0.2">
      <c r="J434" s="25"/>
      <c r="K434" s="25"/>
      <c r="L434" s="25"/>
      <c r="M434" s="25"/>
    </row>
    <row r="435" spans="10:13" x14ac:dyDescent="0.2">
      <c r="J435" s="25"/>
      <c r="K435" s="25"/>
      <c r="L435" s="25"/>
      <c r="M435" s="25"/>
    </row>
    <row r="436" spans="10:13" x14ac:dyDescent="0.2">
      <c r="J436" s="25"/>
      <c r="K436" s="25"/>
      <c r="L436" s="25"/>
      <c r="M436" s="25"/>
    </row>
    <row r="437" spans="10:13" x14ac:dyDescent="0.2">
      <c r="J437" s="25"/>
      <c r="K437" s="25"/>
      <c r="L437" s="25"/>
      <c r="M437" s="25"/>
    </row>
    <row r="438" spans="10:13" x14ac:dyDescent="0.2">
      <c r="J438" s="25"/>
      <c r="K438" s="25"/>
      <c r="L438" s="25"/>
      <c r="M438" s="25"/>
    </row>
    <row r="439" spans="10:13" x14ac:dyDescent="0.2">
      <c r="J439" s="25"/>
      <c r="K439" s="25"/>
      <c r="L439" s="25"/>
      <c r="M439" s="25"/>
    </row>
    <row r="440" spans="10:13" x14ac:dyDescent="0.2">
      <c r="J440" s="25"/>
      <c r="K440" s="25"/>
      <c r="L440" s="25"/>
      <c r="M440" s="25"/>
    </row>
    <row r="441" spans="10:13" x14ac:dyDescent="0.2">
      <c r="J441" s="25"/>
      <c r="K441" s="25"/>
      <c r="L441" s="25"/>
      <c r="M441" s="25"/>
    </row>
    <row r="442" spans="10:13" x14ac:dyDescent="0.2">
      <c r="J442" s="25"/>
      <c r="K442" s="25"/>
      <c r="L442" s="25"/>
      <c r="M442" s="25"/>
    </row>
    <row r="443" spans="10:13" x14ac:dyDescent="0.2">
      <c r="J443" s="25"/>
      <c r="K443" s="25"/>
      <c r="L443" s="25"/>
      <c r="M443" s="25"/>
    </row>
    <row r="444" spans="10:13" x14ac:dyDescent="0.2">
      <c r="J444" s="25"/>
      <c r="K444" s="25"/>
      <c r="L444" s="25"/>
      <c r="M444" s="25"/>
    </row>
    <row r="445" spans="10:13" x14ac:dyDescent="0.2">
      <c r="J445" s="25"/>
      <c r="K445" s="25"/>
      <c r="L445" s="25"/>
      <c r="M445" s="25"/>
    </row>
    <row r="446" spans="10:13" x14ac:dyDescent="0.2">
      <c r="J446" s="25"/>
      <c r="K446" s="25"/>
      <c r="L446" s="25"/>
      <c r="M446" s="25"/>
    </row>
    <row r="447" spans="10:13" x14ac:dyDescent="0.2">
      <c r="J447" s="25"/>
      <c r="K447" s="25"/>
      <c r="L447" s="25"/>
      <c r="M447" s="25"/>
    </row>
    <row r="448" spans="10:13" x14ac:dyDescent="0.2">
      <c r="J448" s="25"/>
      <c r="K448" s="25"/>
      <c r="L448" s="25"/>
      <c r="M448" s="25"/>
    </row>
    <row r="449" spans="10:13" x14ac:dyDescent="0.2">
      <c r="J449" s="25"/>
      <c r="K449" s="25"/>
      <c r="L449" s="25"/>
      <c r="M449" s="25"/>
    </row>
    <row r="450" spans="10:13" x14ac:dyDescent="0.2">
      <c r="J450" s="25"/>
      <c r="K450" s="25"/>
      <c r="L450" s="25"/>
      <c r="M450" s="25"/>
    </row>
    <row r="451" spans="10:13" x14ac:dyDescent="0.2">
      <c r="J451" s="25"/>
      <c r="K451" s="25"/>
      <c r="L451" s="25"/>
      <c r="M451" s="25"/>
    </row>
    <row r="452" spans="10:13" x14ac:dyDescent="0.2">
      <c r="J452" s="25"/>
      <c r="K452" s="25"/>
      <c r="L452" s="25"/>
      <c r="M452" s="25"/>
    </row>
    <row r="453" spans="10:13" x14ac:dyDescent="0.2">
      <c r="J453" s="25"/>
      <c r="K453" s="25"/>
      <c r="L453" s="25"/>
      <c r="M453" s="25"/>
    </row>
    <row r="454" spans="10:13" x14ac:dyDescent="0.2">
      <c r="J454" s="25"/>
      <c r="K454" s="25"/>
      <c r="L454" s="25"/>
      <c r="M454" s="25"/>
    </row>
    <row r="455" spans="10:13" x14ac:dyDescent="0.2">
      <c r="J455" s="25"/>
      <c r="K455" s="25"/>
      <c r="L455" s="25"/>
      <c r="M455" s="25"/>
    </row>
    <row r="456" spans="10:13" x14ac:dyDescent="0.2">
      <c r="J456" s="25"/>
      <c r="K456" s="25"/>
      <c r="L456" s="25"/>
      <c r="M456" s="25"/>
    </row>
    <row r="457" spans="10:13" x14ac:dyDescent="0.2">
      <c r="J457" s="25"/>
      <c r="K457" s="25"/>
      <c r="L457" s="25"/>
      <c r="M457" s="25"/>
    </row>
    <row r="458" spans="10:13" x14ac:dyDescent="0.2">
      <c r="J458" s="25"/>
      <c r="K458" s="25"/>
      <c r="L458" s="25"/>
      <c r="M458" s="25"/>
    </row>
    <row r="459" spans="10:13" x14ac:dyDescent="0.2">
      <c r="J459" s="25"/>
      <c r="K459" s="25"/>
      <c r="L459" s="25"/>
      <c r="M459" s="25"/>
    </row>
    <row r="460" spans="10:13" x14ac:dyDescent="0.2">
      <c r="J460" s="25"/>
      <c r="K460" s="25"/>
      <c r="L460" s="25"/>
      <c r="M460" s="25"/>
    </row>
    <row r="461" spans="10:13" x14ac:dyDescent="0.2">
      <c r="J461" s="25"/>
      <c r="K461" s="25"/>
      <c r="L461" s="25"/>
      <c r="M461" s="25"/>
    </row>
    <row r="462" spans="10:13" x14ac:dyDescent="0.2">
      <c r="J462" s="25"/>
      <c r="K462" s="25"/>
      <c r="L462" s="25"/>
      <c r="M462" s="25"/>
    </row>
    <row r="463" spans="10:13" x14ac:dyDescent="0.2">
      <c r="J463" s="25"/>
      <c r="K463" s="25"/>
      <c r="L463" s="25"/>
      <c r="M463" s="25"/>
    </row>
    <row r="464" spans="10:13" x14ac:dyDescent="0.2">
      <c r="J464" s="25"/>
      <c r="K464" s="25"/>
      <c r="L464" s="25"/>
      <c r="M464" s="25"/>
    </row>
    <row r="465" spans="10:13" x14ac:dyDescent="0.2">
      <c r="J465" s="25"/>
      <c r="K465" s="25"/>
      <c r="L465" s="25"/>
      <c r="M465" s="25"/>
    </row>
    <row r="466" spans="10:13" x14ac:dyDescent="0.2">
      <c r="J466" s="25"/>
      <c r="K466" s="25"/>
      <c r="L466" s="25"/>
      <c r="M466" s="25"/>
    </row>
    <row r="467" spans="10:13" x14ac:dyDescent="0.2">
      <c r="J467" s="25"/>
      <c r="K467" s="25"/>
      <c r="L467" s="25"/>
      <c r="M467" s="25"/>
    </row>
    <row r="468" spans="10:13" x14ac:dyDescent="0.2">
      <c r="J468" s="25"/>
      <c r="K468" s="25"/>
      <c r="L468" s="25"/>
      <c r="M468" s="25"/>
    </row>
    <row r="469" spans="10:13" x14ac:dyDescent="0.2">
      <c r="J469" s="25"/>
      <c r="K469" s="25"/>
      <c r="L469" s="25"/>
      <c r="M469" s="25"/>
    </row>
    <row r="470" spans="10:13" x14ac:dyDescent="0.2">
      <c r="J470" s="25"/>
      <c r="K470" s="25"/>
      <c r="L470" s="25"/>
      <c r="M470" s="25"/>
    </row>
    <row r="471" spans="10:13" x14ac:dyDescent="0.2">
      <c r="J471" s="25"/>
      <c r="K471" s="25"/>
      <c r="L471" s="25"/>
      <c r="M471" s="25"/>
    </row>
    <row r="472" spans="10:13" x14ac:dyDescent="0.2">
      <c r="J472" s="25"/>
      <c r="K472" s="25"/>
      <c r="L472" s="25"/>
      <c r="M472" s="25"/>
    </row>
    <row r="473" spans="10:13" x14ac:dyDescent="0.2">
      <c r="J473" s="25"/>
      <c r="K473" s="25"/>
      <c r="L473" s="25"/>
      <c r="M473" s="25"/>
    </row>
    <row r="474" spans="10:13" x14ac:dyDescent="0.2">
      <c r="J474" s="25"/>
      <c r="K474" s="25"/>
      <c r="L474" s="25"/>
      <c r="M474" s="25"/>
    </row>
    <row r="475" spans="10:13" x14ac:dyDescent="0.2">
      <c r="J475" s="25"/>
      <c r="K475" s="25"/>
      <c r="L475" s="25"/>
      <c r="M475" s="25"/>
    </row>
    <row r="476" spans="10:13" x14ac:dyDescent="0.2">
      <c r="J476" s="25"/>
      <c r="K476" s="25"/>
      <c r="L476" s="25"/>
      <c r="M476" s="25"/>
    </row>
    <row r="477" spans="10:13" x14ac:dyDescent="0.2">
      <c r="J477" s="25"/>
      <c r="K477" s="25"/>
      <c r="L477" s="25"/>
      <c r="M477" s="25"/>
    </row>
    <row r="478" spans="10:13" x14ac:dyDescent="0.2">
      <c r="J478" s="25"/>
      <c r="K478" s="25"/>
      <c r="L478" s="25"/>
      <c r="M478" s="25"/>
    </row>
    <row r="479" spans="10:13" x14ac:dyDescent="0.2">
      <c r="J479" s="25"/>
      <c r="K479" s="25"/>
      <c r="L479" s="25"/>
      <c r="M479" s="25"/>
    </row>
    <row r="480" spans="10:13" x14ac:dyDescent="0.2">
      <c r="J480" s="25"/>
      <c r="K480" s="25"/>
      <c r="L480" s="25"/>
      <c r="M480" s="25"/>
    </row>
    <row r="481" spans="10:13" x14ac:dyDescent="0.2">
      <c r="J481" s="25"/>
      <c r="K481" s="25"/>
      <c r="L481" s="25"/>
      <c r="M481" s="25"/>
    </row>
    <row r="482" spans="10:13" x14ac:dyDescent="0.2">
      <c r="J482" s="25"/>
      <c r="K482" s="25"/>
      <c r="L482" s="25"/>
      <c r="M482" s="25"/>
    </row>
    <row r="483" spans="10:13" x14ac:dyDescent="0.2">
      <c r="J483" s="25"/>
      <c r="K483" s="25"/>
      <c r="L483" s="25"/>
      <c r="M483" s="25"/>
    </row>
    <row r="484" spans="10:13" x14ac:dyDescent="0.2">
      <c r="J484" s="25"/>
      <c r="K484" s="25"/>
      <c r="L484" s="25"/>
      <c r="M484" s="25"/>
    </row>
    <row r="485" spans="10:13" x14ac:dyDescent="0.2">
      <c r="J485" s="25"/>
      <c r="K485" s="25"/>
      <c r="L485" s="25"/>
      <c r="M485" s="25"/>
    </row>
    <row r="486" spans="10:13" x14ac:dyDescent="0.2">
      <c r="J486" s="25"/>
      <c r="K486" s="25"/>
      <c r="L486" s="25"/>
      <c r="M486" s="25"/>
    </row>
    <row r="487" spans="10:13" x14ac:dyDescent="0.2">
      <c r="J487" s="25"/>
      <c r="K487" s="25"/>
      <c r="L487" s="25"/>
      <c r="M487" s="25"/>
    </row>
    <row r="488" spans="10:13" x14ac:dyDescent="0.2">
      <c r="J488" s="25"/>
      <c r="K488" s="25"/>
      <c r="L488" s="25"/>
      <c r="M488" s="25"/>
    </row>
    <row r="489" spans="10:13" x14ac:dyDescent="0.2">
      <c r="J489" s="25"/>
      <c r="K489" s="25"/>
      <c r="L489" s="25"/>
      <c r="M489" s="25"/>
    </row>
    <row r="490" spans="10:13" x14ac:dyDescent="0.2">
      <c r="J490" s="25"/>
      <c r="K490" s="25"/>
      <c r="L490" s="25"/>
      <c r="M490" s="25"/>
    </row>
    <row r="491" spans="10:13" x14ac:dyDescent="0.2">
      <c r="J491" s="25"/>
      <c r="K491" s="25"/>
      <c r="L491" s="25"/>
      <c r="M491" s="25"/>
    </row>
    <row r="492" spans="10:13" x14ac:dyDescent="0.2">
      <c r="J492" s="25"/>
      <c r="K492" s="25"/>
      <c r="L492" s="25"/>
      <c r="M492" s="25"/>
    </row>
    <row r="493" spans="10:13" x14ac:dyDescent="0.2">
      <c r="J493" s="25"/>
      <c r="K493" s="25"/>
      <c r="L493" s="25"/>
      <c r="M493" s="25"/>
    </row>
    <row r="494" spans="10:13" x14ac:dyDescent="0.2">
      <c r="J494" s="25"/>
      <c r="K494" s="25"/>
      <c r="L494" s="25"/>
      <c r="M494" s="25"/>
    </row>
    <row r="495" spans="10:13" x14ac:dyDescent="0.2">
      <c r="J495" s="25"/>
      <c r="K495" s="25"/>
      <c r="L495" s="25"/>
      <c r="M495" s="25"/>
    </row>
    <row r="496" spans="10:13" x14ac:dyDescent="0.2">
      <c r="J496" s="25"/>
      <c r="K496" s="25"/>
      <c r="L496" s="25"/>
      <c r="M496" s="25"/>
    </row>
    <row r="497" spans="10:13" x14ac:dyDescent="0.2">
      <c r="J497" s="25"/>
      <c r="K497" s="25"/>
      <c r="L497" s="25"/>
      <c r="M497" s="25"/>
    </row>
    <row r="498" spans="10:13" x14ac:dyDescent="0.2">
      <c r="J498" s="25"/>
      <c r="K498" s="25"/>
      <c r="L498" s="25"/>
      <c r="M498" s="25"/>
    </row>
    <row r="499" spans="10:13" x14ac:dyDescent="0.2">
      <c r="J499" s="25"/>
      <c r="K499" s="25"/>
      <c r="L499" s="25"/>
      <c r="M499" s="25"/>
    </row>
    <row r="500" spans="10:13" x14ac:dyDescent="0.2">
      <c r="J500" s="25"/>
      <c r="K500" s="25"/>
      <c r="L500" s="25"/>
      <c r="M500" s="25"/>
    </row>
    <row r="501" spans="10:13" x14ac:dyDescent="0.2">
      <c r="J501" s="25"/>
      <c r="K501" s="25"/>
      <c r="L501" s="25"/>
      <c r="M501" s="25"/>
    </row>
    <row r="502" spans="10:13" x14ac:dyDescent="0.2">
      <c r="J502" s="25"/>
      <c r="K502" s="25"/>
      <c r="L502" s="25"/>
      <c r="M502" s="25"/>
    </row>
    <row r="503" spans="10:13" x14ac:dyDescent="0.2">
      <c r="J503" s="25"/>
      <c r="K503" s="25"/>
      <c r="L503" s="25"/>
      <c r="M503" s="25"/>
    </row>
    <row r="504" spans="10:13" x14ac:dyDescent="0.2">
      <c r="J504" s="25"/>
      <c r="K504" s="25"/>
      <c r="L504" s="25"/>
      <c r="M504" s="25"/>
    </row>
    <row r="505" spans="10:13" x14ac:dyDescent="0.2">
      <c r="J505" s="25"/>
      <c r="K505" s="25"/>
      <c r="L505" s="25"/>
      <c r="M505" s="25"/>
    </row>
    <row r="506" spans="10:13" x14ac:dyDescent="0.2">
      <c r="J506" s="25"/>
      <c r="K506" s="25"/>
      <c r="L506" s="25"/>
      <c r="M506" s="25"/>
    </row>
    <row r="507" spans="10:13" x14ac:dyDescent="0.2">
      <c r="J507" s="25"/>
      <c r="K507" s="25"/>
      <c r="L507" s="25"/>
      <c r="M507" s="25"/>
    </row>
    <row r="508" spans="10:13" x14ac:dyDescent="0.2">
      <c r="J508" s="25"/>
      <c r="K508" s="25"/>
      <c r="L508" s="25"/>
      <c r="M508" s="25"/>
    </row>
    <row r="509" spans="10:13" x14ac:dyDescent="0.2">
      <c r="J509" s="25"/>
      <c r="K509" s="25"/>
      <c r="L509" s="25"/>
      <c r="M509" s="25"/>
    </row>
    <row r="510" spans="10:13" x14ac:dyDescent="0.2">
      <c r="J510" s="25"/>
      <c r="K510" s="25"/>
      <c r="L510" s="25"/>
      <c r="M510" s="25"/>
    </row>
    <row r="511" spans="10:13" x14ac:dyDescent="0.2">
      <c r="J511" s="25"/>
      <c r="K511" s="25"/>
      <c r="L511" s="25"/>
      <c r="M511" s="25"/>
    </row>
    <row r="512" spans="10:13" x14ac:dyDescent="0.2">
      <c r="J512" s="25"/>
      <c r="K512" s="25"/>
      <c r="L512" s="25"/>
      <c r="M512" s="25"/>
    </row>
    <row r="513" spans="10:13" x14ac:dyDescent="0.2">
      <c r="J513" s="25"/>
      <c r="K513" s="25"/>
      <c r="L513" s="25"/>
      <c r="M513" s="25"/>
    </row>
    <row r="514" spans="10:13" x14ac:dyDescent="0.2">
      <c r="J514" s="25"/>
      <c r="K514" s="25"/>
      <c r="L514" s="25"/>
      <c r="M514" s="25"/>
    </row>
    <row r="515" spans="10:13" x14ac:dyDescent="0.2">
      <c r="J515" s="25"/>
      <c r="K515" s="25"/>
      <c r="L515" s="25"/>
      <c r="M515" s="25"/>
    </row>
    <row r="516" spans="10:13" x14ac:dyDescent="0.2">
      <c r="J516" s="25"/>
      <c r="K516" s="25"/>
      <c r="L516" s="25"/>
      <c r="M516" s="25"/>
    </row>
    <row r="517" spans="10:13" x14ac:dyDescent="0.2">
      <c r="J517" s="25"/>
      <c r="K517" s="25"/>
      <c r="L517" s="25"/>
      <c r="M517" s="25"/>
    </row>
    <row r="518" spans="10:13" x14ac:dyDescent="0.2">
      <c r="J518" s="25"/>
      <c r="K518" s="25"/>
      <c r="L518" s="25"/>
      <c r="M518" s="25"/>
    </row>
    <row r="519" spans="10:13" x14ac:dyDescent="0.2">
      <c r="J519" s="25"/>
      <c r="K519" s="25"/>
      <c r="L519" s="25"/>
      <c r="M519" s="25"/>
    </row>
    <row r="520" spans="10:13" x14ac:dyDescent="0.2">
      <c r="J520" s="25"/>
      <c r="K520" s="25"/>
      <c r="L520" s="25"/>
      <c r="M520" s="25"/>
    </row>
    <row r="521" spans="10:13" x14ac:dyDescent="0.2">
      <c r="J521" s="25"/>
      <c r="K521" s="25"/>
      <c r="L521" s="25"/>
      <c r="M521" s="25"/>
    </row>
    <row r="522" spans="10:13" x14ac:dyDescent="0.2">
      <c r="J522" s="25"/>
      <c r="K522" s="25"/>
      <c r="L522" s="25"/>
      <c r="M522" s="25"/>
    </row>
    <row r="523" spans="10:13" x14ac:dyDescent="0.2">
      <c r="J523" s="25"/>
      <c r="K523" s="25"/>
      <c r="L523" s="25"/>
      <c r="M523" s="25"/>
    </row>
    <row r="524" spans="10:13" x14ac:dyDescent="0.2">
      <c r="J524" s="25"/>
      <c r="K524" s="25"/>
      <c r="L524" s="25"/>
      <c r="M524" s="25"/>
    </row>
    <row r="525" spans="10:13" x14ac:dyDescent="0.2">
      <c r="J525" s="25"/>
      <c r="K525" s="25"/>
      <c r="L525" s="25"/>
      <c r="M525" s="25"/>
    </row>
    <row r="526" spans="10:13" x14ac:dyDescent="0.2">
      <c r="J526" s="25"/>
      <c r="K526" s="25"/>
      <c r="L526" s="25"/>
      <c r="M526" s="25"/>
    </row>
    <row r="527" spans="10:13" x14ac:dyDescent="0.2">
      <c r="J527" s="25"/>
      <c r="K527" s="25"/>
      <c r="L527" s="25"/>
      <c r="M527" s="25"/>
    </row>
    <row r="528" spans="10:13" x14ac:dyDescent="0.2">
      <c r="J528" s="25"/>
      <c r="K528" s="25"/>
      <c r="L528" s="25"/>
      <c r="M528" s="25"/>
    </row>
    <row r="529" spans="10:13" x14ac:dyDescent="0.2">
      <c r="J529" s="25"/>
      <c r="K529" s="25"/>
      <c r="L529" s="25"/>
      <c r="M529" s="25"/>
    </row>
    <row r="530" spans="10:13" x14ac:dyDescent="0.2">
      <c r="J530" s="25"/>
      <c r="K530" s="25"/>
      <c r="L530" s="25"/>
      <c r="M530" s="25"/>
    </row>
    <row r="531" spans="10:13" x14ac:dyDescent="0.2">
      <c r="J531" s="25"/>
      <c r="K531" s="25"/>
      <c r="L531" s="25"/>
      <c r="M531" s="25"/>
    </row>
    <row r="532" spans="10:13" x14ac:dyDescent="0.2">
      <c r="J532" s="25"/>
      <c r="K532" s="25"/>
      <c r="L532" s="25"/>
      <c r="M532" s="25"/>
    </row>
    <row r="533" spans="10:13" x14ac:dyDescent="0.2">
      <c r="J533" s="25"/>
      <c r="K533" s="25"/>
      <c r="L533" s="25"/>
      <c r="M533" s="25"/>
    </row>
    <row r="534" spans="10:13" x14ac:dyDescent="0.2">
      <c r="J534" s="25"/>
      <c r="K534" s="25"/>
      <c r="L534" s="25"/>
      <c r="M534" s="25"/>
    </row>
    <row r="535" spans="10:13" x14ac:dyDescent="0.2">
      <c r="J535" s="25"/>
      <c r="K535" s="25"/>
      <c r="L535" s="25"/>
      <c r="M535" s="25"/>
    </row>
    <row r="536" spans="10:13" x14ac:dyDescent="0.2">
      <c r="J536" s="25"/>
      <c r="K536" s="25"/>
      <c r="L536" s="25"/>
      <c r="M536" s="25"/>
    </row>
    <row r="537" spans="10:13" x14ac:dyDescent="0.2">
      <c r="J537" s="25"/>
      <c r="K537" s="25"/>
      <c r="L537" s="25"/>
      <c r="M537" s="25"/>
    </row>
    <row r="538" spans="10:13" x14ac:dyDescent="0.2">
      <c r="J538" s="25"/>
      <c r="K538" s="25"/>
      <c r="L538" s="25"/>
      <c r="M538" s="25"/>
    </row>
    <row r="539" spans="10:13" x14ac:dyDescent="0.2">
      <c r="J539" s="25"/>
      <c r="K539" s="25"/>
      <c r="L539" s="25"/>
      <c r="M539" s="25"/>
    </row>
    <row r="540" spans="10:13" x14ac:dyDescent="0.2">
      <c r="J540" s="25"/>
      <c r="K540" s="25"/>
      <c r="L540" s="25"/>
      <c r="M540" s="25"/>
    </row>
    <row r="541" spans="10:13" x14ac:dyDescent="0.2">
      <c r="J541" s="25"/>
      <c r="K541" s="25"/>
      <c r="L541" s="25"/>
      <c r="M541" s="25"/>
    </row>
    <row r="542" spans="10:13" x14ac:dyDescent="0.2">
      <c r="J542" s="25"/>
      <c r="K542" s="25"/>
      <c r="L542" s="25"/>
      <c r="M542" s="25"/>
    </row>
    <row r="543" spans="10:13" x14ac:dyDescent="0.2">
      <c r="J543" s="25"/>
      <c r="K543" s="25"/>
      <c r="L543" s="25"/>
      <c r="M543" s="25"/>
    </row>
    <row r="544" spans="10:13" x14ac:dyDescent="0.2">
      <c r="J544" s="25"/>
      <c r="K544" s="25"/>
      <c r="L544" s="25"/>
      <c r="M544" s="25"/>
    </row>
    <row r="545" spans="10:13" x14ac:dyDescent="0.2">
      <c r="J545" s="25"/>
      <c r="K545" s="25"/>
      <c r="L545" s="25"/>
      <c r="M545" s="25"/>
    </row>
    <row r="546" spans="10:13" x14ac:dyDescent="0.2">
      <c r="J546" s="25"/>
      <c r="K546" s="25"/>
      <c r="L546" s="25"/>
      <c r="M546" s="25"/>
    </row>
    <row r="547" spans="10:13" x14ac:dyDescent="0.2">
      <c r="J547" s="25"/>
      <c r="K547" s="25"/>
      <c r="L547" s="25"/>
      <c r="M547" s="25"/>
    </row>
    <row r="548" spans="10:13" x14ac:dyDescent="0.2">
      <c r="J548" s="25"/>
      <c r="K548" s="25"/>
      <c r="L548" s="25"/>
      <c r="M548" s="25"/>
    </row>
    <row r="549" spans="10:13" x14ac:dyDescent="0.2">
      <c r="J549" s="25"/>
      <c r="K549" s="25"/>
      <c r="L549" s="25"/>
      <c r="M549" s="25"/>
    </row>
    <row r="550" spans="10:13" x14ac:dyDescent="0.2">
      <c r="J550" s="25"/>
      <c r="K550" s="25"/>
      <c r="L550" s="25"/>
      <c r="M550" s="25"/>
    </row>
    <row r="551" spans="10:13" x14ac:dyDescent="0.2">
      <c r="J551" s="25"/>
      <c r="K551" s="25"/>
      <c r="L551" s="25"/>
      <c r="M551" s="25"/>
    </row>
    <row r="552" spans="10:13" x14ac:dyDescent="0.2">
      <c r="J552" s="25"/>
      <c r="K552" s="25"/>
      <c r="L552" s="25"/>
      <c r="M552" s="25"/>
    </row>
    <row r="553" spans="10:13" x14ac:dyDescent="0.2">
      <c r="J553" s="25"/>
      <c r="K553" s="25"/>
      <c r="L553" s="25"/>
      <c r="M553" s="25"/>
    </row>
    <row r="554" spans="10:13" x14ac:dyDescent="0.2">
      <c r="J554" s="25"/>
      <c r="K554" s="25"/>
      <c r="L554" s="25"/>
      <c r="M554" s="25"/>
    </row>
    <row r="555" spans="10:13" x14ac:dyDescent="0.2">
      <c r="J555" s="25"/>
      <c r="K555" s="25"/>
      <c r="L555" s="25"/>
      <c r="M555" s="25"/>
    </row>
    <row r="556" spans="10:13" x14ac:dyDescent="0.2">
      <c r="J556" s="25"/>
      <c r="K556" s="25"/>
      <c r="L556" s="25"/>
      <c r="M556" s="25"/>
    </row>
    <row r="557" spans="10:13" x14ac:dyDescent="0.2">
      <c r="J557" s="25"/>
      <c r="K557" s="25"/>
      <c r="L557" s="25"/>
      <c r="M557" s="25"/>
    </row>
    <row r="558" spans="10:13" x14ac:dyDescent="0.2">
      <c r="J558" s="25"/>
      <c r="K558" s="25"/>
      <c r="L558" s="25"/>
      <c r="M558" s="25"/>
    </row>
    <row r="559" spans="10:13" x14ac:dyDescent="0.2">
      <c r="J559" s="25"/>
      <c r="K559" s="25"/>
      <c r="L559" s="25"/>
      <c r="M559" s="25"/>
    </row>
    <row r="560" spans="10:13" x14ac:dyDescent="0.2">
      <c r="J560" s="25"/>
      <c r="K560" s="25"/>
      <c r="L560" s="25"/>
      <c r="M560" s="25"/>
    </row>
    <row r="561" spans="10:13" x14ac:dyDescent="0.2">
      <c r="J561" s="25"/>
      <c r="K561" s="25"/>
      <c r="L561" s="25"/>
      <c r="M561" s="25"/>
    </row>
    <row r="562" spans="10:13" x14ac:dyDescent="0.2">
      <c r="J562" s="25"/>
      <c r="K562" s="25"/>
      <c r="L562" s="25"/>
      <c r="M562" s="25"/>
    </row>
    <row r="563" spans="10:13" x14ac:dyDescent="0.2">
      <c r="J563" s="25"/>
      <c r="K563" s="25"/>
      <c r="L563" s="25"/>
      <c r="M563" s="25"/>
    </row>
    <row r="564" spans="10:13" x14ac:dyDescent="0.2">
      <c r="J564" s="25"/>
      <c r="K564" s="25"/>
      <c r="L564" s="25"/>
      <c r="M564" s="25"/>
    </row>
    <row r="565" spans="10:13" x14ac:dyDescent="0.2">
      <c r="J565" s="25"/>
      <c r="K565" s="25"/>
      <c r="L565" s="25"/>
      <c r="M565" s="25"/>
    </row>
    <row r="566" spans="10:13" x14ac:dyDescent="0.2">
      <c r="J566" s="25"/>
      <c r="K566" s="25"/>
      <c r="L566" s="25"/>
      <c r="M566" s="25"/>
    </row>
    <row r="567" spans="10:13" x14ac:dyDescent="0.2">
      <c r="J567" s="25"/>
      <c r="K567" s="25"/>
      <c r="L567" s="25"/>
      <c r="M567" s="25"/>
    </row>
    <row r="568" spans="10:13" x14ac:dyDescent="0.2">
      <c r="J568" s="25"/>
      <c r="K568" s="25"/>
      <c r="L568" s="25"/>
      <c r="M568" s="25"/>
    </row>
    <row r="569" spans="10:13" x14ac:dyDescent="0.2">
      <c r="J569" s="25"/>
      <c r="K569" s="25"/>
      <c r="L569" s="25"/>
      <c r="M569" s="25"/>
    </row>
    <row r="570" spans="10:13" x14ac:dyDescent="0.2">
      <c r="J570" s="25"/>
      <c r="K570" s="25"/>
      <c r="L570" s="25"/>
      <c r="M570" s="25"/>
    </row>
    <row r="571" spans="10:13" x14ac:dyDescent="0.2">
      <c r="J571" s="25"/>
      <c r="K571" s="25"/>
      <c r="L571" s="25"/>
      <c r="M571" s="25"/>
    </row>
    <row r="572" spans="10:13" x14ac:dyDescent="0.2">
      <c r="J572" s="25"/>
      <c r="K572" s="25"/>
      <c r="L572" s="25"/>
      <c r="M572" s="25"/>
    </row>
    <row r="573" spans="10:13" x14ac:dyDescent="0.2">
      <c r="J573" s="25"/>
      <c r="K573" s="25"/>
      <c r="L573" s="25"/>
      <c r="M573" s="25"/>
    </row>
    <row r="574" spans="10:13" x14ac:dyDescent="0.2">
      <c r="J574" s="25"/>
      <c r="K574" s="25"/>
      <c r="L574" s="25"/>
      <c r="M574" s="25"/>
    </row>
    <row r="575" spans="10:13" x14ac:dyDescent="0.2">
      <c r="J575" s="25"/>
      <c r="K575" s="25"/>
      <c r="L575" s="25"/>
      <c r="M575" s="25"/>
    </row>
    <row r="576" spans="10:13" x14ac:dyDescent="0.2">
      <c r="J576" s="25"/>
      <c r="K576" s="25"/>
      <c r="L576" s="25"/>
      <c r="M576" s="25"/>
    </row>
    <row r="577" spans="10:13" x14ac:dyDescent="0.2">
      <c r="J577" s="25"/>
      <c r="K577" s="25"/>
      <c r="L577" s="25"/>
      <c r="M577" s="25"/>
    </row>
    <row r="578" spans="10:13" x14ac:dyDescent="0.2">
      <c r="J578" s="25"/>
      <c r="K578" s="25"/>
      <c r="L578" s="25"/>
      <c r="M578" s="25"/>
    </row>
    <row r="579" spans="10:13" x14ac:dyDescent="0.2">
      <c r="J579" s="25"/>
      <c r="K579" s="25"/>
      <c r="L579" s="25"/>
      <c r="M579" s="25"/>
    </row>
    <row r="580" spans="10:13" x14ac:dyDescent="0.2">
      <c r="J580" s="25"/>
      <c r="K580" s="25"/>
      <c r="L580" s="25"/>
      <c r="M580" s="25"/>
    </row>
    <row r="581" spans="10:13" x14ac:dyDescent="0.2">
      <c r="J581" s="25"/>
      <c r="K581" s="25"/>
      <c r="L581" s="25"/>
      <c r="M581" s="25"/>
    </row>
    <row r="582" spans="10:13" x14ac:dyDescent="0.2">
      <c r="J582" s="25"/>
      <c r="K582" s="25"/>
      <c r="L582" s="25"/>
      <c r="M582" s="25"/>
    </row>
    <row r="583" spans="10:13" x14ac:dyDescent="0.2">
      <c r="J583" s="25"/>
      <c r="K583" s="25"/>
      <c r="L583" s="25"/>
      <c r="M583" s="25"/>
    </row>
    <row r="584" spans="10:13" x14ac:dyDescent="0.2">
      <c r="J584" s="25"/>
      <c r="K584" s="25"/>
      <c r="L584" s="25"/>
      <c r="M584" s="25"/>
    </row>
    <row r="585" spans="10:13" x14ac:dyDescent="0.2">
      <c r="J585" s="25"/>
      <c r="K585" s="25"/>
      <c r="L585" s="25"/>
      <c r="M585" s="25"/>
    </row>
    <row r="586" spans="10:13" x14ac:dyDescent="0.2">
      <c r="J586" s="25"/>
      <c r="K586" s="25"/>
      <c r="L586" s="25"/>
      <c r="M586" s="25"/>
    </row>
    <row r="587" spans="10:13" x14ac:dyDescent="0.2">
      <c r="J587" s="25"/>
      <c r="K587" s="25"/>
      <c r="L587" s="25"/>
      <c r="M587" s="25"/>
    </row>
    <row r="588" spans="10:13" x14ac:dyDescent="0.2">
      <c r="J588" s="25"/>
      <c r="K588" s="25"/>
      <c r="L588" s="25"/>
      <c r="M588" s="25"/>
    </row>
    <row r="589" spans="10:13" x14ac:dyDescent="0.2">
      <c r="J589" s="25"/>
      <c r="K589" s="25"/>
      <c r="L589" s="25"/>
      <c r="M589" s="25"/>
    </row>
    <row r="590" spans="10:13" x14ac:dyDescent="0.2">
      <c r="J590" s="25"/>
      <c r="K590" s="25"/>
      <c r="L590" s="25"/>
      <c r="M590" s="25"/>
    </row>
    <row r="591" spans="10:13" x14ac:dyDescent="0.2">
      <c r="J591" s="25"/>
      <c r="K591" s="25"/>
      <c r="L591" s="25"/>
      <c r="M591" s="25"/>
    </row>
    <row r="592" spans="10:13" x14ac:dyDescent="0.2">
      <c r="J592" s="25"/>
      <c r="K592" s="25"/>
      <c r="L592" s="25"/>
      <c r="M592" s="25"/>
    </row>
    <row r="593" spans="10:13" x14ac:dyDescent="0.2">
      <c r="J593" s="25"/>
      <c r="K593" s="25"/>
      <c r="L593" s="25"/>
      <c r="M593" s="25"/>
    </row>
    <row r="594" spans="10:13" x14ac:dyDescent="0.2">
      <c r="J594" s="25"/>
      <c r="K594" s="25"/>
      <c r="L594" s="25"/>
      <c r="M594" s="25"/>
    </row>
    <row r="595" spans="10:13" x14ac:dyDescent="0.2">
      <c r="J595" s="25"/>
      <c r="K595" s="25"/>
      <c r="L595" s="25"/>
      <c r="M595" s="25"/>
    </row>
    <row r="596" spans="10:13" x14ac:dyDescent="0.2">
      <c r="J596" s="25"/>
      <c r="K596" s="25"/>
      <c r="L596" s="25"/>
      <c r="M596" s="25"/>
    </row>
    <row r="597" spans="10:13" x14ac:dyDescent="0.2">
      <c r="J597" s="25"/>
      <c r="K597" s="25"/>
      <c r="L597" s="25"/>
      <c r="M597" s="25"/>
    </row>
    <row r="598" spans="10:13" x14ac:dyDescent="0.2">
      <c r="J598" s="25"/>
      <c r="K598" s="25"/>
      <c r="L598" s="25"/>
      <c r="M598" s="25"/>
    </row>
    <row r="599" spans="10:13" x14ac:dyDescent="0.2">
      <c r="J599" s="25"/>
      <c r="K599" s="25"/>
      <c r="L599" s="25"/>
      <c r="M599" s="25"/>
    </row>
    <row r="600" spans="10:13" x14ac:dyDescent="0.2">
      <c r="J600" s="25"/>
      <c r="K600" s="25"/>
      <c r="L600" s="25"/>
      <c r="M600" s="25"/>
    </row>
    <row r="601" spans="10:13" x14ac:dyDescent="0.2">
      <c r="J601" s="25"/>
      <c r="K601" s="25"/>
      <c r="L601" s="25"/>
      <c r="M601" s="25"/>
    </row>
    <row r="602" spans="10:13" x14ac:dyDescent="0.2">
      <c r="J602" s="25"/>
      <c r="K602" s="25"/>
      <c r="L602" s="25"/>
      <c r="M602" s="25"/>
    </row>
    <row r="603" spans="10:13" x14ac:dyDescent="0.2">
      <c r="J603" s="25"/>
      <c r="K603" s="25"/>
      <c r="L603" s="25"/>
      <c r="M603" s="25"/>
    </row>
    <row r="604" spans="10:13" x14ac:dyDescent="0.2">
      <c r="J604" s="25"/>
      <c r="K604" s="25"/>
      <c r="L604" s="25"/>
      <c r="M604" s="25"/>
    </row>
    <row r="605" spans="10:13" x14ac:dyDescent="0.2">
      <c r="J605" s="25"/>
      <c r="K605" s="25"/>
      <c r="L605" s="25"/>
      <c r="M605" s="25"/>
    </row>
    <row r="606" spans="10:13" x14ac:dyDescent="0.2">
      <c r="J606" s="25"/>
      <c r="K606" s="25"/>
      <c r="L606" s="25"/>
      <c r="M606" s="25"/>
    </row>
    <row r="607" spans="10:13" x14ac:dyDescent="0.2">
      <c r="J607" s="25"/>
      <c r="K607" s="25"/>
      <c r="L607" s="25"/>
      <c r="M607" s="25"/>
    </row>
    <row r="608" spans="10:13" x14ac:dyDescent="0.2">
      <c r="J608" s="25"/>
      <c r="K608" s="25"/>
      <c r="L608" s="25"/>
      <c r="M608" s="25"/>
    </row>
    <row r="609" spans="10:13" x14ac:dyDescent="0.2">
      <c r="J609" s="25"/>
      <c r="K609" s="25"/>
      <c r="L609" s="25"/>
      <c r="M609" s="25"/>
    </row>
    <row r="610" spans="10:13" x14ac:dyDescent="0.2">
      <c r="J610" s="25"/>
      <c r="K610" s="25"/>
      <c r="L610" s="25"/>
      <c r="M610" s="25"/>
    </row>
    <row r="611" spans="10:13" x14ac:dyDescent="0.2">
      <c r="J611" s="25"/>
      <c r="K611" s="25"/>
      <c r="L611" s="25"/>
      <c r="M611" s="25"/>
    </row>
    <row r="612" spans="10:13" x14ac:dyDescent="0.2">
      <c r="J612" s="25"/>
      <c r="K612" s="25"/>
      <c r="L612" s="25"/>
      <c r="M612" s="25"/>
    </row>
    <row r="613" spans="10:13" x14ac:dyDescent="0.2">
      <c r="J613" s="25"/>
      <c r="K613" s="25"/>
      <c r="L613" s="25"/>
      <c r="M613" s="25"/>
    </row>
    <row r="614" spans="10:13" x14ac:dyDescent="0.2">
      <c r="J614" s="25"/>
      <c r="K614" s="25"/>
      <c r="L614" s="25"/>
      <c r="M614" s="25"/>
    </row>
    <row r="615" spans="10:13" x14ac:dyDescent="0.2">
      <c r="J615" s="25"/>
      <c r="K615" s="25"/>
      <c r="L615" s="25"/>
      <c r="M615" s="25"/>
    </row>
    <row r="616" spans="10:13" x14ac:dyDescent="0.2">
      <c r="J616" s="25"/>
      <c r="K616" s="25"/>
      <c r="L616" s="25"/>
      <c r="M616" s="25"/>
    </row>
    <row r="617" spans="10:13" x14ac:dyDescent="0.2">
      <c r="J617" s="25"/>
      <c r="K617" s="25"/>
      <c r="L617" s="25"/>
      <c r="M617" s="25"/>
    </row>
    <row r="618" spans="10:13" x14ac:dyDescent="0.2">
      <c r="J618" s="25"/>
      <c r="K618" s="25"/>
      <c r="L618" s="25"/>
      <c r="M618" s="25"/>
    </row>
    <row r="619" spans="10:13" x14ac:dyDescent="0.2">
      <c r="J619" s="25"/>
      <c r="K619" s="25"/>
      <c r="L619" s="25"/>
      <c r="M619" s="25"/>
    </row>
    <row r="620" spans="10:13" x14ac:dyDescent="0.2">
      <c r="J620" s="25"/>
      <c r="K620" s="25"/>
      <c r="L620" s="25"/>
      <c r="M620" s="25"/>
    </row>
    <row r="621" spans="10:13" x14ac:dyDescent="0.2">
      <c r="J621" s="25"/>
      <c r="K621" s="25"/>
      <c r="L621" s="25"/>
      <c r="M621" s="25"/>
    </row>
    <row r="622" spans="10:13" x14ac:dyDescent="0.2">
      <c r="J622" s="25"/>
      <c r="K622" s="25"/>
      <c r="L622" s="25"/>
      <c r="M622" s="25"/>
    </row>
    <row r="623" spans="10:13" x14ac:dyDescent="0.2">
      <c r="J623" s="25"/>
      <c r="K623" s="25"/>
      <c r="L623" s="25"/>
      <c r="M623" s="25"/>
    </row>
    <row r="624" spans="10:13" x14ac:dyDescent="0.2">
      <c r="J624" s="25"/>
      <c r="K624" s="25"/>
      <c r="L624" s="25"/>
      <c r="M624" s="25"/>
    </row>
    <row r="625" spans="10:13" x14ac:dyDescent="0.2">
      <c r="J625" s="25"/>
      <c r="K625" s="25"/>
      <c r="L625" s="25"/>
      <c r="M625" s="25"/>
    </row>
    <row r="626" spans="10:13" x14ac:dyDescent="0.2">
      <c r="J626" s="25"/>
      <c r="K626" s="25"/>
      <c r="L626" s="25"/>
      <c r="M626" s="25"/>
    </row>
    <row r="627" spans="10:13" x14ac:dyDescent="0.2">
      <c r="J627" s="25"/>
      <c r="K627" s="25"/>
      <c r="L627" s="25"/>
      <c r="M627" s="25"/>
    </row>
    <row r="628" spans="10:13" x14ac:dyDescent="0.2">
      <c r="J628" s="25"/>
      <c r="K628" s="25"/>
      <c r="L628" s="25"/>
      <c r="M628" s="25"/>
    </row>
    <row r="629" spans="10:13" x14ac:dyDescent="0.2">
      <c r="J629" s="25"/>
      <c r="K629" s="25"/>
      <c r="L629" s="25"/>
      <c r="M629" s="25"/>
    </row>
    <row r="630" spans="10:13" x14ac:dyDescent="0.2">
      <c r="J630" s="25"/>
      <c r="K630" s="25"/>
      <c r="L630" s="25"/>
      <c r="M630" s="25"/>
    </row>
    <row r="631" spans="10:13" x14ac:dyDescent="0.2">
      <c r="J631" s="25"/>
      <c r="K631" s="25"/>
      <c r="L631" s="25"/>
      <c r="M631" s="25"/>
    </row>
    <row r="632" spans="10:13" x14ac:dyDescent="0.2">
      <c r="J632" s="25"/>
      <c r="K632" s="25"/>
      <c r="L632" s="25"/>
      <c r="M632" s="25"/>
    </row>
    <row r="633" spans="10:13" x14ac:dyDescent="0.2">
      <c r="J633" s="25"/>
      <c r="K633" s="25"/>
      <c r="L633" s="25"/>
      <c r="M633" s="25"/>
    </row>
    <row r="634" spans="10:13" x14ac:dyDescent="0.2">
      <c r="J634" s="25"/>
      <c r="K634" s="25"/>
      <c r="L634" s="25"/>
      <c r="M634" s="25"/>
    </row>
    <row r="635" spans="10:13" x14ac:dyDescent="0.2">
      <c r="J635" s="25"/>
      <c r="K635" s="25"/>
      <c r="L635" s="25"/>
      <c r="M635" s="25"/>
    </row>
    <row r="636" spans="10:13" x14ac:dyDescent="0.2">
      <c r="J636" s="25"/>
      <c r="K636" s="25"/>
      <c r="L636" s="25"/>
      <c r="M636" s="25"/>
    </row>
    <row r="637" spans="10:13" x14ac:dyDescent="0.2">
      <c r="J637" s="25"/>
      <c r="K637" s="25"/>
      <c r="L637" s="25"/>
      <c r="M637" s="25"/>
    </row>
    <row r="638" spans="10:13" x14ac:dyDescent="0.2">
      <c r="J638" s="25"/>
      <c r="K638" s="25"/>
      <c r="L638" s="25"/>
      <c r="M638" s="25"/>
    </row>
    <row r="639" spans="10:13" x14ac:dyDescent="0.2">
      <c r="J639" s="25"/>
      <c r="K639" s="25"/>
      <c r="L639" s="25"/>
      <c r="M639" s="25"/>
    </row>
    <row r="640" spans="10:13" x14ac:dyDescent="0.2">
      <c r="J640" s="25"/>
      <c r="K640" s="25"/>
      <c r="L640" s="25"/>
      <c r="M640" s="25"/>
    </row>
    <row r="641" spans="10:13" x14ac:dyDescent="0.2">
      <c r="J641" s="25"/>
      <c r="K641" s="25"/>
      <c r="L641" s="25"/>
      <c r="M641" s="25"/>
    </row>
    <row r="642" spans="10:13" x14ac:dyDescent="0.2">
      <c r="J642" s="25"/>
      <c r="K642" s="25"/>
      <c r="L642" s="25"/>
      <c r="M642" s="25"/>
    </row>
    <row r="643" spans="10:13" x14ac:dyDescent="0.2">
      <c r="J643" s="25"/>
      <c r="K643" s="25"/>
      <c r="L643" s="25"/>
      <c r="M643" s="25"/>
    </row>
    <row r="644" spans="10:13" x14ac:dyDescent="0.2">
      <c r="J644" s="25"/>
      <c r="K644" s="25"/>
      <c r="L644" s="25"/>
      <c r="M644" s="25"/>
    </row>
    <row r="645" spans="10:13" x14ac:dyDescent="0.2">
      <c r="J645" s="25"/>
      <c r="K645" s="25"/>
      <c r="L645" s="25"/>
      <c r="M645" s="25"/>
    </row>
    <row r="646" spans="10:13" x14ac:dyDescent="0.2">
      <c r="J646" s="25"/>
      <c r="K646" s="25"/>
      <c r="L646" s="25"/>
      <c r="M646" s="25"/>
    </row>
    <row r="647" spans="10:13" x14ac:dyDescent="0.2">
      <c r="J647" s="25"/>
      <c r="K647" s="25"/>
      <c r="L647" s="25"/>
      <c r="M647" s="25"/>
    </row>
    <row r="648" spans="10:13" x14ac:dyDescent="0.2">
      <c r="J648" s="25"/>
      <c r="K648" s="25"/>
      <c r="L648" s="25"/>
      <c r="M648" s="25"/>
    </row>
    <row r="649" spans="10:13" x14ac:dyDescent="0.2">
      <c r="J649" s="25"/>
      <c r="K649" s="25"/>
      <c r="L649" s="25"/>
      <c r="M649" s="25"/>
    </row>
    <row r="650" spans="10:13" x14ac:dyDescent="0.2">
      <c r="J650" s="25"/>
      <c r="K650" s="25"/>
      <c r="L650" s="25"/>
      <c r="M650" s="25"/>
    </row>
    <row r="651" spans="10:13" x14ac:dyDescent="0.2">
      <c r="J651" s="25"/>
      <c r="K651" s="25"/>
      <c r="L651" s="25"/>
      <c r="M651" s="25"/>
    </row>
    <row r="652" spans="10:13" x14ac:dyDescent="0.2">
      <c r="J652" s="25"/>
      <c r="K652" s="25"/>
      <c r="L652" s="25"/>
      <c r="M652" s="25"/>
    </row>
    <row r="653" spans="10:13" x14ac:dyDescent="0.2">
      <c r="J653" s="25"/>
      <c r="K653" s="25"/>
      <c r="L653" s="25"/>
      <c r="M653" s="25"/>
    </row>
    <row r="654" spans="10:13" x14ac:dyDescent="0.2">
      <c r="J654" s="25"/>
      <c r="K654" s="25"/>
      <c r="L654" s="25"/>
      <c r="M654" s="25"/>
    </row>
    <row r="655" spans="10:13" x14ac:dyDescent="0.2">
      <c r="J655" s="25"/>
      <c r="K655" s="25"/>
      <c r="L655" s="25"/>
      <c r="M655" s="25"/>
    </row>
    <row r="656" spans="10:13" x14ac:dyDescent="0.2">
      <c r="J656" s="25"/>
      <c r="K656" s="25"/>
      <c r="L656" s="25"/>
      <c r="M656" s="25"/>
    </row>
    <row r="657" spans="10:13" x14ac:dyDescent="0.2">
      <c r="J657" s="25"/>
      <c r="K657" s="25"/>
      <c r="L657" s="25"/>
      <c r="M657" s="25"/>
    </row>
    <row r="658" spans="10:13" x14ac:dyDescent="0.2">
      <c r="J658" s="25"/>
      <c r="K658" s="25"/>
      <c r="L658" s="25"/>
      <c r="M658" s="25"/>
    </row>
    <row r="659" spans="10:13" x14ac:dyDescent="0.2">
      <c r="J659" s="25"/>
      <c r="K659" s="25"/>
      <c r="L659" s="25"/>
      <c r="M659" s="25"/>
    </row>
    <row r="660" spans="10:13" x14ac:dyDescent="0.2">
      <c r="J660" s="25"/>
      <c r="K660" s="25"/>
      <c r="L660" s="25"/>
      <c r="M660" s="25"/>
    </row>
    <row r="661" spans="10:13" x14ac:dyDescent="0.2">
      <c r="J661" s="25"/>
      <c r="K661" s="25"/>
      <c r="L661" s="25"/>
      <c r="M661" s="25"/>
    </row>
    <row r="662" spans="10:13" x14ac:dyDescent="0.2">
      <c r="J662" s="25"/>
      <c r="K662" s="25"/>
      <c r="L662" s="25"/>
      <c r="M662" s="25"/>
    </row>
    <row r="663" spans="10:13" x14ac:dyDescent="0.2">
      <c r="J663" s="25"/>
      <c r="K663" s="25"/>
      <c r="L663" s="25"/>
      <c r="M663" s="25"/>
    </row>
    <row r="664" spans="10:13" x14ac:dyDescent="0.2">
      <c r="J664" s="25"/>
      <c r="K664" s="25"/>
      <c r="L664" s="25"/>
      <c r="M664" s="25"/>
    </row>
    <row r="665" spans="10:13" x14ac:dyDescent="0.2">
      <c r="J665" s="25"/>
      <c r="K665" s="25"/>
      <c r="L665" s="25"/>
      <c r="M665" s="25"/>
    </row>
    <row r="666" spans="10:13" x14ac:dyDescent="0.2">
      <c r="J666" s="25"/>
      <c r="K666" s="25"/>
      <c r="L666" s="25"/>
      <c r="M666" s="25"/>
    </row>
    <row r="667" spans="10:13" x14ac:dyDescent="0.2">
      <c r="J667" s="25"/>
      <c r="K667" s="25"/>
      <c r="L667" s="25"/>
      <c r="M667" s="25"/>
    </row>
    <row r="668" spans="10:13" x14ac:dyDescent="0.2">
      <c r="J668" s="25"/>
      <c r="K668" s="25"/>
      <c r="L668" s="25"/>
      <c r="M668" s="25"/>
    </row>
    <row r="669" spans="10:13" x14ac:dyDescent="0.2">
      <c r="J669" s="25"/>
      <c r="K669" s="25"/>
      <c r="L669" s="25"/>
      <c r="M669" s="25"/>
    </row>
    <row r="670" spans="10:13" x14ac:dyDescent="0.2">
      <c r="J670" s="25"/>
      <c r="K670" s="25"/>
      <c r="L670" s="25"/>
      <c r="M670" s="25"/>
    </row>
    <row r="671" spans="10:13" x14ac:dyDescent="0.2">
      <c r="J671" s="25"/>
      <c r="K671" s="25"/>
      <c r="L671" s="25"/>
      <c r="M671" s="25"/>
    </row>
    <row r="672" spans="10:13" x14ac:dyDescent="0.2">
      <c r="J672" s="25"/>
      <c r="K672" s="25"/>
      <c r="L672" s="25"/>
      <c r="M672" s="25"/>
    </row>
    <row r="673" spans="10:13" x14ac:dyDescent="0.2">
      <c r="J673" s="25"/>
      <c r="K673" s="25"/>
      <c r="L673" s="25"/>
      <c r="M673" s="25"/>
    </row>
    <row r="674" spans="10:13" x14ac:dyDescent="0.2">
      <c r="J674" s="25"/>
      <c r="K674" s="25"/>
      <c r="L674" s="25"/>
      <c r="M674" s="25"/>
    </row>
    <row r="675" spans="10:13" x14ac:dyDescent="0.2">
      <c r="J675" s="25"/>
      <c r="K675" s="25"/>
      <c r="L675" s="25"/>
      <c r="M675" s="25"/>
    </row>
    <row r="676" spans="10:13" x14ac:dyDescent="0.2">
      <c r="J676" s="25"/>
      <c r="K676" s="25"/>
      <c r="L676" s="25"/>
      <c r="M676" s="25"/>
    </row>
    <row r="677" spans="10:13" x14ac:dyDescent="0.2">
      <c r="J677" s="25"/>
      <c r="K677" s="25"/>
      <c r="L677" s="25"/>
      <c r="M677" s="25"/>
    </row>
    <row r="678" spans="10:13" x14ac:dyDescent="0.2">
      <c r="J678" s="25"/>
      <c r="K678" s="25"/>
      <c r="L678" s="25"/>
      <c r="M678" s="25"/>
    </row>
    <row r="679" spans="10:13" x14ac:dyDescent="0.2">
      <c r="J679" s="25"/>
      <c r="K679" s="25"/>
      <c r="L679" s="25"/>
      <c r="M679" s="25"/>
    </row>
    <row r="680" spans="10:13" x14ac:dyDescent="0.2">
      <c r="J680" s="25"/>
      <c r="K680" s="25"/>
      <c r="L680" s="25"/>
      <c r="M680" s="25"/>
    </row>
    <row r="681" spans="10:13" x14ac:dyDescent="0.2">
      <c r="J681" s="25"/>
      <c r="K681" s="25"/>
      <c r="L681" s="25"/>
      <c r="M681" s="25"/>
    </row>
    <row r="682" spans="10:13" x14ac:dyDescent="0.2">
      <c r="J682" s="25"/>
      <c r="K682" s="25"/>
      <c r="L682" s="25"/>
      <c r="M682" s="25"/>
    </row>
    <row r="683" spans="10:13" x14ac:dyDescent="0.2">
      <c r="J683" s="25"/>
      <c r="K683" s="25"/>
      <c r="L683" s="25"/>
      <c r="M683" s="25"/>
    </row>
    <row r="684" spans="10:13" x14ac:dyDescent="0.2">
      <c r="J684" s="25"/>
      <c r="K684" s="25"/>
      <c r="L684" s="25"/>
      <c r="M684" s="25"/>
    </row>
    <row r="685" spans="10:13" x14ac:dyDescent="0.2">
      <c r="J685" s="25"/>
      <c r="K685" s="25"/>
      <c r="L685" s="25"/>
      <c r="M685" s="25"/>
    </row>
    <row r="686" spans="10:13" x14ac:dyDescent="0.2">
      <c r="J686" s="25"/>
      <c r="K686" s="25"/>
      <c r="L686" s="25"/>
      <c r="M686" s="25"/>
    </row>
    <row r="687" spans="10:13" x14ac:dyDescent="0.2">
      <c r="J687" s="25"/>
      <c r="K687" s="25"/>
      <c r="L687" s="25"/>
      <c r="M687" s="25"/>
    </row>
    <row r="688" spans="10:13" x14ac:dyDescent="0.2">
      <c r="J688" s="25"/>
      <c r="K688" s="25"/>
      <c r="L688" s="25"/>
      <c r="M688" s="25"/>
    </row>
    <row r="689" spans="10:13" x14ac:dyDescent="0.2">
      <c r="J689" s="25"/>
      <c r="K689" s="25"/>
      <c r="L689" s="25"/>
      <c r="M689" s="25"/>
    </row>
    <row r="690" spans="10:13" x14ac:dyDescent="0.2">
      <c r="J690" s="25"/>
      <c r="K690" s="25"/>
      <c r="L690" s="25"/>
      <c r="M690" s="25"/>
    </row>
    <row r="691" spans="10:13" x14ac:dyDescent="0.2">
      <c r="J691" s="25"/>
      <c r="K691" s="25"/>
      <c r="L691" s="25"/>
      <c r="M691" s="25"/>
    </row>
    <row r="692" spans="10:13" x14ac:dyDescent="0.2">
      <c r="J692" s="25"/>
      <c r="K692" s="25"/>
      <c r="L692" s="25"/>
      <c r="M692" s="25"/>
    </row>
    <row r="693" spans="10:13" x14ac:dyDescent="0.2">
      <c r="J693" s="25"/>
      <c r="K693" s="25"/>
      <c r="L693" s="25"/>
      <c r="M693" s="25"/>
    </row>
    <row r="694" spans="10:13" x14ac:dyDescent="0.2">
      <c r="J694" s="25"/>
      <c r="K694" s="25"/>
      <c r="L694" s="25"/>
      <c r="M694" s="25"/>
    </row>
    <row r="695" spans="10:13" x14ac:dyDescent="0.2">
      <c r="J695" s="25"/>
      <c r="K695" s="25"/>
      <c r="L695" s="25"/>
      <c r="M695" s="25"/>
    </row>
    <row r="696" spans="10:13" x14ac:dyDescent="0.2">
      <c r="J696" s="25"/>
      <c r="K696" s="25"/>
      <c r="L696" s="25"/>
      <c r="M696" s="25"/>
    </row>
    <row r="697" spans="10:13" x14ac:dyDescent="0.2">
      <c r="J697" s="25"/>
      <c r="K697" s="25"/>
      <c r="L697" s="25"/>
      <c r="M697" s="25"/>
    </row>
    <row r="698" spans="10:13" x14ac:dyDescent="0.2">
      <c r="J698" s="25"/>
      <c r="K698" s="25"/>
      <c r="L698" s="25"/>
      <c r="M698" s="25"/>
    </row>
    <row r="699" spans="10:13" x14ac:dyDescent="0.2">
      <c r="J699" s="25"/>
      <c r="K699" s="25"/>
      <c r="L699" s="25"/>
      <c r="M699" s="25"/>
    </row>
    <row r="700" spans="10:13" x14ac:dyDescent="0.2">
      <c r="J700" s="25"/>
      <c r="K700" s="25"/>
      <c r="L700" s="25"/>
      <c r="M700" s="25"/>
    </row>
    <row r="701" spans="10:13" x14ac:dyDescent="0.2">
      <c r="J701" s="25"/>
      <c r="K701" s="25"/>
      <c r="L701" s="25"/>
      <c r="M701" s="25"/>
    </row>
    <row r="702" spans="10:13" x14ac:dyDescent="0.2">
      <c r="J702" s="25"/>
      <c r="K702" s="25"/>
      <c r="L702" s="25"/>
      <c r="M702" s="25"/>
    </row>
    <row r="703" spans="10:13" x14ac:dyDescent="0.2">
      <c r="J703" s="25"/>
      <c r="K703" s="25"/>
      <c r="L703" s="25"/>
      <c r="M703" s="25"/>
    </row>
    <row r="704" spans="10:13" x14ac:dyDescent="0.2">
      <c r="J704" s="25"/>
      <c r="K704" s="25"/>
      <c r="L704" s="25"/>
      <c r="M704" s="25"/>
    </row>
    <row r="705" spans="10:13" x14ac:dyDescent="0.2">
      <c r="J705" s="25"/>
      <c r="K705" s="25"/>
      <c r="L705" s="25"/>
      <c r="M705" s="25"/>
    </row>
    <row r="706" spans="10:13" x14ac:dyDescent="0.2">
      <c r="J706" s="25"/>
      <c r="K706" s="25"/>
      <c r="L706" s="25"/>
      <c r="M706" s="25"/>
    </row>
    <row r="707" spans="10:13" x14ac:dyDescent="0.2">
      <c r="J707" s="25"/>
      <c r="K707" s="25"/>
      <c r="L707" s="25"/>
      <c r="M707" s="25"/>
    </row>
    <row r="708" spans="10:13" x14ac:dyDescent="0.2">
      <c r="J708" s="25"/>
      <c r="K708" s="25"/>
      <c r="L708" s="25"/>
      <c r="M708" s="25"/>
    </row>
    <row r="709" spans="10:13" x14ac:dyDescent="0.2">
      <c r="J709" s="25"/>
      <c r="K709" s="25"/>
      <c r="L709" s="25"/>
      <c r="M709" s="25"/>
    </row>
    <row r="710" spans="10:13" x14ac:dyDescent="0.2">
      <c r="J710" s="25"/>
      <c r="K710" s="25"/>
      <c r="L710" s="25"/>
      <c r="M710" s="25"/>
    </row>
    <row r="711" spans="10:13" x14ac:dyDescent="0.2">
      <c r="J711" s="25"/>
      <c r="K711" s="25"/>
      <c r="L711" s="25"/>
      <c r="M711" s="25"/>
    </row>
    <row r="712" spans="10:13" x14ac:dyDescent="0.2">
      <c r="J712" s="25"/>
      <c r="K712" s="25"/>
      <c r="L712" s="25"/>
      <c r="M712" s="25"/>
    </row>
    <row r="713" spans="10:13" x14ac:dyDescent="0.2">
      <c r="J713" s="25"/>
      <c r="K713" s="25"/>
      <c r="L713" s="25"/>
      <c r="M713" s="25"/>
    </row>
    <row r="714" spans="10:13" x14ac:dyDescent="0.2">
      <c r="J714" s="25"/>
      <c r="K714" s="25"/>
      <c r="L714" s="25"/>
      <c r="M714" s="25"/>
    </row>
    <row r="715" spans="10:13" x14ac:dyDescent="0.2">
      <c r="J715" s="25"/>
      <c r="K715" s="25"/>
      <c r="L715" s="25"/>
      <c r="M715" s="25"/>
    </row>
    <row r="716" spans="10:13" x14ac:dyDescent="0.2">
      <c r="J716" s="25"/>
      <c r="K716" s="25"/>
      <c r="L716" s="25"/>
      <c r="M716" s="25"/>
    </row>
    <row r="717" spans="10:13" x14ac:dyDescent="0.2">
      <c r="J717" s="25"/>
      <c r="K717" s="25"/>
      <c r="L717" s="25"/>
      <c r="M717" s="25"/>
    </row>
    <row r="718" spans="10:13" x14ac:dyDescent="0.2">
      <c r="J718" s="25"/>
      <c r="K718" s="25"/>
      <c r="L718" s="25"/>
      <c r="M718" s="25"/>
    </row>
    <row r="719" spans="10:13" x14ac:dyDescent="0.2">
      <c r="J719" s="25"/>
      <c r="K719" s="25"/>
      <c r="L719" s="25"/>
      <c r="M719" s="25"/>
    </row>
    <row r="720" spans="10:13" x14ac:dyDescent="0.2">
      <c r="J720" s="25"/>
      <c r="K720" s="25"/>
      <c r="L720" s="25"/>
      <c r="M720" s="25"/>
    </row>
    <row r="721" spans="10:13" x14ac:dyDescent="0.2">
      <c r="J721" s="25"/>
      <c r="K721" s="25"/>
      <c r="L721" s="25"/>
      <c r="M721" s="25"/>
    </row>
    <row r="722" spans="10:13" x14ac:dyDescent="0.2">
      <c r="J722" s="25"/>
      <c r="K722" s="25"/>
      <c r="L722" s="25"/>
      <c r="M722" s="25"/>
    </row>
    <row r="723" spans="10:13" x14ac:dyDescent="0.2">
      <c r="J723" s="25"/>
      <c r="K723" s="25"/>
      <c r="L723" s="25"/>
      <c r="M723" s="25"/>
    </row>
    <row r="724" spans="10:13" x14ac:dyDescent="0.2">
      <c r="J724" s="25"/>
      <c r="K724" s="25"/>
      <c r="L724" s="25"/>
      <c r="M724" s="25"/>
    </row>
    <row r="725" spans="10:13" x14ac:dyDescent="0.2">
      <c r="J725" s="25"/>
      <c r="K725" s="25"/>
      <c r="L725" s="25"/>
      <c r="M725" s="25"/>
    </row>
    <row r="726" spans="10:13" x14ac:dyDescent="0.2">
      <c r="J726" s="25"/>
      <c r="K726" s="25"/>
      <c r="L726" s="25"/>
      <c r="M726" s="25"/>
    </row>
    <row r="727" spans="10:13" x14ac:dyDescent="0.2">
      <c r="J727" s="25"/>
      <c r="K727" s="25"/>
      <c r="L727" s="25"/>
      <c r="M727" s="25"/>
    </row>
    <row r="728" spans="10:13" x14ac:dyDescent="0.2">
      <c r="J728" s="25"/>
      <c r="K728" s="25"/>
      <c r="L728" s="25"/>
      <c r="M728" s="25"/>
    </row>
    <row r="729" spans="10:13" x14ac:dyDescent="0.2">
      <c r="J729" s="25"/>
      <c r="K729" s="25"/>
      <c r="L729" s="25"/>
      <c r="M729" s="25"/>
    </row>
    <row r="730" spans="10:13" x14ac:dyDescent="0.2">
      <c r="J730" s="25"/>
      <c r="K730" s="25"/>
      <c r="L730" s="25"/>
      <c r="M730" s="25"/>
    </row>
    <row r="731" spans="10:13" x14ac:dyDescent="0.2">
      <c r="J731" s="25"/>
      <c r="K731" s="25"/>
      <c r="L731" s="25"/>
      <c r="M731" s="25"/>
    </row>
    <row r="732" spans="10:13" x14ac:dyDescent="0.2">
      <c r="J732" s="25"/>
      <c r="K732" s="25"/>
      <c r="L732" s="25"/>
      <c r="M732" s="25"/>
    </row>
    <row r="733" spans="10:13" x14ac:dyDescent="0.2">
      <c r="J733" s="25"/>
      <c r="K733" s="25"/>
      <c r="L733" s="25"/>
      <c r="M733" s="25"/>
    </row>
    <row r="734" spans="10:13" x14ac:dyDescent="0.2">
      <c r="J734" s="25"/>
      <c r="K734" s="25"/>
      <c r="L734" s="25"/>
      <c r="M734" s="25"/>
    </row>
    <row r="735" spans="10:13" x14ac:dyDescent="0.2">
      <c r="J735" s="25"/>
      <c r="K735" s="25"/>
      <c r="L735" s="25"/>
      <c r="M735" s="25"/>
    </row>
    <row r="736" spans="10:13" x14ac:dyDescent="0.2">
      <c r="J736" s="25"/>
      <c r="K736" s="25"/>
      <c r="L736" s="25"/>
      <c r="M736" s="25"/>
    </row>
    <row r="737" spans="10:13" x14ac:dyDescent="0.2">
      <c r="J737" s="25"/>
      <c r="K737" s="25"/>
      <c r="L737" s="25"/>
      <c r="M737" s="25"/>
    </row>
    <row r="738" spans="10:13" x14ac:dyDescent="0.2">
      <c r="J738" s="25"/>
      <c r="K738" s="25"/>
      <c r="L738" s="25"/>
      <c r="M738" s="25"/>
    </row>
    <row r="739" spans="10:13" x14ac:dyDescent="0.2">
      <c r="J739" s="25"/>
      <c r="K739" s="25"/>
      <c r="L739" s="25"/>
      <c r="M739" s="25"/>
    </row>
    <row r="740" spans="10:13" x14ac:dyDescent="0.2">
      <c r="J740" s="25"/>
      <c r="K740" s="25"/>
      <c r="L740" s="25"/>
      <c r="M740" s="25"/>
    </row>
    <row r="741" spans="10:13" x14ac:dyDescent="0.2">
      <c r="J741" s="25"/>
      <c r="K741" s="25"/>
      <c r="L741" s="25"/>
      <c r="M741" s="25"/>
    </row>
    <row r="742" spans="10:13" x14ac:dyDescent="0.2">
      <c r="J742" s="25"/>
      <c r="K742" s="25"/>
      <c r="L742" s="25"/>
      <c r="M742" s="25"/>
    </row>
    <row r="743" spans="10:13" x14ac:dyDescent="0.2">
      <c r="J743" s="25"/>
      <c r="K743" s="25"/>
      <c r="L743" s="25"/>
      <c r="M743" s="25"/>
    </row>
    <row r="744" spans="10:13" x14ac:dyDescent="0.2">
      <c r="J744" s="25"/>
      <c r="K744" s="25"/>
      <c r="L744" s="25"/>
      <c r="M744" s="25"/>
    </row>
    <row r="745" spans="10:13" x14ac:dyDescent="0.2">
      <c r="J745" s="25"/>
      <c r="K745" s="25"/>
      <c r="L745" s="25"/>
      <c r="M745" s="25"/>
    </row>
    <row r="746" spans="10:13" x14ac:dyDescent="0.2">
      <c r="J746" s="25"/>
      <c r="K746" s="25"/>
      <c r="L746" s="25"/>
      <c r="M746" s="25"/>
    </row>
    <row r="747" spans="10:13" x14ac:dyDescent="0.2">
      <c r="J747" s="25"/>
      <c r="K747" s="25"/>
      <c r="L747" s="25"/>
      <c r="M747" s="25"/>
    </row>
    <row r="748" spans="10:13" x14ac:dyDescent="0.2">
      <c r="J748" s="25"/>
      <c r="K748" s="25"/>
      <c r="L748" s="25"/>
      <c r="M748" s="25"/>
    </row>
    <row r="749" spans="10:13" x14ac:dyDescent="0.2">
      <c r="J749" s="25"/>
      <c r="K749" s="25"/>
      <c r="L749" s="25"/>
      <c r="M749" s="25"/>
    </row>
    <row r="750" spans="10:13" x14ac:dyDescent="0.2">
      <c r="J750" s="25"/>
      <c r="K750" s="25"/>
      <c r="L750" s="25"/>
      <c r="M750" s="25"/>
    </row>
    <row r="751" spans="10:13" x14ac:dyDescent="0.2">
      <c r="J751" s="25"/>
      <c r="K751" s="25"/>
      <c r="L751" s="25"/>
      <c r="M751" s="25"/>
    </row>
    <row r="752" spans="10:13" x14ac:dyDescent="0.2">
      <c r="J752" s="25"/>
      <c r="K752" s="25"/>
      <c r="L752" s="25"/>
      <c r="M752" s="25"/>
    </row>
    <row r="753" spans="10:13" x14ac:dyDescent="0.2">
      <c r="J753" s="25"/>
      <c r="K753" s="25"/>
      <c r="L753" s="25"/>
      <c r="M753" s="25"/>
    </row>
    <row r="754" spans="10:13" x14ac:dyDescent="0.2">
      <c r="J754" s="25"/>
      <c r="K754" s="25"/>
      <c r="L754" s="25"/>
      <c r="M754" s="25"/>
    </row>
    <row r="755" spans="10:13" x14ac:dyDescent="0.2">
      <c r="J755" s="25"/>
      <c r="K755" s="25"/>
      <c r="L755" s="25"/>
      <c r="M755" s="25"/>
    </row>
    <row r="756" spans="10:13" x14ac:dyDescent="0.2">
      <c r="J756" s="25"/>
      <c r="K756" s="25"/>
      <c r="L756" s="25"/>
      <c r="M756" s="25"/>
    </row>
    <row r="757" spans="10:13" x14ac:dyDescent="0.2">
      <c r="J757" s="25"/>
      <c r="K757" s="25"/>
      <c r="L757" s="25"/>
      <c r="M757" s="25"/>
    </row>
    <row r="758" spans="10:13" x14ac:dyDescent="0.2">
      <c r="J758" s="25"/>
      <c r="K758" s="25"/>
      <c r="L758" s="25"/>
      <c r="M758" s="25"/>
    </row>
    <row r="759" spans="10:13" x14ac:dyDescent="0.2">
      <c r="J759" s="25"/>
      <c r="K759" s="25"/>
      <c r="L759" s="25"/>
      <c r="M759" s="25"/>
    </row>
    <row r="760" spans="10:13" x14ac:dyDescent="0.2">
      <c r="J760" s="25"/>
      <c r="K760" s="25"/>
      <c r="L760" s="25"/>
      <c r="M760" s="25"/>
    </row>
    <row r="761" spans="10:13" x14ac:dyDescent="0.2">
      <c r="J761" s="25"/>
      <c r="K761" s="25"/>
      <c r="L761" s="25"/>
      <c r="M761" s="25"/>
    </row>
    <row r="762" spans="10:13" x14ac:dyDescent="0.2">
      <c r="J762" s="25"/>
      <c r="K762" s="25"/>
      <c r="L762" s="25"/>
      <c r="M762" s="25"/>
    </row>
    <row r="763" spans="10:13" x14ac:dyDescent="0.2">
      <c r="J763" s="25"/>
      <c r="K763" s="25"/>
      <c r="L763" s="25"/>
      <c r="M763" s="25"/>
    </row>
    <row r="764" spans="10:13" x14ac:dyDescent="0.2">
      <c r="J764" s="25"/>
      <c r="K764" s="25"/>
      <c r="L764" s="25"/>
      <c r="M764" s="25"/>
    </row>
    <row r="765" spans="10:13" x14ac:dyDescent="0.2">
      <c r="J765" s="25"/>
      <c r="K765" s="25"/>
      <c r="L765" s="25"/>
      <c r="M765" s="25"/>
    </row>
    <row r="766" spans="10:13" x14ac:dyDescent="0.2">
      <c r="J766" s="25"/>
      <c r="K766" s="25"/>
      <c r="L766" s="25"/>
      <c r="M766" s="25"/>
    </row>
    <row r="767" spans="10:13" x14ac:dyDescent="0.2">
      <c r="J767" s="25"/>
      <c r="K767" s="25"/>
      <c r="L767" s="25"/>
      <c r="M767" s="25"/>
    </row>
    <row r="768" spans="10:13" x14ac:dyDescent="0.2">
      <c r="J768" s="25"/>
      <c r="K768" s="25"/>
      <c r="L768" s="25"/>
      <c r="M768" s="25"/>
    </row>
  </sheetData>
  <sheetProtection selectLockedCells="1"/>
  <sortState ref="A3:O345">
    <sortCondition ref="A3:A345"/>
    <sortCondition ref="I3:I345"/>
  </sortState>
  <pageMargins left="0" right="0" top="0" bottom="0.59055118110236227" header="0" footer="0"/>
  <pageSetup paperSize="8" orientation="landscape" r:id="rId1"/>
  <headerFooter alignWithMargins="0">
    <oddFooter>&amp;L&amp;P 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theme="5" tint="0.39997558519241921"/>
    <pageSetUpPr fitToPage="1"/>
  </sheetPr>
  <dimension ref="A1:BX22"/>
  <sheetViews>
    <sheetView showRowColHeaders="0" zoomScale="145" zoomScaleNormal="145" workbookViewId="0">
      <pane xSplit="3" ySplit="9" topLeftCell="D10" activePane="bottomRight" state="frozen"/>
      <selection activeCell="E1" sqref="E1:F2"/>
      <selection pane="topRight" activeCell="E1" sqref="E1:F2"/>
      <selection pane="bottomLeft" activeCell="E1" sqref="E1:F2"/>
      <selection pane="bottomRight" activeCell="E1" sqref="E1:F2"/>
    </sheetView>
  </sheetViews>
  <sheetFormatPr baseColWidth="10" defaultColWidth="9" defaultRowHeight="15.75" x14ac:dyDescent="0.25"/>
  <cols>
    <col min="1" max="1" width="16.7109375" style="1" customWidth="1"/>
    <col min="2" max="2" width="5.140625" style="1" customWidth="1"/>
    <col min="3" max="5" width="10.7109375" style="1" customWidth="1"/>
    <col min="6" max="6" width="16.7109375" style="1" customWidth="1"/>
    <col min="7" max="9" width="10.7109375" style="1" customWidth="1"/>
    <col min="10" max="10" width="16.7109375" style="1" customWidth="1"/>
    <col min="11" max="11" width="7.28515625" style="1" customWidth="1"/>
    <col min="12" max="15" width="10.7109375" style="1" customWidth="1"/>
    <col min="16" max="63" width="3.28515625" style="1" customWidth="1"/>
    <col min="64" max="64" width="40.140625" style="1" bestFit="1" customWidth="1"/>
    <col min="65" max="65" width="10.28515625" style="1" bestFit="1" customWidth="1"/>
    <col min="66" max="66" width="80.5703125" style="2" customWidth="1"/>
    <col min="67" max="67" width="37" style="1" bestFit="1" customWidth="1"/>
    <col min="68" max="68" width="4.28515625" style="1" bestFit="1" customWidth="1"/>
    <col min="69" max="69" width="41.42578125" style="2" bestFit="1" customWidth="1"/>
    <col min="70" max="70" width="15.5703125" style="1" bestFit="1" customWidth="1"/>
    <col min="71" max="74" width="9" style="1"/>
    <col min="75" max="75" width="36.7109375" style="1" customWidth="1"/>
    <col min="76" max="16384" width="9" style="1"/>
  </cols>
  <sheetData>
    <row r="1" spans="1:76" s="3" customFormat="1" ht="15" thickBot="1" x14ac:dyDescent="0.3">
      <c r="A1" s="154"/>
      <c r="B1" s="154"/>
      <c r="C1" s="154"/>
      <c r="D1" s="154"/>
      <c r="E1" s="154"/>
      <c r="F1" s="154"/>
      <c r="G1" s="154"/>
      <c r="H1" s="154"/>
      <c r="I1" s="154"/>
      <c r="J1" s="154"/>
      <c r="K1" s="155"/>
      <c r="L1" s="156"/>
      <c r="M1" s="157"/>
      <c r="N1" s="157"/>
      <c r="O1" s="157"/>
      <c r="P1" s="157"/>
      <c r="Q1" s="157"/>
      <c r="R1" s="157"/>
      <c r="S1" s="157"/>
      <c r="T1" s="157"/>
      <c r="U1" s="157"/>
      <c r="V1" s="157"/>
      <c r="W1" s="157"/>
      <c r="X1" s="157"/>
      <c r="Y1" s="157"/>
      <c r="Z1" s="157"/>
      <c r="AA1" s="157"/>
      <c r="AB1" s="157"/>
      <c r="AC1" s="157"/>
      <c r="AD1" s="157"/>
      <c r="AE1" s="157"/>
      <c r="AF1" s="157"/>
      <c r="AG1" s="157"/>
      <c r="AH1" s="157"/>
      <c r="AI1" s="157"/>
      <c r="AJ1" s="158"/>
      <c r="AK1" s="158"/>
      <c r="AL1" s="158"/>
      <c r="AM1" s="158"/>
      <c r="AN1" s="158"/>
      <c r="AO1" s="158"/>
      <c r="AP1" s="159"/>
      <c r="AQ1" s="159"/>
      <c r="AR1" s="159"/>
      <c r="AS1" s="159"/>
      <c r="AT1" s="159"/>
      <c r="AU1" s="159"/>
      <c r="AV1" s="159"/>
      <c r="AW1" s="159"/>
      <c r="AX1" s="159"/>
      <c r="AY1" s="159"/>
      <c r="AZ1" s="159"/>
      <c r="BA1" s="159"/>
      <c r="BB1" s="159"/>
      <c r="BC1" s="159"/>
      <c r="BD1" s="159"/>
      <c r="BE1" s="159"/>
      <c r="BF1" s="159"/>
      <c r="BG1" s="159"/>
      <c r="BH1" s="159"/>
      <c r="BI1" s="159"/>
      <c r="BJ1" s="159"/>
      <c r="BK1" s="159"/>
      <c r="BL1" s="159"/>
      <c r="BM1" s="159"/>
      <c r="BN1" s="155"/>
      <c r="BO1" s="88"/>
      <c r="BP1" s="88"/>
      <c r="BQ1" s="88"/>
      <c r="BS1" s="91"/>
      <c r="BT1" s="91"/>
      <c r="BU1" s="91"/>
      <c r="BV1" s="91"/>
      <c r="BW1" s="90"/>
      <c r="BX1" s="91"/>
    </row>
    <row r="2" spans="1:76" s="3" customFormat="1" ht="14.25" customHeight="1" thickTop="1" thickBot="1" x14ac:dyDescent="0.3">
      <c r="A2" s="154"/>
      <c r="B2" s="154"/>
      <c r="C2" s="154"/>
      <c r="D2" s="154"/>
      <c r="E2" s="154"/>
      <c r="F2" s="154"/>
      <c r="G2" s="154"/>
      <c r="H2" s="154"/>
      <c r="I2" s="154"/>
      <c r="J2" s="154"/>
      <c r="K2" s="155"/>
      <c r="L2" s="325" t="s">
        <v>59</v>
      </c>
      <c r="M2" s="326"/>
      <c r="N2" s="326"/>
      <c r="O2" s="326"/>
      <c r="P2" s="326"/>
      <c r="Q2" s="326"/>
      <c r="R2" s="326"/>
      <c r="S2" s="326"/>
      <c r="T2" s="326"/>
      <c r="U2" s="326"/>
      <c r="V2" s="326"/>
      <c r="W2" s="326"/>
      <c r="X2" s="326"/>
      <c r="Y2" s="326"/>
      <c r="Z2" s="326"/>
      <c r="AA2" s="326"/>
      <c r="AB2" s="326"/>
      <c r="AC2" s="326"/>
      <c r="AD2" s="326"/>
      <c r="AE2" s="326"/>
      <c r="AF2" s="326"/>
      <c r="AG2" s="326"/>
      <c r="AH2" s="326"/>
      <c r="AI2" s="326"/>
      <c r="AJ2" s="329" t="s">
        <v>52</v>
      </c>
      <c r="AK2" s="329"/>
      <c r="AL2" s="329"/>
      <c r="AM2" s="329"/>
      <c r="AN2" s="329"/>
      <c r="AO2" s="330"/>
      <c r="AP2" s="297" t="s">
        <v>29</v>
      </c>
      <c r="AQ2" s="298"/>
      <c r="AR2" s="298"/>
      <c r="AS2" s="298"/>
      <c r="AT2" s="298"/>
      <c r="AU2" s="298"/>
      <c r="AV2" s="298"/>
      <c r="AW2" s="298"/>
      <c r="AX2" s="298"/>
      <c r="AY2" s="298"/>
      <c r="AZ2" s="299"/>
      <c r="BA2" s="300" t="s">
        <v>30</v>
      </c>
      <c r="BB2" s="301"/>
      <c r="BC2" s="301"/>
      <c r="BD2" s="301"/>
      <c r="BE2" s="302"/>
      <c r="BF2" s="297" t="s">
        <v>32</v>
      </c>
      <c r="BG2" s="298"/>
      <c r="BH2" s="299"/>
      <c r="BI2" s="287" t="s">
        <v>61</v>
      </c>
      <c r="BJ2" s="335"/>
      <c r="BK2" s="288"/>
      <c r="BL2" s="287"/>
      <c r="BM2" s="288"/>
      <c r="BN2" s="183"/>
      <c r="BO2" s="88"/>
      <c r="BP2" s="88"/>
      <c r="BQ2" s="88"/>
      <c r="BS2" s="91" t="s">
        <v>390</v>
      </c>
      <c r="BT2" s="91"/>
      <c r="BU2" s="91" t="s">
        <v>29</v>
      </c>
      <c r="BV2" s="91"/>
      <c r="BW2" t="s">
        <v>396</v>
      </c>
      <c r="BX2" s="91"/>
    </row>
    <row r="3" spans="1:76" s="3" customFormat="1" ht="15.75" customHeight="1" thickBot="1" x14ac:dyDescent="0.3">
      <c r="A3" s="154"/>
      <c r="B3" s="154"/>
      <c r="C3" s="154"/>
      <c r="D3" s="154"/>
      <c r="E3" s="154"/>
      <c r="F3" s="154"/>
      <c r="G3" s="154"/>
      <c r="H3" s="154"/>
      <c r="I3" s="154"/>
      <c r="J3" s="154"/>
      <c r="K3" s="155"/>
      <c r="L3" s="327"/>
      <c r="M3" s="328"/>
      <c r="N3" s="328"/>
      <c r="O3" s="328"/>
      <c r="P3" s="328"/>
      <c r="Q3" s="328"/>
      <c r="R3" s="328"/>
      <c r="S3" s="328"/>
      <c r="T3" s="328"/>
      <c r="U3" s="328"/>
      <c r="V3" s="328"/>
      <c r="W3" s="328"/>
      <c r="X3" s="328"/>
      <c r="Y3" s="328"/>
      <c r="Z3" s="328"/>
      <c r="AA3" s="328"/>
      <c r="AB3" s="328"/>
      <c r="AC3" s="328"/>
      <c r="AD3" s="328"/>
      <c r="AE3" s="328"/>
      <c r="AF3" s="328"/>
      <c r="AG3" s="328"/>
      <c r="AH3" s="328"/>
      <c r="AI3" s="328"/>
      <c r="AJ3" s="175"/>
      <c r="AK3" s="175"/>
      <c r="AL3" s="175"/>
      <c r="AM3" s="175"/>
      <c r="AN3" s="175"/>
      <c r="AO3" s="176"/>
      <c r="AP3" s="291" t="s">
        <v>25</v>
      </c>
      <c r="AQ3" s="294" t="s">
        <v>34</v>
      </c>
      <c r="AR3" s="294" t="s">
        <v>45</v>
      </c>
      <c r="AS3" s="294" t="s">
        <v>46</v>
      </c>
      <c r="AT3" s="294" t="s">
        <v>40</v>
      </c>
      <c r="AU3" s="294" t="s">
        <v>39</v>
      </c>
      <c r="AV3" s="294" t="s">
        <v>41</v>
      </c>
      <c r="AW3" s="294" t="s">
        <v>55</v>
      </c>
      <c r="AX3" s="294" t="s">
        <v>43</v>
      </c>
      <c r="AY3" s="294" t="s">
        <v>42</v>
      </c>
      <c r="AZ3" s="303" t="s">
        <v>44</v>
      </c>
      <c r="BA3" s="291" t="s">
        <v>47</v>
      </c>
      <c r="BB3" s="294" t="s">
        <v>48</v>
      </c>
      <c r="BC3" s="294" t="s">
        <v>31</v>
      </c>
      <c r="BD3" s="294" t="s">
        <v>523</v>
      </c>
      <c r="BE3" s="303" t="s">
        <v>51</v>
      </c>
      <c r="BF3" s="291" t="s">
        <v>49</v>
      </c>
      <c r="BG3" s="294" t="s">
        <v>33</v>
      </c>
      <c r="BH3" s="303" t="s">
        <v>50</v>
      </c>
      <c r="BI3" s="336" t="s">
        <v>29</v>
      </c>
      <c r="BJ3" s="339" t="s">
        <v>53</v>
      </c>
      <c r="BK3" s="342" t="s">
        <v>54</v>
      </c>
      <c r="BL3" s="289"/>
      <c r="BM3" s="290"/>
      <c r="BN3" s="184"/>
      <c r="BO3" s="88"/>
      <c r="BP3" s="88"/>
      <c r="BQ3" s="88"/>
      <c r="BS3" s="91"/>
      <c r="BT3" s="91"/>
      <c r="BU3" s="91" t="s">
        <v>53</v>
      </c>
      <c r="BV3" s="91"/>
      <c r="BW3" t="s">
        <v>399</v>
      </c>
      <c r="BX3" s="91"/>
    </row>
    <row r="4" spans="1:76" s="3" customFormat="1" ht="15.75" customHeight="1" thickBot="1" x14ac:dyDescent="0.3">
      <c r="A4" s="154"/>
      <c r="B4" s="154"/>
      <c r="C4" s="154"/>
      <c r="D4" s="154"/>
      <c r="E4" s="154"/>
      <c r="F4" s="154"/>
      <c r="G4" s="154"/>
      <c r="H4" s="154"/>
      <c r="I4" s="154"/>
      <c r="J4" s="154"/>
      <c r="K4" s="155"/>
      <c r="L4" s="306" t="s">
        <v>60</v>
      </c>
      <c r="M4" s="307"/>
      <c r="N4" s="307"/>
      <c r="O4" s="307"/>
      <c r="P4" s="307"/>
      <c r="Q4" s="307"/>
      <c r="R4" s="307"/>
      <c r="S4" s="307"/>
      <c r="T4" s="307"/>
      <c r="U4" s="307"/>
      <c r="V4" s="307"/>
      <c r="W4" s="307"/>
      <c r="X4" s="307"/>
      <c r="Y4" s="307"/>
      <c r="Z4" s="307"/>
      <c r="AA4" s="307"/>
      <c r="AB4" s="307"/>
      <c r="AC4" s="307"/>
      <c r="AD4" s="307"/>
      <c r="AE4" s="307"/>
      <c r="AF4" s="307"/>
      <c r="AG4" s="307"/>
      <c r="AH4" s="307"/>
      <c r="AI4" s="307"/>
      <c r="AJ4" s="307"/>
      <c r="AK4" s="307"/>
      <c r="AL4" s="307"/>
      <c r="AM4" s="307"/>
      <c r="AN4" s="307"/>
      <c r="AO4" s="308"/>
      <c r="AP4" s="292"/>
      <c r="AQ4" s="295"/>
      <c r="AR4" s="295"/>
      <c r="AS4" s="295"/>
      <c r="AT4" s="295"/>
      <c r="AU4" s="295"/>
      <c r="AV4" s="295"/>
      <c r="AW4" s="295"/>
      <c r="AX4" s="295"/>
      <c r="AY4" s="295"/>
      <c r="AZ4" s="304"/>
      <c r="BA4" s="292"/>
      <c r="BB4" s="295"/>
      <c r="BC4" s="295"/>
      <c r="BD4" s="295"/>
      <c r="BE4" s="304"/>
      <c r="BF4" s="292"/>
      <c r="BG4" s="295"/>
      <c r="BH4" s="304"/>
      <c r="BI4" s="337"/>
      <c r="BJ4" s="340"/>
      <c r="BK4" s="343"/>
      <c r="BL4" s="289"/>
      <c r="BM4" s="290"/>
      <c r="BN4" s="184"/>
      <c r="BO4" s="88"/>
      <c r="BP4" s="88"/>
      <c r="BQ4" s="88"/>
      <c r="BS4" s="91"/>
      <c r="BT4" s="91"/>
      <c r="BU4" s="91" t="s">
        <v>517</v>
      </c>
      <c r="BV4" s="91"/>
      <c r="BW4" t="s">
        <v>398</v>
      </c>
      <c r="BX4" s="91"/>
    </row>
    <row r="5" spans="1:76" s="3" customFormat="1" ht="15.75" customHeight="1" thickTop="1" thickBot="1" x14ac:dyDescent="0.3">
      <c r="A5" s="312" t="s">
        <v>4</v>
      </c>
      <c r="B5" s="313"/>
      <c r="C5" s="313"/>
      <c r="D5" s="313"/>
      <c r="E5" s="313"/>
      <c r="F5" s="314"/>
      <c r="G5" s="314"/>
      <c r="H5" s="314"/>
      <c r="I5" s="314"/>
      <c r="J5" s="314"/>
      <c r="K5" s="315"/>
      <c r="L5" s="309"/>
      <c r="M5" s="310"/>
      <c r="N5" s="310"/>
      <c r="O5" s="310"/>
      <c r="P5" s="310"/>
      <c r="Q5" s="310"/>
      <c r="R5" s="310"/>
      <c r="S5" s="310"/>
      <c r="T5" s="310"/>
      <c r="U5" s="310"/>
      <c r="V5" s="310"/>
      <c r="W5" s="310"/>
      <c r="X5" s="310"/>
      <c r="Y5" s="310"/>
      <c r="Z5" s="310"/>
      <c r="AA5" s="310"/>
      <c r="AB5" s="310"/>
      <c r="AC5" s="310"/>
      <c r="AD5" s="310"/>
      <c r="AE5" s="310"/>
      <c r="AF5" s="310"/>
      <c r="AG5" s="310"/>
      <c r="AH5" s="310"/>
      <c r="AI5" s="310"/>
      <c r="AJ5" s="310"/>
      <c r="AK5" s="310"/>
      <c r="AL5" s="310"/>
      <c r="AM5" s="310"/>
      <c r="AN5" s="310"/>
      <c r="AO5" s="311"/>
      <c r="AP5" s="292"/>
      <c r="AQ5" s="295"/>
      <c r="AR5" s="295"/>
      <c r="AS5" s="295"/>
      <c r="AT5" s="295"/>
      <c r="AU5" s="295"/>
      <c r="AV5" s="295"/>
      <c r="AW5" s="295"/>
      <c r="AX5" s="295"/>
      <c r="AY5" s="295"/>
      <c r="AZ5" s="304"/>
      <c r="BA5" s="292"/>
      <c r="BB5" s="295"/>
      <c r="BC5" s="295"/>
      <c r="BD5" s="295"/>
      <c r="BE5" s="304"/>
      <c r="BF5" s="292"/>
      <c r="BG5" s="295"/>
      <c r="BH5" s="304"/>
      <c r="BI5" s="337"/>
      <c r="BJ5" s="340"/>
      <c r="BK5" s="343"/>
      <c r="BL5" s="289"/>
      <c r="BM5" s="290"/>
      <c r="BN5" s="184"/>
      <c r="BO5" s="88"/>
      <c r="BP5" s="88"/>
      <c r="BQ5" s="88"/>
      <c r="BS5" s="91"/>
      <c r="BT5" s="91"/>
      <c r="BU5" s="93" t="s">
        <v>518</v>
      </c>
      <c r="BV5" s="91"/>
      <c r="BW5" t="s">
        <v>402</v>
      </c>
      <c r="BX5" s="91"/>
    </row>
    <row r="6" spans="1:76" s="5" customFormat="1" ht="15.75" customHeight="1" thickBot="1" x14ac:dyDescent="0.3">
      <c r="A6" s="316"/>
      <c r="B6" s="317"/>
      <c r="C6" s="317"/>
      <c r="D6" s="317"/>
      <c r="E6" s="317"/>
      <c r="F6" s="318"/>
      <c r="G6" s="318"/>
      <c r="H6" s="318"/>
      <c r="I6" s="318"/>
      <c r="J6" s="318"/>
      <c r="K6" s="318"/>
      <c r="L6" s="319" t="s">
        <v>36</v>
      </c>
      <c r="M6" s="320"/>
      <c r="N6" s="320"/>
      <c r="O6" s="321"/>
      <c r="P6" s="320" t="s">
        <v>37</v>
      </c>
      <c r="Q6" s="320"/>
      <c r="R6" s="320"/>
      <c r="S6" s="320"/>
      <c r="T6" s="320"/>
      <c r="U6" s="320"/>
      <c r="V6" s="320"/>
      <c r="W6" s="320"/>
      <c r="X6" s="320"/>
      <c r="Y6" s="320"/>
      <c r="Z6" s="320"/>
      <c r="AA6" s="320"/>
      <c r="AB6" s="320"/>
      <c r="AC6" s="320"/>
      <c r="AD6" s="320"/>
      <c r="AE6" s="321"/>
      <c r="AF6" s="319" t="s">
        <v>38</v>
      </c>
      <c r="AG6" s="320"/>
      <c r="AH6" s="320"/>
      <c r="AI6" s="320"/>
      <c r="AJ6" s="320"/>
      <c r="AK6" s="320"/>
      <c r="AL6" s="320"/>
      <c r="AM6" s="320"/>
      <c r="AN6" s="320"/>
      <c r="AO6" s="321"/>
      <c r="AP6" s="292"/>
      <c r="AQ6" s="295"/>
      <c r="AR6" s="295"/>
      <c r="AS6" s="295"/>
      <c r="AT6" s="295"/>
      <c r="AU6" s="295"/>
      <c r="AV6" s="295"/>
      <c r="AW6" s="295"/>
      <c r="AX6" s="295"/>
      <c r="AY6" s="295"/>
      <c r="AZ6" s="304"/>
      <c r="BA6" s="292"/>
      <c r="BB6" s="295"/>
      <c r="BC6" s="295"/>
      <c r="BD6" s="295"/>
      <c r="BE6" s="304"/>
      <c r="BF6" s="292"/>
      <c r="BG6" s="295"/>
      <c r="BH6" s="304"/>
      <c r="BI6" s="337"/>
      <c r="BJ6" s="340"/>
      <c r="BK6" s="343"/>
      <c r="BL6" s="289"/>
      <c r="BM6" s="290"/>
      <c r="BN6" s="185"/>
      <c r="BO6" s="89"/>
      <c r="BP6" s="89"/>
      <c r="BQ6" s="89"/>
      <c r="BS6" s="93"/>
      <c r="BT6" s="93"/>
      <c r="BU6" s="91" t="s">
        <v>391</v>
      </c>
      <c r="BV6" s="93"/>
      <c r="BW6" t="s">
        <v>403</v>
      </c>
      <c r="BX6" s="93"/>
    </row>
    <row r="7" spans="1:76" s="3" customFormat="1" ht="15" customHeight="1" x14ac:dyDescent="0.25">
      <c r="A7" s="145">
        <f>COUNTIF(A10:A22,"&gt;=a")</f>
        <v>13</v>
      </c>
      <c r="B7" s="322" t="s">
        <v>56</v>
      </c>
      <c r="C7" s="322" t="s">
        <v>3</v>
      </c>
      <c r="D7" s="322" t="s">
        <v>242</v>
      </c>
      <c r="E7" s="322" t="s">
        <v>57</v>
      </c>
      <c r="F7" s="322" t="s">
        <v>58</v>
      </c>
      <c r="G7" s="322"/>
      <c r="H7" s="322" t="s">
        <v>0</v>
      </c>
      <c r="I7" s="322" t="s">
        <v>1</v>
      </c>
      <c r="J7" s="322" t="s">
        <v>6</v>
      </c>
      <c r="K7" s="322" t="s">
        <v>7</v>
      </c>
      <c r="L7" s="346" t="s">
        <v>8</v>
      </c>
      <c r="M7" s="332" t="s">
        <v>10</v>
      </c>
      <c r="N7" s="332" t="s">
        <v>9</v>
      </c>
      <c r="O7" s="349" t="s">
        <v>11</v>
      </c>
      <c r="P7" s="351" t="s">
        <v>27</v>
      </c>
      <c r="Q7" s="352"/>
      <c r="R7" s="352"/>
      <c r="S7" s="352"/>
      <c r="T7" s="352"/>
      <c r="U7" s="352"/>
      <c r="V7" s="352"/>
      <c r="W7" s="353"/>
      <c r="X7" s="351" t="s">
        <v>28</v>
      </c>
      <c r="Y7" s="352"/>
      <c r="Z7" s="352"/>
      <c r="AA7" s="352"/>
      <c r="AB7" s="352"/>
      <c r="AC7" s="352"/>
      <c r="AD7" s="352"/>
      <c r="AE7" s="353"/>
      <c r="AF7" s="346" t="s">
        <v>35</v>
      </c>
      <c r="AG7" s="332"/>
      <c r="AH7" s="332"/>
      <c r="AI7" s="332"/>
      <c r="AJ7" s="332"/>
      <c r="AK7" s="332"/>
      <c r="AL7" s="332" t="s">
        <v>26</v>
      </c>
      <c r="AM7" s="332"/>
      <c r="AN7" s="332"/>
      <c r="AO7" s="349"/>
      <c r="AP7" s="292"/>
      <c r="AQ7" s="295"/>
      <c r="AR7" s="295"/>
      <c r="AS7" s="295"/>
      <c r="AT7" s="295"/>
      <c r="AU7" s="295"/>
      <c r="AV7" s="295"/>
      <c r="AW7" s="295"/>
      <c r="AX7" s="295"/>
      <c r="AY7" s="295"/>
      <c r="AZ7" s="304"/>
      <c r="BA7" s="292"/>
      <c r="BB7" s="295"/>
      <c r="BC7" s="295"/>
      <c r="BD7" s="295"/>
      <c r="BE7" s="304"/>
      <c r="BF7" s="292"/>
      <c r="BG7" s="295"/>
      <c r="BH7" s="304"/>
      <c r="BI7" s="337"/>
      <c r="BJ7" s="340"/>
      <c r="BK7" s="343"/>
      <c r="BL7" s="289"/>
      <c r="BM7" s="290"/>
      <c r="BN7" s="184"/>
      <c r="BO7" s="88"/>
      <c r="BP7" s="88"/>
      <c r="BQ7" s="94"/>
      <c r="BS7" s="91"/>
      <c r="BT7" s="91"/>
      <c r="BU7" s="91" t="s">
        <v>54</v>
      </c>
      <c r="BV7" s="91"/>
      <c r="BW7" t="s">
        <v>395</v>
      </c>
      <c r="BX7" s="91"/>
    </row>
    <row r="8" spans="1:76" s="3" customFormat="1" ht="15" customHeight="1" x14ac:dyDescent="0.25">
      <c r="A8" s="141" t="s">
        <v>62</v>
      </c>
      <c r="B8" s="323"/>
      <c r="C8" s="323"/>
      <c r="D8" s="323"/>
      <c r="E8" s="323"/>
      <c r="F8" s="323"/>
      <c r="G8" s="323"/>
      <c r="H8" s="323"/>
      <c r="I8" s="323"/>
      <c r="J8" s="323"/>
      <c r="K8" s="323"/>
      <c r="L8" s="347"/>
      <c r="M8" s="333"/>
      <c r="N8" s="333"/>
      <c r="O8" s="354"/>
      <c r="P8" s="350" t="s">
        <v>16</v>
      </c>
      <c r="Q8" s="331"/>
      <c r="R8" s="331" t="s">
        <v>18</v>
      </c>
      <c r="S8" s="331"/>
      <c r="T8" s="331" t="s">
        <v>17</v>
      </c>
      <c r="U8" s="331"/>
      <c r="V8" s="331" t="s">
        <v>12</v>
      </c>
      <c r="W8" s="345"/>
      <c r="X8" s="350" t="s">
        <v>19</v>
      </c>
      <c r="Y8" s="331"/>
      <c r="Z8" s="331" t="s">
        <v>23</v>
      </c>
      <c r="AA8" s="331"/>
      <c r="AB8" s="331" t="s">
        <v>20</v>
      </c>
      <c r="AC8" s="331"/>
      <c r="AD8" s="331" t="s">
        <v>12</v>
      </c>
      <c r="AE8" s="345"/>
      <c r="AF8" s="350" t="s">
        <v>17</v>
      </c>
      <c r="AG8" s="331"/>
      <c r="AH8" s="331" t="s">
        <v>21</v>
      </c>
      <c r="AI8" s="331"/>
      <c r="AJ8" s="331" t="s">
        <v>16</v>
      </c>
      <c r="AK8" s="331"/>
      <c r="AL8" s="331" t="s">
        <v>20</v>
      </c>
      <c r="AM8" s="331"/>
      <c r="AN8" s="331" t="s">
        <v>24</v>
      </c>
      <c r="AO8" s="345"/>
      <c r="AP8" s="292"/>
      <c r="AQ8" s="295"/>
      <c r="AR8" s="295"/>
      <c r="AS8" s="295"/>
      <c r="AT8" s="295"/>
      <c r="AU8" s="295"/>
      <c r="AV8" s="295"/>
      <c r="AW8" s="295"/>
      <c r="AX8" s="295"/>
      <c r="AY8" s="295"/>
      <c r="AZ8" s="304"/>
      <c r="BA8" s="292"/>
      <c r="BB8" s="295"/>
      <c r="BC8" s="295"/>
      <c r="BD8" s="295"/>
      <c r="BE8" s="304"/>
      <c r="BF8" s="292"/>
      <c r="BG8" s="295"/>
      <c r="BH8" s="304"/>
      <c r="BI8" s="337"/>
      <c r="BJ8" s="340"/>
      <c r="BK8" s="343"/>
      <c r="BL8" s="289"/>
      <c r="BM8" s="290"/>
      <c r="BN8" s="184"/>
      <c r="BO8" s="88"/>
      <c r="BP8" s="88"/>
      <c r="BQ8" s="94"/>
      <c r="BS8" s="91"/>
      <c r="BT8" s="91"/>
      <c r="BU8" s="91"/>
      <c r="BV8" s="91"/>
      <c r="BW8" t="s">
        <v>393</v>
      </c>
      <c r="BX8" s="91"/>
    </row>
    <row r="9" spans="1:76" s="3" customFormat="1" ht="15.75" customHeight="1" thickBot="1" x14ac:dyDescent="0.3">
      <c r="A9" s="142" t="s">
        <v>330</v>
      </c>
      <c r="B9" s="323"/>
      <c r="C9" s="323"/>
      <c r="D9" s="324"/>
      <c r="E9" s="324"/>
      <c r="F9" s="324"/>
      <c r="G9" s="323"/>
      <c r="H9" s="323"/>
      <c r="I9" s="323"/>
      <c r="J9" s="323"/>
      <c r="K9" s="323"/>
      <c r="L9" s="348"/>
      <c r="M9" s="334"/>
      <c r="N9" s="334"/>
      <c r="O9" s="355"/>
      <c r="P9" s="177" t="s">
        <v>14</v>
      </c>
      <c r="Q9" s="178" t="s">
        <v>13</v>
      </c>
      <c r="R9" s="178" t="s">
        <v>14</v>
      </c>
      <c r="S9" s="178" t="s">
        <v>13</v>
      </c>
      <c r="T9" s="178" t="s">
        <v>14</v>
      </c>
      <c r="U9" s="178" t="s">
        <v>13</v>
      </c>
      <c r="V9" s="178" t="s">
        <v>14</v>
      </c>
      <c r="W9" s="179" t="s">
        <v>13</v>
      </c>
      <c r="X9" s="177" t="s">
        <v>14</v>
      </c>
      <c r="Y9" s="178" t="s">
        <v>13</v>
      </c>
      <c r="Z9" s="178" t="s">
        <v>14</v>
      </c>
      <c r="AA9" s="178" t="s">
        <v>13</v>
      </c>
      <c r="AB9" s="178" t="s">
        <v>14</v>
      </c>
      <c r="AC9" s="178" t="s">
        <v>13</v>
      </c>
      <c r="AD9" s="178" t="s">
        <v>14</v>
      </c>
      <c r="AE9" s="179" t="s">
        <v>13</v>
      </c>
      <c r="AF9" s="177" t="s">
        <v>14</v>
      </c>
      <c r="AG9" s="178" t="s">
        <v>13</v>
      </c>
      <c r="AH9" s="178" t="s">
        <v>14</v>
      </c>
      <c r="AI9" s="178" t="s">
        <v>13</v>
      </c>
      <c r="AJ9" s="178" t="s">
        <v>14</v>
      </c>
      <c r="AK9" s="178" t="s">
        <v>13</v>
      </c>
      <c r="AL9" s="178" t="s">
        <v>14</v>
      </c>
      <c r="AM9" s="178" t="s">
        <v>13</v>
      </c>
      <c r="AN9" s="178" t="s">
        <v>14</v>
      </c>
      <c r="AO9" s="179" t="s">
        <v>13</v>
      </c>
      <c r="AP9" s="293"/>
      <c r="AQ9" s="296"/>
      <c r="AR9" s="296"/>
      <c r="AS9" s="296"/>
      <c r="AT9" s="296"/>
      <c r="AU9" s="296"/>
      <c r="AV9" s="296"/>
      <c r="AW9" s="296"/>
      <c r="AX9" s="296"/>
      <c r="AY9" s="296"/>
      <c r="AZ9" s="305"/>
      <c r="BA9" s="293"/>
      <c r="BB9" s="296"/>
      <c r="BC9" s="296"/>
      <c r="BD9" s="296"/>
      <c r="BE9" s="305"/>
      <c r="BF9" s="293"/>
      <c r="BG9" s="296"/>
      <c r="BH9" s="305"/>
      <c r="BI9" s="338"/>
      <c r="BJ9" s="341"/>
      <c r="BK9" s="344"/>
      <c r="BL9" s="160" t="s">
        <v>15</v>
      </c>
      <c r="BM9" s="161" t="s">
        <v>22</v>
      </c>
      <c r="BN9" s="180" t="s">
        <v>519</v>
      </c>
      <c r="BO9" s="88"/>
      <c r="BP9" s="88"/>
      <c r="BQ9" s="94"/>
      <c r="BS9" s="91"/>
      <c r="BT9" s="91"/>
      <c r="BU9" s="91"/>
      <c r="BV9" s="91"/>
      <c r="BW9" t="s">
        <v>400</v>
      </c>
      <c r="BX9" s="91"/>
    </row>
    <row r="10" spans="1:76" ht="15.95" customHeight="1" x14ac:dyDescent="0.25">
      <c r="A10" s="165" t="s">
        <v>467</v>
      </c>
      <c r="B10" s="165" t="s">
        <v>448</v>
      </c>
      <c r="C10" s="165" t="s">
        <v>466</v>
      </c>
      <c r="D10" s="165" t="s">
        <v>468</v>
      </c>
      <c r="E10" s="165" t="s">
        <v>258</v>
      </c>
      <c r="F10" s="165" t="s">
        <v>417</v>
      </c>
      <c r="G10" s="168">
        <v>41526</v>
      </c>
      <c r="H10" s="165">
        <v>3000</v>
      </c>
      <c r="I10" s="165">
        <v>2500</v>
      </c>
      <c r="J10" s="165" t="s">
        <v>79</v>
      </c>
      <c r="K10" s="165">
        <v>871</v>
      </c>
      <c r="L10" s="121">
        <v>16</v>
      </c>
      <c r="M10" s="118">
        <v>44</v>
      </c>
      <c r="N10" s="119">
        <v>41520</v>
      </c>
      <c r="O10" s="120">
        <v>4831</v>
      </c>
      <c r="P10" s="121"/>
      <c r="Q10" s="118"/>
      <c r="R10" s="118"/>
      <c r="S10" s="118"/>
      <c r="T10" s="118"/>
      <c r="U10" s="118"/>
      <c r="V10" s="118"/>
      <c r="W10" s="120"/>
      <c r="X10" s="121"/>
      <c r="Y10" s="118"/>
      <c r="Z10" s="118"/>
      <c r="AA10" s="118"/>
      <c r="AB10" s="118"/>
      <c r="AC10" s="118"/>
      <c r="AD10" s="118"/>
      <c r="AE10" s="120"/>
      <c r="AF10" s="121"/>
      <c r="AG10" s="118"/>
      <c r="AH10" s="118"/>
      <c r="AI10" s="118"/>
      <c r="AJ10" s="118"/>
      <c r="AK10" s="118"/>
      <c r="AL10" s="118"/>
      <c r="AM10" s="118"/>
      <c r="AN10" s="118"/>
      <c r="AO10" s="120"/>
      <c r="AP10" s="121"/>
      <c r="AQ10" s="118"/>
      <c r="AR10" s="118"/>
      <c r="AS10" s="118"/>
      <c r="AT10" s="118"/>
      <c r="AU10" s="118"/>
      <c r="AV10" s="118"/>
      <c r="AW10" s="118"/>
      <c r="AX10" s="122"/>
      <c r="AY10" s="118"/>
      <c r="AZ10" s="120"/>
      <c r="BA10" s="121"/>
      <c r="BB10" s="118"/>
      <c r="BC10" s="118"/>
      <c r="BD10" s="122"/>
      <c r="BE10" s="120"/>
      <c r="BF10" s="121"/>
      <c r="BG10" s="118"/>
      <c r="BH10" s="120"/>
      <c r="BI10" s="162"/>
      <c r="BJ10" s="163"/>
      <c r="BK10" s="164"/>
      <c r="BL10" s="171"/>
      <c r="BM10" s="120"/>
      <c r="BN10" s="186"/>
      <c r="BO10" s="43"/>
      <c r="BP10" s="43"/>
      <c r="BQ10" s="44"/>
      <c r="BR10" s="43"/>
      <c r="BS10" s="92"/>
      <c r="BT10" s="92"/>
      <c r="BU10" s="91"/>
      <c r="BV10" s="91"/>
      <c r="BW10" t="s">
        <v>526</v>
      </c>
      <c r="BX10" s="91"/>
    </row>
    <row r="11" spans="1:76" ht="15.95" customHeight="1" x14ac:dyDescent="0.25">
      <c r="A11" s="166" t="s">
        <v>470</v>
      </c>
      <c r="B11" s="166" t="s">
        <v>448</v>
      </c>
      <c r="C11" s="166" t="s">
        <v>469</v>
      </c>
      <c r="D11" s="166" t="s">
        <v>471</v>
      </c>
      <c r="E11" s="166" t="s">
        <v>260</v>
      </c>
      <c r="F11" s="166" t="s">
        <v>419</v>
      </c>
      <c r="G11" s="169">
        <v>41526</v>
      </c>
      <c r="H11" s="166">
        <v>2500</v>
      </c>
      <c r="I11" s="166">
        <v>2000</v>
      </c>
      <c r="J11" s="166" t="s">
        <v>79</v>
      </c>
      <c r="K11" s="166">
        <v>871</v>
      </c>
      <c r="L11" s="86">
        <v>10</v>
      </c>
      <c r="M11" s="83">
        <v>44</v>
      </c>
      <c r="N11" s="84">
        <v>41522</v>
      </c>
      <c r="O11" s="85">
        <v>186</v>
      </c>
      <c r="P11" s="86"/>
      <c r="Q11" s="83"/>
      <c r="R11" s="83"/>
      <c r="S11" s="83"/>
      <c r="T11" s="83"/>
      <c r="U11" s="83"/>
      <c r="V11" s="83"/>
      <c r="W11" s="85"/>
      <c r="X11" s="86"/>
      <c r="Y11" s="83"/>
      <c r="Z11" s="83"/>
      <c r="AA11" s="83"/>
      <c r="AB11" s="83"/>
      <c r="AC11" s="83"/>
      <c r="AD11" s="83"/>
      <c r="AE11" s="85"/>
      <c r="AF11" s="86"/>
      <c r="AG11" s="83"/>
      <c r="AH11" s="83"/>
      <c r="AI11" s="83"/>
      <c r="AJ11" s="83"/>
      <c r="AK11" s="83"/>
      <c r="AL11" s="83"/>
      <c r="AM11" s="83"/>
      <c r="AN11" s="83"/>
      <c r="AO11" s="85"/>
      <c r="AP11" s="86"/>
      <c r="AQ11" s="83"/>
      <c r="AR11" s="83"/>
      <c r="AS11" s="83"/>
      <c r="AT11" s="83"/>
      <c r="AU11" s="83"/>
      <c r="AV11" s="83"/>
      <c r="AW11" s="83"/>
      <c r="AX11" s="87"/>
      <c r="AY11" s="83"/>
      <c r="AZ11" s="85"/>
      <c r="BA11" s="86"/>
      <c r="BB11" s="83"/>
      <c r="BC11" s="83"/>
      <c r="BD11" s="87"/>
      <c r="BE11" s="85"/>
      <c r="BF11" s="86"/>
      <c r="BG11" s="83"/>
      <c r="BH11" s="85"/>
      <c r="BI11" s="86"/>
      <c r="BJ11" s="83"/>
      <c r="BK11" s="85"/>
      <c r="BL11" s="172"/>
      <c r="BM11" s="85"/>
      <c r="BN11" s="187"/>
      <c r="BO11" s="43"/>
      <c r="BP11" s="43"/>
      <c r="BQ11" s="44"/>
      <c r="BS11" s="91"/>
      <c r="BT11" s="91"/>
      <c r="BU11" s="91"/>
      <c r="BV11" s="91"/>
      <c r="BW11" t="s">
        <v>401</v>
      </c>
      <c r="BX11" s="91"/>
    </row>
    <row r="12" spans="1:76" ht="15.95" customHeight="1" x14ac:dyDescent="0.25">
      <c r="A12" s="167" t="s">
        <v>473</v>
      </c>
      <c r="B12" s="167" t="s">
        <v>448</v>
      </c>
      <c r="C12" s="167" t="s">
        <v>472</v>
      </c>
      <c r="D12" s="167" t="s">
        <v>474</v>
      </c>
      <c r="E12" s="167" t="s">
        <v>243</v>
      </c>
      <c r="F12" s="167" t="s">
        <v>409</v>
      </c>
      <c r="G12" s="170">
        <v>41526</v>
      </c>
      <c r="H12" s="167">
        <v>3000</v>
      </c>
      <c r="I12" s="167">
        <v>2800</v>
      </c>
      <c r="J12" s="167" t="s">
        <v>79</v>
      </c>
      <c r="K12" s="167">
        <v>568</v>
      </c>
      <c r="L12" s="86">
        <v>7</v>
      </c>
      <c r="M12" s="83">
        <v>54</v>
      </c>
      <c r="N12" s="84">
        <v>41506</v>
      </c>
      <c r="O12" s="85">
        <v>729</v>
      </c>
      <c r="P12" s="86"/>
      <c r="Q12" s="83"/>
      <c r="R12" s="83"/>
      <c r="S12" s="83"/>
      <c r="T12" s="83"/>
      <c r="U12" s="83"/>
      <c r="V12" s="83"/>
      <c r="W12" s="85"/>
      <c r="X12" s="86"/>
      <c r="Y12" s="83"/>
      <c r="Z12" s="83"/>
      <c r="AA12" s="83"/>
      <c r="AB12" s="83"/>
      <c r="AC12" s="83"/>
      <c r="AD12" s="83"/>
      <c r="AE12" s="85"/>
      <c r="AF12" s="86"/>
      <c r="AG12" s="83"/>
      <c r="AH12" s="83"/>
      <c r="AI12" s="83"/>
      <c r="AJ12" s="83"/>
      <c r="AK12" s="83"/>
      <c r="AL12" s="83"/>
      <c r="AM12" s="83"/>
      <c r="AN12" s="83"/>
      <c r="AO12" s="85"/>
      <c r="AP12" s="86"/>
      <c r="AQ12" s="83"/>
      <c r="AR12" s="83"/>
      <c r="AS12" s="83"/>
      <c r="AT12" s="83"/>
      <c r="AU12" s="83"/>
      <c r="AV12" s="83"/>
      <c r="AW12" s="83"/>
      <c r="AX12" s="87"/>
      <c r="AY12" s="83"/>
      <c r="AZ12" s="85"/>
      <c r="BA12" s="86"/>
      <c r="BB12" s="83"/>
      <c r="BC12" s="83"/>
      <c r="BD12" s="87"/>
      <c r="BE12" s="85"/>
      <c r="BF12" s="86"/>
      <c r="BG12" s="83"/>
      <c r="BH12" s="85"/>
      <c r="BI12" s="86"/>
      <c r="BJ12" s="83"/>
      <c r="BK12" s="85"/>
      <c r="BL12" s="172"/>
      <c r="BM12" s="85"/>
      <c r="BN12" s="187"/>
      <c r="BO12" s="43"/>
      <c r="BP12" s="43"/>
      <c r="BQ12" s="44"/>
      <c r="BS12" s="91"/>
      <c r="BT12" s="91"/>
      <c r="BU12" s="91"/>
      <c r="BV12" s="91"/>
      <c r="BW12" t="s">
        <v>404</v>
      </c>
      <c r="BX12" s="91"/>
    </row>
    <row r="13" spans="1:76" ht="15.95" customHeight="1" x14ac:dyDescent="0.25">
      <c r="A13" s="166" t="s">
        <v>485</v>
      </c>
      <c r="B13" s="166" t="s">
        <v>448</v>
      </c>
      <c r="C13" s="166" t="s">
        <v>484</v>
      </c>
      <c r="D13" s="166" t="s">
        <v>486</v>
      </c>
      <c r="E13" s="166" t="s">
        <v>244</v>
      </c>
      <c r="F13" s="166" t="s">
        <v>411</v>
      </c>
      <c r="G13" s="169">
        <v>41526</v>
      </c>
      <c r="H13" s="166">
        <v>2500</v>
      </c>
      <c r="I13" s="166">
        <v>2050</v>
      </c>
      <c r="J13" s="166">
        <v>0</v>
      </c>
      <c r="K13" s="166">
        <v>677</v>
      </c>
      <c r="L13" s="86">
        <v>10</v>
      </c>
      <c r="M13" s="83">
        <v>44</v>
      </c>
      <c r="N13" s="84">
        <v>41477</v>
      </c>
      <c r="O13" s="85">
        <v>826</v>
      </c>
      <c r="P13" s="86"/>
      <c r="Q13" s="83"/>
      <c r="R13" s="83"/>
      <c r="S13" s="83"/>
      <c r="T13" s="83"/>
      <c r="U13" s="83"/>
      <c r="V13" s="83"/>
      <c r="W13" s="85"/>
      <c r="X13" s="86"/>
      <c r="Y13" s="83"/>
      <c r="Z13" s="83"/>
      <c r="AA13" s="83"/>
      <c r="AB13" s="83"/>
      <c r="AC13" s="83"/>
      <c r="AD13" s="83"/>
      <c r="AE13" s="85"/>
      <c r="AF13" s="86"/>
      <c r="AG13" s="83"/>
      <c r="AH13" s="83"/>
      <c r="AI13" s="83"/>
      <c r="AJ13" s="83"/>
      <c r="AK13" s="83"/>
      <c r="AL13" s="83"/>
      <c r="AM13" s="83"/>
      <c r="AN13" s="83"/>
      <c r="AO13" s="85"/>
      <c r="AP13" s="86"/>
      <c r="AQ13" s="83"/>
      <c r="AR13" s="83"/>
      <c r="AS13" s="83"/>
      <c r="AT13" s="83"/>
      <c r="AU13" s="83"/>
      <c r="AV13" s="83"/>
      <c r="AW13" s="83"/>
      <c r="AX13" s="87"/>
      <c r="AY13" s="83"/>
      <c r="AZ13" s="85"/>
      <c r="BA13" s="86"/>
      <c r="BB13" s="83"/>
      <c r="BC13" s="83"/>
      <c r="BD13" s="87"/>
      <c r="BE13" s="85"/>
      <c r="BF13" s="86"/>
      <c r="BG13" s="83"/>
      <c r="BH13" s="85"/>
      <c r="BI13" s="86"/>
      <c r="BJ13" s="83"/>
      <c r="BK13" s="85"/>
      <c r="BL13" s="172"/>
      <c r="BM13" s="85"/>
      <c r="BN13" s="187"/>
      <c r="BO13" s="43"/>
      <c r="BP13" s="43"/>
      <c r="BQ13" s="44"/>
      <c r="BS13" s="91"/>
      <c r="BT13" s="91"/>
      <c r="BU13" s="91"/>
      <c r="BV13" s="91"/>
      <c r="BW13" t="s">
        <v>522</v>
      </c>
      <c r="BX13" s="91"/>
    </row>
    <row r="14" spans="1:76" ht="15.95" customHeight="1" x14ac:dyDescent="0.25">
      <c r="A14" s="167" t="s">
        <v>488</v>
      </c>
      <c r="B14" s="167" t="s">
        <v>448</v>
      </c>
      <c r="C14" s="167" t="s">
        <v>487</v>
      </c>
      <c r="D14" s="167" t="s">
        <v>489</v>
      </c>
      <c r="E14" s="167" t="s">
        <v>445</v>
      </c>
      <c r="F14" s="167" t="s">
        <v>425</v>
      </c>
      <c r="G14" s="170">
        <v>41526</v>
      </c>
      <c r="H14" s="167">
        <v>2500</v>
      </c>
      <c r="I14" s="167">
        <v>1790</v>
      </c>
      <c r="J14" s="167">
        <v>0</v>
      </c>
      <c r="K14" s="167">
        <v>568</v>
      </c>
      <c r="L14" s="86">
        <v>6</v>
      </c>
      <c r="M14" s="83">
        <v>46</v>
      </c>
      <c r="N14" s="84">
        <v>41506</v>
      </c>
      <c r="O14" s="85">
        <v>8261</v>
      </c>
      <c r="P14" s="86"/>
      <c r="Q14" s="83"/>
      <c r="R14" s="83"/>
      <c r="S14" s="83"/>
      <c r="T14" s="83"/>
      <c r="U14" s="83"/>
      <c r="V14" s="83"/>
      <c r="W14" s="85"/>
      <c r="X14" s="86"/>
      <c r="Y14" s="83"/>
      <c r="Z14" s="83"/>
      <c r="AA14" s="83"/>
      <c r="AB14" s="83"/>
      <c r="AC14" s="83"/>
      <c r="AD14" s="83"/>
      <c r="AE14" s="85"/>
      <c r="AF14" s="86"/>
      <c r="AG14" s="83"/>
      <c r="AH14" s="83"/>
      <c r="AI14" s="83"/>
      <c r="AJ14" s="83"/>
      <c r="AK14" s="83"/>
      <c r="AL14" s="83"/>
      <c r="AM14" s="83"/>
      <c r="AN14" s="83"/>
      <c r="AO14" s="85"/>
      <c r="AP14" s="86"/>
      <c r="AQ14" s="83"/>
      <c r="AR14" s="83"/>
      <c r="AS14" s="83"/>
      <c r="AT14" s="83"/>
      <c r="AU14" s="83"/>
      <c r="AV14" s="83"/>
      <c r="AW14" s="83"/>
      <c r="AX14" s="87"/>
      <c r="AY14" s="83"/>
      <c r="AZ14" s="85"/>
      <c r="BA14" s="86"/>
      <c r="BB14" s="83"/>
      <c r="BC14" s="83"/>
      <c r="BD14" s="87"/>
      <c r="BE14" s="85"/>
      <c r="BF14" s="86"/>
      <c r="BG14" s="83"/>
      <c r="BH14" s="85"/>
      <c r="BI14" s="86"/>
      <c r="BJ14" s="83"/>
      <c r="BK14" s="85"/>
      <c r="BL14" s="172"/>
      <c r="BM14" s="85"/>
      <c r="BN14" s="187"/>
      <c r="BO14" s="43"/>
      <c r="BP14" s="43"/>
      <c r="BQ14" s="44"/>
      <c r="BS14" s="91"/>
      <c r="BT14" s="91"/>
      <c r="BU14" s="91"/>
      <c r="BV14" s="91"/>
      <c r="BW14" t="s">
        <v>394</v>
      </c>
      <c r="BX14" s="91"/>
    </row>
    <row r="15" spans="1:76" ht="15.95" customHeight="1" x14ac:dyDescent="0.25">
      <c r="A15" s="166" t="s">
        <v>488</v>
      </c>
      <c r="B15" s="166" t="s">
        <v>448</v>
      </c>
      <c r="C15" s="166" t="s">
        <v>493</v>
      </c>
      <c r="D15" s="166" t="s">
        <v>494</v>
      </c>
      <c r="E15" s="166" t="s">
        <v>445</v>
      </c>
      <c r="F15" s="166" t="s">
        <v>425</v>
      </c>
      <c r="G15" s="169">
        <v>41526</v>
      </c>
      <c r="H15" s="166">
        <v>2500</v>
      </c>
      <c r="I15" s="166">
        <v>1712</v>
      </c>
      <c r="J15" s="166">
        <v>0</v>
      </c>
      <c r="K15" s="166">
        <v>568</v>
      </c>
      <c r="L15" s="86">
        <v>6</v>
      </c>
      <c r="M15" s="83">
        <v>46</v>
      </c>
      <c r="N15" s="84">
        <v>41507</v>
      </c>
      <c r="O15" s="85">
        <v>8261</v>
      </c>
      <c r="P15" s="86"/>
      <c r="Q15" s="83"/>
      <c r="R15" s="83"/>
      <c r="S15" s="83"/>
      <c r="T15" s="83"/>
      <c r="U15" s="83"/>
      <c r="V15" s="83"/>
      <c r="W15" s="85"/>
      <c r="X15" s="86"/>
      <c r="Y15" s="83"/>
      <c r="Z15" s="83"/>
      <c r="AA15" s="83"/>
      <c r="AB15" s="83"/>
      <c r="AC15" s="83"/>
      <c r="AD15" s="83"/>
      <c r="AE15" s="85"/>
      <c r="AF15" s="86"/>
      <c r="AG15" s="83"/>
      <c r="AH15" s="83"/>
      <c r="AI15" s="83"/>
      <c r="AJ15" s="83"/>
      <c r="AK15" s="83"/>
      <c r="AL15" s="83"/>
      <c r="AM15" s="83"/>
      <c r="AN15" s="83"/>
      <c r="AO15" s="85"/>
      <c r="AP15" s="86"/>
      <c r="AQ15" s="83"/>
      <c r="AR15" s="83"/>
      <c r="AS15" s="83"/>
      <c r="AT15" s="83"/>
      <c r="AU15" s="83"/>
      <c r="AV15" s="83"/>
      <c r="AW15" s="83"/>
      <c r="AX15" s="87"/>
      <c r="AY15" s="83"/>
      <c r="AZ15" s="85"/>
      <c r="BA15" s="86"/>
      <c r="BB15" s="83"/>
      <c r="BC15" s="83"/>
      <c r="BD15" s="87"/>
      <c r="BE15" s="85"/>
      <c r="BF15" s="86"/>
      <c r="BG15" s="83"/>
      <c r="BH15" s="85"/>
      <c r="BI15" s="86"/>
      <c r="BJ15" s="83"/>
      <c r="BK15" s="85"/>
      <c r="BL15" s="172"/>
      <c r="BM15" s="85"/>
      <c r="BN15" s="187"/>
      <c r="BO15" s="43"/>
      <c r="BP15" s="43"/>
      <c r="BQ15" s="44"/>
      <c r="BS15" s="91"/>
      <c r="BT15" s="91"/>
      <c r="BU15" s="91"/>
      <c r="BV15" s="91"/>
      <c r="BW15" t="s">
        <v>405</v>
      </c>
      <c r="BX15" s="91"/>
    </row>
    <row r="16" spans="1:76" ht="15.95" customHeight="1" x14ac:dyDescent="0.25">
      <c r="A16" s="167" t="s">
        <v>496</v>
      </c>
      <c r="B16" s="167" t="s">
        <v>448</v>
      </c>
      <c r="C16" s="167" t="s">
        <v>495</v>
      </c>
      <c r="D16" s="167" t="s">
        <v>497</v>
      </c>
      <c r="E16" s="167" t="s">
        <v>245</v>
      </c>
      <c r="F16" s="167" t="s">
        <v>412</v>
      </c>
      <c r="G16" s="170">
        <v>41526</v>
      </c>
      <c r="H16" s="167">
        <v>2500</v>
      </c>
      <c r="I16" s="167">
        <v>1500</v>
      </c>
      <c r="J16" s="167">
        <v>0</v>
      </c>
      <c r="K16" s="167">
        <v>871</v>
      </c>
      <c r="L16" s="86">
        <v>11</v>
      </c>
      <c r="M16" s="83">
        <v>54</v>
      </c>
      <c r="N16" s="84">
        <v>41513</v>
      </c>
      <c r="O16" s="85">
        <v>986</v>
      </c>
      <c r="P16" s="86"/>
      <c r="Q16" s="83"/>
      <c r="R16" s="83"/>
      <c r="S16" s="83"/>
      <c r="T16" s="83"/>
      <c r="U16" s="83"/>
      <c r="V16" s="83"/>
      <c r="W16" s="85"/>
      <c r="X16" s="86"/>
      <c r="Y16" s="83"/>
      <c r="Z16" s="83"/>
      <c r="AA16" s="83"/>
      <c r="AB16" s="83"/>
      <c r="AC16" s="83"/>
      <c r="AD16" s="83"/>
      <c r="AE16" s="85"/>
      <c r="AF16" s="86"/>
      <c r="AG16" s="83"/>
      <c r="AH16" s="83"/>
      <c r="AI16" s="83"/>
      <c r="AJ16" s="83"/>
      <c r="AK16" s="83"/>
      <c r="AL16" s="83"/>
      <c r="AM16" s="83"/>
      <c r="AN16" s="83"/>
      <c r="AO16" s="85"/>
      <c r="AP16" s="86"/>
      <c r="AQ16" s="83"/>
      <c r="AR16" s="83"/>
      <c r="AS16" s="83"/>
      <c r="AT16" s="83"/>
      <c r="AU16" s="83"/>
      <c r="AV16" s="83"/>
      <c r="AW16" s="83"/>
      <c r="AX16" s="87"/>
      <c r="AY16" s="83"/>
      <c r="AZ16" s="85"/>
      <c r="BA16" s="86"/>
      <c r="BB16" s="83"/>
      <c r="BC16" s="83"/>
      <c r="BD16" s="87"/>
      <c r="BE16" s="85"/>
      <c r="BF16" s="86"/>
      <c r="BG16" s="83"/>
      <c r="BH16" s="85"/>
      <c r="BI16" s="86"/>
      <c r="BJ16" s="83"/>
      <c r="BK16" s="85"/>
      <c r="BL16" s="172"/>
      <c r="BM16" s="85"/>
      <c r="BN16" s="187"/>
      <c r="BO16" s="43"/>
      <c r="BP16" s="43"/>
      <c r="BQ16" s="44"/>
      <c r="BS16" s="91"/>
      <c r="BT16" s="91"/>
      <c r="BU16" s="91"/>
      <c r="BV16" s="91"/>
      <c r="BW16" t="s">
        <v>397</v>
      </c>
      <c r="BX16" s="91"/>
    </row>
    <row r="17" spans="1:75" ht="15.95" customHeight="1" x14ac:dyDescent="0.25">
      <c r="A17" s="166" t="s">
        <v>470</v>
      </c>
      <c r="B17" s="166" t="s">
        <v>448</v>
      </c>
      <c r="C17" s="166" t="s">
        <v>469</v>
      </c>
      <c r="D17" s="166" t="s">
        <v>498</v>
      </c>
      <c r="E17" s="166" t="s">
        <v>260</v>
      </c>
      <c r="F17" s="166" t="s">
        <v>419</v>
      </c>
      <c r="G17" s="169">
        <v>41526</v>
      </c>
      <c r="H17" s="166">
        <v>2500</v>
      </c>
      <c r="I17" s="166">
        <v>2300</v>
      </c>
      <c r="J17" s="166">
        <v>0</v>
      </c>
      <c r="K17" s="166">
        <v>677</v>
      </c>
      <c r="L17" s="86">
        <v>9</v>
      </c>
      <c r="M17" s="83">
        <v>54</v>
      </c>
      <c r="N17" s="84">
        <v>41514</v>
      </c>
      <c r="O17" s="85">
        <v>186</v>
      </c>
      <c r="P17" s="86"/>
      <c r="Q17" s="83"/>
      <c r="R17" s="83"/>
      <c r="S17" s="83"/>
      <c r="T17" s="83"/>
      <c r="U17" s="83"/>
      <c r="V17" s="83"/>
      <c r="W17" s="85"/>
      <c r="X17" s="86"/>
      <c r="Y17" s="83"/>
      <c r="Z17" s="83"/>
      <c r="AA17" s="83"/>
      <c r="AB17" s="83"/>
      <c r="AC17" s="83"/>
      <c r="AD17" s="83"/>
      <c r="AE17" s="85"/>
      <c r="AF17" s="86"/>
      <c r="AG17" s="83"/>
      <c r="AH17" s="83"/>
      <c r="AI17" s="83"/>
      <c r="AJ17" s="83"/>
      <c r="AK17" s="83"/>
      <c r="AL17" s="83"/>
      <c r="AM17" s="83"/>
      <c r="AN17" s="83"/>
      <c r="AO17" s="85"/>
      <c r="AP17" s="86"/>
      <c r="AQ17" s="83"/>
      <c r="AR17" s="83"/>
      <c r="AS17" s="83"/>
      <c r="AT17" s="83"/>
      <c r="AU17" s="83"/>
      <c r="AV17" s="83"/>
      <c r="AW17" s="83"/>
      <c r="AX17" s="87"/>
      <c r="AY17" s="83"/>
      <c r="AZ17" s="85"/>
      <c r="BA17" s="86"/>
      <c r="BB17" s="83"/>
      <c r="BC17" s="83"/>
      <c r="BD17" s="87"/>
      <c r="BE17" s="85"/>
      <c r="BF17" s="86"/>
      <c r="BG17" s="83"/>
      <c r="BH17" s="85"/>
      <c r="BI17" s="86"/>
      <c r="BJ17" s="83"/>
      <c r="BK17" s="85"/>
      <c r="BL17" s="172"/>
      <c r="BM17" s="85"/>
      <c r="BN17" s="187"/>
      <c r="BO17" s="43"/>
      <c r="BP17" s="43"/>
      <c r="BQ17" s="44"/>
      <c r="BW17" t="s">
        <v>524</v>
      </c>
    </row>
    <row r="18" spans="1:75" ht="15.95" customHeight="1" x14ac:dyDescent="0.25">
      <c r="A18" s="167" t="s">
        <v>473</v>
      </c>
      <c r="B18" s="167" t="s">
        <v>448</v>
      </c>
      <c r="C18" s="167" t="s">
        <v>499</v>
      </c>
      <c r="D18" s="167" t="s">
        <v>500</v>
      </c>
      <c r="E18" s="167" t="s">
        <v>243</v>
      </c>
      <c r="F18" s="167" t="s">
        <v>409</v>
      </c>
      <c r="G18" s="170">
        <v>41526</v>
      </c>
      <c r="H18" s="167">
        <v>3000</v>
      </c>
      <c r="I18" s="167">
        <v>2600</v>
      </c>
      <c r="J18" s="167">
        <v>0</v>
      </c>
      <c r="K18" s="167">
        <v>475</v>
      </c>
      <c r="L18" s="86">
        <v>11</v>
      </c>
      <c r="M18" s="83">
        <v>54</v>
      </c>
      <c r="N18" s="84">
        <v>41473</v>
      </c>
      <c r="O18" s="85">
        <v>728</v>
      </c>
      <c r="P18" s="86"/>
      <c r="Q18" s="83"/>
      <c r="R18" s="83"/>
      <c r="S18" s="83"/>
      <c r="T18" s="83"/>
      <c r="U18" s="83"/>
      <c r="V18" s="83"/>
      <c r="W18" s="85"/>
      <c r="X18" s="86"/>
      <c r="Y18" s="83"/>
      <c r="Z18" s="83"/>
      <c r="AA18" s="83"/>
      <c r="AB18" s="83"/>
      <c r="AC18" s="83"/>
      <c r="AD18" s="83"/>
      <c r="AE18" s="85"/>
      <c r="AF18" s="86"/>
      <c r="AG18" s="83"/>
      <c r="AH18" s="83"/>
      <c r="AI18" s="83"/>
      <c r="AJ18" s="83"/>
      <c r="AK18" s="83"/>
      <c r="AL18" s="83"/>
      <c r="AM18" s="83"/>
      <c r="AN18" s="83"/>
      <c r="AO18" s="85"/>
      <c r="AP18" s="86"/>
      <c r="AQ18" s="83"/>
      <c r="AR18" s="83"/>
      <c r="AS18" s="83"/>
      <c r="AT18" s="83"/>
      <c r="AU18" s="83"/>
      <c r="AV18" s="83"/>
      <c r="AW18" s="83"/>
      <c r="AX18" s="87"/>
      <c r="AY18" s="83"/>
      <c r="AZ18" s="85"/>
      <c r="BA18" s="86"/>
      <c r="BB18" s="83"/>
      <c r="BC18" s="83"/>
      <c r="BD18" s="87"/>
      <c r="BE18" s="85"/>
      <c r="BF18" s="86"/>
      <c r="BG18" s="83"/>
      <c r="BH18" s="85"/>
      <c r="BI18" s="86"/>
      <c r="BJ18" s="83"/>
      <c r="BK18" s="85"/>
      <c r="BL18" s="172"/>
      <c r="BM18" s="85"/>
      <c r="BN18" s="187"/>
      <c r="BO18" s="43"/>
      <c r="BP18" s="43"/>
      <c r="BQ18" s="44"/>
      <c r="BW18" t="s">
        <v>525</v>
      </c>
    </row>
    <row r="19" spans="1:75" ht="15.95" customHeight="1" x14ac:dyDescent="0.25">
      <c r="A19" s="166" t="s">
        <v>504</v>
      </c>
      <c r="B19" s="166" t="s">
        <v>448</v>
      </c>
      <c r="C19" s="166" t="s">
        <v>503</v>
      </c>
      <c r="D19" s="166" t="s">
        <v>505</v>
      </c>
      <c r="E19" s="166" t="s">
        <v>262</v>
      </c>
      <c r="F19" s="166" t="s">
        <v>131</v>
      </c>
      <c r="G19" s="169">
        <v>41526</v>
      </c>
      <c r="H19" s="166">
        <v>1250</v>
      </c>
      <c r="I19" s="166">
        <v>91</v>
      </c>
      <c r="J19" s="166">
        <v>0</v>
      </c>
      <c r="K19" s="166">
        <v>484</v>
      </c>
      <c r="L19" s="86">
        <v>24</v>
      </c>
      <c r="M19" s="83">
        <v>67</v>
      </c>
      <c r="N19" s="84">
        <v>41514</v>
      </c>
      <c r="O19" s="85">
        <v>700</v>
      </c>
      <c r="P19" s="86"/>
      <c r="Q19" s="83"/>
      <c r="R19" s="83"/>
      <c r="S19" s="83"/>
      <c r="T19" s="83"/>
      <c r="U19" s="83"/>
      <c r="V19" s="83"/>
      <c r="W19" s="85"/>
      <c r="X19" s="86"/>
      <c r="Y19" s="83"/>
      <c r="Z19" s="83"/>
      <c r="AA19" s="83"/>
      <c r="AB19" s="83"/>
      <c r="AC19" s="83"/>
      <c r="AD19" s="83"/>
      <c r="AE19" s="85"/>
      <c r="AF19" s="86"/>
      <c r="AG19" s="83"/>
      <c r="AH19" s="83"/>
      <c r="AI19" s="83"/>
      <c r="AJ19" s="83"/>
      <c r="AK19" s="83"/>
      <c r="AL19" s="83"/>
      <c r="AM19" s="83"/>
      <c r="AN19" s="83"/>
      <c r="AO19" s="85"/>
      <c r="AP19" s="86"/>
      <c r="AQ19" s="83"/>
      <c r="AR19" s="83"/>
      <c r="AS19" s="83"/>
      <c r="AT19" s="83"/>
      <c r="AU19" s="83"/>
      <c r="AV19" s="83"/>
      <c r="AW19" s="83"/>
      <c r="AX19" s="87"/>
      <c r="AY19" s="83"/>
      <c r="AZ19" s="85"/>
      <c r="BA19" s="86"/>
      <c r="BB19" s="83"/>
      <c r="BC19" s="83"/>
      <c r="BD19" s="87"/>
      <c r="BE19" s="85"/>
      <c r="BF19" s="86"/>
      <c r="BG19" s="83"/>
      <c r="BH19" s="85"/>
      <c r="BI19" s="86"/>
      <c r="BJ19" s="83"/>
      <c r="BK19" s="85"/>
      <c r="BL19" s="172"/>
      <c r="BM19" s="85"/>
      <c r="BN19" s="187"/>
      <c r="BO19" s="43"/>
      <c r="BP19" s="43"/>
      <c r="BQ19" s="44"/>
    </row>
    <row r="20" spans="1:75" ht="15.95" customHeight="1" x14ac:dyDescent="0.25">
      <c r="A20" s="167" t="s">
        <v>507</v>
      </c>
      <c r="B20" s="167" t="s">
        <v>448</v>
      </c>
      <c r="C20" s="167" t="s">
        <v>506</v>
      </c>
      <c r="D20" s="167" t="s">
        <v>508</v>
      </c>
      <c r="E20" s="167" t="s">
        <v>309</v>
      </c>
      <c r="F20" s="167" t="s">
        <v>413</v>
      </c>
      <c r="G20" s="170">
        <v>41526</v>
      </c>
      <c r="H20" s="167">
        <v>2500</v>
      </c>
      <c r="I20" s="167">
        <v>2300</v>
      </c>
      <c r="J20" s="167">
        <v>0</v>
      </c>
      <c r="K20" s="167">
        <v>568</v>
      </c>
      <c r="L20" s="86">
        <v>11</v>
      </c>
      <c r="M20" s="83">
        <v>54</v>
      </c>
      <c r="N20" s="84">
        <v>41505</v>
      </c>
      <c r="O20" s="85">
        <v>830</v>
      </c>
      <c r="P20" s="86"/>
      <c r="Q20" s="83"/>
      <c r="R20" s="83"/>
      <c r="S20" s="83"/>
      <c r="T20" s="83"/>
      <c r="U20" s="83"/>
      <c r="V20" s="83"/>
      <c r="W20" s="85"/>
      <c r="X20" s="86"/>
      <c r="Y20" s="83"/>
      <c r="Z20" s="83"/>
      <c r="AA20" s="83"/>
      <c r="AB20" s="83"/>
      <c r="AC20" s="83"/>
      <c r="AD20" s="83"/>
      <c r="AE20" s="85"/>
      <c r="AF20" s="86"/>
      <c r="AG20" s="83"/>
      <c r="AH20" s="83"/>
      <c r="AI20" s="83"/>
      <c r="AJ20" s="83"/>
      <c r="AK20" s="83"/>
      <c r="AL20" s="83"/>
      <c r="AM20" s="83"/>
      <c r="AN20" s="83"/>
      <c r="AO20" s="85"/>
      <c r="AP20" s="86"/>
      <c r="AQ20" s="83"/>
      <c r="AR20" s="83"/>
      <c r="AS20" s="83"/>
      <c r="AT20" s="83"/>
      <c r="AU20" s="83"/>
      <c r="AV20" s="83"/>
      <c r="AW20" s="83"/>
      <c r="AX20" s="87"/>
      <c r="AY20" s="83"/>
      <c r="AZ20" s="85"/>
      <c r="BA20" s="86"/>
      <c r="BB20" s="83"/>
      <c r="BC20" s="83"/>
      <c r="BD20" s="87"/>
      <c r="BE20" s="85"/>
      <c r="BF20" s="86"/>
      <c r="BG20" s="83"/>
      <c r="BH20" s="85"/>
      <c r="BI20" s="86"/>
      <c r="BJ20" s="83"/>
      <c r="BK20" s="85"/>
      <c r="BL20" s="172"/>
      <c r="BM20" s="85"/>
      <c r="BN20" s="187"/>
      <c r="BO20" s="43"/>
      <c r="BP20" s="43"/>
      <c r="BQ20" s="44"/>
    </row>
    <row r="21" spans="1:75" ht="15.95" customHeight="1" x14ac:dyDescent="0.25">
      <c r="A21" s="166" t="s">
        <v>510</v>
      </c>
      <c r="B21" s="166" t="s">
        <v>448</v>
      </c>
      <c r="C21" s="166" t="s">
        <v>509</v>
      </c>
      <c r="D21" s="166" t="s">
        <v>511</v>
      </c>
      <c r="E21" s="166" t="s">
        <v>259</v>
      </c>
      <c r="F21" s="166" t="s">
        <v>418</v>
      </c>
      <c r="G21" s="169">
        <v>41527</v>
      </c>
      <c r="H21" s="166">
        <v>3000</v>
      </c>
      <c r="I21" s="166">
        <v>550</v>
      </c>
      <c r="J21" s="166">
        <v>0</v>
      </c>
      <c r="K21" s="166">
        <v>677</v>
      </c>
      <c r="L21" s="86">
        <v>10</v>
      </c>
      <c r="M21" s="83">
        <v>14</v>
      </c>
      <c r="N21" s="84">
        <v>41515</v>
      </c>
      <c r="O21" s="85">
        <v>139</v>
      </c>
      <c r="P21" s="86"/>
      <c r="Q21" s="83"/>
      <c r="R21" s="83"/>
      <c r="S21" s="83"/>
      <c r="T21" s="83"/>
      <c r="U21" s="83"/>
      <c r="V21" s="83"/>
      <c r="W21" s="85"/>
      <c r="X21" s="86"/>
      <c r="Y21" s="83"/>
      <c r="Z21" s="83"/>
      <c r="AA21" s="83"/>
      <c r="AB21" s="83"/>
      <c r="AC21" s="83"/>
      <c r="AD21" s="83"/>
      <c r="AE21" s="85"/>
      <c r="AF21" s="86"/>
      <c r="AG21" s="83"/>
      <c r="AH21" s="83"/>
      <c r="AI21" s="83"/>
      <c r="AJ21" s="83"/>
      <c r="AK21" s="83"/>
      <c r="AL21" s="83"/>
      <c r="AM21" s="83"/>
      <c r="AN21" s="83"/>
      <c r="AO21" s="85"/>
      <c r="AP21" s="86"/>
      <c r="AQ21" s="83"/>
      <c r="AR21" s="83"/>
      <c r="AS21" s="83"/>
      <c r="AT21" s="83"/>
      <c r="AU21" s="83"/>
      <c r="AV21" s="83"/>
      <c r="AW21" s="83"/>
      <c r="AX21" s="87"/>
      <c r="AY21" s="83"/>
      <c r="AZ21" s="85"/>
      <c r="BA21" s="86"/>
      <c r="BB21" s="83"/>
      <c r="BC21" s="83"/>
      <c r="BD21" s="87"/>
      <c r="BE21" s="85"/>
      <c r="BF21" s="86"/>
      <c r="BG21" s="83"/>
      <c r="BH21" s="85"/>
      <c r="BI21" s="86"/>
      <c r="BJ21" s="83"/>
      <c r="BK21" s="85"/>
      <c r="BL21" s="172"/>
      <c r="BM21" s="85"/>
      <c r="BN21" s="187"/>
      <c r="BO21" s="43"/>
      <c r="BP21" s="43"/>
      <c r="BQ21" s="44"/>
    </row>
    <row r="22" spans="1:75" ht="15.95" customHeight="1" x14ac:dyDescent="0.25">
      <c r="A22" s="167" t="s">
        <v>510</v>
      </c>
      <c r="B22" s="167" t="s">
        <v>448</v>
      </c>
      <c r="C22" s="167" t="s">
        <v>512</v>
      </c>
      <c r="D22" s="167" t="s">
        <v>513</v>
      </c>
      <c r="E22" s="167" t="s">
        <v>259</v>
      </c>
      <c r="F22" s="167" t="s">
        <v>418</v>
      </c>
      <c r="G22" s="170">
        <v>41527</v>
      </c>
      <c r="H22" s="167">
        <v>3000</v>
      </c>
      <c r="I22" s="167">
        <v>50</v>
      </c>
      <c r="J22" s="167">
        <v>0</v>
      </c>
      <c r="K22" s="167">
        <v>871</v>
      </c>
      <c r="L22" s="86">
        <v>11</v>
      </c>
      <c r="M22" s="83">
        <v>54</v>
      </c>
      <c r="N22" s="84">
        <v>41474</v>
      </c>
      <c r="O22" s="85">
        <v>139</v>
      </c>
      <c r="P22" s="86"/>
      <c r="Q22" s="83"/>
      <c r="R22" s="83"/>
      <c r="S22" s="83"/>
      <c r="T22" s="83"/>
      <c r="U22" s="83"/>
      <c r="V22" s="83"/>
      <c r="W22" s="85"/>
      <c r="X22" s="86"/>
      <c r="Y22" s="83"/>
      <c r="Z22" s="83"/>
      <c r="AA22" s="83"/>
      <c r="AB22" s="83"/>
      <c r="AC22" s="83"/>
      <c r="AD22" s="83"/>
      <c r="AE22" s="85"/>
      <c r="AF22" s="86"/>
      <c r="AG22" s="83"/>
      <c r="AH22" s="83"/>
      <c r="AI22" s="83"/>
      <c r="AJ22" s="83"/>
      <c r="AK22" s="83"/>
      <c r="AL22" s="83"/>
      <c r="AM22" s="83"/>
      <c r="AN22" s="83"/>
      <c r="AO22" s="85"/>
      <c r="AP22" s="86"/>
      <c r="AQ22" s="83"/>
      <c r="AR22" s="83"/>
      <c r="AS22" s="83"/>
      <c r="AT22" s="83"/>
      <c r="AU22" s="83"/>
      <c r="AV22" s="83"/>
      <c r="AW22" s="83"/>
      <c r="AX22" s="87"/>
      <c r="AY22" s="83"/>
      <c r="AZ22" s="85"/>
      <c r="BA22" s="86"/>
      <c r="BB22" s="83"/>
      <c r="BC22" s="83"/>
      <c r="BD22" s="87"/>
      <c r="BE22" s="85"/>
      <c r="BF22" s="86"/>
      <c r="BG22" s="83"/>
      <c r="BH22" s="85"/>
      <c r="BI22" s="86"/>
      <c r="BJ22" s="83"/>
      <c r="BK22" s="85"/>
      <c r="BL22" s="172"/>
      <c r="BM22" s="85"/>
      <c r="BN22" s="187"/>
      <c r="BO22" s="43"/>
      <c r="BP22" s="43"/>
      <c r="BQ22" s="44"/>
    </row>
  </sheetData>
  <sortState ref="BU2:BU7">
    <sortCondition ref="BU2:BU7"/>
  </sortState>
  <mergeCells count="65">
    <mergeCell ref="BD3:BD9"/>
    <mergeCell ref="D7:D9"/>
    <mergeCell ref="X8:Y8"/>
    <mergeCell ref="Z8:AA8"/>
    <mergeCell ref="AB8:AC8"/>
    <mergeCell ref="AD8:AE8"/>
    <mergeCell ref="P8:Q8"/>
    <mergeCell ref="R8:S8"/>
    <mergeCell ref="T8:U8"/>
    <mergeCell ref="V8:W8"/>
    <mergeCell ref="G7:G9"/>
    <mergeCell ref="H7:H9"/>
    <mergeCell ref="I7:I9"/>
    <mergeCell ref="J7:J9"/>
    <mergeCell ref="K7:K9"/>
    <mergeCell ref="O7:O9"/>
    <mergeCell ref="AN8:AO8"/>
    <mergeCell ref="L7:L9"/>
    <mergeCell ref="M7:M9"/>
    <mergeCell ref="AL7:AO7"/>
    <mergeCell ref="AF8:AG8"/>
    <mergeCell ref="AH8:AI8"/>
    <mergeCell ref="P7:W7"/>
    <mergeCell ref="X7:AE7"/>
    <mergeCell ref="AF7:AK7"/>
    <mergeCell ref="BE3:BE9"/>
    <mergeCell ref="BF3:BF9"/>
    <mergeCell ref="BG3:BG9"/>
    <mergeCell ref="BH3:BH9"/>
    <mergeCell ref="BI2:BK2"/>
    <mergeCell ref="BI3:BI9"/>
    <mergeCell ref="BJ3:BJ9"/>
    <mergeCell ref="BK3:BK9"/>
    <mergeCell ref="BC3:BC9"/>
    <mergeCell ref="L4:AO5"/>
    <mergeCell ref="A5:K6"/>
    <mergeCell ref="L6:O6"/>
    <mergeCell ref="P6:AE6"/>
    <mergeCell ref="AF6:AO6"/>
    <mergeCell ref="B7:B9"/>
    <mergeCell ref="C7:C9"/>
    <mergeCell ref="E7:E9"/>
    <mergeCell ref="F7:F9"/>
    <mergeCell ref="L2:AI3"/>
    <mergeCell ref="AJ2:AO2"/>
    <mergeCell ref="BA3:BA9"/>
    <mergeCell ref="AJ8:AK8"/>
    <mergeCell ref="N7:N9"/>
    <mergeCell ref="AL8:AM8"/>
    <mergeCell ref="BL2:BM8"/>
    <mergeCell ref="AP3:AP9"/>
    <mergeCell ref="AQ3:AQ9"/>
    <mergeCell ref="AR3:AR9"/>
    <mergeCell ref="AS3:AS9"/>
    <mergeCell ref="AT3:AT9"/>
    <mergeCell ref="AU3:AU9"/>
    <mergeCell ref="AV3:AV9"/>
    <mergeCell ref="AW3:AW9"/>
    <mergeCell ref="AP2:AZ2"/>
    <mergeCell ref="BA2:BE2"/>
    <mergeCell ref="BF2:BH2"/>
    <mergeCell ref="AX3:AX9"/>
    <mergeCell ref="AY3:AY9"/>
    <mergeCell ref="AZ3:AZ9"/>
    <mergeCell ref="BB3:BB9"/>
  </mergeCells>
  <dataValidations count="4">
    <dataValidation type="list" allowBlank="1" showInputMessage="1" showErrorMessage="1" sqref="BM11:BM22">
      <formula1>$BU$1:$BU$4</formula1>
    </dataValidation>
    <dataValidation type="list" allowBlank="1" showInputMessage="1" showErrorMessage="1" sqref="AP10:BK22">
      <formula1>$BS$1:$BS$2</formula1>
    </dataValidation>
    <dataValidation type="list" allowBlank="1" showInputMessage="1" showErrorMessage="1" sqref="BL10:BL22">
      <formula1>$BW$1:$BW$18</formula1>
    </dataValidation>
    <dataValidation type="list" allowBlank="1" showInputMessage="1" showErrorMessage="1" sqref="BM10">
      <formula1>$BU$1:$BU$9</formula1>
    </dataValidation>
  </dataValidations>
  <pageMargins left="0.19685039370078741" right="0.19685039370078741" top="0.59055118110236227" bottom="0.19685039370078741" header="0" footer="0"/>
  <pageSetup paperSize="667" scale="31" orientation="landscape" verticalDpi="12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6" tint="0.39997558519241921"/>
    <pageSetUpPr fitToPage="1"/>
  </sheetPr>
  <dimension ref="A1:CE22"/>
  <sheetViews>
    <sheetView showRowColHeaders="0" zoomScale="145" zoomScaleNormal="145" workbookViewId="0">
      <pane xSplit="3" ySplit="9" topLeftCell="D13" activePane="bottomRight" state="frozen"/>
      <selection activeCell="E1" sqref="E1:F2"/>
      <selection pane="topRight" activeCell="E1" sqref="E1:F2"/>
      <selection pane="bottomLeft" activeCell="E1" sqref="E1:F2"/>
      <selection pane="bottomRight" activeCell="E1" sqref="E1:F2"/>
    </sheetView>
  </sheetViews>
  <sheetFormatPr baseColWidth="10" defaultColWidth="9" defaultRowHeight="15.75" x14ac:dyDescent="0.25"/>
  <cols>
    <col min="1" max="1" width="16.7109375" style="1" customWidth="1"/>
    <col min="2" max="2" width="5.140625" style="1" customWidth="1"/>
    <col min="3" max="5" width="10.7109375" style="1" customWidth="1"/>
    <col min="6" max="6" width="16.7109375" style="1" customWidth="1"/>
    <col min="7" max="9" width="10.7109375" style="1" customWidth="1"/>
    <col min="10" max="10" width="16.7109375" style="1" customWidth="1"/>
    <col min="11" max="11" width="7.28515625" style="1" customWidth="1"/>
    <col min="12" max="15" width="10.7109375" style="1" customWidth="1"/>
    <col min="16" max="63" width="3.28515625" style="1" customWidth="1"/>
    <col min="64" max="64" width="62.7109375" style="1" customWidth="1"/>
    <col min="65" max="65" width="12.7109375" style="1" customWidth="1"/>
    <col min="66" max="66" width="45.7109375" style="1" customWidth="1"/>
    <col min="67" max="67" width="37" style="1" bestFit="1" customWidth="1"/>
    <col min="68" max="68" width="4.28515625" style="1" bestFit="1" customWidth="1"/>
    <col min="69" max="69" width="41.42578125" style="2" bestFit="1" customWidth="1"/>
    <col min="70" max="70" width="15.5703125" style="1" bestFit="1" customWidth="1"/>
    <col min="71" max="74" width="9" style="1"/>
    <col min="75" max="75" width="36.7109375" style="1" customWidth="1"/>
    <col min="76" max="16384" width="9" style="1"/>
  </cols>
  <sheetData>
    <row r="1" spans="1:83" s="3" customFormat="1" ht="15" thickBot="1" x14ac:dyDescent="0.3">
      <c r="A1" s="154"/>
      <c r="B1" s="154"/>
      <c r="C1" s="154"/>
      <c r="D1" s="154"/>
      <c r="E1" s="154"/>
      <c r="F1" s="154"/>
      <c r="G1" s="154"/>
      <c r="H1" s="154"/>
      <c r="I1" s="154"/>
      <c r="J1" s="154"/>
      <c r="K1" s="155"/>
      <c r="L1" s="156"/>
      <c r="M1" s="157"/>
      <c r="N1" s="157"/>
      <c r="O1" s="157"/>
      <c r="P1" s="157"/>
      <c r="Q1" s="157"/>
      <c r="R1" s="157"/>
      <c r="S1" s="157"/>
      <c r="T1" s="157"/>
      <c r="U1" s="157"/>
      <c r="V1" s="157"/>
      <c r="W1" s="157"/>
      <c r="X1" s="157"/>
      <c r="Y1" s="157"/>
      <c r="Z1" s="157"/>
      <c r="AA1" s="157"/>
      <c r="AB1" s="157"/>
      <c r="AC1" s="157"/>
      <c r="AD1" s="157"/>
      <c r="AE1" s="157"/>
      <c r="AF1" s="157"/>
      <c r="AG1" s="157"/>
      <c r="AH1" s="157"/>
      <c r="AI1" s="157"/>
      <c r="AJ1" s="158"/>
      <c r="AK1" s="158"/>
      <c r="AL1" s="158"/>
      <c r="AM1" s="158"/>
      <c r="AN1" s="158"/>
      <c r="AO1" s="158"/>
      <c r="AP1" s="159"/>
      <c r="AQ1" s="159"/>
      <c r="AR1" s="159"/>
      <c r="AS1" s="159"/>
      <c r="AT1" s="159"/>
      <c r="AU1" s="159"/>
      <c r="AV1" s="159"/>
      <c r="AW1" s="159"/>
      <c r="AX1" s="159"/>
      <c r="AY1" s="159"/>
      <c r="AZ1" s="159"/>
      <c r="BA1" s="159"/>
      <c r="BB1" s="159"/>
      <c r="BC1" s="159"/>
      <c r="BD1" s="159"/>
      <c r="BE1" s="159"/>
      <c r="BF1" s="159"/>
      <c r="BG1" s="159"/>
      <c r="BH1" s="159"/>
      <c r="BI1" s="159"/>
      <c r="BJ1" s="159"/>
      <c r="BK1" s="159"/>
      <c r="BL1" s="159"/>
      <c r="BM1" s="159"/>
      <c r="BN1" s="154"/>
      <c r="BO1" s="88"/>
      <c r="BS1" s="91"/>
      <c r="BT1" s="91"/>
      <c r="BU1" s="91"/>
      <c r="BV1" s="91"/>
      <c r="BW1" s="90"/>
    </row>
    <row r="2" spans="1:83" s="3" customFormat="1" ht="14.25" customHeight="1" thickTop="1" thickBot="1" x14ac:dyDescent="0.3">
      <c r="A2" s="154"/>
      <c r="B2" s="154"/>
      <c r="C2" s="154"/>
      <c r="D2" s="154"/>
      <c r="E2" s="154"/>
      <c r="F2" s="154"/>
      <c r="G2" s="154"/>
      <c r="H2" s="154"/>
      <c r="I2" s="154"/>
      <c r="J2" s="154"/>
      <c r="K2" s="155"/>
      <c r="L2" s="325" t="s">
        <v>59</v>
      </c>
      <c r="M2" s="326"/>
      <c r="N2" s="326"/>
      <c r="O2" s="326"/>
      <c r="P2" s="326"/>
      <c r="Q2" s="326"/>
      <c r="R2" s="326"/>
      <c r="S2" s="326"/>
      <c r="T2" s="326"/>
      <c r="U2" s="326"/>
      <c r="V2" s="326"/>
      <c r="W2" s="326"/>
      <c r="X2" s="326"/>
      <c r="Y2" s="326"/>
      <c r="Z2" s="326"/>
      <c r="AA2" s="326"/>
      <c r="AB2" s="326"/>
      <c r="AC2" s="326"/>
      <c r="AD2" s="326"/>
      <c r="AE2" s="326"/>
      <c r="AF2" s="326"/>
      <c r="AG2" s="326"/>
      <c r="AH2" s="326"/>
      <c r="AI2" s="326"/>
      <c r="AJ2" s="329" t="s">
        <v>52</v>
      </c>
      <c r="AK2" s="329"/>
      <c r="AL2" s="329"/>
      <c r="AM2" s="329"/>
      <c r="AN2" s="329"/>
      <c r="AO2" s="330"/>
      <c r="AP2" s="297" t="s">
        <v>29</v>
      </c>
      <c r="AQ2" s="298"/>
      <c r="AR2" s="298"/>
      <c r="AS2" s="298"/>
      <c r="AT2" s="298"/>
      <c r="AU2" s="298"/>
      <c r="AV2" s="298"/>
      <c r="AW2" s="298"/>
      <c r="AX2" s="298"/>
      <c r="AY2" s="298"/>
      <c r="AZ2" s="299"/>
      <c r="BA2" s="300" t="s">
        <v>30</v>
      </c>
      <c r="BB2" s="301"/>
      <c r="BC2" s="301"/>
      <c r="BD2" s="301"/>
      <c r="BE2" s="302"/>
      <c r="BF2" s="297" t="s">
        <v>32</v>
      </c>
      <c r="BG2" s="298"/>
      <c r="BH2" s="299"/>
      <c r="BI2" s="287" t="s">
        <v>61</v>
      </c>
      <c r="BJ2" s="335"/>
      <c r="BK2" s="288"/>
      <c r="BL2" s="287"/>
      <c r="BM2" s="288"/>
      <c r="BN2" s="138"/>
      <c r="BO2" s="88"/>
      <c r="BS2" s="91" t="s">
        <v>390</v>
      </c>
      <c r="BT2" s="91"/>
      <c r="BU2" s="91" t="s">
        <v>29</v>
      </c>
      <c r="BV2" s="91"/>
      <c r="BW2" t="s">
        <v>396</v>
      </c>
      <c r="BX2" s="91"/>
      <c r="BY2" s="91"/>
      <c r="BZ2" s="91"/>
      <c r="CA2" s="91"/>
      <c r="CB2" s="91"/>
      <c r="CC2" s="91"/>
      <c r="CD2" s="91"/>
      <c r="CE2" s="91"/>
    </row>
    <row r="3" spans="1:83" s="3" customFormat="1" ht="15.75" customHeight="1" thickBot="1" x14ac:dyDescent="0.3">
      <c r="A3" s="154"/>
      <c r="B3" s="154"/>
      <c r="C3" s="154"/>
      <c r="D3" s="154"/>
      <c r="E3" s="154"/>
      <c r="F3" s="154"/>
      <c r="G3" s="154"/>
      <c r="H3" s="154"/>
      <c r="I3" s="154"/>
      <c r="J3" s="154"/>
      <c r="K3" s="155"/>
      <c r="L3" s="327"/>
      <c r="M3" s="328"/>
      <c r="N3" s="328"/>
      <c r="O3" s="328"/>
      <c r="P3" s="328"/>
      <c r="Q3" s="328"/>
      <c r="R3" s="328"/>
      <c r="S3" s="328"/>
      <c r="T3" s="328"/>
      <c r="U3" s="328"/>
      <c r="V3" s="328"/>
      <c r="W3" s="328"/>
      <c r="X3" s="328"/>
      <c r="Y3" s="328"/>
      <c r="Z3" s="328"/>
      <c r="AA3" s="328"/>
      <c r="AB3" s="328"/>
      <c r="AC3" s="328"/>
      <c r="AD3" s="328"/>
      <c r="AE3" s="328"/>
      <c r="AF3" s="328"/>
      <c r="AG3" s="328"/>
      <c r="AH3" s="328"/>
      <c r="AI3" s="328"/>
      <c r="AJ3" s="175"/>
      <c r="AK3" s="175"/>
      <c r="AL3" s="175"/>
      <c r="AM3" s="175"/>
      <c r="AN3" s="175"/>
      <c r="AO3" s="176"/>
      <c r="AP3" s="291" t="s">
        <v>25</v>
      </c>
      <c r="AQ3" s="294" t="s">
        <v>34</v>
      </c>
      <c r="AR3" s="294" t="s">
        <v>45</v>
      </c>
      <c r="AS3" s="294" t="s">
        <v>46</v>
      </c>
      <c r="AT3" s="294" t="s">
        <v>40</v>
      </c>
      <c r="AU3" s="294" t="s">
        <v>39</v>
      </c>
      <c r="AV3" s="294" t="s">
        <v>41</v>
      </c>
      <c r="AW3" s="294" t="s">
        <v>55</v>
      </c>
      <c r="AX3" s="294" t="s">
        <v>43</v>
      </c>
      <c r="AY3" s="294" t="s">
        <v>42</v>
      </c>
      <c r="AZ3" s="303" t="s">
        <v>44</v>
      </c>
      <c r="BA3" s="291" t="s">
        <v>47</v>
      </c>
      <c r="BB3" s="294" t="s">
        <v>48</v>
      </c>
      <c r="BC3" s="294" t="s">
        <v>31</v>
      </c>
      <c r="BD3" s="294" t="s">
        <v>523</v>
      </c>
      <c r="BE3" s="303" t="s">
        <v>51</v>
      </c>
      <c r="BF3" s="291" t="s">
        <v>49</v>
      </c>
      <c r="BG3" s="294" t="s">
        <v>33</v>
      </c>
      <c r="BH3" s="303" t="s">
        <v>50</v>
      </c>
      <c r="BI3" s="336" t="s">
        <v>29</v>
      </c>
      <c r="BJ3" s="339" t="s">
        <v>53</v>
      </c>
      <c r="BK3" s="342" t="s">
        <v>54</v>
      </c>
      <c r="BL3" s="289"/>
      <c r="BM3" s="290"/>
      <c r="BN3" s="139"/>
      <c r="BO3" s="88"/>
      <c r="BS3" s="91"/>
      <c r="BT3" s="91"/>
      <c r="BU3" s="91" t="s">
        <v>53</v>
      </c>
      <c r="BV3" s="91"/>
      <c r="BW3" t="s">
        <v>399</v>
      </c>
      <c r="BX3" s="91"/>
      <c r="BY3" s="91"/>
      <c r="BZ3" s="91"/>
      <c r="CA3" s="91"/>
      <c r="CB3" s="91"/>
      <c r="CC3" s="91"/>
      <c r="CD3" s="91"/>
      <c r="CE3" s="91"/>
    </row>
    <row r="4" spans="1:83" s="3" customFormat="1" ht="15.75" customHeight="1" thickBot="1" x14ac:dyDescent="0.3">
      <c r="A4" s="154"/>
      <c r="B4" s="154"/>
      <c r="C4" s="154"/>
      <c r="D4" s="154"/>
      <c r="E4" s="154"/>
      <c r="F4" s="154"/>
      <c r="G4" s="154"/>
      <c r="H4" s="154"/>
      <c r="I4" s="154"/>
      <c r="J4" s="154"/>
      <c r="K4" s="155"/>
      <c r="L4" s="306" t="s">
        <v>60</v>
      </c>
      <c r="M4" s="307"/>
      <c r="N4" s="307"/>
      <c r="O4" s="307"/>
      <c r="P4" s="307"/>
      <c r="Q4" s="307"/>
      <c r="R4" s="307"/>
      <c r="S4" s="307"/>
      <c r="T4" s="307"/>
      <c r="U4" s="307"/>
      <c r="V4" s="307"/>
      <c r="W4" s="307"/>
      <c r="X4" s="307"/>
      <c r="Y4" s="307"/>
      <c r="Z4" s="307"/>
      <c r="AA4" s="307"/>
      <c r="AB4" s="307"/>
      <c r="AC4" s="307"/>
      <c r="AD4" s="307"/>
      <c r="AE4" s="307"/>
      <c r="AF4" s="307"/>
      <c r="AG4" s="307"/>
      <c r="AH4" s="307"/>
      <c r="AI4" s="307"/>
      <c r="AJ4" s="307"/>
      <c r="AK4" s="307"/>
      <c r="AL4" s="307"/>
      <c r="AM4" s="307"/>
      <c r="AN4" s="307"/>
      <c r="AO4" s="308"/>
      <c r="AP4" s="292"/>
      <c r="AQ4" s="295"/>
      <c r="AR4" s="295"/>
      <c r="AS4" s="295"/>
      <c r="AT4" s="295"/>
      <c r="AU4" s="295"/>
      <c r="AV4" s="295"/>
      <c r="AW4" s="295"/>
      <c r="AX4" s="295"/>
      <c r="AY4" s="295"/>
      <c r="AZ4" s="304"/>
      <c r="BA4" s="292"/>
      <c r="BB4" s="295"/>
      <c r="BC4" s="295"/>
      <c r="BD4" s="295"/>
      <c r="BE4" s="304"/>
      <c r="BF4" s="292"/>
      <c r="BG4" s="295"/>
      <c r="BH4" s="304"/>
      <c r="BI4" s="337"/>
      <c r="BJ4" s="340"/>
      <c r="BK4" s="343"/>
      <c r="BL4" s="289"/>
      <c r="BM4" s="290"/>
      <c r="BN4" s="139"/>
      <c r="BO4" s="88"/>
      <c r="BS4" s="91"/>
      <c r="BT4" s="91"/>
      <c r="BU4" s="91" t="s">
        <v>517</v>
      </c>
      <c r="BV4" s="91"/>
      <c r="BW4" t="s">
        <v>398</v>
      </c>
      <c r="BX4" s="91"/>
      <c r="BY4" s="91"/>
      <c r="BZ4" s="91"/>
      <c r="CA4" s="91"/>
      <c r="CB4" s="91"/>
      <c r="CC4" s="91"/>
      <c r="CD4" s="91"/>
      <c r="CE4" s="91"/>
    </row>
    <row r="5" spans="1:83" s="3" customFormat="1" ht="15.75" customHeight="1" thickTop="1" thickBot="1" x14ac:dyDescent="0.3">
      <c r="A5" s="312" t="s">
        <v>4</v>
      </c>
      <c r="B5" s="314"/>
      <c r="C5" s="314"/>
      <c r="D5" s="314"/>
      <c r="E5" s="314"/>
      <c r="F5" s="314"/>
      <c r="G5" s="314"/>
      <c r="H5" s="314"/>
      <c r="I5" s="314"/>
      <c r="J5" s="314"/>
      <c r="K5" s="315"/>
      <c r="L5" s="309"/>
      <c r="M5" s="310"/>
      <c r="N5" s="310"/>
      <c r="O5" s="310"/>
      <c r="P5" s="310"/>
      <c r="Q5" s="310"/>
      <c r="R5" s="310"/>
      <c r="S5" s="310"/>
      <c r="T5" s="310"/>
      <c r="U5" s="310"/>
      <c r="V5" s="310"/>
      <c r="W5" s="310"/>
      <c r="X5" s="310"/>
      <c r="Y5" s="310"/>
      <c r="Z5" s="310"/>
      <c r="AA5" s="310"/>
      <c r="AB5" s="310"/>
      <c r="AC5" s="310"/>
      <c r="AD5" s="310"/>
      <c r="AE5" s="310"/>
      <c r="AF5" s="310"/>
      <c r="AG5" s="310"/>
      <c r="AH5" s="310"/>
      <c r="AI5" s="310"/>
      <c r="AJ5" s="310"/>
      <c r="AK5" s="310"/>
      <c r="AL5" s="310"/>
      <c r="AM5" s="310"/>
      <c r="AN5" s="310"/>
      <c r="AO5" s="311"/>
      <c r="AP5" s="292"/>
      <c r="AQ5" s="295"/>
      <c r="AR5" s="295"/>
      <c r="AS5" s="295"/>
      <c r="AT5" s="295"/>
      <c r="AU5" s="295"/>
      <c r="AV5" s="295"/>
      <c r="AW5" s="295"/>
      <c r="AX5" s="295"/>
      <c r="AY5" s="295"/>
      <c r="AZ5" s="304"/>
      <c r="BA5" s="292"/>
      <c r="BB5" s="295"/>
      <c r="BC5" s="295"/>
      <c r="BD5" s="295"/>
      <c r="BE5" s="304"/>
      <c r="BF5" s="292"/>
      <c r="BG5" s="295"/>
      <c r="BH5" s="304"/>
      <c r="BI5" s="337"/>
      <c r="BJ5" s="340"/>
      <c r="BK5" s="343"/>
      <c r="BL5" s="289"/>
      <c r="BM5" s="290"/>
      <c r="BN5" s="139"/>
      <c r="BO5" s="88"/>
      <c r="BS5" s="91"/>
      <c r="BT5" s="91"/>
      <c r="BU5" s="93" t="s">
        <v>518</v>
      </c>
      <c r="BV5" s="91"/>
      <c r="BW5" t="s">
        <v>524</v>
      </c>
      <c r="BX5" s="91"/>
      <c r="BY5" s="91"/>
      <c r="BZ5" s="91"/>
      <c r="CA5" s="91"/>
      <c r="CB5" s="91"/>
      <c r="CC5" s="91"/>
      <c r="CD5" s="91"/>
      <c r="CE5" s="91"/>
    </row>
    <row r="6" spans="1:83" s="5" customFormat="1" ht="15.75" customHeight="1" thickBot="1" x14ac:dyDescent="0.3">
      <c r="A6" s="356"/>
      <c r="B6" s="318"/>
      <c r="C6" s="318"/>
      <c r="D6" s="318"/>
      <c r="E6" s="318"/>
      <c r="F6" s="318"/>
      <c r="G6" s="318"/>
      <c r="H6" s="318"/>
      <c r="I6" s="318"/>
      <c r="J6" s="318"/>
      <c r="K6" s="318"/>
      <c r="L6" s="319" t="s">
        <v>36</v>
      </c>
      <c r="M6" s="320"/>
      <c r="N6" s="320"/>
      <c r="O6" s="321"/>
      <c r="P6" s="320" t="s">
        <v>37</v>
      </c>
      <c r="Q6" s="320"/>
      <c r="R6" s="320"/>
      <c r="S6" s="320"/>
      <c r="T6" s="320"/>
      <c r="U6" s="320"/>
      <c r="V6" s="320"/>
      <c r="W6" s="320"/>
      <c r="X6" s="320"/>
      <c r="Y6" s="320"/>
      <c r="Z6" s="320"/>
      <c r="AA6" s="320"/>
      <c r="AB6" s="320"/>
      <c r="AC6" s="320"/>
      <c r="AD6" s="320"/>
      <c r="AE6" s="321"/>
      <c r="AF6" s="319" t="s">
        <v>38</v>
      </c>
      <c r="AG6" s="320"/>
      <c r="AH6" s="320"/>
      <c r="AI6" s="320"/>
      <c r="AJ6" s="320"/>
      <c r="AK6" s="320"/>
      <c r="AL6" s="320"/>
      <c r="AM6" s="320"/>
      <c r="AN6" s="320"/>
      <c r="AO6" s="321"/>
      <c r="AP6" s="292"/>
      <c r="AQ6" s="295"/>
      <c r="AR6" s="295"/>
      <c r="AS6" s="295"/>
      <c r="AT6" s="295"/>
      <c r="AU6" s="295"/>
      <c r="AV6" s="295"/>
      <c r="AW6" s="295"/>
      <c r="AX6" s="295"/>
      <c r="AY6" s="295"/>
      <c r="AZ6" s="304"/>
      <c r="BA6" s="292"/>
      <c r="BB6" s="295"/>
      <c r="BC6" s="295"/>
      <c r="BD6" s="295"/>
      <c r="BE6" s="304"/>
      <c r="BF6" s="292"/>
      <c r="BG6" s="295"/>
      <c r="BH6" s="304"/>
      <c r="BI6" s="337"/>
      <c r="BJ6" s="340"/>
      <c r="BK6" s="343"/>
      <c r="BL6" s="289"/>
      <c r="BM6" s="290"/>
      <c r="BN6" s="140"/>
      <c r="BO6" s="89"/>
      <c r="BS6" s="93"/>
      <c r="BT6" s="93"/>
      <c r="BU6" s="91" t="s">
        <v>391</v>
      </c>
      <c r="BV6" s="93"/>
      <c r="BW6" t="s">
        <v>402</v>
      </c>
      <c r="BX6" s="93"/>
      <c r="BY6" s="93"/>
      <c r="BZ6" s="93"/>
      <c r="CA6" s="93"/>
      <c r="CB6" s="93"/>
      <c r="CC6" s="93"/>
      <c r="CD6" s="93"/>
      <c r="CE6" s="93"/>
    </row>
    <row r="7" spans="1:83" s="3" customFormat="1" ht="15" customHeight="1" x14ac:dyDescent="0.25">
      <c r="A7" s="146">
        <f>COUNTIF(A10:A22,"&gt;=a")</f>
        <v>13</v>
      </c>
      <c r="B7" s="322" t="s">
        <v>56</v>
      </c>
      <c r="C7" s="322" t="s">
        <v>3</v>
      </c>
      <c r="D7" s="322" t="s">
        <v>242</v>
      </c>
      <c r="E7" s="322" t="s">
        <v>57</v>
      </c>
      <c r="F7" s="322" t="s">
        <v>58</v>
      </c>
      <c r="G7" s="322" t="s">
        <v>5</v>
      </c>
      <c r="H7" s="322" t="s">
        <v>0</v>
      </c>
      <c r="I7" s="322" t="s">
        <v>1</v>
      </c>
      <c r="J7" s="322" t="s">
        <v>6</v>
      </c>
      <c r="K7" s="322" t="s">
        <v>7</v>
      </c>
      <c r="L7" s="346" t="s">
        <v>8</v>
      </c>
      <c r="M7" s="332" t="s">
        <v>10</v>
      </c>
      <c r="N7" s="332" t="s">
        <v>9</v>
      </c>
      <c r="O7" s="349" t="s">
        <v>11</v>
      </c>
      <c r="P7" s="351" t="s">
        <v>27</v>
      </c>
      <c r="Q7" s="352"/>
      <c r="R7" s="352"/>
      <c r="S7" s="352"/>
      <c r="T7" s="352"/>
      <c r="U7" s="352"/>
      <c r="V7" s="352"/>
      <c r="W7" s="353"/>
      <c r="X7" s="351" t="s">
        <v>28</v>
      </c>
      <c r="Y7" s="352"/>
      <c r="Z7" s="352"/>
      <c r="AA7" s="352"/>
      <c r="AB7" s="352"/>
      <c r="AC7" s="352"/>
      <c r="AD7" s="352"/>
      <c r="AE7" s="353"/>
      <c r="AF7" s="346" t="s">
        <v>35</v>
      </c>
      <c r="AG7" s="332"/>
      <c r="AH7" s="332"/>
      <c r="AI7" s="332"/>
      <c r="AJ7" s="332"/>
      <c r="AK7" s="332"/>
      <c r="AL7" s="332" t="s">
        <v>26</v>
      </c>
      <c r="AM7" s="332"/>
      <c r="AN7" s="332"/>
      <c r="AO7" s="349"/>
      <c r="AP7" s="292"/>
      <c r="AQ7" s="295"/>
      <c r="AR7" s="295"/>
      <c r="AS7" s="295"/>
      <c r="AT7" s="295"/>
      <c r="AU7" s="295"/>
      <c r="AV7" s="295"/>
      <c r="AW7" s="295"/>
      <c r="AX7" s="295"/>
      <c r="AY7" s="295"/>
      <c r="AZ7" s="304"/>
      <c r="BA7" s="292"/>
      <c r="BB7" s="295"/>
      <c r="BC7" s="295"/>
      <c r="BD7" s="295"/>
      <c r="BE7" s="304"/>
      <c r="BF7" s="292"/>
      <c r="BG7" s="295"/>
      <c r="BH7" s="304"/>
      <c r="BI7" s="337"/>
      <c r="BJ7" s="340"/>
      <c r="BK7" s="343"/>
      <c r="BL7" s="289"/>
      <c r="BM7" s="290"/>
      <c r="BN7" s="139"/>
      <c r="BO7" s="88"/>
      <c r="BQ7" s="4"/>
      <c r="BS7" s="91"/>
      <c r="BT7" s="91"/>
      <c r="BU7" s="91" t="s">
        <v>54</v>
      </c>
      <c r="BV7" s="91"/>
      <c r="BW7" t="s">
        <v>403</v>
      </c>
      <c r="BX7" s="91"/>
      <c r="BY7" s="91"/>
      <c r="BZ7" s="91"/>
      <c r="CA7" s="91"/>
      <c r="CB7" s="91"/>
      <c r="CC7" s="91"/>
      <c r="CD7" s="91"/>
      <c r="CE7" s="91"/>
    </row>
    <row r="8" spans="1:83" s="3" customFormat="1" ht="15" customHeight="1" x14ac:dyDescent="0.25">
      <c r="A8" s="143" t="s">
        <v>62</v>
      </c>
      <c r="B8" s="323"/>
      <c r="C8" s="323"/>
      <c r="D8" s="323"/>
      <c r="E8" s="323"/>
      <c r="F8" s="323"/>
      <c r="G8" s="323"/>
      <c r="H8" s="323"/>
      <c r="I8" s="323"/>
      <c r="J8" s="323"/>
      <c r="K8" s="323"/>
      <c r="L8" s="347"/>
      <c r="M8" s="333"/>
      <c r="N8" s="333"/>
      <c r="O8" s="354"/>
      <c r="P8" s="350" t="s">
        <v>16</v>
      </c>
      <c r="Q8" s="331"/>
      <c r="R8" s="331" t="s">
        <v>18</v>
      </c>
      <c r="S8" s="331"/>
      <c r="T8" s="331" t="s">
        <v>17</v>
      </c>
      <c r="U8" s="331"/>
      <c r="V8" s="331" t="s">
        <v>12</v>
      </c>
      <c r="W8" s="345"/>
      <c r="X8" s="350" t="s">
        <v>19</v>
      </c>
      <c r="Y8" s="331"/>
      <c r="Z8" s="331" t="s">
        <v>23</v>
      </c>
      <c r="AA8" s="331"/>
      <c r="AB8" s="331" t="s">
        <v>20</v>
      </c>
      <c r="AC8" s="331"/>
      <c r="AD8" s="331" t="s">
        <v>12</v>
      </c>
      <c r="AE8" s="345"/>
      <c r="AF8" s="350" t="s">
        <v>17</v>
      </c>
      <c r="AG8" s="331"/>
      <c r="AH8" s="331" t="s">
        <v>21</v>
      </c>
      <c r="AI8" s="331"/>
      <c r="AJ8" s="331" t="s">
        <v>16</v>
      </c>
      <c r="AK8" s="331"/>
      <c r="AL8" s="331" t="s">
        <v>20</v>
      </c>
      <c r="AM8" s="331"/>
      <c r="AN8" s="331" t="s">
        <v>24</v>
      </c>
      <c r="AO8" s="345"/>
      <c r="AP8" s="292"/>
      <c r="AQ8" s="295"/>
      <c r="AR8" s="295"/>
      <c r="AS8" s="295"/>
      <c r="AT8" s="295"/>
      <c r="AU8" s="295"/>
      <c r="AV8" s="295"/>
      <c r="AW8" s="295"/>
      <c r="AX8" s="295"/>
      <c r="AY8" s="295"/>
      <c r="AZ8" s="304"/>
      <c r="BA8" s="292"/>
      <c r="BB8" s="295"/>
      <c r="BC8" s="295"/>
      <c r="BD8" s="295"/>
      <c r="BE8" s="304"/>
      <c r="BF8" s="292"/>
      <c r="BG8" s="295"/>
      <c r="BH8" s="304"/>
      <c r="BI8" s="337"/>
      <c r="BJ8" s="340"/>
      <c r="BK8" s="343"/>
      <c r="BL8" s="289"/>
      <c r="BM8" s="290"/>
      <c r="BN8" s="139"/>
      <c r="BO8" s="88"/>
      <c r="BQ8" s="4"/>
      <c r="BS8" s="91"/>
      <c r="BT8" s="91"/>
      <c r="BU8" s="91"/>
      <c r="BV8" s="91"/>
      <c r="BW8" t="s">
        <v>395</v>
      </c>
      <c r="BX8" s="91"/>
      <c r="BY8" s="91"/>
      <c r="BZ8" s="91"/>
      <c r="CA8" s="91"/>
      <c r="CB8" s="91"/>
      <c r="CC8" s="91"/>
      <c r="CD8" s="91"/>
      <c r="CE8" s="91"/>
    </row>
    <row r="9" spans="1:83" s="3" customFormat="1" ht="15.75" customHeight="1" thickBot="1" x14ac:dyDescent="0.3">
      <c r="A9" s="144" t="s">
        <v>330</v>
      </c>
      <c r="B9" s="323"/>
      <c r="C9" s="323"/>
      <c r="D9" s="324"/>
      <c r="E9" s="324"/>
      <c r="F9" s="324"/>
      <c r="G9" s="323"/>
      <c r="H9" s="323"/>
      <c r="I9" s="323"/>
      <c r="J9" s="323"/>
      <c r="K9" s="323"/>
      <c r="L9" s="348"/>
      <c r="M9" s="334"/>
      <c r="N9" s="334"/>
      <c r="O9" s="355"/>
      <c r="P9" s="177" t="s">
        <v>14</v>
      </c>
      <c r="Q9" s="178" t="s">
        <v>13</v>
      </c>
      <c r="R9" s="178" t="s">
        <v>14</v>
      </c>
      <c r="S9" s="178" t="s">
        <v>13</v>
      </c>
      <c r="T9" s="178" t="s">
        <v>14</v>
      </c>
      <c r="U9" s="178" t="s">
        <v>13</v>
      </c>
      <c r="V9" s="178" t="s">
        <v>14</v>
      </c>
      <c r="W9" s="179" t="s">
        <v>13</v>
      </c>
      <c r="X9" s="177" t="s">
        <v>14</v>
      </c>
      <c r="Y9" s="178" t="s">
        <v>13</v>
      </c>
      <c r="Z9" s="178" t="s">
        <v>14</v>
      </c>
      <c r="AA9" s="178" t="s">
        <v>13</v>
      </c>
      <c r="AB9" s="178" t="s">
        <v>14</v>
      </c>
      <c r="AC9" s="178" t="s">
        <v>13</v>
      </c>
      <c r="AD9" s="178" t="s">
        <v>14</v>
      </c>
      <c r="AE9" s="179" t="s">
        <v>13</v>
      </c>
      <c r="AF9" s="177" t="s">
        <v>14</v>
      </c>
      <c r="AG9" s="178" t="s">
        <v>13</v>
      </c>
      <c r="AH9" s="178" t="s">
        <v>14</v>
      </c>
      <c r="AI9" s="178" t="s">
        <v>13</v>
      </c>
      <c r="AJ9" s="178" t="s">
        <v>14</v>
      </c>
      <c r="AK9" s="178" t="s">
        <v>13</v>
      </c>
      <c r="AL9" s="178" t="s">
        <v>14</v>
      </c>
      <c r="AM9" s="178" t="s">
        <v>13</v>
      </c>
      <c r="AN9" s="178" t="s">
        <v>14</v>
      </c>
      <c r="AO9" s="179" t="s">
        <v>13</v>
      </c>
      <c r="AP9" s="293"/>
      <c r="AQ9" s="296"/>
      <c r="AR9" s="296"/>
      <c r="AS9" s="296"/>
      <c r="AT9" s="296"/>
      <c r="AU9" s="296"/>
      <c r="AV9" s="296"/>
      <c r="AW9" s="296"/>
      <c r="AX9" s="296"/>
      <c r="AY9" s="296"/>
      <c r="AZ9" s="305"/>
      <c r="BA9" s="293"/>
      <c r="BB9" s="296"/>
      <c r="BC9" s="296"/>
      <c r="BD9" s="296"/>
      <c r="BE9" s="305"/>
      <c r="BF9" s="293"/>
      <c r="BG9" s="296"/>
      <c r="BH9" s="305"/>
      <c r="BI9" s="338"/>
      <c r="BJ9" s="341"/>
      <c r="BK9" s="344"/>
      <c r="BL9" s="160" t="s">
        <v>15</v>
      </c>
      <c r="BM9" s="161" t="s">
        <v>22</v>
      </c>
      <c r="BN9" s="180" t="s">
        <v>519</v>
      </c>
      <c r="BO9" s="88"/>
      <c r="BQ9" s="4"/>
      <c r="BS9" s="91"/>
      <c r="BT9" s="91"/>
      <c r="BU9" s="91"/>
      <c r="BV9" s="91"/>
      <c r="BW9" t="s">
        <v>525</v>
      </c>
      <c r="BX9" s="91"/>
      <c r="BY9" s="91"/>
      <c r="BZ9" s="91"/>
      <c r="CA9" s="91"/>
      <c r="CB9" s="91"/>
      <c r="CC9" s="91"/>
      <c r="CD9" s="91"/>
      <c r="CE9" s="91"/>
    </row>
    <row r="10" spans="1:83" ht="15.95" customHeight="1" x14ac:dyDescent="0.25">
      <c r="A10" s="165" t="s">
        <v>447</v>
      </c>
      <c r="B10" s="165" t="s">
        <v>448</v>
      </c>
      <c r="C10" s="165" t="s">
        <v>446</v>
      </c>
      <c r="D10" s="165" t="s">
        <v>449</v>
      </c>
      <c r="E10" s="165" t="s">
        <v>315</v>
      </c>
      <c r="F10" s="165" t="s">
        <v>427</v>
      </c>
      <c r="G10" s="168">
        <v>41526</v>
      </c>
      <c r="H10" s="165">
        <v>2500</v>
      </c>
      <c r="I10" s="165">
        <v>2350</v>
      </c>
      <c r="J10" s="166"/>
      <c r="K10" s="165">
        <v>309</v>
      </c>
      <c r="L10" s="121">
        <v>8</v>
      </c>
      <c r="M10" s="118">
        <v>30</v>
      </c>
      <c r="N10" s="119">
        <v>41470</v>
      </c>
      <c r="O10" s="120">
        <v>9766</v>
      </c>
      <c r="P10" s="121"/>
      <c r="Q10" s="118"/>
      <c r="R10" s="118"/>
      <c r="S10" s="118"/>
      <c r="T10" s="118"/>
      <c r="U10" s="118"/>
      <c r="V10" s="118"/>
      <c r="W10" s="120"/>
      <c r="X10" s="121"/>
      <c r="Y10" s="118"/>
      <c r="Z10" s="118"/>
      <c r="AA10" s="118"/>
      <c r="AB10" s="118"/>
      <c r="AC10" s="118"/>
      <c r="AD10" s="118"/>
      <c r="AE10" s="120"/>
      <c r="AF10" s="121"/>
      <c r="AG10" s="118"/>
      <c r="AH10" s="118"/>
      <c r="AI10" s="118"/>
      <c r="AJ10" s="118"/>
      <c r="AK10" s="118"/>
      <c r="AL10" s="118"/>
      <c r="AM10" s="118"/>
      <c r="AN10" s="118"/>
      <c r="AO10" s="120"/>
      <c r="AP10" s="121"/>
      <c r="AQ10" s="118"/>
      <c r="AR10" s="118"/>
      <c r="AS10" s="118"/>
      <c r="AT10" s="118"/>
      <c r="AU10" s="118"/>
      <c r="AV10" s="118"/>
      <c r="AW10" s="118"/>
      <c r="AX10" s="122"/>
      <c r="AY10" s="118"/>
      <c r="AZ10" s="120"/>
      <c r="BA10" s="121"/>
      <c r="BB10" s="118"/>
      <c r="BC10" s="118"/>
      <c r="BD10" s="122"/>
      <c r="BE10" s="120"/>
      <c r="BF10" s="121"/>
      <c r="BG10" s="118"/>
      <c r="BH10" s="120"/>
      <c r="BI10" s="162"/>
      <c r="BJ10" s="163"/>
      <c r="BK10" s="164"/>
      <c r="BL10" s="171"/>
      <c r="BM10" s="120"/>
      <c r="BN10" s="173"/>
      <c r="BO10" s="43"/>
      <c r="BS10" s="92"/>
      <c r="BT10" s="92"/>
      <c r="BU10" s="91"/>
      <c r="BV10" s="91"/>
      <c r="BW10" t="s">
        <v>393</v>
      </c>
      <c r="BX10" s="91"/>
      <c r="BY10" s="91"/>
      <c r="BZ10" s="91"/>
      <c r="CA10" s="91"/>
      <c r="CB10" s="91"/>
      <c r="CC10" s="91"/>
      <c r="CD10" s="91"/>
      <c r="CE10" s="91"/>
    </row>
    <row r="11" spans="1:83" ht="15.95" customHeight="1" x14ac:dyDescent="0.25">
      <c r="A11" s="167" t="s">
        <v>451</v>
      </c>
      <c r="B11" s="166" t="s">
        <v>448</v>
      </c>
      <c r="C11" s="166" t="s">
        <v>450</v>
      </c>
      <c r="D11" s="166" t="s">
        <v>452</v>
      </c>
      <c r="E11" s="166" t="s">
        <v>326</v>
      </c>
      <c r="F11" s="166" t="s">
        <v>428</v>
      </c>
      <c r="G11" s="169">
        <v>41526</v>
      </c>
      <c r="H11" s="166">
        <v>2500</v>
      </c>
      <c r="I11" s="166">
        <v>2400</v>
      </c>
      <c r="J11" s="166"/>
      <c r="K11" s="166">
        <v>475</v>
      </c>
      <c r="L11" s="86">
        <v>4</v>
      </c>
      <c r="M11" s="83">
        <v>44</v>
      </c>
      <c r="N11" s="84">
        <v>41470</v>
      </c>
      <c r="O11" s="85">
        <v>410</v>
      </c>
      <c r="P11" s="86"/>
      <c r="Q11" s="83"/>
      <c r="R11" s="83"/>
      <c r="S11" s="83"/>
      <c r="T11" s="83"/>
      <c r="U11" s="83"/>
      <c r="V11" s="83"/>
      <c r="W11" s="85"/>
      <c r="X11" s="86"/>
      <c r="Y11" s="83"/>
      <c r="Z11" s="83"/>
      <c r="AA11" s="83"/>
      <c r="AB11" s="83"/>
      <c r="AC11" s="83"/>
      <c r="AD11" s="83"/>
      <c r="AE11" s="85"/>
      <c r="AF11" s="86"/>
      <c r="AG11" s="83"/>
      <c r="AH11" s="83"/>
      <c r="AI11" s="83"/>
      <c r="AJ11" s="83"/>
      <c r="AK11" s="83"/>
      <c r="AL11" s="83"/>
      <c r="AM11" s="83"/>
      <c r="AN11" s="83"/>
      <c r="AO11" s="85"/>
      <c r="AP11" s="86"/>
      <c r="AQ11" s="83"/>
      <c r="AR11" s="83"/>
      <c r="AS11" s="83"/>
      <c r="AT11" s="83"/>
      <c r="AU11" s="83"/>
      <c r="AV11" s="83"/>
      <c r="AW11" s="83"/>
      <c r="AX11" s="87"/>
      <c r="AY11" s="83"/>
      <c r="AZ11" s="85"/>
      <c r="BA11" s="86"/>
      <c r="BB11" s="83"/>
      <c r="BC11" s="83"/>
      <c r="BD11" s="87"/>
      <c r="BE11" s="85"/>
      <c r="BF11" s="86"/>
      <c r="BG11" s="83"/>
      <c r="BH11" s="85"/>
      <c r="BI11" s="86"/>
      <c r="BJ11" s="83"/>
      <c r="BK11" s="85"/>
      <c r="BL11" s="172"/>
      <c r="BM11" s="85"/>
      <c r="BN11" s="174"/>
      <c r="BO11" s="43"/>
      <c r="BP11" s="43"/>
      <c r="BQ11" s="44"/>
      <c r="BR11" s="43"/>
      <c r="BS11" s="91"/>
      <c r="BT11" s="91"/>
      <c r="BU11" s="91"/>
      <c r="BV11" s="91"/>
      <c r="BW11" t="s">
        <v>400</v>
      </c>
      <c r="BX11" s="91"/>
      <c r="BY11" s="91"/>
      <c r="BZ11" s="91"/>
      <c r="CA11" s="91"/>
      <c r="CB11" s="91"/>
      <c r="CC11" s="91"/>
      <c r="CD11" s="91"/>
      <c r="CE11" s="91"/>
    </row>
    <row r="12" spans="1:83" ht="15.95" customHeight="1" x14ac:dyDescent="0.25">
      <c r="A12" s="167" t="s">
        <v>451</v>
      </c>
      <c r="B12" s="167" t="s">
        <v>448</v>
      </c>
      <c r="C12" s="167" t="s">
        <v>453</v>
      </c>
      <c r="D12" s="167" t="s">
        <v>454</v>
      </c>
      <c r="E12" s="167" t="s">
        <v>326</v>
      </c>
      <c r="F12" s="167" t="s">
        <v>428</v>
      </c>
      <c r="G12" s="170">
        <v>41526</v>
      </c>
      <c r="H12" s="167">
        <v>2500</v>
      </c>
      <c r="I12" s="167">
        <v>1870</v>
      </c>
      <c r="J12" s="167"/>
      <c r="K12" s="167">
        <v>568</v>
      </c>
      <c r="L12" s="86">
        <v>2</v>
      </c>
      <c r="M12" s="83">
        <v>67</v>
      </c>
      <c r="N12" s="84">
        <v>41438</v>
      </c>
      <c r="O12" s="85">
        <v>410</v>
      </c>
      <c r="P12" s="86"/>
      <c r="Q12" s="83"/>
      <c r="R12" s="83"/>
      <c r="S12" s="83"/>
      <c r="T12" s="83"/>
      <c r="U12" s="83"/>
      <c r="V12" s="83"/>
      <c r="W12" s="85"/>
      <c r="X12" s="86"/>
      <c r="Y12" s="83"/>
      <c r="Z12" s="83"/>
      <c r="AA12" s="83"/>
      <c r="AB12" s="83"/>
      <c r="AC12" s="83"/>
      <c r="AD12" s="83"/>
      <c r="AE12" s="85"/>
      <c r="AF12" s="86"/>
      <c r="AG12" s="83"/>
      <c r="AH12" s="83"/>
      <c r="AI12" s="83"/>
      <c r="AJ12" s="83"/>
      <c r="AK12" s="83"/>
      <c r="AL12" s="83"/>
      <c r="AM12" s="83"/>
      <c r="AN12" s="83"/>
      <c r="AO12" s="85"/>
      <c r="AP12" s="86"/>
      <c r="AQ12" s="83"/>
      <c r="AR12" s="83"/>
      <c r="AS12" s="83"/>
      <c r="AT12" s="83"/>
      <c r="AU12" s="83"/>
      <c r="AV12" s="83"/>
      <c r="AW12" s="83"/>
      <c r="AX12" s="87"/>
      <c r="AY12" s="83"/>
      <c r="AZ12" s="85"/>
      <c r="BA12" s="86"/>
      <c r="BB12" s="83"/>
      <c r="BC12" s="83"/>
      <c r="BD12" s="87"/>
      <c r="BE12" s="85"/>
      <c r="BF12" s="86"/>
      <c r="BG12" s="83"/>
      <c r="BH12" s="85"/>
      <c r="BI12" s="86"/>
      <c r="BJ12" s="83"/>
      <c r="BK12" s="85"/>
      <c r="BL12" s="172"/>
      <c r="BM12" s="85"/>
      <c r="BN12" s="174"/>
      <c r="BO12" s="43"/>
      <c r="BS12" s="91"/>
      <c r="BT12" s="91"/>
      <c r="BU12" s="91"/>
      <c r="BV12" s="91"/>
      <c r="BW12" t="s">
        <v>526</v>
      </c>
      <c r="BX12" s="91"/>
      <c r="BY12" s="91"/>
      <c r="BZ12" s="91"/>
      <c r="CA12" s="91"/>
      <c r="CB12" s="91"/>
      <c r="CC12" s="91"/>
      <c r="CD12" s="91"/>
      <c r="CE12" s="91"/>
    </row>
    <row r="13" spans="1:83" ht="15.95" customHeight="1" x14ac:dyDescent="0.25">
      <c r="A13" s="167" t="s">
        <v>456</v>
      </c>
      <c r="B13" s="166" t="s">
        <v>457</v>
      </c>
      <c r="C13" s="166" t="s">
        <v>455</v>
      </c>
      <c r="D13" s="166" t="s">
        <v>458</v>
      </c>
      <c r="E13" s="166" t="s">
        <v>316</v>
      </c>
      <c r="F13" s="166" t="s">
        <v>428</v>
      </c>
      <c r="G13" s="169">
        <v>41526</v>
      </c>
      <c r="H13" s="166">
        <v>2500</v>
      </c>
      <c r="I13" s="166">
        <v>2211</v>
      </c>
      <c r="J13" s="166"/>
      <c r="K13" s="166">
        <v>484</v>
      </c>
      <c r="L13" s="86">
        <v>14</v>
      </c>
      <c r="M13" s="83">
        <v>67</v>
      </c>
      <c r="N13" s="84">
        <v>41477</v>
      </c>
      <c r="O13" s="85">
        <v>409</v>
      </c>
      <c r="P13" s="86"/>
      <c r="Q13" s="83"/>
      <c r="R13" s="83"/>
      <c r="S13" s="83"/>
      <c r="T13" s="83"/>
      <c r="U13" s="83"/>
      <c r="V13" s="83"/>
      <c r="W13" s="85"/>
      <c r="X13" s="86"/>
      <c r="Y13" s="83"/>
      <c r="Z13" s="83"/>
      <c r="AA13" s="83"/>
      <c r="AB13" s="83"/>
      <c r="AC13" s="83"/>
      <c r="AD13" s="83"/>
      <c r="AE13" s="85"/>
      <c r="AF13" s="86"/>
      <c r="AG13" s="83"/>
      <c r="AH13" s="83"/>
      <c r="AI13" s="83"/>
      <c r="AJ13" s="83"/>
      <c r="AK13" s="83"/>
      <c r="AL13" s="83"/>
      <c r="AM13" s="83"/>
      <c r="AN13" s="83"/>
      <c r="AO13" s="85"/>
      <c r="AP13" s="86"/>
      <c r="AQ13" s="83"/>
      <c r="AR13" s="83"/>
      <c r="AS13" s="83"/>
      <c r="AT13" s="83"/>
      <c r="AU13" s="83"/>
      <c r="AV13" s="83"/>
      <c r="AW13" s="83"/>
      <c r="AX13" s="87"/>
      <c r="AY13" s="83"/>
      <c r="AZ13" s="85"/>
      <c r="BA13" s="86"/>
      <c r="BB13" s="83"/>
      <c r="BC13" s="83"/>
      <c r="BD13" s="87"/>
      <c r="BE13" s="85"/>
      <c r="BF13" s="86"/>
      <c r="BG13" s="83"/>
      <c r="BH13" s="85"/>
      <c r="BI13" s="86"/>
      <c r="BJ13" s="83"/>
      <c r="BK13" s="85"/>
      <c r="BL13" s="172"/>
      <c r="BM13" s="85"/>
      <c r="BN13" s="174"/>
      <c r="BO13" s="43"/>
      <c r="BS13" s="91"/>
      <c r="BT13" s="91"/>
      <c r="BU13" s="91"/>
      <c r="BV13" s="91"/>
      <c r="BW13" t="s">
        <v>401</v>
      </c>
      <c r="BX13" s="91"/>
      <c r="BY13" s="91"/>
      <c r="BZ13" s="91"/>
      <c r="CA13" s="91"/>
      <c r="CB13" s="91"/>
      <c r="CC13" s="91"/>
      <c r="CD13" s="91"/>
      <c r="CE13" s="91"/>
    </row>
    <row r="14" spans="1:83" ht="15.95" customHeight="1" x14ac:dyDescent="0.25">
      <c r="A14" s="167" t="s">
        <v>460</v>
      </c>
      <c r="B14" s="167" t="s">
        <v>461</v>
      </c>
      <c r="C14" s="167" t="s">
        <v>459</v>
      </c>
      <c r="D14" s="167" t="s">
        <v>462</v>
      </c>
      <c r="E14" s="167" t="s">
        <v>295</v>
      </c>
      <c r="F14" s="167" t="s">
        <v>423</v>
      </c>
      <c r="G14" s="170">
        <v>41526</v>
      </c>
      <c r="H14" s="167">
        <v>3000</v>
      </c>
      <c r="I14" s="167">
        <v>2422</v>
      </c>
      <c r="J14" s="167"/>
      <c r="K14" s="167">
        <v>871</v>
      </c>
      <c r="L14" s="86">
        <v>11</v>
      </c>
      <c r="M14" s="83">
        <v>54</v>
      </c>
      <c r="N14" s="84">
        <v>41474</v>
      </c>
      <c r="O14" s="85">
        <v>2449</v>
      </c>
      <c r="P14" s="86"/>
      <c r="Q14" s="83"/>
      <c r="R14" s="83"/>
      <c r="S14" s="83"/>
      <c r="T14" s="83"/>
      <c r="U14" s="83"/>
      <c r="V14" s="83"/>
      <c r="W14" s="85"/>
      <c r="X14" s="86"/>
      <c r="Y14" s="83"/>
      <c r="Z14" s="83"/>
      <c r="AA14" s="83"/>
      <c r="AB14" s="83"/>
      <c r="AC14" s="83"/>
      <c r="AD14" s="83"/>
      <c r="AE14" s="85"/>
      <c r="AF14" s="86"/>
      <c r="AG14" s="83"/>
      <c r="AH14" s="83"/>
      <c r="AI14" s="83"/>
      <c r="AJ14" s="83"/>
      <c r="AK14" s="83"/>
      <c r="AL14" s="83"/>
      <c r="AM14" s="83"/>
      <c r="AN14" s="83"/>
      <c r="AO14" s="85"/>
      <c r="AP14" s="86"/>
      <c r="AQ14" s="83"/>
      <c r="AR14" s="83"/>
      <c r="AS14" s="83"/>
      <c r="AT14" s="83"/>
      <c r="AU14" s="83"/>
      <c r="AV14" s="83"/>
      <c r="AW14" s="83"/>
      <c r="AX14" s="87"/>
      <c r="AY14" s="83"/>
      <c r="AZ14" s="85"/>
      <c r="BA14" s="86"/>
      <c r="BB14" s="83"/>
      <c r="BC14" s="83"/>
      <c r="BD14" s="87"/>
      <c r="BE14" s="85"/>
      <c r="BF14" s="86"/>
      <c r="BG14" s="83"/>
      <c r="BH14" s="85"/>
      <c r="BI14" s="86"/>
      <c r="BJ14" s="83"/>
      <c r="BK14" s="85"/>
      <c r="BL14" s="172"/>
      <c r="BM14" s="85"/>
      <c r="BN14" s="174"/>
      <c r="BO14" s="43"/>
      <c r="BS14" s="91"/>
      <c r="BT14" s="91"/>
      <c r="BU14" s="91"/>
      <c r="BV14" s="91"/>
      <c r="BW14" t="s">
        <v>404</v>
      </c>
    </row>
    <row r="15" spans="1:83" ht="15.95" customHeight="1" x14ac:dyDescent="0.25">
      <c r="A15" s="167" t="s">
        <v>464</v>
      </c>
      <c r="B15" s="166" t="s">
        <v>457</v>
      </c>
      <c r="C15" s="166" t="s">
        <v>463</v>
      </c>
      <c r="D15" s="166" t="s">
        <v>465</v>
      </c>
      <c r="E15" s="166" t="s">
        <v>285</v>
      </c>
      <c r="F15" s="166" t="s">
        <v>412</v>
      </c>
      <c r="G15" s="169">
        <v>41526</v>
      </c>
      <c r="H15" s="166">
        <v>2500</v>
      </c>
      <c r="I15" s="166">
        <v>2291</v>
      </c>
      <c r="J15" s="166"/>
      <c r="K15" s="166">
        <v>568</v>
      </c>
      <c r="L15" s="86">
        <v>15</v>
      </c>
      <c r="M15" s="83">
        <v>46</v>
      </c>
      <c r="N15" s="84">
        <v>41513</v>
      </c>
      <c r="O15" s="85">
        <v>9187</v>
      </c>
      <c r="P15" s="86"/>
      <c r="Q15" s="83"/>
      <c r="R15" s="83"/>
      <c r="S15" s="83"/>
      <c r="T15" s="83"/>
      <c r="U15" s="83"/>
      <c r="V15" s="83"/>
      <c r="W15" s="85"/>
      <c r="X15" s="86"/>
      <c r="Y15" s="83"/>
      <c r="Z15" s="83"/>
      <c r="AA15" s="83"/>
      <c r="AB15" s="83"/>
      <c r="AC15" s="83"/>
      <c r="AD15" s="83"/>
      <c r="AE15" s="85"/>
      <c r="AF15" s="86"/>
      <c r="AG15" s="83"/>
      <c r="AH15" s="83"/>
      <c r="AI15" s="83"/>
      <c r="AJ15" s="83"/>
      <c r="AK15" s="83"/>
      <c r="AL15" s="83"/>
      <c r="AM15" s="83"/>
      <c r="AN15" s="83"/>
      <c r="AO15" s="85"/>
      <c r="AP15" s="86"/>
      <c r="AQ15" s="83"/>
      <c r="AR15" s="83"/>
      <c r="AS15" s="83"/>
      <c r="AT15" s="83"/>
      <c r="AU15" s="83"/>
      <c r="AV15" s="83"/>
      <c r="AW15" s="83"/>
      <c r="AX15" s="87"/>
      <c r="AY15" s="83"/>
      <c r="AZ15" s="85"/>
      <c r="BA15" s="86"/>
      <c r="BB15" s="83"/>
      <c r="BC15" s="83"/>
      <c r="BD15" s="87"/>
      <c r="BE15" s="85"/>
      <c r="BF15" s="86"/>
      <c r="BG15" s="83"/>
      <c r="BH15" s="85"/>
      <c r="BI15" s="86"/>
      <c r="BJ15" s="83"/>
      <c r="BK15" s="85"/>
      <c r="BL15" s="172"/>
      <c r="BM15" s="85"/>
      <c r="BN15" s="174"/>
      <c r="BO15" s="43"/>
      <c r="BS15" s="91"/>
      <c r="BT15" s="91"/>
      <c r="BU15" s="91"/>
      <c r="BV15" s="91"/>
      <c r="BW15" t="s">
        <v>522</v>
      </c>
    </row>
    <row r="16" spans="1:83" ht="15.95" customHeight="1" x14ac:dyDescent="0.25">
      <c r="A16" s="167" t="s">
        <v>475</v>
      </c>
      <c r="B16" s="167" t="s">
        <v>457</v>
      </c>
      <c r="C16" s="167" t="s">
        <v>476</v>
      </c>
      <c r="D16" s="167" t="s">
        <v>477</v>
      </c>
      <c r="E16" s="167" t="s">
        <v>282</v>
      </c>
      <c r="F16" s="167" t="s">
        <v>413</v>
      </c>
      <c r="G16" s="170">
        <v>41526</v>
      </c>
      <c r="H16" s="167">
        <v>2500</v>
      </c>
      <c r="I16" s="167">
        <v>1960</v>
      </c>
      <c r="J16" s="167" t="s">
        <v>231</v>
      </c>
      <c r="K16" s="167">
        <v>500</v>
      </c>
      <c r="L16" s="86">
        <v>14</v>
      </c>
      <c r="M16" s="83">
        <v>67</v>
      </c>
      <c r="N16" s="84">
        <v>41473</v>
      </c>
      <c r="O16" s="85">
        <v>160</v>
      </c>
      <c r="P16" s="86"/>
      <c r="Q16" s="83"/>
      <c r="R16" s="83"/>
      <c r="S16" s="83"/>
      <c r="T16" s="83"/>
      <c r="U16" s="83"/>
      <c r="V16" s="83"/>
      <c r="W16" s="85"/>
      <c r="X16" s="86"/>
      <c r="Y16" s="83"/>
      <c r="Z16" s="83"/>
      <c r="AA16" s="83"/>
      <c r="AB16" s="83"/>
      <c r="AC16" s="83"/>
      <c r="AD16" s="83"/>
      <c r="AE16" s="85"/>
      <c r="AF16" s="86"/>
      <c r="AG16" s="83"/>
      <c r="AH16" s="83"/>
      <c r="AI16" s="83"/>
      <c r="AJ16" s="83"/>
      <c r="AK16" s="83"/>
      <c r="AL16" s="83"/>
      <c r="AM16" s="83"/>
      <c r="AN16" s="83"/>
      <c r="AO16" s="85"/>
      <c r="AP16" s="86"/>
      <c r="AQ16" s="83"/>
      <c r="AR16" s="83"/>
      <c r="AS16" s="83"/>
      <c r="AT16" s="83"/>
      <c r="AU16" s="83"/>
      <c r="AV16" s="83"/>
      <c r="AW16" s="83"/>
      <c r="AX16" s="87"/>
      <c r="AY16" s="83"/>
      <c r="AZ16" s="85"/>
      <c r="BA16" s="86"/>
      <c r="BB16" s="83"/>
      <c r="BC16" s="83"/>
      <c r="BD16" s="87"/>
      <c r="BE16" s="85"/>
      <c r="BF16" s="86"/>
      <c r="BG16" s="83"/>
      <c r="BH16" s="85"/>
      <c r="BI16" s="86"/>
      <c r="BJ16" s="83"/>
      <c r="BK16" s="85"/>
      <c r="BL16" s="172"/>
      <c r="BM16" s="85"/>
      <c r="BN16" s="174"/>
      <c r="BO16" s="43"/>
      <c r="BS16" s="91"/>
      <c r="BT16" s="91"/>
      <c r="BU16" s="91"/>
      <c r="BV16" s="91"/>
      <c r="BW16" t="s">
        <v>394</v>
      </c>
    </row>
    <row r="17" spans="1:75" ht="15.95" customHeight="1" x14ac:dyDescent="0.25">
      <c r="A17" s="167" t="s">
        <v>479</v>
      </c>
      <c r="B17" s="166" t="s">
        <v>448</v>
      </c>
      <c r="C17" s="166" t="s">
        <v>478</v>
      </c>
      <c r="D17" s="166" t="s">
        <v>480</v>
      </c>
      <c r="E17" s="166" t="s">
        <v>325</v>
      </c>
      <c r="F17" s="166" t="s">
        <v>131</v>
      </c>
      <c r="G17" s="169">
        <v>41526</v>
      </c>
      <c r="H17" s="166">
        <v>1200</v>
      </c>
      <c r="I17" s="166">
        <v>320</v>
      </c>
      <c r="J17" s="166" t="s">
        <v>79</v>
      </c>
      <c r="K17" s="166">
        <v>568</v>
      </c>
      <c r="L17" s="86">
        <v>6</v>
      </c>
      <c r="M17" s="83">
        <v>67</v>
      </c>
      <c r="N17" s="84">
        <v>41514</v>
      </c>
      <c r="O17" s="85">
        <v>123</v>
      </c>
      <c r="P17" s="86"/>
      <c r="Q17" s="83"/>
      <c r="R17" s="83"/>
      <c r="S17" s="83"/>
      <c r="T17" s="83"/>
      <c r="U17" s="83"/>
      <c r="V17" s="83"/>
      <c r="W17" s="85"/>
      <c r="X17" s="86"/>
      <c r="Y17" s="83"/>
      <c r="Z17" s="83"/>
      <c r="AA17" s="83"/>
      <c r="AB17" s="83"/>
      <c r="AC17" s="83"/>
      <c r="AD17" s="83"/>
      <c r="AE17" s="85"/>
      <c r="AF17" s="86"/>
      <c r="AG17" s="83"/>
      <c r="AH17" s="83"/>
      <c r="AI17" s="83"/>
      <c r="AJ17" s="83"/>
      <c r="AK17" s="83"/>
      <c r="AL17" s="83"/>
      <c r="AM17" s="83"/>
      <c r="AN17" s="83"/>
      <c r="AO17" s="85"/>
      <c r="AP17" s="86"/>
      <c r="AQ17" s="83"/>
      <c r="AR17" s="83"/>
      <c r="AS17" s="83"/>
      <c r="AT17" s="83"/>
      <c r="AU17" s="83"/>
      <c r="AV17" s="83"/>
      <c r="AW17" s="83"/>
      <c r="AX17" s="87"/>
      <c r="AY17" s="83"/>
      <c r="AZ17" s="85"/>
      <c r="BA17" s="86"/>
      <c r="BB17" s="83"/>
      <c r="BC17" s="83"/>
      <c r="BD17" s="87"/>
      <c r="BE17" s="85"/>
      <c r="BF17" s="86"/>
      <c r="BG17" s="83"/>
      <c r="BH17" s="85"/>
      <c r="BI17" s="86"/>
      <c r="BJ17" s="83"/>
      <c r="BK17" s="85"/>
      <c r="BL17" s="172"/>
      <c r="BM17" s="85"/>
      <c r="BN17" s="174"/>
      <c r="BO17" s="43"/>
      <c r="BW17" t="s">
        <v>405</v>
      </c>
    </row>
    <row r="18" spans="1:75" ht="15.95" customHeight="1" x14ac:dyDescent="0.25">
      <c r="A18" s="167" t="s">
        <v>464</v>
      </c>
      <c r="B18" s="167" t="s">
        <v>457</v>
      </c>
      <c r="C18" s="167" t="s">
        <v>463</v>
      </c>
      <c r="D18" s="167" t="s">
        <v>481</v>
      </c>
      <c r="E18" s="167" t="s">
        <v>285</v>
      </c>
      <c r="F18" s="167" t="s">
        <v>412</v>
      </c>
      <c r="G18" s="170">
        <v>41526</v>
      </c>
      <c r="H18" s="167">
        <v>2500</v>
      </c>
      <c r="I18" s="167">
        <v>2300</v>
      </c>
      <c r="J18" s="167" t="s">
        <v>79</v>
      </c>
      <c r="K18" s="167">
        <v>484</v>
      </c>
      <c r="L18" s="86">
        <v>16</v>
      </c>
      <c r="M18" s="83">
        <v>67</v>
      </c>
      <c r="N18" s="84">
        <v>41519</v>
      </c>
      <c r="O18" s="85">
        <v>9181</v>
      </c>
      <c r="P18" s="86"/>
      <c r="Q18" s="83"/>
      <c r="R18" s="83"/>
      <c r="S18" s="83"/>
      <c r="T18" s="83"/>
      <c r="U18" s="83"/>
      <c r="V18" s="83"/>
      <c r="W18" s="85"/>
      <c r="X18" s="86"/>
      <c r="Y18" s="83"/>
      <c r="Z18" s="83"/>
      <c r="AA18" s="83"/>
      <c r="AB18" s="83"/>
      <c r="AC18" s="83"/>
      <c r="AD18" s="83"/>
      <c r="AE18" s="85"/>
      <c r="AF18" s="86"/>
      <c r="AG18" s="83"/>
      <c r="AH18" s="83"/>
      <c r="AI18" s="83"/>
      <c r="AJ18" s="83"/>
      <c r="AK18" s="83"/>
      <c r="AL18" s="83"/>
      <c r="AM18" s="83"/>
      <c r="AN18" s="83"/>
      <c r="AO18" s="85"/>
      <c r="AP18" s="86"/>
      <c r="AQ18" s="83"/>
      <c r="AR18" s="83"/>
      <c r="AS18" s="83"/>
      <c r="AT18" s="83"/>
      <c r="AU18" s="83"/>
      <c r="AV18" s="83"/>
      <c r="AW18" s="83"/>
      <c r="AX18" s="87"/>
      <c r="AY18" s="83"/>
      <c r="AZ18" s="85"/>
      <c r="BA18" s="86"/>
      <c r="BB18" s="83"/>
      <c r="BC18" s="83"/>
      <c r="BD18" s="87"/>
      <c r="BE18" s="85"/>
      <c r="BF18" s="86"/>
      <c r="BG18" s="83"/>
      <c r="BH18" s="85"/>
      <c r="BI18" s="86"/>
      <c r="BJ18" s="83"/>
      <c r="BK18" s="85"/>
      <c r="BL18" s="172"/>
      <c r="BM18" s="85"/>
      <c r="BN18" s="174"/>
      <c r="BO18" s="43"/>
      <c r="BW18" t="s">
        <v>397</v>
      </c>
    </row>
    <row r="19" spans="1:75" ht="15.95" customHeight="1" x14ac:dyDescent="0.25">
      <c r="A19" s="167" t="s">
        <v>434</v>
      </c>
      <c r="B19" s="166" t="s">
        <v>435</v>
      </c>
      <c r="C19" s="166" t="s">
        <v>433</v>
      </c>
      <c r="D19" s="166" t="s">
        <v>436</v>
      </c>
      <c r="E19" s="166" t="s">
        <v>292</v>
      </c>
      <c r="F19" s="166" t="s">
        <v>420</v>
      </c>
      <c r="G19" s="169">
        <v>41526</v>
      </c>
      <c r="H19" s="166">
        <v>1200</v>
      </c>
      <c r="I19" s="166">
        <v>1</v>
      </c>
      <c r="J19" s="166">
        <v>0</v>
      </c>
      <c r="K19" s="166">
        <v>871</v>
      </c>
      <c r="L19" s="86">
        <v>2</v>
      </c>
      <c r="M19" s="83">
        <v>30</v>
      </c>
      <c r="N19" s="84">
        <v>41520</v>
      </c>
      <c r="O19" s="85">
        <v>69</v>
      </c>
      <c r="P19" s="86"/>
      <c r="Q19" s="83"/>
      <c r="R19" s="83"/>
      <c r="S19" s="83"/>
      <c r="T19" s="83"/>
      <c r="U19" s="83"/>
      <c r="V19" s="83"/>
      <c r="W19" s="85"/>
      <c r="X19" s="86"/>
      <c r="Y19" s="83"/>
      <c r="Z19" s="83"/>
      <c r="AA19" s="83"/>
      <c r="AB19" s="83"/>
      <c r="AC19" s="83"/>
      <c r="AD19" s="83"/>
      <c r="AE19" s="85"/>
      <c r="AF19" s="86"/>
      <c r="AG19" s="83"/>
      <c r="AH19" s="83"/>
      <c r="AI19" s="83"/>
      <c r="AJ19" s="83"/>
      <c r="AK19" s="83"/>
      <c r="AL19" s="83"/>
      <c r="AM19" s="83"/>
      <c r="AN19" s="83"/>
      <c r="AO19" s="85"/>
      <c r="AP19" s="86"/>
      <c r="AQ19" s="83"/>
      <c r="AR19" s="83"/>
      <c r="AS19" s="83"/>
      <c r="AT19" s="83"/>
      <c r="AU19" s="83"/>
      <c r="AV19" s="83"/>
      <c r="AW19" s="83"/>
      <c r="AX19" s="87"/>
      <c r="AY19" s="83"/>
      <c r="AZ19" s="85"/>
      <c r="BA19" s="86"/>
      <c r="BB19" s="83"/>
      <c r="BC19" s="83"/>
      <c r="BD19" s="87"/>
      <c r="BE19" s="85"/>
      <c r="BF19" s="86"/>
      <c r="BG19" s="83"/>
      <c r="BH19" s="85"/>
      <c r="BI19" s="86"/>
      <c r="BJ19" s="83"/>
      <c r="BK19" s="85"/>
      <c r="BL19" s="172"/>
      <c r="BM19" s="85"/>
      <c r="BN19" s="174"/>
      <c r="BO19" s="43"/>
    </row>
    <row r="20" spans="1:75" ht="15.95" customHeight="1" x14ac:dyDescent="0.25">
      <c r="A20" s="167" t="s">
        <v>482</v>
      </c>
      <c r="B20" s="167" t="s">
        <v>457</v>
      </c>
      <c r="C20" s="167" t="s">
        <v>432</v>
      </c>
      <c r="D20" s="167" t="s">
        <v>483</v>
      </c>
      <c r="E20" s="167" t="s">
        <v>298</v>
      </c>
      <c r="F20" s="167" t="s">
        <v>416</v>
      </c>
      <c r="G20" s="170">
        <v>41526</v>
      </c>
      <c r="H20" s="167">
        <v>2500</v>
      </c>
      <c r="I20" s="167">
        <v>495</v>
      </c>
      <c r="J20" s="167">
        <v>0</v>
      </c>
      <c r="K20" s="167">
        <v>871</v>
      </c>
      <c r="L20" s="86">
        <v>13</v>
      </c>
      <c r="M20" s="83">
        <v>14</v>
      </c>
      <c r="N20" s="84">
        <v>41513</v>
      </c>
      <c r="O20" s="85">
        <v>161</v>
      </c>
      <c r="P20" s="86"/>
      <c r="Q20" s="83"/>
      <c r="R20" s="83"/>
      <c r="S20" s="83"/>
      <c r="T20" s="83"/>
      <c r="U20" s="83"/>
      <c r="V20" s="83"/>
      <c r="W20" s="85"/>
      <c r="X20" s="86"/>
      <c r="Y20" s="83"/>
      <c r="Z20" s="83"/>
      <c r="AA20" s="83"/>
      <c r="AB20" s="83"/>
      <c r="AC20" s="83"/>
      <c r="AD20" s="83"/>
      <c r="AE20" s="85"/>
      <c r="AF20" s="86"/>
      <c r="AG20" s="83"/>
      <c r="AH20" s="83"/>
      <c r="AI20" s="83"/>
      <c r="AJ20" s="83"/>
      <c r="AK20" s="83"/>
      <c r="AL20" s="83"/>
      <c r="AM20" s="83"/>
      <c r="AN20" s="83"/>
      <c r="AO20" s="85"/>
      <c r="AP20" s="86"/>
      <c r="AQ20" s="83"/>
      <c r="AR20" s="83"/>
      <c r="AS20" s="83"/>
      <c r="AT20" s="83"/>
      <c r="AU20" s="83"/>
      <c r="AV20" s="83"/>
      <c r="AW20" s="83"/>
      <c r="AX20" s="87"/>
      <c r="AY20" s="83"/>
      <c r="AZ20" s="85"/>
      <c r="BA20" s="86"/>
      <c r="BB20" s="83"/>
      <c r="BC20" s="83"/>
      <c r="BD20" s="87"/>
      <c r="BE20" s="85"/>
      <c r="BF20" s="86"/>
      <c r="BG20" s="83"/>
      <c r="BH20" s="85"/>
      <c r="BI20" s="86"/>
      <c r="BJ20" s="83"/>
      <c r="BK20" s="85"/>
      <c r="BL20" s="172"/>
      <c r="BM20" s="85"/>
      <c r="BN20" s="174"/>
      <c r="BO20" s="43"/>
    </row>
    <row r="21" spans="1:75" ht="15.95" customHeight="1" x14ac:dyDescent="0.25">
      <c r="A21" s="167" t="s">
        <v>491</v>
      </c>
      <c r="B21" s="166" t="s">
        <v>448</v>
      </c>
      <c r="C21" s="166" t="s">
        <v>490</v>
      </c>
      <c r="D21" s="166" t="s">
        <v>492</v>
      </c>
      <c r="E21" s="166" t="s">
        <v>259</v>
      </c>
      <c r="F21" s="166" t="s">
        <v>418</v>
      </c>
      <c r="G21" s="169">
        <v>41526</v>
      </c>
      <c r="H21" s="166">
        <v>3000</v>
      </c>
      <c r="I21" s="166">
        <v>2400</v>
      </c>
      <c r="J21" s="166">
        <v>0</v>
      </c>
      <c r="K21" s="166">
        <v>475</v>
      </c>
      <c r="L21" s="86">
        <v>1</v>
      </c>
      <c r="M21" s="83">
        <v>46</v>
      </c>
      <c r="N21" s="84">
        <v>41465</v>
      </c>
      <c r="O21" s="85">
        <v>162</v>
      </c>
      <c r="P21" s="86"/>
      <c r="Q21" s="83"/>
      <c r="R21" s="83"/>
      <c r="S21" s="83"/>
      <c r="T21" s="83"/>
      <c r="U21" s="83"/>
      <c r="V21" s="83"/>
      <c r="W21" s="85"/>
      <c r="X21" s="86"/>
      <c r="Y21" s="83"/>
      <c r="Z21" s="83"/>
      <c r="AA21" s="83"/>
      <c r="AB21" s="83"/>
      <c r="AC21" s="83"/>
      <c r="AD21" s="83"/>
      <c r="AE21" s="85"/>
      <c r="AF21" s="86"/>
      <c r="AG21" s="83"/>
      <c r="AH21" s="83"/>
      <c r="AI21" s="83"/>
      <c r="AJ21" s="83"/>
      <c r="AK21" s="83"/>
      <c r="AL21" s="83"/>
      <c r="AM21" s="83"/>
      <c r="AN21" s="83"/>
      <c r="AO21" s="85"/>
      <c r="AP21" s="86"/>
      <c r="AQ21" s="83"/>
      <c r="AR21" s="83"/>
      <c r="AS21" s="83"/>
      <c r="AT21" s="83"/>
      <c r="AU21" s="83"/>
      <c r="AV21" s="83"/>
      <c r="AW21" s="83"/>
      <c r="AX21" s="87"/>
      <c r="AY21" s="83"/>
      <c r="AZ21" s="85"/>
      <c r="BA21" s="86"/>
      <c r="BB21" s="83"/>
      <c r="BC21" s="83"/>
      <c r="BD21" s="87"/>
      <c r="BE21" s="85"/>
      <c r="BF21" s="86"/>
      <c r="BG21" s="83"/>
      <c r="BH21" s="85"/>
      <c r="BI21" s="86"/>
      <c r="BJ21" s="83"/>
      <c r="BK21" s="85"/>
      <c r="BL21" s="172"/>
      <c r="BM21" s="85"/>
      <c r="BN21" s="174"/>
      <c r="BO21" s="43"/>
    </row>
    <row r="22" spans="1:75" ht="15.95" customHeight="1" x14ac:dyDescent="0.25">
      <c r="A22" s="167" t="s">
        <v>434</v>
      </c>
      <c r="B22" s="167" t="s">
        <v>435</v>
      </c>
      <c r="C22" s="167" t="s">
        <v>501</v>
      </c>
      <c r="D22" s="167" t="s">
        <v>502</v>
      </c>
      <c r="E22" s="167" t="s">
        <v>292</v>
      </c>
      <c r="F22" s="167" t="s">
        <v>420</v>
      </c>
      <c r="G22" s="170">
        <v>41526</v>
      </c>
      <c r="H22" s="167">
        <v>1200</v>
      </c>
      <c r="I22" s="167">
        <v>300</v>
      </c>
      <c r="J22" s="167">
        <v>0</v>
      </c>
      <c r="K22" s="167">
        <v>568</v>
      </c>
      <c r="L22" s="86">
        <v>1</v>
      </c>
      <c r="M22" s="83">
        <v>67</v>
      </c>
      <c r="N22" s="84">
        <v>41507</v>
      </c>
      <c r="O22" s="85">
        <v>5784</v>
      </c>
      <c r="P22" s="86"/>
      <c r="Q22" s="83"/>
      <c r="R22" s="83"/>
      <c r="S22" s="83"/>
      <c r="T22" s="83"/>
      <c r="U22" s="83"/>
      <c r="V22" s="83"/>
      <c r="W22" s="85"/>
      <c r="X22" s="86"/>
      <c r="Y22" s="83"/>
      <c r="Z22" s="83"/>
      <c r="AA22" s="83"/>
      <c r="AB22" s="83"/>
      <c r="AC22" s="83"/>
      <c r="AD22" s="83"/>
      <c r="AE22" s="85"/>
      <c r="AF22" s="86"/>
      <c r="AG22" s="83"/>
      <c r="AH22" s="83"/>
      <c r="AI22" s="83"/>
      <c r="AJ22" s="83"/>
      <c r="AK22" s="83"/>
      <c r="AL22" s="83"/>
      <c r="AM22" s="83"/>
      <c r="AN22" s="83"/>
      <c r="AO22" s="85"/>
      <c r="AP22" s="86"/>
      <c r="AQ22" s="83"/>
      <c r="AR22" s="83"/>
      <c r="AS22" s="83"/>
      <c r="AT22" s="83"/>
      <c r="AU22" s="83"/>
      <c r="AV22" s="83"/>
      <c r="AW22" s="83"/>
      <c r="AX22" s="87"/>
      <c r="AY22" s="83"/>
      <c r="AZ22" s="85"/>
      <c r="BA22" s="86"/>
      <c r="BB22" s="83"/>
      <c r="BC22" s="83"/>
      <c r="BD22" s="87"/>
      <c r="BE22" s="85"/>
      <c r="BF22" s="86"/>
      <c r="BG22" s="83"/>
      <c r="BH22" s="85"/>
      <c r="BI22" s="86"/>
      <c r="BJ22" s="83"/>
      <c r="BK22" s="85"/>
      <c r="BL22" s="172"/>
      <c r="BM22" s="85"/>
      <c r="BN22" s="174"/>
      <c r="BO22" s="43"/>
    </row>
  </sheetData>
  <sortState ref="BW2:BW18">
    <sortCondition ref="BW2:BW18"/>
  </sortState>
  <mergeCells count="65">
    <mergeCell ref="BA2:BE2"/>
    <mergeCell ref="BF2:BH2"/>
    <mergeCell ref="C7:C9"/>
    <mergeCell ref="M7:M9"/>
    <mergeCell ref="BD3:BD9"/>
    <mergeCell ref="A5:K6"/>
    <mergeCell ref="AJ8:AK8"/>
    <mergeCell ref="O7:O9"/>
    <mergeCell ref="Z8:AA8"/>
    <mergeCell ref="AD8:AE8"/>
    <mergeCell ref="X7:AE7"/>
    <mergeCell ref="P8:Q8"/>
    <mergeCell ref="R8:S8"/>
    <mergeCell ref="T8:U8"/>
    <mergeCell ref="V8:W8"/>
    <mergeCell ref="P7:W7"/>
    <mergeCell ref="BL2:BM8"/>
    <mergeCell ref="B7:B9"/>
    <mergeCell ref="F7:F9"/>
    <mergeCell ref="L6:O6"/>
    <mergeCell ref="P6:AE6"/>
    <mergeCell ref="AF6:AO6"/>
    <mergeCell ref="L2:AI3"/>
    <mergeCell ref="AJ2:AO2"/>
    <mergeCell ref="BE3:BE9"/>
    <mergeCell ref="BF3:BF9"/>
    <mergeCell ref="BG3:BG9"/>
    <mergeCell ref="BH3:BH9"/>
    <mergeCell ref="AP2:AZ2"/>
    <mergeCell ref="AF8:AG8"/>
    <mergeCell ref="AF7:AK7"/>
    <mergeCell ref="AP3:AP9"/>
    <mergeCell ref="AB8:AC8"/>
    <mergeCell ref="AH8:AI8"/>
    <mergeCell ref="AY3:AY9"/>
    <mergeCell ref="BB3:BB9"/>
    <mergeCell ref="AQ3:AQ9"/>
    <mergeCell ref="AR3:AR9"/>
    <mergeCell ref="AS3:AS9"/>
    <mergeCell ref="BI2:BK2"/>
    <mergeCell ref="BI3:BI9"/>
    <mergeCell ref="BJ3:BJ9"/>
    <mergeCell ref="BK3:BK9"/>
    <mergeCell ref="AL7:AO7"/>
    <mergeCell ref="AT3:AT9"/>
    <mergeCell ref="AU3:AU9"/>
    <mergeCell ref="AL8:AM8"/>
    <mergeCell ref="AN8:AO8"/>
    <mergeCell ref="BC3:BC9"/>
    <mergeCell ref="AZ3:AZ9"/>
    <mergeCell ref="BA3:BA9"/>
    <mergeCell ref="L4:AO5"/>
    <mergeCell ref="AV3:AV9"/>
    <mergeCell ref="AW3:AW9"/>
    <mergeCell ref="AX3:AX9"/>
    <mergeCell ref="H7:H9"/>
    <mergeCell ref="X8:Y8"/>
    <mergeCell ref="D7:D9"/>
    <mergeCell ref="G7:G9"/>
    <mergeCell ref="E7:E9"/>
    <mergeCell ref="J7:J9"/>
    <mergeCell ref="I7:I9"/>
    <mergeCell ref="K7:K9"/>
    <mergeCell ref="N7:N9"/>
    <mergeCell ref="L7:L9"/>
  </mergeCells>
  <dataValidations count="4">
    <dataValidation type="list" allowBlank="1" showInputMessage="1" showErrorMessage="1" sqref="BM11:BM22">
      <formula1>$BU$1:$BU$4</formula1>
    </dataValidation>
    <dataValidation type="list" allowBlank="1" showInputMessage="1" showErrorMessage="1" sqref="AP10:BK22">
      <formula1>$BS$1:$BS$2</formula1>
    </dataValidation>
    <dataValidation type="list" allowBlank="1" showInputMessage="1" showErrorMessage="1" sqref="BL10:BL22">
      <formula1>$BW$1:$BW$17</formula1>
    </dataValidation>
    <dataValidation type="list" allowBlank="1" showInputMessage="1" showErrorMessage="1" sqref="BM10">
      <formula1>$BU$1:$BU$9</formula1>
    </dataValidation>
  </dataValidations>
  <pageMargins left="0.19685039370078741" right="0.19685039370078741" top="0.59055118110236227" bottom="0.19685039370078741" header="0" footer="0"/>
  <pageSetup paperSize="667" scale="31" orientation="landscape" verticalDpi="12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Q12"/>
  <sheetViews>
    <sheetView zoomScale="175" zoomScaleNormal="175" workbookViewId="0">
      <selection activeCell="E1" sqref="E1:F2"/>
    </sheetView>
  </sheetViews>
  <sheetFormatPr baseColWidth="10" defaultRowHeight="15" x14ac:dyDescent="0.25"/>
  <cols>
    <col min="5" max="5" width="7.140625" customWidth="1"/>
    <col min="6" max="6" width="28.7109375" customWidth="1"/>
    <col min="7" max="7" width="15.42578125" customWidth="1"/>
    <col min="8" max="8" width="22.5703125" customWidth="1"/>
    <col min="10" max="10" width="24.28515625" customWidth="1"/>
  </cols>
  <sheetData>
    <row r="1" spans="1:17" s="48" customFormat="1" ht="24.95" customHeight="1" x14ac:dyDescent="0.35">
      <c r="E1" s="357" t="s">
        <v>521</v>
      </c>
      <c r="F1" s="357"/>
    </row>
    <row r="2" spans="1:17" s="48" customFormat="1" ht="24.95" customHeight="1" x14ac:dyDescent="0.35">
      <c r="E2" s="357" t="s">
        <v>389</v>
      </c>
      <c r="F2" s="357"/>
      <c r="Q2" s="48" t="s">
        <v>333</v>
      </c>
    </row>
    <row r="3" spans="1:17" s="48" customFormat="1" ht="24.95" customHeight="1" x14ac:dyDescent="0.35">
      <c r="Q3" s="49" t="s">
        <v>332</v>
      </c>
    </row>
    <row r="4" spans="1:17" s="48" customFormat="1" ht="24.95" customHeight="1" x14ac:dyDescent="0.35">
      <c r="Q4" s="49" t="s">
        <v>334</v>
      </c>
    </row>
    <row r="5" spans="1:17" s="48" customFormat="1" ht="24.95" customHeight="1" x14ac:dyDescent="0.35">
      <c r="Q5" s="49" t="s">
        <v>335</v>
      </c>
    </row>
    <row r="6" spans="1:17" s="48" customFormat="1" ht="24.95" customHeight="1" x14ac:dyDescent="0.35">
      <c r="Q6" s="49" t="s">
        <v>336</v>
      </c>
    </row>
    <row r="7" spans="1:17" s="48" customFormat="1" ht="24.95" customHeight="1" x14ac:dyDescent="0.35">
      <c r="Q7" s="49" t="s">
        <v>334</v>
      </c>
    </row>
    <row r="8" spans="1:17" s="48" customFormat="1" ht="24.95" customHeight="1" x14ac:dyDescent="0.35">
      <c r="A8" s="48" t="s">
        <v>331</v>
      </c>
      <c r="E8" s="49"/>
      <c r="F8" s="49"/>
    </row>
    <row r="9" spans="1:17" s="48" customFormat="1" ht="24.95" customHeight="1" x14ac:dyDescent="0.35">
      <c r="E9" s="49" t="str">
        <f>CONCATENATE(MID(A8,1,4)," ",MID(A8,5,3)," ",MID(A8,8,3))</f>
        <v>P117 168 578</v>
      </c>
      <c r="F9" s="49" t="s">
        <v>384</v>
      </c>
    </row>
    <row r="10" spans="1:17" s="48" customFormat="1" ht="24.95" customHeight="1" x14ac:dyDescent="0.35">
      <c r="F10" s="49" t="str">
        <f>CONCATENATE(MID(A8,11,2))</f>
        <v>25</v>
      </c>
      <c r="G10" s="48" t="s">
        <v>381</v>
      </c>
    </row>
    <row r="11" spans="1:17" s="48" customFormat="1" ht="24.95" customHeight="1" x14ac:dyDescent="0.35">
      <c r="G11" s="49" t="str">
        <f>CONCATENATE(MID(A8,13,5))</f>
        <v>0655V</v>
      </c>
      <c r="H11" s="49" t="s">
        <v>382</v>
      </c>
    </row>
    <row r="12" spans="1:17" s="48" customFormat="1" ht="24.95" customHeight="1" x14ac:dyDescent="0.35">
      <c r="H12" s="49" t="str">
        <f>CONCATENATE(MID(A8,18,1))</f>
        <v>M</v>
      </c>
      <c r="I12" s="49" t="s">
        <v>383</v>
      </c>
    </row>
  </sheetData>
  <mergeCells count="2">
    <mergeCell ref="E1:F1"/>
    <mergeCell ref="E2:F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CR</vt:lpstr>
      <vt:lpstr>Base Couteaux de rasage</vt:lpstr>
      <vt:lpstr>Saisie MA</vt:lpstr>
      <vt:lpstr>Saisie MLx</vt:lpstr>
      <vt:lpstr>Sapette</vt:lpstr>
      <vt:lpstr>'Base Couteaux de rasage'!Zone_d_impression</vt:lpstr>
      <vt:lpstr>CR!Zone_d_impression</vt:lpstr>
      <vt:lpstr>'Saisie MA'!Zone_d_impression</vt:lpstr>
      <vt:lpstr>'Saisie MLx'!Zone_d_impression</vt:lpstr>
    </vt:vector>
  </TitlesOfParts>
  <Company>PSA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 MANGEON - C502018</dc:creator>
  <cp:lastModifiedBy>Herve</cp:lastModifiedBy>
  <cp:lastPrinted>2013-08-23T12:37:25Z</cp:lastPrinted>
  <dcterms:created xsi:type="dcterms:W3CDTF">2013-03-08T12:39:41Z</dcterms:created>
  <dcterms:modified xsi:type="dcterms:W3CDTF">2013-10-15T16:10:26Z</dcterms:modified>
</cp:coreProperties>
</file>