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ustave\Desktop\"/>
    </mc:Choice>
  </mc:AlternateContent>
  <bookViews>
    <workbookView xWindow="0" yWindow="0" windowWidth="20490" windowHeight="7635"/>
  </bookViews>
  <sheets>
    <sheet name="Recto" sheetId="2" r:id="rId1"/>
    <sheet name="Feuil1" sheetId="7" r:id="rId2"/>
    <sheet name="Verso" sheetId="3" r:id="rId3"/>
    <sheet name="Tableaux 1" sheetId="4" r:id="rId4"/>
    <sheet name="Tableaux 2" sheetId="6" r:id="rId5"/>
  </sheets>
  <definedNames>
    <definedName name="_xlnm.Print_Area" localSheetId="0">Recto!$B$2:$AH$38</definedName>
    <definedName name="_xlnm.Print_Area" localSheetId="3">'Tableaux 1'!$A$1:$J$56</definedName>
    <definedName name="_xlnm.Print_Area" localSheetId="4">'Tableaux 2'!$A$1:$J$56</definedName>
    <definedName name="_xlnm.Print_Area" localSheetId="2">Verso!$B$2:$AH$24</definedName>
  </definedNames>
  <calcPr calcId="152511"/>
</workbook>
</file>

<file path=xl/calcChain.xml><?xml version="1.0" encoding="utf-8"?>
<calcChain xmlns="http://schemas.openxmlformats.org/spreadsheetml/2006/main">
  <c r="I24" i="7" l="1"/>
  <c r="H24" i="7"/>
  <c r="G24" i="7"/>
  <c r="E4" i="2"/>
  <c r="Y16" i="2"/>
  <c r="Y15" i="2"/>
  <c r="I23" i="7" l="1"/>
  <c r="H23" i="7"/>
  <c r="G23" i="7"/>
  <c r="F23" i="7"/>
  <c r="E23" i="7"/>
  <c r="D23" i="7"/>
  <c r="C23" i="7"/>
  <c r="M37" i="2"/>
  <c r="F27" i="7"/>
  <c r="M16" i="2" s="1"/>
  <c r="F22" i="7"/>
  <c r="H27" i="7"/>
  <c r="M24" i="2" s="1"/>
  <c r="I27" i="7"/>
  <c r="M28" i="2" s="1"/>
  <c r="G27" i="7"/>
  <c r="M20" i="2" s="1"/>
  <c r="M15" i="2"/>
  <c r="M14" i="2"/>
  <c r="I18" i="7"/>
  <c r="I22" i="7" s="1"/>
  <c r="M27" i="2" s="1"/>
  <c r="H18" i="7"/>
  <c r="H22" i="7" s="1"/>
  <c r="M23" i="2" s="1"/>
  <c r="G18" i="7"/>
  <c r="G22" i="7" s="1"/>
  <c r="M19" i="2" s="1"/>
  <c r="M4" i="2"/>
  <c r="C4" i="4"/>
  <c r="D4" i="4"/>
  <c r="E4" i="4"/>
  <c r="F4" i="4"/>
  <c r="G4" i="4"/>
  <c r="H4" i="4"/>
  <c r="I4" i="4"/>
  <c r="J4" i="4"/>
  <c r="B5" i="4"/>
  <c r="C5" i="4"/>
  <c r="D5" i="4"/>
  <c r="E5" i="4"/>
  <c r="F5" i="4"/>
  <c r="G5" i="4"/>
  <c r="H5" i="4"/>
  <c r="I5" i="4"/>
  <c r="J5" i="4"/>
  <c r="B6" i="4"/>
  <c r="F6" i="4"/>
  <c r="C4" i="6"/>
  <c r="D4" i="6"/>
  <c r="E4" i="6"/>
  <c r="F4" i="6"/>
  <c r="G4" i="6"/>
  <c r="H4" i="6"/>
  <c r="I4" i="6"/>
  <c r="J4" i="6"/>
  <c r="B5" i="6"/>
  <c r="E5" i="6"/>
  <c r="J5" i="6"/>
  <c r="G4" i="7"/>
  <c r="H4" i="7"/>
  <c r="I4" i="7"/>
  <c r="G5" i="7"/>
  <c r="H5" i="7"/>
  <c r="I5" i="7"/>
  <c r="G6" i="7"/>
  <c r="H6" i="7"/>
  <c r="I6" i="7"/>
  <c r="G7" i="7"/>
  <c r="H7" i="7"/>
  <c r="I7" i="7"/>
  <c r="G8" i="7"/>
  <c r="H8" i="7"/>
  <c r="I8" i="7"/>
  <c r="G9" i="7"/>
  <c r="H9" i="7"/>
  <c r="I9" i="7"/>
  <c r="G10" i="7"/>
  <c r="H10" i="7"/>
  <c r="I10" i="7"/>
  <c r="G11" i="7"/>
  <c r="H11" i="7"/>
  <c r="I11" i="7"/>
  <c r="G12" i="7"/>
  <c r="H12" i="7"/>
  <c r="I12" i="7"/>
  <c r="G13" i="7"/>
  <c r="H13" i="7"/>
  <c r="I13" i="7"/>
  <c r="G14" i="7"/>
  <c r="H14" i="7"/>
  <c r="I14" i="7"/>
  <c r="G15" i="7"/>
  <c r="H15" i="7"/>
  <c r="I15" i="7"/>
  <c r="F16" i="7"/>
  <c r="AC21" i="2" s="1"/>
  <c r="C5" i="6"/>
  <c r="G5" i="6"/>
  <c r="B6" i="6"/>
  <c r="F6" i="6" s="1"/>
  <c r="D5" i="6"/>
  <c r="H5" i="6"/>
  <c r="I5" i="6"/>
  <c r="F5" i="6"/>
  <c r="D6" i="4"/>
  <c r="C6" i="6"/>
  <c r="G6" i="6"/>
  <c r="B7" i="6"/>
  <c r="I6" i="6"/>
  <c r="D6" i="6"/>
  <c r="E7" i="6"/>
  <c r="F7" i="6"/>
  <c r="G7" i="6"/>
  <c r="C7" i="6"/>
  <c r="AE21" i="2" l="1"/>
  <c r="I16" i="7"/>
  <c r="M29" i="2" s="1"/>
  <c r="M17" i="2"/>
  <c r="M18" i="2" s="1"/>
  <c r="H16" i="7"/>
  <c r="M25" i="2" s="1"/>
  <c r="M26" i="2" s="1"/>
  <c r="G16" i="7"/>
  <c r="M21" i="2" s="1"/>
  <c r="M22" i="2" s="1"/>
  <c r="J6" i="4"/>
  <c r="H6" i="4"/>
  <c r="B7" i="4"/>
  <c r="I6" i="4"/>
  <c r="C6" i="4"/>
  <c r="G6" i="4"/>
  <c r="J7" i="6"/>
  <c r="B8" i="6"/>
  <c r="I7" i="6"/>
  <c r="H7" i="6"/>
  <c r="D7" i="6"/>
  <c r="E6" i="4"/>
  <c r="H6" i="6"/>
  <c r="J6" i="6"/>
  <c r="E6" i="6"/>
  <c r="H8" i="6" l="1"/>
  <c r="B9" i="6"/>
  <c r="C8" i="6"/>
  <c r="E8" i="6"/>
  <c r="F8" i="6"/>
  <c r="J8" i="6"/>
  <c r="D8" i="6"/>
  <c r="I8" i="6"/>
  <c r="G8" i="6"/>
  <c r="G7" i="4"/>
  <c r="D7" i="4"/>
  <c r="F7" i="4"/>
  <c r="J7" i="4"/>
  <c r="C7" i="4"/>
  <c r="H7" i="4"/>
  <c r="B8" i="4"/>
  <c r="I7" i="4"/>
  <c r="E7" i="4"/>
  <c r="D9" i="6" l="1"/>
  <c r="F9" i="6"/>
  <c r="B10" i="6"/>
  <c r="I9" i="6"/>
  <c r="C9" i="6"/>
  <c r="J9" i="6"/>
  <c r="G9" i="6"/>
  <c r="H9" i="6"/>
  <c r="E9" i="6"/>
  <c r="B9" i="4"/>
  <c r="H8" i="4"/>
  <c r="G8" i="4"/>
  <c r="D8" i="4"/>
  <c r="J8" i="4"/>
  <c r="E8" i="4"/>
  <c r="I8" i="4"/>
  <c r="C8" i="4"/>
  <c r="F8" i="4"/>
  <c r="C10" i="6" l="1"/>
  <c r="E10" i="6"/>
  <c r="B11" i="6"/>
  <c r="J10" i="6"/>
  <c r="D10" i="6"/>
  <c r="G10" i="6"/>
  <c r="I10" i="6"/>
  <c r="F10" i="6"/>
  <c r="H10" i="6"/>
  <c r="F9" i="4"/>
  <c r="D9" i="4"/>
  <c r="H9" i="4"/>
  <c r="G9" i="4"/>
  <c r="E9" i="4"/>
  <c r="C9" i="4"/>
  <c r="I9" i="4"/>
  <c r="B10" i="4"/>
  <c r="J9" i="4"/>
  <c r="D10" i="4" l="1"/>
  <c r="F10" i="4"/>
  <c r="H10" i="4"/>
  <c r="J10" i="4"/>
  <c r="E10" i="4"/>
  <c r="B11" i="4"/>
  <c r="G10" i="4"/>
  <c r="I10" i="4"/>
  <c r="C10" i="4"/>
  <c r="J11" i="6"/>
  <c r="D11" i="6"/>
  <c r="H11" i="6"/>
  <c r="I11" i="6"/>
  <c r="B12" i="6"/>
  <c r="G11" i="6"/>
  <c r="E11" i="6"/>
  <c r="F11" i="6"/>
  <c r="C11" i="6"/>
  <c r="H12" i="6" l="1"/>
  <c r="C12" i="6"/>
  <c r="E12" i="6"/>
  <c r="B13" i="6"/>
  <c r="G12" i="6"/>
  <c r="D12" i="6"/>
  <c r="I12" i="6"/>
  <c r="J12" i="6"/>
  <c r="F12" i="6"/>
  <c r="D11" i="4"/>
  <c r="B12" i="4"/>
  <c r="F11" i="4"/>
  <c r="H11" i="4"/>
  <c r="E11" i="4"/>
  <c r="G11" i="4"/>
  <c r="C11" i="4"/>
  <c r="J11" i="4"/>
  <c r="I11" i="4"/>
  <c r="D13" i="6" l="1"/>
  <c r="G13" i="6"/>
  <c r="C13" i="6"/>
  <c r="J13" i="6"/>
  <c r="H13" i="6"/>
  <c r="B14" i="6"/>
  <c r="E13" i="6"/>
  <c r="F13" i="6"/>
  <c r="I13" i="6"/>
  <c r="G12" i="4"/>
  <c r="I12" i="4"/>
  <c r="C12" i="4"/>
  <c r="D12" i="4"/>
  <c r="F12" i="4"/>
  <c r="E12" i="4"/>
  <c r="J12" i="4"/>
  <c r="H12" i="4"/>
  <c r="B13" i="4"/>
  <c r="F13" i="4" l="1"/>
  <c r="H13" i="4"/>
  <c r="D13" i="4"/>
  <c r="E13" i="4"/>
  <c r="G13" i="4"/>
  <c r="C13" i="4"/>
  <c r="B14" i="4"/>
  <c r="J13" i="4"/>
  <c r="I13" i="4"/>
  <c r="J14" i="6"/>
  <c r="D14" i="6"/>
  <c r="F14" i="6"/>
  <c r="E14" i="6"/>
  <c r="G14" i="6"/>
  <c r="B15" i="6"/>
  <c r="I14" i="6"/>
  <c r="C14" i="6"/>
  <c r="H14" i="6"/>
  <c r="E15" i="6" l="1"/>
  <c r="J15" i="6"/>
  <c r="H15" i="6"/>
  <c r="C15" i="6"/>
  <c r="G15" i="6"/>
  <c r="D15" i="6"/>
  <c r="I15" i="6"/>
  <c r="F15" i="6"/>
  <c r="B16" i="6"/>
  <c r="D14" i="4"/>
  <c r="C14" i="4"/>
  <c r="E14" i="4"/>
  <c r="J14" i="4"/>
  <c r="H14" i="4"/>
  <c r="B15" i="4"/>
  <c r="I14" i="4"/>
  <c r="G14" i="4"/>
  <c r="F14" i="4"/>
  <c r="G15" i="4" l="1"/>
  <c r="E15" i="4"/>
  <c r="D15" i="4"/>
  <c r="F15" i="4"/>
  <c r="C15" i="4"/>
  <c r="J15" i="4"/>
  <c r="B16" i="4"/>
  <c r="I15" i="4"/>
  <c r="H15" i="4"/>
  <c r="F16" i="6"/>
  <c r="C16" i="6"/>
  <c r="E16" i="6"/>
  <c r="B17" i="6"/>
  <c r="D16" i="6"/>
  <c r="J16" i="6"/>
  <c r="H16" i="6"/>
  <c r="I16" i="6"/>
  <c r="G16" i="6"/>
  <c r="G16" i="4" l="1"/>
  <c r="E16" i="4"/>
  <c r="F16" i="4"/>
  <c r="I16" i="4"/>
  <c r="C16" i="4"/>
  <c r="H16" i="4"/>
  <c r="D16" i="4"/>
  <c r="B17" i="4"/>
  <c r="J16" i="4"/>
  <c r="E17" i="6"/>
  <c r="J17" i="6"/>
  <c r="B18" i="6"/>
  <c r="F17" i="6"/>
  <c r="C17" i="6"/>
  <c r="H17" i="6"/>
  <c r="I17" i="6"/>
  <c r="G17" i="6"/>
  <c r="D17" i="6"/>
  <c r="I17" i="4" l="1"/>
  <c r="H17" i="4"/>
  <c r="J17" i="4"/>
  <c r="C17" i="4"/>
  <c r="D17" i="4"/>
  <c r="F17" i="4"/>
  <c r="E17" i="4"/>
  <c r="G17" i="4"/>
  <c r="B18" i="4"/>
  <c r="D18" i="6"/>
  <c r="H18" i="6"/>
  <c r="G18" i="6"/>
  <c r="J18" i="6"/>
  <c r="E18" i="6"/>
  <c r="I18" i="6"/>
  <c r="F18" i="6"/>
  <c r="C18" i="6"/>
  <c r="B19" i="6"/>
  <c r="B20" i="6" l="1"/>
  <c r="H19" i="6"/>
  <c r="F19" i="6"/>
  <c r="I19" i="6"/>
  <c r="G19" i="6"/>
  <c r="C19" i="6"/>
  <c r="J19" i="6"/>
  <c r="E19" i="6"/>
  <c r="D19" i="6"/>
  <c r="I18" i="4"/>
  <c r="B19" i="4"/>
  <c r="C18" i="4"/>
  <c r="D18" i="4"/>
  <c r="J18" i="4"/>
  <c r="H18" i="4"/>
  <c r="F18" i="4"/>
  <c r="G18" i="4"/>
  <c r="E18" i="4"/>
  <c r="D19" i="4" l="1"/>
  <c r="B20" i="4"/>
  <c r="F19" i="4"/>
  <c r="H19" i="4"/>
  <c r="E19" i="4"/>
  <c r="G19" i="4"/>
  <c r="J19" i="4"/>
  <c r="I19" i="4"/>
  <c r="C19" i="4"/>
  <c r="H20" i="6"/>
  <c r="F20" i="6"/>
  <c r="J20" i="6"/>
  <c r="B21" i="6"/>
  <c r="I20" i="6"/>
  <c r="C20" i="6"/>
  <c r="G20" i="6"/>
  <c r="D20" i="6"/>
  <c r="E20" i="6"/>
  <c r="G20" i="4" l="1"/>
  <c r="I20" i="4"/>
  <c r="C20" i="4"/>
  <c r="D20" i="4"/>
  <c r="F20" i="4"/>
  <c r="E20" i="4"/>
  <c r="B21" i="4"/>
  <c r="J20" i="4"/>
  <c r="H20" i="4"/>
  <c r="I21" i="6"/>
  <c r="F21" i="6"/>
  <c r="C21" i="6"/>
  <c r="H21" i="6"/>
  <c r="B22" i="6"/>
  <c r="J21" i="6"/>
  <c r="G21" i="6"/>
  <c r="D21" i="6"/>
  <c r="E21" i="6"/>
  <c r="F21" i="4" l="1"/>
  <c r="H21" i="4"/>
  <c r="G21" i="4"/>
  <c r="E21" i="4"/>
  <c r="D21" i="4"/>
  <c r="C21" i="4"/>
  <c r="J21" i="4"/>
  <c r="I21" i="4"/>
  <c r="B22" i="4"/>
  <c r="H22" i="6"/>
  <c r="D22" i="6"/>
  <c r="J22" i="6"/>
  <c r="E22" i="6"/>
  <c r="G22" i="6"/>
  <c r="F22" i="6"/>
  <c r="C22" i="6"/>
  <c r="B23" i="6"/>
  <c r="I22" i="6"/>
  <c r="F23" i="6" l="1"/>
  <c r="D23" i="6"/>
  <c r="I23" i="6"/>
  <c r="B24" i="6"/>
  <c r="J23" i="6"/>
  <c r="C23" i="6"/>
  <c r="H23" i="6"/>
  <c r="E23" i="6"/>
  <c r="G23" i="6"/>
  <c r="D22" i="4"/>
  <c r="F22" i="4"/>
  <c r="E22" i="4"/>
  <c r="J22" i="4"/>
  <c r="H22" i="4"/>
  <c r="C22" i="4"/>
  <c r="G22" i="4"/>
  <c r="B23" i="4"/>
  <c r="I22" i="4"/>
  <c r="F24" i="6" l="1"/>
  <c r="E24" i="6"/>
  <c r="G24" i="6"/>
  <c r="D24" i="6"/>
  <c r="J24" i="6"/>
  <c r="B25" i="6"/>
  <c r="C24" i="6"/>
  <c r="H24" i="6"/>
  <c r="I24" i="6"/>
  <c r="D23" i="4"/>
  <c r="B24" i="4"/>
  <c r="J23" i="4"/>
  <c r="G23" i="4"/>
  <c r="H23" i="4"/>
  <c r="I23" i="4"/>
  <c r="E23" i="4"/>
  <c r="C23" i="4"/>
  <c r="F23" i="4"/>
  <c r="G24" i="4" l="1"/>
  <c r="E24" i="4"/>
  <c r="F24" i="4"/>
  <c r="I24" i="4"/>
  <c r="C24" i="4"/>
  <c r="H24" i="4"/>
  <c r="B25" i="4"/>
  <c r="J24" i="4"/>
  <c r="D24" i="4"/>
  <c r="C25" i="6"/>
  <c r="D25" i="6"/>
  <c r="J25" i="6"/>
  <c r="B26" i="6"/>
  <c r="I25" i="6"/>
  <c r="E25" i="6"/>
  <c r="H25" i="6"/>
  <c r="F25" i="6"/>
  <c r="G25" i="6"/>
  <c r="F25" i="4" l="1"/>
  <c r="D25" i="4"/>
  <c r="H25" i="4"/>
  <c r="G25" i="4"/>
  <c r="E25" i="4"/>
  <c r="C25" i="4"/>
  <c r="I25" i="4"/>
  <c r="B26" i="4"/>
  <c r="J25" i="4"/>
  <c r="J26" i="6"/>
  <c r="B27" i="6"/>
  <c r="D26" i="6"/>
  <c r="I26" i="6"/>
  <c r="C26" i="6"/>
  <c r="E26" i="6"/>
  <c r="F26" i="6"/>
  <c r="G26" i="6"/>
  <c r="H26" i="6"/>
  <c r="D26" i="4" l="1"/>
  <c r="F26" i="4"/>
  <c r="E26" i="4"/>
  <c r="C26" i="4"/>
  <c r="G26" i="4"/>
  <c r="B27" i="4"/>
  <c r="J26" i="4"/>
  <c r="I26" i="4"/>
  <c r="H26" i="4"/>
  <c r="C27" i="6"/>
  <c r="G27" i="6"/>
  <c r="I27" i="6"/>
  <c r="D27" i="6"/>
  <c r="B28" i="6"/>
  <c r="H27" i="6"/>
  <c r="F27" i="6"/>
  <c r="J27" i="6"/>
  <c r="E27" i="6"/>
  <c r="D28" i="6" l="1"/>
  <c r="F28" i="6"/>
  <c r="B29" i="6"/>
  <c r="H28" i="6"/>
  <c r="G28" i="6"/>
  <c r="J28" i="6"/>
  <c r="C28" i="6"/>
  <c r="E28" i="6"/>
  <c r="I28" i="6"/>
  <c r="H27" i="4"/>
  <c r="J27" i="4"/>
  <c r="G27" i="4"/>
  <c r="I27" i="4"/>
  <c r="B28" i="4"/>
  <c r="E27" i="4"/>
  <c r="D27" i="4"/>
  <c r="C27" i="4"/>
  <c r="F27" i="4"/>
  <c r="D29" i="6" l="1"/>
  <c r="J29" i="6"/>
  <c r="C29" i="6"/>
  <c r="H29" i="6"/>
  <c r="I29" i="6"/>
  <c r="E29" i="6"/>
  <c r="F29" i="6"/>
  <c r="G29" i="6"/>
  <c r="B30" i="6"/>
  <c r="C28" i="4"/>
  <c r="J28" i="4"/>
  <c r="H28" i="4"/>
  <c r="F28" i="4"/>
  <c r="I28" i="4"/>
  <c r="G28" i="4"/>
  <c r="B29" i="4"/>
  <c r="D28" i="4"/>
  <c r="E28" i="4"/>
  <c r="I29" i="4" l="1"/>
  <c r="G29" i="4"/>
  <c r="F29" i="4"/>
  <c r="C29" i="4"/>
  <c r="J29" i="4"/>
  <c r="B30" i="4"/>
  <c r="E29" i="4"/>
  <c r="H29" i="4"/>
  <c r="D29" i="4"/>
  <c r="J30" i="6"/>
  <c r="D30" i="6"/>
  <c r="C30" i="6"/>
  <c r="E30" i="6"/>
  <c r="G30" i="6"/>
  <c r="B31" i="6"/>
  <c r="H30" i="6"/>
  <c r="F30" i="6"/>
  <c r="I30" i="6"/>
  <c r="F31" i="6" l="1"/>
  <c r="D31" i="6"/>
  <c r="J31" i="6"/>
  <c r="G31" i="6"/>
  <c r="E31" i="6"/>
  <c r="H31" i="6"/>
  <c r="I31" i="6"/>
  <c r="C31" i="6"/>
  <c r="B32" i="6"/>
  <c r="I30" i="4"/>
  <c r="J30" i="4"/>
  <c r="H30" i="4"/>
  <c r="B31" i="4"/>
  <c r="G30" i="4"/>
  <c r="F30" i="4"/>
  <c r="C30" i="4"/>
  <c r="E30" i="4"/>
  <c r="D30" i="4"/>
  <c r="C31" i="4" l="1"/>
  <c r="I31" i="4"/>
  <c r="G31" i="4"/>
  <c r="E31" i="4"/>
  <c r="B32" i="4"/>
  <c r="F31" i="4"/>
  <c r="D31" i="4"/>
  <c r="J31" i="4"/>
  <c r="H31" i="4"/>
  <c r="H32" i="6"/>
  <c r="B33" i="6"/>
  <c r="E32" i="6"/>
  <c r="G32" i="6"/>
  <c r="C32" i="6"/>
  <c r="I32" i="6"/>
  <c r="D32" i="6"/>
  <c r="F32" i="6"/>
  <c r="J32" i="6"/>
  <c r="C33" i="6" l="1"/>
  <c r="H33" i="6"/>
  <c r="F33" i="6"/>
  <c r="D33" i="6"/>
  <c r="J33" i="6"/>
  <c r="I33" i="6"/>
  <c r="G33" i="6"/>
  <c r="B34" i="6"/>
  <c r="E33" i="6"/>
  <c r="C32" i="4"/>
  <c r="J32" i="4"/>
  <c r="I32" i="4"/>
  <c r="G32" i="4"/>
  <c r="E32" i="4"/>
  <c r="B33" i="4"/>
  <c r="F32" i="4"/>
  <c r="H32" i="4"/>
  <c r="D32" i="4"/>
  <c r="C34" i="6" l="1"/>
  <c r="I34" i="6"/>
  <c r="J34" i="6"/>
  <c r="E34" i="6"/>
  <c r="G34" i="6"/>
  <c r="D34" i="6"/>
  <c r="B35" i="6"/>
  <c r="F34" i="6"/>
  <c r="H34" i="6"/>
  <c r="I33" i="4"/>
  <c r="B34" i="4"/>
  <c r="F33" i="4"/>
  <c r="D33" i="4"/>
  <c r="H33" i="4"/>
  <c r="J33" i="4"/>
  <c r="E33" i="4"/>
  <c r="G33" i="4"/>
  <c r="C33" i="4"/>
  <c r="E34" i="4" l="1"/>
  <c r="C34" i="4"/>
  <c r="G34" i="4"/>
  <c r="I34" i="4"/>
  <c r="B35" i="4"/>
  <c r="F34" i="4"/>
  <c r="J34" i="4"/>
  <c r="D34" i="4"/>
  <c r="H34" i="4"/>
  <c r="E35" i="6"/>
  <c r="G35" i="6"/>
  <c r="B36" i="6"/>
  <c r="H35" i="6"/>
  <c r="D35" i="6"/>
  <c r="I35" i="6"/>
  <c r="C35" i="6"/>
  <c r="F35" i="6"/>
  <c r="J35" i="6"/>
  <c r="G35" i="4" l="1"/>
  <c r="F35" i="4"/>
  <c r="D35" i="4"/>
  <c r="J35" i="4"/>
  <c r="H35" i="4"/>
  <c r="E35" i="4"/>
  <c r="C35" i="4"/>
  <c r="I35" i="4"/>
  <c r="B36" i="4"/>
  <c r="E36" i="6"/>
  <c r="J36" i="6"/>
  <c r="I36" i="6"/>
  <c r="B37" i="6"/>
  <c r="G36" i="6"/>
  <c r="F36" i="6"/>
  <c r="D36" i="6"/>
  <c r="C36" i="6"/>
  <c r="H36" i="6"/>
  <c r="C37" i="6" l="1"/>
  <c r="H37" i="6"/>
  <c r="I37" i="6"/>
  <c r="G37" i="6"/>
  <c r="J37" i="6"/>
  <c r="B38" i="6"/>
  <c r="F37" i="6"/>
  <c r="D37" i="6"/>
  <c r="E37" i="6"/>
  <c r="G36" i="4"/>
  <c r="I36" i="4"/>
  <c r="F36" i="4"/>
  <c r="E36" i="4"/>
  <c r="C36" i="4"/>
  <c r="J36" i="4"/>
  <c r="D36" i="4"/>
  <c r="B37" i="4"/>
  <c r="H36" i="4"/>
  <c r="I37" i="4" l="1"/>
  <c r="G37" i="4"/>
  <c r="J37" i="4"/>
  <c r="B38" i="4"/>
  <c r="E37" i="4"/>
  <c r="D37" i="4"/>
  <c r="H37" i="4"/>
  <c r="F37" i="4"/>
  <c r="C37" i="4"/>
  <c r="C38" i="6"/>
  <c r="E38" i="6"/>
  <c r="I38" i="6"/>
  <c r="G38" i="6"/>
  <c r="H38" i="6"/>
  <c r="F38" i="6"/>
  <c r="B39" i="6"/>
  <c r="J38" i="6"/>
  <c r="D38" i="6"/>
  <c r="E39" i="6" l="1"/>
  <c r="C39" i="6"/>
  <c r="G39" i="6"/>
  <c r="F39" i="6"/>
  <c r="I39" i="6"/>
  <c r="B40" i="6"/>
  <c r="H39" i="6"/>
  <c r="D39" i="6"/>
  <c r="J39" i="6"/>
  <c r="I38" i="4"/>
  <c r="J38" i="4"/>
  <c r="G38" i="4"/>
  <c r="B39" i="4"/>
  <c r="E38" i="4"/>
  <c r="F38" i="4"/>
  <c r="D38" i="4"/>
  <c r="C38" i="4"/>
  <c r="H38" i="4"/>
  <c r="G39" i="4" l="1"/>
  <c r="C39" i="4"/>
  <c r="E39" i="4"/>
  <c r="F39" i="4"/>
  <c r="B40" i="4"/>
  <c r="J39" i="4"/>
  <c r="D39" i="4"/>
  <c r="H39" i="4"/>
  <c r="I39" i="4"/>
  <c r="E40" i="6"/>
  <c r="F40" i="6"/>
  <c r="J40" i="6"/>
  <c r="I40" i="6"/>
  <c r="G40" i="6"/>
  <c r="D40" i="6"/>
  <c r="B41" i="6"/>
  <c r="C40" i="6"/>
  <c r="H40" i="6"/>
  <c r="G40" i="4" l="1"/>
  <c r="E40" i="4"/>
  <c r="B41" i="4"/>
  <c r="H40" i="4"/>
  <c r="F40" i="4"/>
  <c r="D40" i="4"/>
  <c r="C40" i="4"/>
  <c r="J40" i="4"/>
  <c r="I40" i="4"/>
  <c r="C41" i="6"/>
  <c r="H41" i="6"/>
  <c r="E41" i="6"/>
  <c r="G41" i="6"/>
  <c r="I41" i="6"/>
  <c r="B42" i="6"/>
  <c r="J41" i="6"/>
  <c r="D41" i="6"/>
  <c r="F41" i="6"/>
  <c r="J42" i="6" l="1"/>
  <c r="H42" i="6"/>
  <c r="C42" i="6"/>
  <c r="D42" i="6"/>
  <c r="F42" i="6"/>
  <c r="I42" i="6"/>
  <c r="G42" i="6"/>
  <c r="B43" i="6"/>
  <c r="E42" i="6"/>
  <c r="I41" i="4"/>
  <c r="C41" i="4"/>
  <c r="G41" i="4"/>
  <c r="F41" i="4"/>
  <c r="D41" i="4"/>
  <c r="H41" i="4"/>
  <c r="J41" i="4"/>
  <c r="B42" i="4"/>
  <c r="E41" i="4"/>
  <c r="I42" i="4" l="1"/>
  <c r="B43" i="4"/>
  <c r="G42" i="4"/>
  <c r="D42" i="4"/>
  <c r="F42" i="4"/>
  <c r="H42" i="4"/>
  <c r="E42" i="4"/>
  <c r="C42" i="4"/>
  <c r="J42" i="4"/>
  <c r="J43" i="6"/>
  <c r="D43" i="6"/>
  <c r="E43" i="6"/>
  <c r="G43" i="6"/>
  <c r="C43" i="6"/>
  <c r="B44" i="6"/>
  <c r="I43" i="6"/>
  <c r="F43" i="6"/>
  <c r="H43" i="6"/>
  <c r="H44" i="6" l="1"/>
  <c r="C44" i="6"/>
  <c r="E44" i="6"/>
  <c r="B45" i="6"/>
  <c r="F44" i="6"/>
  <c r="G44" i="6"/>
  <c r="D44" i="6"/>
  <c r="J44" i="6"/>
  <c r="I44" i="6"/>
  <c r="G43" i="4"/>
  <c r="I43" i="4"/>
  <c r="H43" i="4"/>
  <c r="D43" i="4"/>
  <c r="J43" i="4"/>
  <c r="F43" i="4"/>
  <c r="E43" i="4"/>
  <c r="C43" i="4"/>
  <c r="B44" i="4"/>
  <c r="C45" i="6" l="1"/>
  <c r="H45" i="6"/>
  <c r="J45" i="6"/>
  <c r="G45" i="6"/>
  <c r="E45" i="6"/>
  <c r="D45" i="6"/>
  <c r="I45" i="6"/>
  <c r="B46" i="6"/>
  <c r="F45" i="6"/>
  <c r="F44" i="4"/>
  <c r="C44" i="4"/>
  <c r="E44" i="4"/>
  <c r="J44" i="4"/>
  <c r="B45" i="4"/>
  <c r="I44" i="4"/>
  <c r="D44" i="4"/>
  <c r="G44" i="4"/>
  <c r="H44" i="4"/>
  <c r="C46" i="6" l="1"/>
  <c r="I46" i="6"/>
  <c r="G46" i="6"/>
  <c r="E46" i="6"/>
  <c r="J46" i="6"/>
  <c r="B47" i="6"/>
  <c r="D46" i="6"/>
  <c r="F46" i="6"/>
  <c r="H46" i="6"/>
  <c r="D45" i="4"/>
  <c r="G45" i="4"/>
  <c r="F45" i="4"/>
  <c r="H45" i="4"/>
  <c r="B46" i="4"/>
  <c r="C45" i="4"/>
  <c r="I45" i="4"/>
  <c r="J45" i="4"/>
  <c r="E45" i="4"/>
  <c r="E47" i="6" l="1"/>
  <c r="C47" i="6"/>
  <c r="D47" i="6"/>
  <c r="I47" i="6"/>
  <c r="B48" i="6"/>
  <c r="H47" i="6"/>
  <c r="F47" i="6"/>
  <c r="J47" i="6"/>
  <c r="G47" i="6"/>
  <c r="B47" i="4"/>
  <c r="I46" i="4"/>
  <c r="D46" i="4"/>
  <c r="J46" i="4"/>
  <c r="F46" i="4"/>
  <c r="C46" i="4"/>
  <c r="G46" i="4"/>
  <c r="H46" i="4"/>
  <c r="E46" i="4"/>
  <c r="G47" i="4" l="1"/>
  <c r="H47" i="4"/>
  <c r="F47" i="4"/>
  <c r="B48" i="4"/>
  <c r="D47" i="4"/>
  <c r="C47" i="4"/>
  <c r="E47" i="4"/>
  <c r="I47" i="4"/>
  <c r="J47" i="4"/>
  <c r="E48" i="6"/>
  <c r="G48" i="6"/>
  <c r="I48" i="6"/>
  <c r="B49" i="6"/>
  <c r="C48" i="6"/>
  <c r="F48" i="6"/>
  <c r="H48" i="6"/>
  <c r="J48" i="6"/>
  <c r="D48" i="6"/>
  <c r="I48" i="4" l="1"/>
  <c r="G48" i="4"/>
  <c r="F48" i="4"/>
  <c r="H48" i="4"/>
  <c r="E48" i="4"/>
  <c r="B49" i="4"/>
  <c r="D48" i="4"/>
  <c r="C48" i="4"/>
  <c r="J48" i="4"/>
  <c r="D49" i="6"/>
  <c r="F49" i="6"/>
  <c r="C49" i="6"/>
  <c r="H49" i="6"/>
  <c r="J49" i="6"/>
  <c r="B50" i="6"/>
  <c r="I49" i="6"/>
  <c r="E49" i="6"/>
  <c r="G49" i="6"/>
  <c r="I49" i="4" l="1"/>
  <c r="F49" i="4"/>
  <c r="D49" i="4"/>
  <c r="C49" i="4"/>
  <c r="J49" i="4"/>
  <c r="G49" i="4"/>
  <c r="H49" i="4"/>
  <c r="E49" i="4"/>
  <c r="B50" i="4"/>
  <c r="J50" i="6"/>
  <c r="H50" i="6"/>
  <c r="C50" i="6"/>
  <c r="I50" i="6"/>
  <c r="F50" i="6"/>
  <c r="G50" i="6"/>
  <c r="B51" i="6"/>
  <c r="E50" i="6"/>
  <c r="D50" i="6"/>
  <c r="E51" i="6" l="1"/>
  <c r="G51" i="6"/>
  <c r="B52" i="6"/>
  <c r="I51" i="6"/>
  <c r="C51" i="6"/>
  <c r="H51" i="6"/>
  <c r="J51" i="6"/>
  <c r="D51" i="6"/>
  <c r="F51" i="6"/>
  <c r="G50" i="4"/>
  <c r="J50" i="4"/>
  <c r="B51" i="4"/>
  <c r="E50" i="4"/>
  <c r="H50" i="4"/>
  <c r="C50" i="4"/>
  <c r="I50" i="4"/>
  <c r="D50" i="4"/>
  <c r="F50" i="4"/>
  <c r="F51" i="4" l="1"/>
  <c r="B52" i="4"/>
  <c r="H51" i="4"/>
  <c r="J51" i="4"/>
  <c r="I51" i="4"/>
  <c r="G51" i="4"/>
  <c r="E51" i="4"/>
  <c r="D51" i="4"/>
  <c r="C51" i="4"/>
  <c r="I52" i="6"/>
  <c r="B53" i="6"/>
  <c r="D52" i="6"/>
  <c r="F52" i="6"/>
  <c r="G52" i="6"/>
  <c r="H52" i="6"/>
  <c r="E52" i="6"/>
  <c r="J52" i="6"/>
  <c r="C52" i="6"/>
  <c r="D53" i="6" l="1"/>
  <c r="J53" i="6"/>
  <c r="H53" i="6"/>
  <c r="I53" i="6"/>
  <c r="F53" i="6"/>
  <c r="G53" i="6"/>
  <c r="E53" i="6"/>
  <c r="C53" i="6"/>
  <c r="F52" i="4"/>
  <c r="B53" i="4"/>
  <c r="J52" i="4"/>
  <c r="D52" i="4"/>
  <c r="I52" i="4"/>
  <c r="C52" i="4"/>
  <c r="E52" i="4"/>
  <c r="G52" i="4"/>
  <c r="H52" i="4"/>
  <c r="D53" i="4" l="1"/>
  <c r="G53" i="4"/>
  <c r="H53" i="4"/>
  <c r="C53" i="4"/>
  <c r="E53" i="4"/>
  <c r="I53" i="4"/>
  <c r="J53" i="4"/>
  <c r="F53" i="4"/>
</calcChain>
</file>

<file path=xl/sharedStrings.xml><?xml version="1.0" encoding="utf-8"?>
<sst xmlns="http://schemas.openxmlformats.org/spreadsheetml/2006/main" count="198" uniqueCount="158">
  <si>
    <t>TRAIN - TREIN</t>
  </si>
  <si>
    <t>COMMUNICATIONS - MEDEDELINGEN</t>
  </si>
  <si>
    <t>SNCF</t>
  </si>
  <si>
    <t>11.5</t>
  </si>
  <si>
    <t>21.1</t>
  </si>
  <si>
    <t>21.2</t>
  </si>
  <si>
    <t>21.3</t>
  </si>
  <si>
    <t>21.4</t>
  </si>
  <si>
    <t>23.1</t>
  </si>
  <si>
    <t>23.2</t>
  </si>
  <si>
    <t>23.3</t>
  </si>
  <si>
    <t>23.4</t>
  </si>
  <si>
    <t>24.1</t>
  </si>
  <si>
    <t>24.2</t>
  </si>
  <si>
    <t>24.3</t>
  </si>
  <si>
    <t>24.4</t>
  </si>
  <si>
    <t>Loc de remorque
Sleeplocomotief(ven)</t>
  </si>
  <si>
    <t>Loc en véhicule
Gesleepte loc.</t>
  </si>
  <si>
    <t>TOTAL TRAIN
TOTAAL TREIN</t>
  </si>
  <si>
    <t>Masse freinée nécessaire
Vereiste geremde massa</t>
  </si>
  <si>
    <t>T</t>
  </si>
  <si>
    <t>%</t>
  </si>
  <si>
    <t>62 CFL</t>
  </si>
  <si>
    <t>Gare de destination
Bestemmingsstation</t>
  </si>
  <si>
    <r>
      <t xml:space="preserve">20
</t>
    </r>
    <r>
      <rPr>
        <sz val="8"/>
        <rFont val="Arial"/>
        <family val="2"/>
      </rPr>
      <t>Numéro
Nummer</t>
    </r>
  </si>
  <si>
    <t>R + Mg</t>
  </si>
  <si>
    <t>R /   R</t>
  </si>
  <si>
    <t>P</t>
  </si>
  <si>
    <t>G</t>
  </si>
  <si>
    <t>CFL</t>
  </si>
  <si>
    <t>SNCB / NMBS</t>
  </si>
  <si>
    <r>
      <t xml:space="preserve">22
</t>
    </r>
    <r>
      <rPr>
        <sz val="8"/>
        <rFont val="Arial"/>
        <family val="2"/>
      </rPr>
      <t>Longueur
Lengte</t>
    </r>
  </si>
  <si>
    <t>Etabli pour train n°
Opgesteld voor trein nr</t>
  </si>
  <si>
    <t>Remis en gare de
Afgeleverd in station</t>
  </si>
  <si>
    <t>61 SNCF</t>
  </si>
  <si>
    <t>Convois composés d'automotrices ou d'autorails / konvooien samengesteld uit motorstellen of motorwagens
Composition / samenstelling</t>
  </si>
  <si>
    <r>
      <t xml:space="preserve">21
</t>
    </r>
    <r>
      <rPr>
        <sz val="8"/>
        <rFont val="Arial"/>
        <family val="2"/>
      </rPr>
      <t>Nombre
Aantal</t>
    </r>
  </si>
  <si>
    <t>Date de départ / vetrekdatum</t>
  </si>
  <si>
    <r>
      <t xml:space="preserve">23
</t>
    </r>
    <r>
      <rPr>
        <sz val="8"/>
        <rFont val="Arial"/>
        <family val="2"/>
      </rPr>
      <t>Masse
Massa</t>
    </r>
  </si>
  <si>
    <r>
      <t xml:space="preserve">24
</t>
    </r>
    <r>
      <rPr>
        <sz val="8"/>
        <rFont val="Arial"/>
        <family val="2"/>
      </rPr>
      <t>Masse freinée réalisée
Werkelijke geremde massa</t>
    </r>
  </si>
  <si>
    <t>22.1</t>
  </si>
  <si>
    <t>22.2</t>
  </si>
  <si>
    <t>Règles de freinage non satisfaites : sur les réseaux indiqués, ne pas dépasser la vitesse de (des)
Niet voldaan aan de remmingsvoorschriften : op de aangeduide netten, de snelheid niet overschrijden van (de)</t>
  </si>
  <si>
    <t>Observations - cas exceptionnels / opmerkingen - uitzonderlijke gevallen</t>
  </si>
  <si>
    <t xml:space="preserve"> I</t>
  </si>
  <si>
    <t xml:space="preserve"> II</t>
  </si>
  <si>
    <t xml:space="preserve"> III</t>
  </si>
  <si>
    <t xml:space="preserve"> IV</t>
  </si>
  <si>
    <t xml:space="preserve"> V</t>
  </si>
  <si>
    <t xml:space="preserve"> VI</t>
  </si>
  <si>
    <t xml:space="preserve">   Non</t>
  </si>
  <si>
    <t xml:space="preserve">   Oui                      ........        km/h</t>
  </si>
  <si>
    <t>Voitures à suspension pneumatique
Rijtuigen met pneumatische ophanging</t>
  </si>
  <si>
    <t>masse freinée 2e moitié</t>
  </si>
  <si>
    <t xml:space="preserve">  BE</t>
  </si>
  <si>
    <t xml:space="preserve">  LU</t>
  </si>
  <si>
    <t xml:space="preserve">  FR</t>
  </si>
  <si>
    <t>11.2</t>
  </si>
  <si>
    <t>11.1</t>
  </si>
  <si>
    <t>En cours de route
Onderweg</t>
  </si>
  <si>
    <t>Nbre de véhicules
en regime
Aantal voertuigen in het remregime</t>
  </si>
  <si>
    <t>Véhicules
Voertuigen</t>
  </si>
  <si>
    <t>22.3</t>
  </si>
  <si>
    <t>22.4</t>
  </si>
  <si>
    <t>Dont
Waarvan</t>
  </si>
  <si>
    <t xml:space="preserve">     Oui / Ja                         Non / neen</t>
  </si>
  <si>
    <t>Frein ep en service
ep-rem in dienst</t>
  </si>
  <si>
    <t xml:space="preserve">     Oui / ja                  Non / neen</t>
  </si>
  <si>
    <t>Etabli / modifié par (nom + signature)
Opgesteld / aangepast door (naam + handtekening)</t>
  </si>
  <si>
    <t>masse freinée 
d'arrêt nécessaire</t>
  </si>
  <si>
    <t>masse freinée 
de dérive nécessaire</t>
  </si>
  <si>
    <t>26.1</t>
  </si>
  <si>
    <t>26.2</t>
  </si>
  <si>
    <t>26.3</t>
  </si>
  <si>
    <t>Incorporation de véhicules à vit. limite 
inférieure à la vit. max aut.
Voertuigen met een lagere maximum 
toegelaten snelheid</t>
  </si>
  <si>
    <t xml:space="preserve">
n° de série loc. de remorque
reeksnummer sleeplocomotieven</t>
  </si>
  <si>
    <t>Au point de départ
Bij het vertrekpunt</t>
  </si>
  <si>
    <t>Bulletin de Freinage - Trains de voyageurs internationaux
Remmingsbulletin - Internationale reizigerstreinen</t>
  </si>
  <si>
    <t>Freins isolés par le conducteur - n° des véhicules
Door de bestuurder afgezonderde remmen - 
nr van de voertuigen</t>
  </si>
  <si>
    <t>VI-RI</t>
  </si>
  <si>
    <t>Cases
Vakken</t>
  </si>
  <si>
    <t>Précisions
Verduidelijkingen</t>
  </si>
  <si>
    <t>1 -72</t>
  </si>
  <si>
    <t>cases à remplir obligatoirement, sauf case 26 hachurée
verplicht in te vullen vakken (behalve het gearceerde vak 26)</t>
  </si>
  <si>
    <t>voitures à suspension pneumatique: cocher la case correspondante
rijtuigen met pneumatische ophanging: het overeenstemmende vak aankruisen</t>
  </si>
  <si>
    <t>remplir uniquement les cases grisés en cas de situation dégradée sur l'infrastructure FR
enkel de grijze vakken invullen bij een gedegradeerde situatie op de franse infrastructuur</t>
  </si>
  <si>
    <t>indiquer l'indice de composition applicable sur l'infrastructure FR
de toepasselijke samenstellingsindex op de franse infrastructuur aanvullen</t>
  </si>
  <si>
    <t>indiquer l'indice de composition applicable sur l'infrastructure LU
de toepasselijke samenstellingsindex op de luxemburgse infrastructuur aanvullen</t>
  </si>
  <si>
    <t>inscrire les informations de sécurité particulières concernant le freinage
de specifieke veiligheidsmaatregelen betreffende de remming invullen</t>
  </si>
  <si>
    <t>20 - 72  grisé  grijs</t>
  </si>
  <si>
    <r>
      <t xml:space="preserve">Pour la loc de remorque, seul le freinage V doit être pris en compte </t>
    </r>
    <r>
      <rPr>
        <i/>
        <sz val="8"/>
        <rFont val="Arial"/>
        <family val="2"/>
      </rPr>
      <t>(ne pas utiliser la masse freinée V+E</t>
    </r>
    <r>
      <rPr>
        <sz val="8"/>
        <rFont val="Arial"/>
        <family val="2"/>
      </rPr>
      <t xml:space="preserve"> )
Voor de sleeplocomotief dient enkel de remming V in aanmerking genomen te worden (</t>
    </r>
    <r>
      <rPr>
        <i/>
        <sz val="8"/>
        <rFont val="Arial"/>
        <family val="2"/>
      </rPr>
      <t>de geremde massa V + E niet gebruiken</t>
    </r>
    <r>
      <rPr>
        <sz val="8"/>
        <rFont val="Arial"/>
        <family val="2"/>
      </rPr>
      <t>)</t>
    </r>
  </si>
  <si>
    <t>24.4 (%)</t>
  </si>
  <si>
    <r>
      <t>Masse freinée totale X 100</t>
    </r>
    <r>
      <rPr>
        <sz val="8"/>
        <rFont val="Arial"/>
        <family val="2"/>
      </rPr>
      <t xml:space="preserve">             </t>
    </r>
    <r>
      <rPr>
        <u/>
        <sz val="8"/>
        <rFont val="Arial"/>
        <family val="2"/>
      </rPr>
      <t>Totaal Werkelijke Geremde Massa X 100</t>
    </r>
    <r>
      <rPr>
        <sz val="8"/>
        <rFont val="Arial"/>
        <family val="2"/>
      </rPr>
      <t xml:space="preserve">
    Masse totale du train                               Totaal Massa van de trein</t>
    </r>
  </si>
  <si>
    <t>25 (%)</t>
  </si>
  <si>
    <t>indiquer la valeur du tableau de freinage commun SNCF - CFL - SNCB
de gemeenschappelijke remmingswaarde van de tabel SNCF - CFL - NMBS invullen</t>
  </si>
  <si>
    <t>25 (T)</t>
  </si>
  <si>
    <t>201-202</t>
  </si>
  <si>
    <t xml:space="preserve">remplir si train empruntera infrastructure LU
in te vullen wanneer een trein de infrastructuur van LU gebruikt </t>
  </si>
  <si>
    <t xml:space="preserve">remplir si train empruntera infrastructure BE
in te vullen wanneer een trein de infrastructuur van BE gebruikt </t>
  </si>
  <si>
    <t>401-402</t>
  </si>
  <si>
    <t xml:space="preserve">remplir si train empruntera infrastructure FR
in te vullen wanneer een trein de infrastructuur van FR gebruikt </t>
  </si>
  <si>
    <t>Présence de voitures M6
Aanwezigheid M6-rijtuigen</t>
  </si>
  <si>
    <t>Voyageurs transférés
Reizigers getransfereerd</t>
  </si>
  <si>
    <t>Suspensions pn. isolées
Afgez. pn. ophangingen</t>
  </si>
  <si>
    <t>SNCF
CFL</t>
  </si>
  <si>
    <t>63 SNCB / NMBS</t>
  </si>
  <si>
    <t>Code TCT</t>
  </si>
  <si>
    <r>
      <t>61 SNCF -  62 CFL</t>
    </r>
    <r>
      <rPr>
        <sz val="8"/>
        <rFont val="Arial"/>
        <family val="2"/>
      </rPr>
      <t xml:space="preserve">
Indice de composition / samenstellingsindex
</t>
    </r>
    <r>
      <rPr>
        <b/>
        <sz val="8"/>
        <rFont val="Arial"/>
        <family val="2"/>
      </rPr>
      <t xml:space="preserve">63  SNCB / NMBS
</t>
    </r>
    <r>
      <rPr>
        <sz val="8"/>
        <rFont val="Arial"/>
        <family val="2"/>
      </rPr>
      <t>Vitesse du véhicule le plus lent de la rame remorquée /
Snelheid van het traagste voertuig van het gesleepte stel</t>
    </r>
  </si>
  <si>
    <r>
      <t>Trains remorqués / Gesleepte treinen</t>
    </r>
    <r>
      <rPr>
        <sz val="8"/>
        <rFont val="Arial"/>
        <family val="2"/>
      </rPr>
      <t xml:space="preserve">
N° des véhicules d'extrémité de la rame remorquée
Nr van de uiterste voertuigen van het gesleepte stel</t>
    </r>
  </si>
  <si>
    <t>BAREME DE FREINAGE DES TRAINS DE VOYAGEURS INTERNATIONAUX REMORQUES
(SNCF-CFL-SNCB)</t>
  </si>
  <si>
    <r>
      <t xml:space="preserve">Vitesses   </t>
    </r>
    <r>
      <rPr>
        <b/>
        <sz val="9"/>
        <rFont val="Wingdings"/>
        <charset val="2"/>
      </rPr>
      <t>è</t>
    </r>
  </si>
  <si>
    <r>
      <t xml:space="preserve">% nécessaire </t>
    </r>
    <r>
      <rPr>
        <sz val="9"/>
        <rFont val="Wingdings"/>
        <charset val="2"/>
      </rPr>
      <t>è</t>
    </r>
  </si>
  <si>
    <t>Masse du train en tonnes (arrondie à la dizaine supérieure)</t>
  </si>
  <si>
    <t>Masse freinée du train en tonnes</t>
  </si>
  <si>
    <t>Sur le réseau belge, pour des compositions supérieures à 15 voitures,</t>
  </si>
  <si>
    <t>BE : indiquer la vitesse du véhicule le plus lent de la rame remorquée
BE : de snelheid van het traagste voertuig van het gesleepte stel aanvullen</t>
  </si>
  <si>
    <t>nom de l'agent qui a établi ou modifié le document. Inscrire en lettres majuscules d'imprimerie et signer
naam van de bediende die het document opgesteld of gewijzigd heeft. In hoofd- en drukletters invullen en tekenen</t>
  </si>
  <si>
    <t>la masse freinée nécessaire est augmentée de 10%</t>
  </si>
  <si>
    <t>FR (France) indiquer la vitesse maximale à ne pas dépasser sur l'infrastructure FR en cas de situation dégradé en cours de route (km/h)
Frankrijk (FR): de toegelaten maximumsnelheid op de franse infrastructuur bij een gedegradeerde situatie tijdens de rit</t>
  </si>
  <si>
    <t>LU (Luxembourg) indiquer l'indice de composition applicable sur l'infrastructure LU en cas de situation dégradé au départ ou en cours de route
Luxemburg (LU): de toepasselijke samenstellingsindex op de luxemburgse infrastructuur invullen in geval van gede</t>
  </si>
  <si>
    <t>BE (Belgique) indiquer la vitesse maximale à ne pas dépasser sur l'infrastructure BE en cas de situation dégradé en cours de route (km/h)
België (BE): de toegelaten maximumsnelheid op het belgische net invullen bij een gedegradeerde situatie tijdens de ri</t>
  </si>
  <si>
    <t>En cours de route: ces cases ne sont applicables qu'en cas de changement de loc ou d'incident en cours de route.
Une modification de la composition implique un nouveau BF (bulletin de freinage)
Tijdens de rit: deze vakken zijn enkel van toepassing bij het</t>
  </si>
  <si>
    <t xml:space="preserve">numéros des véhicules d'extrémité: indiquer 1er et dernier véhicule remorqué de la rame (loc en véhicule ou voiture-pilote comprise)
nummers van de uiterste voertuigen : het 1e en het laatste gesleepte voertuig van het stel invullen (gesleepte locomotief </t>
  </si>
  <si>
    <t>Type</t>
  </si>
  <si>
    <t>M6 A</t>
  </si>
  <si>
    <t>M6 B</t>
  </si>
  <si>
    <t>M6 BD</t>
  </si>
  <si>
    <t>M4 A</t>
  </si>
  <si>
    <t>M4 B</t>
  </si>
  <si>
    <t>M4 B/BD</t>
  </si>
  <si>
    <t>i6 A</t>
  </si>
  <si>
    <t>i6 B</t>
  </si>
  <si>
    <t>I10 A</t>
  </si>
  <si>
    <t>i10 B</t>
  </si>
  <si>
    <t>i 10 Vélo</t>
  </si>
  <si>
    <t>i6 Vélo</t>
  </si>
  <si>
    <t>Charge</t>
  </si>
  <si>
    <t>Nombre</t>
  </si>
  <si>
    <t>Charge T.</t>
  </si>
  <si>
    <t>Masse freinée</t>
  </si>
  <si>
    <t>Longeur</t>
  </si>
  <si>
    <t>Long. Tot.</t>
  </si>
  <si>
    <t>Masse freinée2</t>
  </si>
  <si>
    <t>SNCB</t>
  </si>
  <si>
    <t>Vitesse maximu autorisée Toagelaten maximumsnelheid</t>
  </si>
  <si>
    <t>Arlon</t>
  </si>
  <si>
    <t>Luxembourg</t>
  </si>
  <si>
    <t>V140</t>
  </si>
  <si>
    <t>N° HLE</t>
  </si>
  <si>
    <t>Longueur</t>
  </si>
  <si>
    <t>Rédacteur</t>
  </si>
  <si>
    <t>Callens G.</t>
  </si>
  <si>
    <t>N° HLE en véh.</t>
  </si>
  <si>
    <t>N° Du premier Véhicule</t>
  </si>
  <si>
    <t>N° Du Dernier Véhicule</t>
  </si>
  <si>
    <t>50 88 26 72</t>
  </si>
  <si>
    <t>N° De train</t>
  </si>
  <si>
    <t>E19404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</si>
</sst>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m/yyyy;@"/>
  </numFmts>
  <fonts count="36" x14ac:knownFonts="1">
    <font>
      <sz val="10"/>
      <name val="Arial"/>
    </font>
    <font>
      <sz val="12"/>
      <name val="Times New Roman"/>
      <family val="1"/>
    </font>
    <font>
      <sz val="8"/>
      <name val="Arial"/>
      <family val="2"/>
    </font>
    <font>
      <b/>
      <sz val="10"/>
      <name val="Arial"/>
      <family val="2"/>
    </font>
    <font>
      <b/>
      <sz val="8"/>
      <name val="Arial"/>
      <family val="2"/>
    </font>
    <font>
      <sz val="9"/>
      <name val="Arial"/>
      <family val="2"/>
    </font>
    <font>
      <sz val="9"/>
      <name val="Arial"/>
      <family val="2"/>
    </font>
    <font>
      <sz val="8"/>
      <name val="Arial"/>
      <family val="2"/>
    </font>
    <font>
      <sz val="7"/>
      <name val="Arial"/>
      <family val="2"/>
    </font>
    <font>
      <b/>
      <sz val="9"/>
      <name val="Arial"/>
      <family val="2"/>
    </font>
    <font>
      <sz val="10"/>
      <name val="Arial"/>
      <family val="2"/>
    </font>
    <font>
      <b/>
      <i/>
      <sz val="12"/>
      <name val="Arial"/>
      <family val="2"/>
    </font>
    <font>
      <u/>
      <sz val="10"/>
      <color indexed="12"/>
      <name val="Arial"/>
      <family val="2"/>
    </font>
    <font>
      <b/>
      <sz val="7"/>
      <name val="Arial"/>
      <family val="2"/>
    </font>
    <font>
      <sz val="7"/>
      <name val="Arial"/>
      <family val="2"/>
    </font>
    <font>
      <b/>
      <sz val="24"/>
      <name val="Arial"/>
      <family val="2"/>
    </font>
    <font>
      <i/>
      <sz val="8"/>
      <name val="Arial"/>
      <family val="2"/>
    </font>
    <font>
      <i/>
      <sz val="8"/>
      <name val="Arial"/>
      <family val="2"/>
    </font>
    <font>
      <u/>
      <sz val="8"/>
      <name val="Arial"/>
      <family val="2"/>
    </font>
    <font>
      <b/>
      <sz val="9"/>
      <name val="Wingdings"/>
      <charset val="2"/>
    </font>
    <font>
      <sz val="9"/>
      <name val="Wingdings"/>
      <charset val="2"/>
    </font>
    <font>
      <b/>
      <sz val="9"/>
      <color indexed="12"/>
      <name val="Arial"/>
      <family val="2"/>
    </font>
    <font>
      <i/>
      <sz val="9"/>
      <color indexed="12"/>
      <name val="Arial"/>
      <family val="2"/>
    </font>
    <font>
      <b/>
      <sz val="12"/>
      <name val="Arial"/>
      <family val="2"/>
    </font>
    <font>
      <b/>
      <sz val="14"/>
      <name val="Arial"/>
      <family val="2"/>
    </font>
    <font>
      <sz val="14"/>
      <name val="Arial"/>
      <family val="2"/>
    </font>
    <font>
      <sz val="11"/>
      <color indexed="62"/>
      <name val="Calibri"/>
      <family val="2"/>
    </font>
    <font>
      <b/>
      <sz val="11"/>
      <color indexed="52"/>
      <name val="Calibri"/>
      <family val="2"/>
    </font>
    <font>
      <sz val="11"/>
      <color indexed="52"/>
      <name val="Calibri"/>
      <family val="2"/>
    </font>
    <font>
      <sz val="11"/>
      <color indexed="10"/>
      <name val="Calibri"/>
      <family val="2"/>
    </font>
    <font>
      <sz val="10"/>
      <name val="Arial"/>
      <family val="2"/>
    </font>
    <font>
      <b/>
      <sz val="11"/>
      <color indexed="8"/>
      <name val="Calibri"/>
      <family val="2"/>
    </font>
    <font>
      <sz val="11"/>
      <color indexed="9"/>
      <name val="Calibri"/>
      <family val="2"/>
    </font>
    <font>
      <sz val="11"/>
      <color indexed="8"/>
      <name val="Calibri"/>
      <family val="2"/>
    </font>
    <font>
      <b/>
      <sz val="24"/>
      <name val="Arial"/>
      <family val="2"/>
    </font>
    <font>
      <b/>
      <sz val="10"/>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mediumGray">
        <fgColor indexed="31"/>
        <bgColor indexed="9"/>
      </patternFill>
    </fill>
    <fill>
      <patternFill patternType="lightUp">
        <fgColor indexed="23"/>
        <bgColor indexed="9"/>
      </patternFill>
    </fill>
    <fill>
      <patternFill patternType="mediumGray">
        <fgColor indexed="31"/>
        <bgColor indexed="26"/>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theme="8"/>
        <bgColor indexed="64"/>
      </patternFill>
    </fill>
    <fill>
      <patternFill patternType="solid">
        <fgColor rgb="FF92D050"/>
        <bgColor indexed="64"/>
      </patternFill>
    </fill>
  </fills>
  <borders count="162">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double">
        <color indexed="64"/>
      </top>
      <bottom style="thin">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medium">
        <color indexed="64"/>
      </left>
      <right/>
      <top style="thick">
        <color indexed="64"/>
      </top>
      <bottom style="medium">
        <color indexed="64"/>
      </bottom>
      <diagonal/>
    </border>
    <border>
      <left/>
      <right style="thin">
        <color indexed="64"/>
      </right>
      <top style="thick">
        <color indexed="64"/>
      </top>
      <bottom style="medium">
        <color indexed="64"/>
      </bottom>
      <diagonal/>
    </border>
    <border>
      <left style="dotted">
        <color indexed="64"/>
      </left>
      <right/>
      <top style="medium">
        <color indexed="64"/>
      </top>
      <bottom style="medium">
        <color indexed="64"/>
      </bottom>
      <diagonal/>
    </border>
    <border>
      <left/>
      <right/>
      <top style="medium">
        <color indexed="64"/>
      </top>
      <bottom style="medium">
        <color indexed="64"/>
      </bottom>
      <diagonal/>
    </border>
    <border>
      <left/>
      <right style="dotted">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thick">
        <color indexed="64"/>
      </right>
      <top style="dotted">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ck">
        <color indexed="64"/>
      </right>
      <top/>
      <bottom style="medium">
        <color indexed="64"/>
      </bottom>
      <diagonal/>
    </border>
    <border>
      <left style="thick">
        <color indexed="64"/>
      </left>
      <right style="medium">
        <color indexed="64"/>
      </right>
      <top style="medium">
        <color indexed="64"/>
      </top>
      <bottom/>
      <diagonal/>
    </border>
    <border>
      <left style="thick">
        <color indexed="64"/>
      </left>
      <right style="medium">
        <color indexed="64"/>
      </right>
      <top/>
      <bottom/>
      <diagonal/>
    </border>
    <border>
      <left style="thick">
        <color indexed="64"/>
      </left>
      <right/>
      <top/>
      <bottom/>
      <diagonal/>
    </border>
    <border>
      <left style="thick">
        <color indexed="64"/>
      </left>
      <right style="medium">
        <color indexed="64"/>
      </right>
      <top/>
      <bottom style="medium">
        <color indexed="64"/>
      </bottom>
      <diagonal/>
    </border>
    <border>
      <left style="thick">
        <color indexed="64"/>
      </left>
      <right/>
      <top style="medium">
        <color indexed="64"/>
      </top>
      <bottom/>
      <diagonal/>
    </border>
    <border>
      <left style="thick">
        <color indexed="64"/>
      </left>
      <right/>
      <top/>
      <bottom style="thick">
        <color indexed="64"/>
      </bottom>
      <diagonal/>
    </border>
    <border>
      <left style="thin">
        <color indexed="64"/>
      </left>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dotted">
        <color indexed="64"/>
      </left>
      <right/>
      <top style="thin">
        <color indexed="64"/>
      </top>
      <bottom style="medium">
        <color indexed="64"/>
      </bottom>
      <diagonal/>
    </border>
    <border>
      <left style="thin">
        <color indexed="64"/>
      </left>
      <right style="thick">
        <color indexed="64"/>
      </right>
      <top/>
      <bottom style="thin">
        <color indexed="64"/>
      </bottom>
      <diagonal/>
    </border>
    <border>
      <left style="medium">
        <color indexed="64"/>
      </left>
      <right/>
      <top style="thin">
        <color indexed="64"/>
      </top>
      <bottom style="medium">
        <color indexed="64"/>
      </bottom>
      <diagonal/>
    </border>
    <border>
      <left/>
      <right style="dotted">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tted">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top style="thick">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dotted">
        <color indexed="64"/>
      </left>
      <right/>
      <top style="dashed">
        <color indexed="64"/>
      </top>
      <bottom style="thick">
        <color indexed="64"/>
      </bottom>
      <diagonal/>
    </border>
    <border>
      <left/>
      <right/>
      <top style="dashed">
        <color indexed="64"/>
      </top>
      <bottom style="thick">
        <color indexed="64"/>
      </bottom>
      <diagonal/>
    </border>
    <border>
      <left/>
      <right style="dotted">
        <color indexed="64"/>
      </right>
      <top style="dashed">
        <color indexed="64"/>
      </top>
      <bottom style="thick">
        <color indexed="64"/>
      </bottom>
      <diagonal/>
    </border>
    <border>
      <left/>
      <right style="thick">
        <color indexed="64"/>
      </right>
      <top style="medium">
        <color indexed="64"/>
      </top>
      <bottom/>
      <diagonal/>
    </border>
    <border>
      <left style="dotted">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dashed">
        <color indexed="64"/>
      </top>
      <bottom style="thick">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right style="thick">
        <color indexed="64"/>
      </right>
      <top style="thin">
        <color indexed="64"/>
      </top>
      <bottom style="medium">
        <color indexed="64"/>
      </bottom>
      <diagonal/>
    </border>
    <border>
      <left style="thin">
        <color indexed="64"/>
      </left>
      <right style="thick">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bottom/>
      <diagonal/>
    </border>
    <border>
      <left style="dotted">
        <color indexed="64"/>
      </left>
      <right/>
      <top style="thin">
        <color indexed="64"/>
      </top>
      <bottom style="thin">
        <color indexed="64"/>
      </bottom>
      <diagonal/>
    </border>
    <border>
      <left/>
      <right style="medium">
        <color indexed="64"/>
      </right>
      <top style="medium">
        <color indexed="64"/>
      </top>
      <bottom/>
      <diagonal/>
    </border>
    <border>
      <left/>
      <right style="thick">
        <color indexed="64"/>
      </right>
      <top/>
      <bottom style="thin">
        <color indexed="64"/>
      </bottom>
      <diagonal/>
    </border>
    <border>
      <left style="medium">
        <color indexed="64"/>
      </left>
      <right/>
      <top style="dotted">
        <color indexed="64"/>
      </top>
      <bottom/>
      <diagonal/>
    </border>
    <border>
      <left/>
      <right/>
      <top style="dotted">
        <color indexed="64"/>
      </top>
      <bottom/>
      <diagonal/>
    </border>
    <border>
      <left/>
      <right style="thick">
        <color indexed="64"/>
      </right>
      <top style="dotted">
        <color indexed="64"/>
      </top>
      <bottom/>
      <diagonal/>
    </border>
    <border>
      <left/>
      <right style="medium">
        <color indexed="64"/>
      </right>
      <top style="dashed">
        <color indexed="64"/>
      </top>
      <bottom style="thick">
        <color indexed="64"/>
      </bottom>
      <diagonal/>
    </border>
    <border>
      <left style="medium">
        <color indexed="64"/>
      </left>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right style="medium">
        <color indexed="64"/>
      </right>
      <top/>
      <bottom style="thick">
        <color indexed="64"/>
      </bottom>
      <diagonal/>
    </border>
    <border>
      <left style="dotted">
        <color indexed="64"/>
      </left>
      <right/>
      <top style="medium">
        <color indexed="64"/>
      </top>
      <bottom style="dashed">
        <color indexed="64"/>
      </bottom>
      <diagonal/>
    </border>
    <border>
      <left/>
      <right/>
      <top style="medium">
        <color indexed="64"/>
      </top>
      <bottom style="dashed">
        <color indexed="64"/>
      </bottom>
      <diagonal/>
    </border>
    <border>
      <left/>
      <right style="dotted">
        <color indexed="64"/>
      </right>
      <top style="medium">
        <color indexed="64"/>
      </top>
      <bottom style="dashed">
        <color indexed="64"/>
      </bottom>
      <diagonal/>
    </border>
    <border>
      <left style="medium">
        <color indexed="64"/>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style="thin">
        <color indexed="64"/>
      </top>
      <bottom/>
      <diagonal/>
    </border>
    <border>
      <left/>
      <right/>
      <top style="thin">
        <color indexed="64"/>
      </top>
      <bottom/>
      <diagonal/>
    </border>
    <border>
      <left/>
      <right style="thick">
        <color indexed="64"/>
      </right>
      <top style="thin">
        <color indexed="64"/>
      </top>
      <bottom/>
      <diagonal/>
    </border>
    <border>
      <left/>
      <right style="thick">
        <color indexed="64"/>
      </right>
      <top/>
      <bottom/>
      <diagonal/>
    </border>
    <border>
      <left/>
      <right style="thick">
        <color indexed="64"/>
      </right>
      <top style="medium">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ck">
        <color indexed="64"/>
      </right>
      <top style="double">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thick">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ck">
        <color indexed="64"/>
      </right>
      <top style="thin">
        <color indexed="64"/>
      </top>
      <bottom style="dotted">
        <color indexed="64"/>
      </bottom>
      <diagonal/>
    </border>
    <border>
      <left style="dotted">
        <color indexed="64"/>
      </left>
      <right style="dotted">
        <color indexed="64"/>
      </right>
      <top style="dotted">
        <color indexed="64"/>
      </top>
      <bottom style="double">
        <color indexed="64"/>
      </bottom>
      <diagonal/>
    </border>
    <border>
      <left style="dotted">
        <color indexed="64"/>
      </left>
      <right style="thick">
        <color indexed="64"/>
      </right>
      <top style="dotted">
        <color indexed="64"/>
      </top>
      <bottom style="double">
        <color indexed="64"/>
      </bottom>
      <diagonal/>
    </border>
    <border>
      <left style="thin">
        <color indexed="64"/>
      </left>
      <right style="dotted">
        <color indexed="64"/>
      </right>
      <top style="dotted">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thick">
        <color indexed="64"/>
      </right>
      <top style="double">
        <color indexed="64"/>
      </top>
      <bottom/>
      <diagonal/>
    </border>
    <border>
      <left/>
      <right style="thick">
        <color indexed="64"/>
      </right>
      <top/>
      <bottom style="thick">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32">
    <xf numFmtId="0" fontId="0" fillId="0" borderId="0"/>
    <xf numFmtId="0" fontId="33" fillId="2" borderId="0" applyNumberFormat="0" applyBorder="0" applyAlignment="0" applyProtection="0"/>
    <xf numFmtId="0" fontId="33" fillId="3" borderId="0" applyNumberFormat="0" applyBorder="0" applyAlignment="0" applyProtection="0"/>
    <xf numFmtId="0" fontId="33" fillId="4"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5"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0" fontId="32" fillId="12"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9" borderId="0" applyNumberFormat="0" applyBorder="0" applyAlignment="0" applyProtection="0"/>
    <xf numFmtId="0" fontId="29" fillId="0" borderId="0" applyNumberFormat="0" applyFill="0" applyBorder="0" applyAlignment="0" applyProtection="0"/>
    <xf numFmtId="0" fontId="27" fillId="20" borderId="1" applyNumberFormat="0" applyAlignment="0" applyProtection="0"/>
    <xf numFmtId="0" fontId="28" fillId="0" borderId="2" applyNumberFormat="0" applyFill="0" applyAlignment="0" applyProtection="0"/>
    <xf numFmtId="0" fontId="30" fillId="21" borderId="3" applyNumberFormat="0" applyFont="0" applyAlignment="0" applyProtection="0"/>
    <xf numFmtId="0" fontId="26" fillId="7" borderId="1" applyNumberFormat="0" applyAlignment="0" applyProtection="0"/>
    <xf numFmtId="0" fontId="12" fillId="0" borderId="0" applyNumberFormat="0" applyFill="0" applyBorder="0" applyAlignment="0" applyProtection="0">
      <alignment vertical="top"/>
      <protection locked="0"/>
    </xf>
    <xf numFmtId="0" fontId="31" fillId="0" borderId="4" applyNumberFormat="0" applyFill="0" applyAlignment="0" applyProtection="0"/>
  </cellStyleXfs>
  <cellXfs count="507">
    <xf numFmtId="0" fontId="0" fillId="0" borderId="0" xfId="0"/>
    <xf numFmtId="0" fontId="3" fillId="0" borderId="0" xfId="0" applyFont="1" applyAlignment="1">
      <alignment horizontal="center" wrapText="1"/>
    </xf>
    <xf numFmtId="0" fontId="0" fillId="0" borderId="0" xfId="0" applyBorder="1"/>
    <xf numFmtId="0" fontId="3" fillId="0" borderId="5" xfId="0" applyFont="1" applyBorder="1" applyAlignment="1">
      <alignment horizontal="center" vertical="center"/>
    </xf>
    <xf numFmtId="0" fontId="1" fillId="0" borderId="0" xfId="0" applyFont="1" applyBorder="1"/>
    <xf numFmtId="0" fontId="11" fillId="0" borderId="0" xfId="0" applyFont="1" applyBorder="1" applyAlignment="1">
      <alignment horizontal="center" wrapText="1"/>
    </xf>
    <xf numFmtId="0" fontId="5" fillId="0" borderId="0" xfId="0" applyFont="1" applyBorder="1" applyAlignment="1">
      <alignment horizontal="center" vertical="center" textRotation="90"/>
    </xf>
    <xf numFmtId="0" fontId="3" fillId="0" borderId="0" xfId="0" applyFont="1" applyBorder="1" applyAlignment="1">
      <alignment horizontal="center" vertical="center"/>
    </xf>
    <xf numFmtId="0" fontId="8" fillId="0" borderId="0" xfId="0" applyFont="1" applyBorder="1" applyAlignment="1">
      <alignment horizontal="center" vertical="center" wrapText="1"/>
    </xf>
    <xf numFmtId="0" fontId="8" fillId="0" borderId="0" xfId="0" applyFont="1" applyBorder="1" applyAlignment="1">
      <alignment vertical="center"/>
    </xf>
    <xf numFmtId="0" fontId="0" fillId="0" borderId="0" xfId="0" applyBorder="1" applyAlignment="1">
      <alignment horizontal="center" vertical="center" wrapText="1"/>
    </xf>
    <xf numFmtId="0" fontId="0" fillId="0" borderId="0" xfId="0" applyFill="1"/>
    <xf numFmtId="0" fontId="0" fillId="0" borderId="0" xfId="0" applyFill="1" applyBorder="1"/>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2" fillId="0" borderId="8"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5" fillId="0" borderId="0" xfId="0" applyFont="1" applyFill="1" applyBorder="1" applyAlignment="1">
      <alignment vertical="center" textRotation="90"/>
    </xf>
    <xf numFmtId="0" fontId="2" fillId="0" borderId="0" xfId="0" applyFont="1" applyFill="1" applyBorder="1" applyAlignment="1">
      <alignment vertical="center" wrapText="1"/>
    </xf>
    <xf numFmtId="0" fontId="2" fillId="0" borderId="0" xfId="0" applyFont="1" applyFill="1" applyBorder="1" applyAlignment="1">
      <alignment vertical="center"/>
    </xf>
    <xf numFmtId="0" fontId="9" fillId="0" borderId="9" xfId="0" applyFont="1" applyFill="1" applyBorder="1" applyAlignment="1">
      <alignment horizontal="center" vertical="center" wrapText="1"/>
    </xf>
    <xf numFmtId="0" fontId="0" fillId="0" borderId="0" xfId="0" applyBorder="1" applyAlignment="1">
      <alignment horizontal="center" vertical="center"/>
    </xf>
    <xf numFmtId="49" fontId="5" fillId="0" borderId="8" xfId="0" applyNumberFormat="1" applyFont="1" applyFill="1" applyBorder="1" applyAlignment="1">
      <alignment horizontal="center" vertical="center"/>
    </xf>
    <xf numFmtId="0" fontId="5" fillId="0" borderId="10" xfId="0" applyFont="1" applyFill="1" applyBorder="1" applyAlignment="1">
      <alignment horizontal="center" vertical="center"/>
    </xf>
    <xf numFmtId="0" fontId="7" fillId="0" borderId="11" xfId="0" applyFont="1" applyFill="1" applyBorder="1" applyAlignment="1">
      <alignment vertical="center" wrapText="1"/>
    </xf>
    <xf numFmtId="49" fontId="5" fillId="0" borderId="10" xfId="0" applyNumberFormat="1" applyFont="1" applyFill="1" applyBorder="1" applyAlignment="1">
      <alignment horizontal="center" vertical="center" wrapText="1"/>
    </xf>
    <xf numFmtId="0" fontId="0" fillId="0" borderId="0" xfId="0" applyAlignment="1">
      <alignment horizontal="center" vertical="center"/>
    </xf>
    <xf numFmtId="0" fontId="5" fillId="0" borderId="12" xfId="0" applyFont="1" applyFill="1" applyBorder="1" applyAlignment="1">
      <alignment horizontal="center" vertical="center"/>
    </xf>
    <xf numFmtId="0" fontId="5" fillId="0" borderId="10" xfId="0" applyFont="1" applyFill="1" applyBorder="1" applyAlignment="1">
      <alignment horizontal="center" vertical="center" wrapText="1"/>
    </xf>
    <xf numFmtId="0" fontId="5"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8"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0" fontId="0" fillId="0" borderId="0" xfId="0" applyFill="1" applyBorder="1" applyAlignment="1">
      <alignment horizontal="center" vertical="center"/>
    </xf>
    <xf numFmtId="0" fontId="3"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13" fillId="0" borderId="0" xfId="0" applyFont="1" applyFill="1" applyBorder="1" applyAlignment="1">
      <alignment horizontal="center" vertical="center" wrapText="1"/>
    </xf>
    <xf numFmtId="0" fontId="13" fillId="0" borderId="0"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0" fontId="3" fillId="0" borderId="0" xfId="0" applyFont="1" applyFill="1" applyBorder="1" applyAlignment="1">
      <alignment vertical="center"/>
    </xf>
    <xf numFmtId="0" fontId="0" fillId="0" borderId="0" xfId="0" applyFill="1" applyBorder="1" applyAlignment="1"/>
    <xf numFmtId="0" fontId="3" fillId="0" borderId="0" xfId="0" applyFont="1" applyFill="1" applyBorder="1" applyAlignment="1">
      <alignment vertical="center" textRotation="90"/>
    </xf>
    <xf numFmtId="0" fontId="7" fillId="0" borderId="0" xfId="0" applyFont="1" applyFill="1" applyBorder="1" applyAlignment="1">
      <alignment horizontal="center" vertical="center" wrapText="1"/>
    </xf>
    <xf numFmtId="0" fontId="0" fillId="0" borderId="0" xfId="0" applyAlignment="1">
      <alignment vertical="center"/>
    </xf>
    <xf numFmtId="0" fontId="9" fillId="22" borderId="13" xfId="0" applyFont="1" applyFill="1" applyBorder="1" applyAlignment="1">
      <alignment horizontal="center" vertical="center"/>
    </xf>
    <xf numFmtId="0" fontId="9" fillId="22" borderId="8" xfId="0" applyFont="1" applyFill="1" applyBorder="1" applyAlignment="1">
      <alignment horizontal="center" vertical="center"/>
    </xf>
    <xf numFmtId="0" fontId="9" fillId="22" borderId="10" xfId="0" applyFont="1" applyFill="1" applyBorder="1" applyAlignment="1">
      <alignment horizontal="center" vertical="center"/>
    </xf>
    <xf numFmtId="0" fontId="9" fillId="22" borderId="14" xfId="0" applyFont="1" applyFill="1" applyBorder="1" applyAlignment="1">
      <alignment horizontal="center" vertical="center"/>
    </xf>
    <xf numFmtId="0" fontId="9" fillId="22" borderId="15" xfId="0" applyFont="1" applyFill="1" applyBorder="1" applyAlignment="1">
      <alignment horizontal="center" vertical="center"/>
    </xf>
    <xf numFmtId="0" fontId="6" fillId="0" borderId="16" xfId="0" applyFont="1" applyBorder="1" applyAlignment="1">
      <alignment horizontal="center" vertical="center"/>
    </xf>
    <xf numFmtId="9" fontId="21" fillId="0" borderId="17" xfId="0" applyNumberFormat="1" applyFont="1" applyFill="1" applyBorder="1" applyAlignment="1">
      <alignment horizontal="center" vertical="center"/>
    </xf>
    <xf numFmtId="9" fontId="21" fillId="0" borderId="10" xfId="0" applyNumberFormat="1" applyFont="1" applyFill="1" applyBorder="1" applyAlignment="1">
      <alignment horizontal="center" vertical="center"/>
    </xf>
    <xf numFmtId="9" fontId="9" fillId="0" borderId="10" xfId="0" applyNumberFormat="1" applyFont="1" applyFill="1" applyBorder="1" applyAlignment="1">
      <alignment horizontal="center" vertical="center"/>
    </xf>
    <xf numFmtId="9" fontId="9" fillId="0" borderId="18" xfId="0" applyNumberFormat="1" applyFont="1" applyFill="1" applyBorder="1" applyAlignment="1">
      <alignment horizontal="center" vertical="center"/>
    </xf>
    <xf numFmtId="9" fontId="9" fillId="0" borderId="15" xfId="0" applyNumberFormat="1" applyFont="1" applyFill="1" applyBorder="1" applyAlignment="1">
      <alignment horizontal="center" vertical="center"/>
    </xf>
    <xf numFmtId="0" fontId="6" fillId="0" borderId="19" xfId="0" applyFont="1" applyFill="1" applyBorder="1" applyAlignment="1">
      <alignment horizontal="center"/>
    </xf>
    <xf numFmtId="0" fontId="22" fillId="23" borderId="18" xfId="0" applyFont="1" applyFill="1" applyBorder="1" applyAlignment="1">
      <alignment horizontal="center"/>
    </xf>
    <xf numFmtId="0" fontId="6" fillId="23" borderId="14" xfId="0" applyFont="1" applyFill="1" applyBorder="1" applyAlignment="1">
      <alignment horizontal="center"/>
    </xf>
    <xf numFmtId="1" fontId="6" fillId="23" borderId="18" xfId="0" applyNumberFormat="1" applyFont="1" applyFill="1" applyBorder="1" applyAlignment="1">
      <alignment horizontal="center"/>
    </xf>
    <xf numFmtId="1" fontId="6" fillId="23" borderId="20" xfId="0" applyNumberFormat="1" applyFont="1" applyFill="1" applyBorder="1" applyAlignment="1">
      <alignment horizontal="center"/>
    </xf>
    <xf numFmtId="0" fontId="6" fillId="24" borderId="21" xfId="0" applyFont="1" applyFill="1" applyBorder="1" applyAlignment="1">
      <alignment horizontal="center"/>
    </xf>
    <xf numFmtId="0" fontId="22" fillId="24" borderId="12" xfId="0" applyFont="1" applyFill="1" applyBorder="1" applyAlignment="1">
      <alignment horizontal="center"/>
    </xf>
    <xf numFmtId="0" fontId="22" fillId="24" borderId="22" xfId="0" applyFont="1" applyFill="1" applyBorder="1" applyAlignment="1">
      <alignment horizontal="center"/>
    </xf>
    <xf numFmtId="0" fontId="6" fillId="24" borderId="22" xfId="0" applyFont="1" applyFill="1" applyBorder="1" applyAlignment="1">
      <alignment horizontal="center"/>
    </xf>
    <xf numFmtId="0" fontId="6" fillId="24" borderId="12" xfId="0" applyFont="1" applyFill="1" applyBorder="1" applyAlignment="1">
      <alignment horizontal="center"/>
    </xf>
    <xf numFmtId="0" fontId="6" fillId="24" borderId="23" xfId="0" applyFont="1" applyFill="1" applyBorder="1" applyAlignment="1">
      <alignment horizontal="center"/>
    </xf>
    <xf numFmtId="0" fontId="6" fillId="0" borderId="21" xfId="0" applyFont="1" applyFill="1" applyBorder="1" applyAlignment="1">
      <alignment horizontal="center"/>
    </xf>
    <xf numFmtId="0" fontId="22" fillId="23" borderId="12" xfId="0" applyFont="1" applyFill="1" applyBorder="1" applyAlignment="1">
      <alignment horizontal="center"/>
    </xf>
    <xf numFmtId="0" fontId="6" fillId="0" borderId="22" xfId="0" applyFont="1" applyFill="1" applyBorder="1" applyAlignment="1">
      <alignment horizontal="center"/>
    </xf>
    <xf numFmtId="1" fontId="6" fillId="23" borderId="12" xfId="0" applyNumberFormat="1" applyFont="1" applyFill="1" applyBorder="1" applyAlignment="1">
      <alignment horizontal="center"/>
    </xf>
    <xf numFmtId="0" fontId="6" fillId="0" borderId="12" xfId="0" applyFont="1" applyFill="1" applyBorder="1" applyAlignment="1">
      <alignment horizontal="center"/>
    </xf>
    <xf numFmtId="1" fontId="6" fillId="23" borderId="23" xfId="0" applyNumberFormat="1" applyFont="1" applyFill="1" applyBorder="1" applyAlignment="1">
      <alignment horizontal="center"/>
    </xf>
    <xf numFmtId="1" fontId="6" fillId="24" borderId="12" xfId="0" applyNumberFormat="1" applyFont="1" applyFill="1" applyBorder="1" applyAlignment="1">
      <alignment horizontal="center"/>
    </xf>
    <xf numFmtId="1" fontId="6" fillId="24" borderId="23" xfId="0" applyNumberFormat="1" applyFont="1" applyFill="1" applyBorder="1" applyAlignment="1">
      <alignment horizontal="center"/>
    </xf>
    <xf numFmtId="0" fontId="6" fillId="24" borderId="24" xfId="0" applyFont="1" applyFill="1" applyBorder="1" applyAlignment="1">
      <alignment horizontal="center"/>
    </xf>
    <xf numFmtId="0" fontId="22" fillId="24" borderId="25" xfId="0" applyFont="1" applyFill="1" applyBorder="1" applyAlignment="1">
      <alignment horizontal="center"/>
    </xf>
    <xf numFmtId="0" fontId="22" fillId="24" borderId="26" xfId="0" applyFont="1" applyFill="1" applyBorder="1" applyAlignment="1">
      <alignment horizontal="center"/>
    </xf>
    <xf numFmtId="1" fontId="6" fillId="24" borderId="25" xfId="0" applyNumberFormat="1" applyFont="1" applyFill="1" applyBorder="1" applyAlignment="1">
      <alignment horizontal="center"/>
    </xf>
    <xf numFmtId="1" fontId="6" fillId="24" borderId="27" xfId="0" applyNumberFormat="1" applyFont="1" applyFill="1" applyBorder="1" applyAlignment="1">
      <alignment horizontal="center"/>
    </xf>
    <xf numFmtId="0" fontId="6" fillId="0" borderId="0" xfId="0" applyFont="1" applyFill="1" applyBorder="1" applyAlignment="1">
      <alignment horizontal="center"/>
    </xf>
    <xf numFmtId="0" fontId="2" fillId="25" borderId="28" xfId="0" applyFont="1" applyFill="1" applyBorder="1" applyAlignment="1">
      <alignment horizontal="center" vertical="center" wrapText="1"/>
    </xf>
    <xf numFmtId="0" fontId="34" fillId="0" borderId="0" xfId="0" applyFont="1"/>
    <xf numFmtId="0" fontId="0" fillId="0" borderId="0" xfId="0" applyAlignment="1">
      <alignment horizontal="left"/>
    </xf>
    <xf numFmtId="0" fontId="35" fillId="0" borderId="0" xfId="0" applyFont="1" applyAlignment="1">
      <alignment horizontal="center" vertical="center" wrapText="1"/>
    </xf>
    <xf numFmtId="0" fontId="0" fillId="0" borderId="0" xfId="0" applyAlignment="1">
      <alignment wrapText="1"/>
    </xf>
    <xf numFmtId="0" fontId="0" fillId="0" borderId="0" xfId="0" applyAlignment="1">
      <alignment horizontal="right" wrapText="1"/>
    </xf>
    <xf numFmtId="0" fontId="10" fillId="0" borderId="8" xfId="0" applyFont="1" applyBorder="1"/>
    <xf numFmtId="0" fontId="10" fillId="0" borderId="16" xfId="0" applyFont="1" applyBorder="1"/>
    <xf numFmtId="0" fontId="3" fillId="0" borderId="8" xfId="0" applyFont="1" applyBorder="1"/>
    <xf numFmtId="0" fontId="3" fillId="0" borderId="40" xfId="0" applyFont="1" applyBorder="1"/>
    <xf numFmtId="0" fontId="10" fillId="0" borderId="144" xfId="0" applyFont="1" applyBorder="1"/>
    <xf numFmtId="0" fontId="10" fillId="0" borderId="145" xfId="0" applyFont="1" applyBorder="1"/>
    <xf numFmtId="0" fontId="10" fillId="0" borderId="146" xfId="0" applyFont="1" applyBorder="1"/>
    <xf numFmtId="0" fontId="10" fillId="0" borderId="147" xfId="0" applyFont="1" applyBorder="1"/>
    <xf numFmtId="0" fontId="10" fillId="0" borderId="151" xfId="0" applyFont="1" applyBorder="1"/>
    <xf numFmtId="0" fontId="10" fillId="0" borderId="152" xfId="0" applyFont="1" applyBorder="1"/>
    <xf numFmtId="0" fontId="10" fillId="0" borderId="153" xfId="0" applyFont="1" applyBorder="1"/>
    <xf numFmtId="0" fontId="10" fillId="0" borderId="9" xfId="0" applyFont="1" applyBorder="1"/>
    <xf numFmtId="0" fontId="10" fillId="0" borderId="140" xfId="0" applyFont="1" applyBorder="1"/>
    <xf numFmtId="0" fontId="3" fillId="0" borderId="140" xfId="0" applyFont="1" applyBorder="1"/>
    <xf numFmtId="1" fontId="3" fillId="0" borderId="140" xfId="0" applyNumberFormat="1" applyFont="1" applyBorder="1"/>
    <xf numFmtId="0" fontId="3" fillId="0" borderId="141" xfId="0" applyFont="1" applyBorder="1"/>
    <xf numFmtId="0" fontId="3" fillId="0" borderId="146" xfId="0" applyFont="1" applyBorder="1"/>
    <xf numFmtId="0" fontId="3" fillId="0" borderId="147" xfId="0" applyFont="1" applyBorder="1"/>
    <xf numFmtId="0" fontId="10" fillId="0" borderId="148" xfId="0" applyFont="1" applyBorder="1"/>
    <xf numFmtId="0" fontId="10" fillId="0" borderId="149" xfId="0" applyFont="1" applyBorder="1"/>
    <xf numFmtId="0" fontId="10" fillId="0" borderId="150" xfId="0" applyFont="1" applyBorder="1"/>
    <xf numFmtId="0" fontId="10" fillId="0" borderId="154" xfId="0" applyFont="1" applyBorder="1"/>
    <xf numFmtId="0" fontId="10" fillId="0" borderId="155" xfId="0" applyFont="1" applyBorder="1"/>
    <xf numFmtId="1" fontId="10" fillId="0" borderId="156" xfId="0" applyNumberFormat="1" applyFont="1" applyBorder="1"/>
    <xf numFmtId="1" fontId="10" fillId="0" borderId="157" xfId="0" applyNumberFormat="1" applyFont="1" applyBorder="1"/>
    <xf numFmtId="0" fontId="10" fillId="0" borderId="142" xfId="0" applyFont="1" applyBorder="1" applyAlignment="1">
      <alignment horizontal="center" vertical="center"/>
    </xf>
    <xf numFmtId="1" fontId="3" fillId="0" borderId="156" xfId="0" applyNumberFormat="1" applyFont="1" applyBorder="1"/>
    <xf numFmtId="1" fontId="3" fillId="0" borderId="157" xfId="0" applyNumberFormat="1" applyFont="1" applyBorder="1"/>
    <xf numFmtId="0" fontId="3" fillId="0" borderId="152" xfId="0" applyFont="1" applyBorder="1"/>
    <xf numFmtId="0" fontId="3" fillId="0" borderId="153" xfId="0" applyFont="1" applyBorder="1"/>
    <xf numFmtId="0" fontId="10" fillId="0" borderId="84" xfId="0" applyFont="1" applyBorder="1"/>
    <xf numFmtId="1" fontId="3" fillId="0" borderId="87" xfId="0" applyNumberFormat="1" applyFont="1" applyBorder="1"/>
    <xf numFmtId="0" fontId="10" fillId="0" borderId="145" xfId="0" applyFont="1" applyBorder="1" applyAlignment="1">
      <alignment horizontal="center"/>
    </xf>
    <xf numFmtId="0" fontId="3" fillId="0" borderId="144" xfId="0" applyFont="1" applyBorder="1"/>
    <xf numFmtId="1" fontId="3" fillId="0" borderId="144" xfId="0" applyNumberFormat="1" applyFont="1" applyBorder="1"/>
    <xf numFmtId="0" fontId="3" fillId="0" borderId="154" xfId="0" applyFont="1" applyBorder="1"/>
    <xf numFmtId="0" fontId="10" fillId="30" borderId="16" xfId="0" applyFont="1" applyFill="1" applyBorder="1"/>
    <xf numFmtId="0" fontId="10" fillId="30" borderId="8" xfId="0" applyFont="1" applyFill="1" applyBorder="1"/>
    <xf numFmtId="0" fontId="10" fillId="30" borderId="91" xfId="0" applyFont="1" applyFill="1" applyBorder="1"/>
    <xf numFmtId="1" fontId="10" fillId="30" borderId="95" xfId="0" applyNumberFormat="1" applyFont="1" applyFill="1" applyBorder="1"/>
    <xf numFmtId="0" fontId="10" fillId="30" borderId="40" xfId="0" applyFont="1" applyFill="1" applyBorder="1"/>
    <xf numFmtId="0" fontId="10" fillId="31" borderId="16" xfId="0" applyFont="1" applyFill="1" applyBorder="1"/>
    <xf numFmtId="0" fontId="10" fillId="31" borderId="8" xfId="0" applyFont="1" applyFill="1" applyBorder="1"/>
    <xf numFmtId="0" fontId="10" fillId="31" borderId="91" xfId="0" applyFont="1" applyFill="1" applyBorder="1"/>
    <xf numFmtId="0" fontId="10" fillId="31" borderId="159" xfId="0" applyFont="1" applyFill="1" applyBorder="1"/>
    <xf numFmtId="1" fontId="10" fillId="31" borderId="95" xfId="0" applyNumberFormat="1" applyFont="1" applyFill="1" applyBorder="1"/>
    <xf numFmtId="0" fontId="10" fillId="31" borderId="40" xfId="0" applyFont="1" applyFill="1" applyBorder="1"/>
    <xf numFmtId="0" fontId="10" fillId="30" borderId="142" xfId="0" applyFont="1" applyFill="1" applyBorder="1" applyAlignment="1">
      <alignment horizontal="center" vertical="center"/>
    </xf>
    <xf numFmtId="0" fontId="10" fillId="32" borderId="143" xfId="0" applyFont="1" applyFill="1" applyBorder="1"/>
    <xf numFmtId="0" fontId="10" fillId="32" borderId="144" xfId="0" applyFont="1" applyFill="1" applyBorder="1"/>
    <xf numFmtId="0" fontId="10" fillId="32" borderId="55" xfId="0" applyFont="1" applyFill="1" applyBorder="1"/>
    <xf numFmtId="0" fontId="10" fillId="32" borderId="142" xfId="0" applyFont="1" applyFill="1" applyBorder="1" applyAlignment="1">
      <alignment horizontal="center" vertical="center"/>
    </xf>
    <xf numFmtId="0" fontId="10" fillId="32" borderId="56" xfId="0" applyFont="1" applyFill="1" applyBorder="1"/>
    <xf numFmtId="0" fontId="10" fillId="32" borderId="6" xfId="0" applyFont="1" applyFill="1" applyBorder="1"/>
    <xf numFmtId="0" fontId="3" fillId="0" borderId="140" xfId="0" applyFont="1" applyBorder="1" applyAlignment="1">
      <alignment horizontal="center" vertical="center"/>
    </xf>
    <xf numFmtId="0" fontId="3" fillId="0" borderId="142" xfId="0" applyFont="1" applyBorder="1" applyAlignment="1">
      <alignment horizontal="center" vertical="center"/>
    </xf>
    <xf numFmtId="0" fontId="3" fillId="0" borderId="158" xfId="0" applyFont="1" applyBorder="1" applyAlignment="1">
      <alignment horizontal="center" vertical="center"/>
    </xf>
    <xf numFmtId="0" fontId="15" fillId="25" borderId="29" xfId="0" applyFont="1" applyFill="1" applyBorder="1" applyAlignment="1">
      <alignment horizontal="center" vertical="center" wrapText="1"/>
    </xf>
    <xf numFmtId="0" fontId="15" fillId="25" borderId="30" xfId="0" applyFont="1" applyFill="1" applyBorder="1" applyAlignment="1">
      <alignment horizontal="center" vertical="center" wrapText="1"/>
    </xf>
    <xf numFmtId="0" fontId="11" fillId="0" borderId="31" xfId="0" applyFont="1" applyFill="1" applyBorder="1" applyAlignment="1">
      <alignment horizontal="center" vertical="center" wrapText="1"/>
    </xf>
    <xf numFmtId="0" fontId="11" fillId="0" borderId="29" xfId="0" applyFont="1" applyFill="1" applyBorder="1" applyAlignment="1">
      <alignment horizontal="center" vertical="center" wrapText="1"/>
    </xf>
    <xf numFmtId="0" fontId="11" fillId="0" borderId="32" xfId="0" applyFont="1" applyFill="1" applyBorder="1" applyAlignment="1">
      <alignment horizontal="center" vertical="center" wrapText="1"/>
    </xf>
    <xf numFmtId="0" fontId="0" fillId="25" borderId="33" xfId="0" applyFill="1" applyBorder="1"/>
    <xf numFmtId="0" fontId="0" fillId="25" borderId="34" xfId="0" applyFill="1" applyBorder="1"/>
    <xf numFmtId="0" fontId="0" fillId="25" borderId="35" xfId="0" applyFill="1" applyBorder="1"/>
    <xf numFmtId="0" fontId="0" fillId="25" borderId="36" xfId="0" applyFill="1" applyBorder="1"/>
    <xf numFmtId="0" fontId="24" fillId="0" borderId="37" xfId="0" applyFont="1" applyBorder="1" applyAlignment="1">
      <alignment horizontal="center"/>
    </xf>
    <xf numFmtId="0" fontId="25" fillId="0" borderId="38" xfId="0" applyFont="1" applyBorder="1" applyAlignment="1">
      <alignment horizontal="center"/>
    </xf>
    <xf numFmtId="0" fontId="25" fillId="0" borderId="39" xfId="0" applyFont="1" applyBorder="1" applyAlignment="1">
      <alignment horizontal="center"/>
    </xf>
    <xf numFmtId="0" fontId="2" fillId="0" borderId="16"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40" xfId="0" applyFont="1" applyFill="1" applyBorder="1" applyAlignment="1">
      <alignment horizontal="center" vertical="center"/>
    </xf>
    <xf numFmtId="0" fontId="24" fillId="0" borderId="41" xfId="0" applyFont="1"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7" fillId="0" borderId="44" xfId="0" applyFont="1" applyBorder="1" applyAlignment="1">
      <alignment horizontal="left" vertical="center" wrapText="1"/>
    </xf>
    <xf numFmtId="0" fontId="7" fillId="0" borderId="45" xfId="0" applyFont="1" applyBorder="1" applyAlignment="1">
      <alignment horizontal="left" vertical="center" wrapText="1"/>
    </xf>
    <xf numFmtId="0" fontId="7" fillId="0" borderId="46" xfId="0" applyFont="1" applyBorder="1" applyAlignment="1">
      <alignment horizontal="left" vertical="center" wrapText="1"/>
    </xf>
    <xf numFmtId="0" fontId="23" fillId="0" borderId="41" xfId="0" applyFont="1" applyBorder="1" applyAlignment="1">
      <alignment horizontal="center" vertical="center"/>
    </xf>
    <xf numFmtId="0" fontId="0" fillId="0" borderId="89" xfId="0" applyBorder="1" applyAlignment="1">
      <alignment horizontal="center" vertical="center"/>
    </xf>
    <xf numFmtId="0" fontId="5" fillId="0" borderId="8" xfId="0" applyFont="1" applyFill="1" applyBorder="1" applyAlignment="1">
      <alignment horizontal="center" vertical="center" wrapText="1"/>
    </xf>
    <xf numFmtId="0" fontId="5" fillId="0" borderId="58" xfId="0" applyFont="1" applyFill="1" applyBorder="1" applyAlignment="1">
      <alignment horizontal="center" vertical="center" wrapText="1"/>
    </xf>
    <xf numFmtId="0" fontId="2" fillId="0" borderId="16" xfId="0" applyFont="1" applyFill="1" applyBorder="1" applyAlignment="1">
      <alignment horizontal="center" vertical="center"/>
    </xf>
    <xf numFmtId="0" fontId="5" fillId="0" borderId="47" xfId="0" applyFont="1" applyBorder="1" applyAlignment="1">
      <alignment horizontal="center" vertical="center" textRotation="90"/>
    </xf>
    <xf numFmtId="0" fontId="5" fillId="0" borderId="48" xfId="0" applyFont="1" applyBorder="1" applyAlignment="1">
      <alignment horizontal="center" vertical="center" textRotation="90"/>
    </xf>
    <xf numFmtId="0" fontId="5" fillId="0" borderId="49" xfId="0" applyFont="1" applyBorder="1" applyAlignment="1">
      <alignment horizontal="center" vertical="center" textRotation="90"/>
    </xf>
    <xf numFmtId="0" fontId="5" fillId="0" borderId="50" xfId="0" applyFont="1" applyBorder="1" applyAlignment="1">
      <alignment horizontal="center" vertical="center" textRotation="90"/>
    </xf>
    <xf numFmtId="0" fontId="5" fillId="0" borderId="51" xfId="0" applyFont="1" applyBorder="1" applyAlignment="1">
      <alignment horizontal="center" vertical="center" textRotation="90"/>
    </xf>
    <xf numFmtId="0" fontId="5" fillId="0" borderId="52" xfId="0" applyFont="1" applyBorder="1" applyAlignment="1">
      <alignment horizontal="center" vertical="center" textRotation="90"/>
    </xf>
    <xf numFmtId="0" fontId="0" fillId="0" borderId="53" xfId="0" applyFill="1" applyBorder="1" applyAlignment="1">
      <alignment horizontal="center" vertical="center"/>
    </xf>
    <xf numFmtId="0" fontId="0" fillId="0" borderId="54" xfId="0" applyFill="1" applyBorder="1" applyAlignment="1">
      <alignment horizontal="center" vertical="center"/>
    </xf>
    <xf numFmtId="0" fontId="0" fillId="0" borderId="17" xfId="0" applyFill="1" applyBorder="1" applyAlignment="1">
      <alignment horizontal="center"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0" fillId="25" borderId="57" xfId="0" applyFill="1" applyBorder="1"/>
    <xf numFmtId="0" fontId="0" fillId="25" borderId="42" xfId="0" applyFill="1" applyBorder="1"/>
    <xf numFmtId="0" fontId="0" fillId="25" borderId="43" xfId="0" applyFill="1" applyBorder="1"/>
    <xf numFmtId="0" fontId="23" fillId="0" borderId="53" xfId="0" applyFont="1" applyFill="1" applyBorder="1" applyAlignment="1">
      <alignment horizontal="center" vertical="center"/>
    </xf>
    <xf numFmtId="0" fontId="23" fillId="0" borderId="17" xfId="0" applyFont="1" applyFill="1" applyBorder="1" applyAlignment="1">
      <alignment horizontal="center" vertical="center"/>
    </xf>
    <xf numFmtId="0" fontId="2" fillId="0" borderId="58" xfId="0" applyFont="1" applyFill="1" applyBorder="1" applyAlignment="1">
      <alignment horizontal="center" vertical="center"/>
    </xf>
    <xf numFmtId="0" fontId="14" fillId="0" borderId="55" xfId="0" applyFont="1" applyBorder="1" applyAlignment="1">
      <alignment horizontal="center" vertical="center"/>
    </xf>
    <xf numFmtId="0" fontId="14" fillId="0" borderId="56" xfId="0" applyFont="1" applyBorder="1" applyAlignment="1">
      <alignment horizontal="center" vertical="center"/>
    </xf>
    <xf numFmtId="0" fontId="14" fillId="0" borderId="41" xfId="0" applyFont="1" applyBorder="1" applyAlignment="1">
      <alignment horizontal="center" vertical="center"/>
    </xf>
    <xf numFmtId="0" fontId="14" fillId="0" borderId="42" xfId="0" applyFont="1" applyBorder="1" applyAlignment="1">
      <alignment horizontal="center" vertical="center"/>
    </xf>
    <xf numFmtId="0" fontId="14" fillId="0" borderId="43" xfId="0" applyFont="1" applyBorder="1" applyAlignment="1">
      <alignment horizontal="center" vertical="center"/>
    </xf>
    <xf numFmtId="0" fontId="8" fillId="0" borderId="41"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43" xfId="0" applyFont="1" applyBorder="1" applyAlignment="1">
      <alignment horizontal="center" vertical="center" wrapText="1"/>
    </xf>
    <xf numFmtId="0" fontId="23" fillId="0" borderId="59" xfId="30" applyFont="1" applyFill="1" applyBorder="1" applyAlignment="1" applyProtection="1">
      <alignment horizontal="center" vertical="center"/>
    </xf>
    <xf numFmtId="0" fontId="23" fillId="0" borderId="42" xfId="0" applyFont="1" applyFill="1" applyBorder="1" applyAlignment="1">
      <alignment horizontal="center" vertical="center"/>
    </xf>
    <xf numFmtId="0" fontId="23" fillId="0" borderId="60" xfId="0" applyFont="1" applyFill="1" applyBorder="1" applyAlignment="1">
      <alignment horizontal="center" vertical="center"/>
    </xf>
    <xf numFmtId="1" fontId="23" fillId="0" borderId="61" xfId="0" applyNumberFormat="1" applyFont="1" applyFill="1" applyBorder="1" applyAlignment="1">
      <alignment horizontal="center" vertical="center"/>
    </xf>
    <xf numFmtId="0" fontId="23" fillId="0" borderId="62" xfId="0" applyFont="1" applyFill="1" applyBorder="1" applyAlignment="1">
      <alignment horizontal="center" vertical="center"/>
    </xf>
    <xf numFmtId="0" fontId="23" fillId="0" borderId="63" xfId="0" applyFont="1" applyFill="1" applyBorder="1" applyAlignment="1">
      <alignment horizontal="center" vertical="center"/>
    </xf>
    <xf numFmtId="0" fontId="8" fillId="0" borderId="64" xfId="0" applyFont="1" applyBorder="1" applyAlignment="1">
      <alignment horizontal="center" vertical="center"/>
    </xf>
    <xf numFmtId="0" fontId="8" fillId="0" borderId="65" xfId="0" applyFont="1" applyBorder="1" applyAlignment="1">
      <alignment horizontal="center" vertical="center"/>
    </xf>
    <xf numFmtId="0" fontId="8" fillId="0" borderId="44" xfId="0" applyFont="1" applyBorder="1" applyAlignment="1">
      <alignment horizontal="center" vertical="center"/>
    </xf>
    <xf numFmtId="0" fontId="8" fillId="0" borderId="66" xfId="0" applyFont="1" applyBorder="1" applyAlignment="1">
      <alignment horizontal="center" vertical="center"/>
    </xf>
    <xf numFmtId="0" fontId="5" fillId="0" borderId="67" xfId="0" applyFont="1" applyBorder="1" applyAlignment="1">
      <alignment horizontal="center" vertical="center" textRotation="90"/>
    </xf>
    <xf numFmtId="0" fontId="5" fillId="0" borderId="68" xfId="0" applyFont="1" applyBorder="1" applyAlignment="1">
      <alignment horizontal="center" vertical="center" textRotation="90"/>
    </xf>
    <xf numFmtId="0" fontId="5" fillId="0" borderId="69" xfId="0" applyFont="1" applyBorder="1" applyAlignment="1">
      <alignment horizontal="center" vertical="center" textRotation="90"/>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24" fillId="0" borderId="41" xfId="0" applyFont="1" applyFill="1" applyBorder="1" applyAlignment="1">
      <alignment horizontal="center" vertical="center" wrapText="1"/>
    </xf>
    <xf numFmtId="0" fontId="24" fillId="0" borderId="42" xfId="0" applyFont="1" applyFill="1" applyBorder="1" applyAlignment="1">
      <alignment horizontal="center" vertical="center" wrapText="1"/>
    </xf>
    <xf numFmtId="0" fontId="24" fillId="0" borderId="43" xfId="0" applyFont="1" applyFill="1" applyBorder="1" applyAlignment="1">
      <alignment horizontal="center" vertical="center" wrapText="1"/>
    </xf>
    <xf numFmtId="164" fontId="23" fillId="0" borderId="41" xfId="0" applyNumberFormat="1" applyFont="1" applyFill="1" applyBorder="1" applyAlignment="1">
      <alignment horizontal="center" vertical="center" wrapText="1"/>
    </xf>
    <xf numFmtId="164" fontId="23" fillId="0" borderId="42" xfId="0" applyNumberFormat="1" applyFont="1" applyFill="1" applyBorder="1" applyAlignment="1">
      <alignment horizontal="center" vertical="center" wrapText="1"/>
    </xf>
    <xf numFmtId="164" fontId="23" fillId="0" borderId="43" xfId="0" applyNumberFormat="1" applyFont="1" applyFill="1" applyBorder="1" applyAlignment="1">
      <alignment horizontal="center" vertical="center" wrapText="1"/>
    </xf>
    <xf numFmtId="0" fontId="0" fillId="26" borderId="70" xfId="0" applyFill="1" applyBorder="1"/>
    <xf numFmtId="0" fontId="0" fillId="26" borderId="71" xfId="0" applyFill="1" applyBorder="1"/>
    <xf numFmtId="0" fontId="0" fillId="26" borderId="72" xfId="0" applyFill="1" applyBorder="1"/>
    <xf numFmtId="0" fontId="0" fillId="26" borderId="61" xfId="0" applyFill="1" applyBorder="1"/>
    <xf numFmtId="0" fontId="0" fillId="26" borderId="62" xfId="0" applyFill="1" applyBorder="1"/>
    <xf numFmtId="0" fontId="0" fillId="26" borderId="63" xfId="0" applyFill="1" applyBorder="1"/>
    <xf numFmtId="0" fontId="14" fillId="0" borderId="55" xfId="0" applyFont="1" applyBorder="1" applyAlignment="1">
      <alignment horizontal="center" vertical="center" wrapText="1"/>
    </xf>
    <xf numFmtId="0" fontId="14" fillId="0" borderId="62" xfId="0" applyFont="1" applyBorder="1" applyAlignment="1">
      <alignment horizontal="center" vertical="center" wrapText="1"/>
    </xf>
    <xf numFmtId="0" fontId="14" fillId="0" borderId="73" xfId="0" applyFont="1" applyBorder="1" applyAlignment="1">
      <alignment horizontal="center" vertical="center" wrapText="1"/>
    </xf>
    <xf numFmtId="0" fontId="14" fillId="0" borderId="53" xfId="0" applyFont="1" applyBorder="1" applyAlignment="1">
      <alignment horizontal="center" vertical="center" wrapText="1"/>
    </xf>
    <xf numFmtId="0" fontId="14" fillId="0" borderId="71" xfId="0" applyFont="1" applyBorder="1" applyAlignment="1">
      <alignment horizontal="center" vertical="center" wrapText="1"/>
    </xf>
    <xf numFmtId="0" fontId="14" fillId="0" borderId="74" xfId="0" applyFont="1" applyBorder="1" applyAlignment="1">
      <alignment horizontal="center" vertical="center" wrapText="1"/>
    </xf>
    <xf numFmtId="0" fontId="3" fillId="0" borderId="64" xfId="0" applyFont="1" applyBorder="1" applyAlignment="1">
      <alignment horizontal="center" vertical="center"/>
    </xf>
    <xf numFmtId="0" fontId="3" fillId="0" borderId="75" xfId="0" applyFont="1" applyBorder="1" applyAlignment="1">
      <alignment horizontal="center" vertical="center"/>
    </xf>
    <xf numFmtId="0" fontId="3" fillId="0" borderId="65" xfId="0" applyFont="1" applyBorder="1" applyAlignment="1">
      <alignment horizontal="center" vertical="center"/>
    </xf>
    <xf numFmtId="0" fontId="3" fillId="0" borderId="44" xfId="0" applyFont="1" applyBorder="1" applyAlignment="1">
      <alignment horizontal="center" vertical="center"/>
    </xf>
    <xf numFmtId="0" fontId="3" fillId="0" borderId="45" xfId="0" applyFont="1" applyBorder="1" applyAlignment="1">
      <alignment horizontal="center" vertical="center"/>
    </xf>
    <xf numFmtId="0" fontId="3" fillId="0" borderId="66" xfId="0" applyFont="1" applyBorder="1" applyAlignment="1">
      <alignment horizontal="center" vertical="center"/>
    </xf>
    <xf numFmtId="0" fontId="3" fillId="0" borderId="76" xfId="0" applyFont="1" applyBorder="1" applyAlignment="1">
      <alignment horizontal="center" vertical="center"/>
    </xf>
    <xf numFmtId="0" fontId="3" fillId="0" borderId="22" xfId="0" applyFont="1" applyBorder="1" applyAlignment="1">
      <alignment horizontal="center" vertical="center"/>
    </xf>
    <xf numFmtId="0" fontId="3" fillId="0" borderId="77" xfId="0" applyFont="1" applyBorder="1" applyAlignment="1">
      <alignment horizontal="center" vertical="center"/>
    </xf>
    <xf numFmtId="0" fontId="3" fillId="0" borderId="26" xfId="0" applyFont="1" applyBorder="1" applyAlignment="1">
      <alignment horizontal="center" vertical="center"/>
    </xf>
    <xf numFmtId="0" fontId="0" fillId="26" borderId="59" xfId="0" applyFill="1" applyBorder="1"/>
    <xf numFmtId="0" fontId="0" fillId="26" borderId="42" xfId="0" applyFill="1" applyBorder="1"/>
    <xf numFmtId="0" fontId="0" fillId="26" borderId="60" xfId="0" applyFill="1" applyBorder="1"/>
    <xf numFmtId="0" fontId="3" fillId="0" borderId="78" xfId="0" applyFont="1" applyBorder="1" applyAlignment="1">
      <alignment horizontal="center" vertical="center" textRotation="90"/>
    </xf>
    <xf numFmtId="0" fontId="3" fillId="0" borderId="21" xfId="0" applyFont="1" applyBorder="1" applyAlignment="1">
      <alignment horizontal="center" vertical="center" textRotation="90"/>
    </xf>
    <xf numFmtId="0" fontId="3" fillId="0" borderId="24" xfId="0" applyFont="1" applyBorder="1" applyAlignment="1">
      <alignment horizontal="center" vertical="center" textRotation="90"/>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6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66" xfId="0" applyFont="1" applyBorder="1" applyAlignment="1">
      <alignment horizontal="center" vertical="center" wrapText="1"/>
    </xf>
    <xf numFmtId="0" fontId="0" fillId="25" borderId="79" xfId="0" applyFill="1" applyBorder="1"/>
    <xf numFmtId="0" fontId="0" fillId="25" borderId="80" xfId="0" applyFill="1" applyBorder="1"/>
    <xf numFmtId="0" fontId="0" fillId="25" borderId="81" xfId="0" applyFill="1" applyBorder="1"/>
    <xf numFmtId="0" fontId="7" fillId="0" borderId="64"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82" xfId="0" applyFont="1" applyBorder="1" applyAlignment="1">
      <alignment horizontal="center" vertical="center" wrapText="1"/>
    </xf>
    <xf numFmtId="0" fontId="0" fillId="25" borderId="60" xfId="0" applyFill="1" applyBorder="1"/>
    <xf numFmtId="0" fontId="0" fillId="25" borderId="83" xfId="0" applyFill="1" applyBorder="1"/>
    <xf numFmtId="0" fontId="0" fillId="25" borderId="62" xfId="0" applyFill="1" applyBorder="1"/>
    <xf numFmtId="0" fontId="0" fillId="25" borderId="63" xfId="0" applyFill="1" applyBorder="1"/>
    <xf numFmtId="0" fontId="0" fillId="25" borderId="73" xfId="0" applyFill="1" applyBorder="1"/>
    <xf numFmtId="0" fontId="8" fillId="0" borderId="53"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74" xfId="0" applyFont="1" applyBorder="1" applyAlignment="1">
      <alignment horizontal="center" vertical="center" wrapText="1"/>
    </xf>
    <xf numFmtId="0" fontId="23" fillId="0" borderId="61" xfId="0" applyFont="1" applyFill="1" applyBorder="1" applyAlignment="1">
      <alignment horizontal="center" vertical="center"/>
    </xf>
    <xf numFmtId="0" fontId="13" fillId="0" borderId="84"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36" xfId="0" applyFont="1" applyBorder="1" applyAlignment="1">
      <alignment horizontal="center" vertical="center" wrapText="1"/>
    </xf>
    <xf numFmtId="0" fontId="23" fillId="0" borderId="59" xfId="0" applyFont="1" applyFill="1" applyBorder="1" applyAlignment="1">
      <alignment horizontal="center" vertical="center"/>
    </xf>
    <xf numFmtId="0" fontId="0" fillId="0" borderId="85" xfId="0" applyFill="1" applyBorder="1"/>
    <xf numFmtId="0" fontId="0" fillId="0" borderId="80" xfId="0" applyFill="1" applyBorder="1"/>
    <xf numFmtId="0" fontId="0" fillId="0" borderId="81" xfId="0" applyFill="1" applyBorder="1"/>
    <xf numFmtId="0" fontId="8" fillId="0" borderId="86" xfId="0" applyFont="1" applyBorder="1" applyAlignment="1">
      <alignment horizontal="center" vertical="center"/>
    </xf>
    <xf numFmtId="0" fontId="8" fillId="0" borderId="87" xfId="0" applyFont="1" applyBorder="1" applyAlignment="1">
      <alignment horizontal="center" vertical="center"/>
    </xf>
    <xf numFmtId="0" fontId="8" fillId="0" borderId="41" xfId="0" applyFont="1" applyBorder="1" applyAlignment="1">
      <alignment horizontal="center" vertical="center"/>
    </xf>
    <xf numFmtId="0" fontId="8" fillId="0" borderId="88" xfId="0" applyFont="1" applyBorder="1" applyAlignment="1">
      <alignment horizontal="center" vertical="center"/>
    </xf>
    <xf numFmtId="0" fontId="8" fillId="0" borderId="53" xfId="0" applyFont="1" applyBorder="1" applyAlignment="1">
      <alignment horizontal="center" vertical="center"/>
    </xf>
    <xf numFmtId="0" fontId="8" fillId="0" borderId="17" xfId="0" applyFont="1" applyBorder="1" applyAlignment="1">
      <alignment horizontal="center" vertical="center"/>
    </xf>
    <xf numFmtId="0" fontId="0" fillId="0" borderId="61" xfId="0" applyFill="1" applyBorder="1" applyAlignment="1">
      <alignment horizontal="center" vertical="center"/>
    </xf>
    <xf numFmtId="0" fontId="0" fillId="0" borderId="62" xfId="0" applyFill="1" applyBorder="1" applyAlignment="1">
      <alignment horizontal="center" vertical="center"/>
    </xf>
    <xf numFmtId="0" fontId="0" fillId="0" borderId="63" xfId="0" applyFill="1" applyBorder="1" applyAlignment="1">
      <alignment horizontal="center" vertical="center"/>
    </xf>
    <xf numFmtId="0" fontId="14" fillId="0" borderId="88" xfId="0" applyFont="1" applyBorder="1" applyAlignment="1">
      <alignment horizontal="center" vertical="center"/>
    </xf>
    <xf numFmtId="0" fontId="14" fillId="0" borderId="53" xfId="0" applyFont="1" applyBorder="1" applyAlignment="1">
      <alignment horizontal="center" vertical="center"/>
    </xf>
    <xf numFmtId="0" fontId="14" fillId="0" borderId="17" xfId="0" applyFont="1" applyBorder="1" applyAlignment="1">
      <alignment horizontal="center" vertical="center"/>
    </xf>
    <xf numFmtId="0" fontId="4" fillId="0" borderId="64" xfId="0" applyFont="1" applyFill="1" applyBorder="1" applyAlignment="1">
      <alignment horizontal="center" vertical="center" wrapText="1"/>
    </xf>
    <xf numFmtId="0" fontId="7" fillId="0" borderId="75" xfId="0" applyFont="1" applyFill="1" applyBorder="1" applyAlignment="1">
      <alignment horizontal="center" vertical="center" wrapText="1"/>
    </xf>
    <xf numFmtId="0" fontId="7" fillId="0" borderId="65" xfId="0" applyFont="1" applyFill="1" applyBorder="1" applyAlignment="1">
      <alignment horizontal="center"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66" xfId="0" applyFont="1" applyFill="1" applyBorder="1" applyAlignment="1">
      <alignment horizontal="center" vertical="center" wrapText="1"/>
    </xf>
    <xf numFmtId="0" fontId="7" fillId="0" borderId="41" xfId="0" applyFont="1" applyFill="1" applyBorder="1" applyAlignment="1">
      <alignment horizontal="center" vertical="center" wrapText="1"/>
    </xf>
    <xf numFmtId="0" fontId="7" fillId="0" borderId="42"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8" xfId="0" applyFont="1" applyFill="1" applyBorder="1" applyAlignment="1">
      <alignment horizontal="center" vertical="center" textRotation="90" wrapText="1"/>
    </xf>
    <xf numFmtId="0" fontId="4" fillId="0" borderId="18" xfId="0" applyFont="1" applyFill="1" applyBorder="1" applyAlignment="1">
      <alignment horizontal="center" vertical="center" textRotation="90" wrapText="1"/>
    </xf>
    <xf numFmtId="1" fontId="23" fillId="0" borderId="70" xfId="0" applyNumberFormat="1" applyFont="1" applyBorder="1" applyAlignment="1">
      <alignment horizontal="center" vertical="center" wrapText="1"/>
    </xf>
    <xf numFmtId="0" fontId="23" fillId="0" borderId="71" xfId="0" applyFont="1" applyBorder="1" applyAlignment="1">
      <alignment horizontal="center" vertical="center" wrapText="1"/>
    </xf>
    <xf numFmtId="0" fontId="23" fillId="0" borderId="72" xfId="0" applyFont="1" applyBorder="1" applyAlignment="1">
      <alignment horizontal="center" vertical="center" wrapText="1"/>
    </xf>
    <xf numFmtId="0" fontId="4" fillId="0" borderId="18" xfId="0" applyFont="1" applyFill="1" applyBorder="1" applyAlignment="1">
      <alignment horizontal="left" vertical="top" wrapText="1"/>
    </xf>
    <xf numFmtId="0" fontId="4" fillId="0" borderId="18" xfId="0" applyFont="1" applyBorder="1" applyAlignment="1">
      <alignment horizontal="left" vertical="top" wrapText="1"/>
    </xf>
    <xf numFmtId="0" fontId="4" fillId="0" borderId="90" xfId="0" applyFont="1" applyBorder="1" applyAlignment="1">
      <alignment horizontal="left" vertical="top" wrapText="1"/>
    </xf>
    <xf numFmtId="0" fontId="10" fillId="0" borderId="55" xfId="0" applyFont="1" applyBorder="1" applyAlignment="1">
      <alignment horizontal="center" vertical="center"/>
    </xf>
    <xf numFmtId="0" fontId="10" fillId="0" borderId="62" xfId="0" applyFont="1" applyBorder="1" applyAlignment="1">
      <alignment horizontal="center" vertical="center"/>
    </xf>
    <xf numFmtId="0" fontId="3" fillId="0" borderId="19" xfId="0" applyFont="1" applyFill="1" applyBorder="1" applyAlignment="1">
      <alignment horizontal="center" vertical="center"/>
    </xf>
    <xf numFmtId="0" fontId="3" fillId="0" borderId="18" xfId="0" applyFont="1" applyFill="1" applyBorder="1" applyAlignment="1">
      <alignment horizontal="center" vertical="center"/>
    </xf>
    <xf numFmtId="0" fontId="10" fillId="0" borderId="123" xfId="0" applyFont="1" applyBorder="1" applyAlignment="1">
      <alignment horizontal="center" vertical="center"/>
    </xf>
    <xf numFmtId="0" fontId="24" fillId="0" borderId="42" xfId="0" applyFont="1" applyBorder="1" applyAlignment="1">
      <alignment horizontal="center" vertical="center"/>
    </xf>
    <xf numFmtId="0" fontId="24" fillId="0" borderId="89" xfId="0" applyFont="1" applyBorder="1" applyAlignment="1">
      <alignment horizontal="center" vertical="center"/>
    </xf>
    <xf numFmtId="0" fontId="10" fillId="0" borderId="56" xfId="0" applyFont="1" applyBorder="1" applyAlignment="1">
      <alignment horizontal="center" vertical="center"/>
    </xf>
    <xf numFmtId="0" fontId="24" fillId="0" borderId="88" xfId="0" applyFont="1" applyFill="1" applyBorder="1" applyAlignment="1">
      <alignment horizontal="center" vertical="center" wrapTex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4" xfId="0" applyFont="1" applyBorder="1" applyAlignment="1">
      <alignment horizontal="center" vertical="center" wrapText="1"/>
    </xf>
    <xf numFmtId="0" fontId="8" fillId="0" borderId="95" xfId="0" applyFont="1" applyBorder="1" applyAlignment="1">
      <alignment horizontal="center" vertical="center" wrapText="1"/>
    </xf>
    <xf numFmtId="0" fontId="3" fillId="0" borderId="96" xfId="0" applyFont="1" applyFill="1" applyBorder="1" applyAlignment="1">
      <alignment horizontal="center" vertical="center" wrapText="1"/>
    </xf>
    <xf numFmtId="0" fontId="3" fillId="0" borderId="97" xfId="0" applyFont="1" applyFill="1" applyBorder="1" applyAlignment="1">
      <alignment horizontal="center" vertical="center" wrapText="1"/>
    </xf>
    <xf numFmtId="0" fontId="3" fillId="0" borderId="98" xfId="0" applyFont="1" applyFill="1" applyBorder="1" applyAlignment="1">
      <alignment horizontal="center" vertical="center" wrapText="1"/>
    </xf>
    <xf numFmtId="0" fontId="3" fillId="0" borderId="99" xfId="0" applyFont="1" applyFill="1" applyBorder="1" applyAlignment="1">
      <alignment horizontal="center" vertical="center" wrapText="1"/>
    </xf>
    <xf numFmtId="0" fontId="2" fillId="25" borderId="10" xfId="0" applyFont="1" applyFill="1" applyBorder="1" applyAlignment="1">
      <alignment vertical="center" wrapText="1"/>
    </xf>
    <xf numFmtId="0" fontId="2" fillId="25" borderId="100" xfId="0" applyFont="1" applyFill="1" applyBorder="1" applyAlignment="1">
      <alignment vertical="center" wrapText="1"/>
    </xf>
    <xf numFmtId="0" fontId="4" fillId="0" borderId="53" xfId="0" applyFont="1" applyBorder="1" applyAlignment="1">
      <alignment horizontal="center" vertical="center" wrapText="1"/>
    </xf>
    <xf numFmtId="0" fontId="4" fillId="0" borderId="17"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7" xfId="0" applyFont="1" applyBorder="1" applyAlignment="1">
      <alignment horizontal="center" vertical="center" wrapText="1"/>
    </xf>
    <xf numFmtId="0" fontId="2" fillId="25" borderId="28" xfId="0" applyFont="1" applyFill="1" applyBorder="1" applyAlignment="1">
      <alignment horizontal="center" vertical="center" wrapText="1"/>
    </xf>
    <xf numFmtId="0" fontId="2" fillId="25" borderId="28" xfId="0" applyFont="1" applyFill="1" applyBorder="1" applyAlignment="1">
      <alignment horizontal="center" vertical="center"/>
    </xf>
    <xf numFmtId="0" fontId="2" fillId="0" borderId="71" xfId="0" applyFont="1" applyFill="1" applyBorder="1" applyAlignment="1">
      <alignment horizontal="left" vertical="top" wrapText="1"/>
    </xf>
    <xf numFmtId="0" fontId="2" fillId="0" borderId="54" xfId="0" applyFont="1" applyFill="1" applyBorder="1" applyAlignment="1">
      <alignment horizontal="left" vertical="top" wrapText="1"/>
    </xf>
    <xf numFmtId="0" fontId="24" fillId="0" borderId="59" xfId="0" applyFont="1" applyBorder="1" applyAlignment="1">
      <alignment horizontal="center" vertical="center" wrapText="1"/>
    </xf>
    <xf numFmtId="0" fontId="24" fillId="0" borderId="42" xfId="0" applyFont="1" applyBorder="1" applyAlignment="1">
      <alignment horizontal="center" vertical="center" wrapText="1"/>
    </xf>
    <xf numFmtId="0" fontId="24" fillId="0" borderId="60" xfId="0" applyFont="1" applyBorder="1" applyAlignment="1">
      <alignment horizontal="center" vertical="center" wrapText="1"/>
    </xf>
    <xf numFmtId="1" fontId="23" fillId="0" borderId="61" xfId="0" applyNumberFormat="1" applyFont="1" applyBorder="1" applyAlignment="1">
      <alignment horizontal="center" vertical="center" wrapText="1"/>
    </xf>
    <xf numFmtId="1" fontId="23" fillId="0" borderId="62" xfId="0" applyNumberFormat="1" applyFont="1" applyBorder="1" applyAlignment="1">
      <alignment horizontal="center" vertical="center" wrapText="1"/>
    </xf>
    <xf numFmtId="1" fontId="23" fillId="0" borderId="63" xfId="0" applyNumberFormat="1" applyFont="1" applyBorder="1" applyAlignment="1">
      <alignment horizontal="center" vertical="center" wrapText="1"/>
    </xf>
    <xf numFmtId="0" fontId="8" fillId="0" borderId="55"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73" xfId="0" applyFont="1" applyBorder="1" applyAlignment="1">
      <alignment horizontal="center" vertical="center" wrapText="1"/>
    </xf>
    <xf numFmtId="1" fontId="23" fillId="0" borderId="70" xfId="0" applyNumberFormat="1" applyFont="1" applyFill="1" applyBorder="1" applyAlignment="1">
      <alignment horizontal="center" vertical="center"/>
    </xf>
    <xf numFmtId="0" fontId="23" fillId="0" borderId="71" xfId="0" applyFont="1" applyFill="1" applyBorder="1" applyAlignment="1">
      <alignment horizontal="center" vertical="center"/>
    </xf>
    <xf numFmtId="0" fontId="23" fillId="0" borderId="72" xfId="0" applyFont="1" applyFill="1" applyBorder="1" applyAlignment="1">
      <alignment horizontal="center" vertical="center"/>
    </xf>
    <xf numFmtId="0" fontId="8" fillId="0" borderId="88"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56" xfId="0" applyFont="1" applyBorder="1" applyAlignment="1">
      <alignment horizontal="center" vertical="center" wrapText="1"/>
    </xf>
    <xf numFmtId="0" fontId="0" fillId="25" borderId="102" xfId="0" applyFill="1" applyBorder="1"/>
    <xf numFmtId="0" fontId="0" fillId="25" borderId="71" xfId="0" applyFill="1" applyBorder="1"/>
    <xf numFmtId="0" fontId="0" fillId="25" borderId="72" xfId="0" applyFill="1" applyBorder="1"/>
    <xf numFmtId="0" fontId="23" fillId="0" borderId="42" xfId="30" applyFont="1" applyFill="1" applyBorder="1" applyAlignment="1" applyProtection="1">
      <alignment horizontal="center" vertical="center"/>
    </xf>
    <xf numFmtId="0" fontId="23" fillId="0" borderId="60" xfId="30" applyFont="1" applyFill="1" applyBorder="1" applyAlignment="1" applyProtection="1">
      <alignment horizontal="center" vertical="center"/>
    </xf>
    <xf numFmtId="0" fontId="3" fillId="0" borderId="64" xfId="0" applyFont="1" applyBorder="1" applyAlignment="1">
      <alignment horizontal="center" vertical="center" wrapText="1"/>
    </xf>
    <xf numFmtId="0" fontId="3" fillId="0" borderId="75" xfId="0" applyFont="1" applyBorder="1" applyAlignment="1">
      <alignment horizontal="center" vertical="center" wrapText="1"/>
    </xf>
    <xf numFmtId="0" fontId="3" fillId="0" borderId="10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45" xfId="0" applyFont="1" applyBorder="1" applyAlignment="1">
      <alignment horizontal="center" vertical="center" wrapText="1"/>
    </xf>
    <xf numFmtId="0" fontId="23" fillId="0" borderId="62" xfId="0" applyFont="1" applyBorder="1" applyAlignment="1">
      <alignment horizontal="center" vertical="center" wrapText="1"/>
    </xf>
    <xf numFmtId="0" fontId="23" fillId="0" borderId="63"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5"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45" xfId="0" applyFont="1" applyBorder="1" applyAlignment="1">
      <alignment horizontal="center" vertical="center" wrapText="1"/>
    </xf>
    <xf numFmtId="0" fontId="13" fillId="0" borderId="66" xfId="0" applyFont="1" applyBorder="1" applyAlignment="1">
      <alignment horizontal="center" vertical="center" wrapText="1"/>
    </xf>
    <xf numFmtId="0" fontId="0" fillId="0" borderId="59" xfId="0" applyFill="1" applyBorder="1" applyAlignment="1">
      <alignment horizontal="center" vertical="center"/>
    </xf>
    <xf numFmtId="0" fontId="0" fillId="0" borderId="42" xfId="0" applyFill="1" applyBorder="1" applyAlignment="1">
      <alignment horizontal="center" vertical="center"/>
    </xf>
    <xf numFmtId="0" fontId="0" fillId="0" borderId="60" xfId="0" applyFill="1" applyBorder="1" applyAlignment="1">
      <alignment horizontal="center" vertical="center"/>
    </xf>
    <xf numFmtId="0" fontId="3" fillId="0" borderId="64" xfId="0" applyFont="1" applyFill="1" applyBorder="1" applyAlignment="1">
      <alignment horizontal="center" vertical="center" textRotation="90"/>
    </xf>
    <xf numFmtId="0" fontId="3" fillId="0" borderId="103" xfId="0" applyFont="1" applyFill="1" applyBorder="1" applyAlignment="1">
      <alignment horizontal="center" vertical="center" textRotation="90"/>
    </xf>
    <xf numFmtId="0" fontId="3" fillId="0" borderId="101" xfId="0" applyFont="1" applyFill="1" applyBorder="1" applyAlignment="1">
      <alignment horizontal="center" vertical="center" textRotation="90"/>
    </xf>
    <xf numFmtId="0" fontId="3" fillId="0" borderId="23" xfId="0" applyFont="1" applyFill="1" applyBorder="1" applyAlignment="1">
      <alignment horizontal="center" vertical="center" textRotation="90"/>
    </xf>
    <xf numFmtId="0" fontId="3" fillId="0" borderId="44" xfId="0" applyFont="1" applyFill="1" applyBorder="1" applyAlignment="1">
      <alignment horizontal="center" vertical="center" textRotation="90"/>
    </xf>
    <xf numFmtId="0" fontId="3" fillId="0" borderId="27" xfId="0" applyFont="1" applyFill="1" applyBorder="1" applyAlignment="1">
      <alignment horizontal="center" vertical="center" textRotation="90"/>
    </xf>
    <xf numFmtId="0" fontId="7" fillId="0" borderId="64" xfId="0" applyFont="1" applyFill="1" applyBorder="1" applyAlignment="1">
      <alignment horizontal="center" vertical="center" wrapText="1"/>
    </xf>
    <xf numFmtId="0" fontId="7" fillId="0" borderId="82" xfId="0" applyFont="1" applyFill="1" applyBorder="1" applyAlignment="1">
      <alignment horizontal="center" vertical="center" wrapText="1"/>
    </xf>
    <xf numFmtId="0" fontId="2" fillId="0" borderId="94" xfId="0" applyFont="1" applyFill="1" applyBorder="1" applyAlignment="1">
      <alignment horizontal="left" vertical="center" wrapText="1"/>
    </xf>
    <xf numFmtId="0" fontId="2" fillId="0" borderId="92" xfId="0" applyFont="1" applyFill="1" applyBorder="1" applyAlignment="1">
      <alignment horizontal="left" vertical="center" wrapText="1"/>
    </xf>
    <xf numFmtId="0" fontId="2" fillId="0" borderId="104" xfId="0" applyFont="1" applyFill="1" applyBorder="1" applyAlignment="1">
      <alignment horizontal="left" vertical="center" wrapText="1"/>
    </xf>
    <xf numFmtId="0" fontId="2" fillId="0" borderId="44" xfId="0" applyFont="1" applyFill="1" applyBorder="1" applyAlignment="1">
      <alignment horizontal="left" vertical="center" wrapText="1"/>
    </xf>
    <xf numFmtId="0" fontId="2" fillId="0" borderId="45" xfId="0" applyFont="1" applyFill="1" applyBorder="1" applyAlignment="1">
      <alignment horizontal="left" vertical="center" wrapText="1"/>
    </xf>
    <xf numFmtId="0" fontId="2" fillId="0" borderId="46" xfId="0" applyFont="1" applyFill="1" applyBorder="1" applyAlignment="1">
      <alignment horizontal="left" vertical="center" wrapText="1"/>
    </xf>
    <xf numFmtId="0" fontId="2" fillId="0" borderId="105" xfId="0" applyFont="1" applyFill="1" applyBorder="1" applyAlignment="1">
      <alignment horizontal="center" vertical="center" wrapText="1"/>
    </xf>
    <xf numFmtId="0" fontId="2" fillId="0" borderId="106" xfId="0" applyFont="1" applyFill="1" applyBorder="1" applyAlignment="1">
      <alignment horizontal="center" vertical="center" wrapText="1"/>
    </xf>
    <xf numFmtId="0" fontId="2" fillId="0" borderId="107" xfId="0" applyFont="1" applyFill="1" applyBorder="1" applyAlignment="1">
      <alignment horizontal="center" vertical="center" wrapText="1"/>
    </xf>
    <xf numFmtId="0" fontId="0" fillId="25" borderId="108" xfId="0" applyFill="1" applyBorder="1"/>
    <xf numFmtId="0" fontId="3" fillId="0" borderId="109" xfId="0" applyFont="1" applyBorder="1" applyAlignment="1">
      <alignment horizontal="center" vertical="center"/>
    </xf>
    <xf numFmtId="0" fontId="3" fillId="0" borderId="110" xfId="0" applyFont="1" applyBorder="1" applyAlignment="1">
      <alignment horizontal="center" vertical="center"/>
    </xf>
    <xf numFmtId="0" fontId="3" fillId="0" borderId="111" xfId="0" applyFont="1" applyBorder="1" applyAlignment="1">
      <alignment horizontal="center" vertical="center"/>
    </xf>
    <xf numFmtId="0" fontId="2" fillId="0" borderId="103" xfId="0" applyFont="1" applyBorder="1" applyAlignment="1">
      <alignment horizontal="center" vertical="center" wrapText="1"/>
    </xf>
    <xf numFmtId="0" fontId="2" fillId="0" borderId="112" xfId="0" applyFont="1" applyBorder="1" applyAlignment="1">
      <alignment horizontal="center" vertical="center" wrapText="1"/>
    </xf>
    <xf numFmtId="0" fontId="2" fillId="0" borderId="110" xfId="0" applyFont="1" applyBorder="1" applyAlignment="1">
      <alignment horizontal="center" vertical="center" wrapText="1"/>
    </xf>
    <xf numFmtId="0" fontId="2" fillId="0" borderId="113" xfId="0" applyFont="1" applyBorder="1" applyAlignment="1">
      <alignment horizontal="center" vertical="center" wrapText="1"/>
    </xf>
    <xf numFmtId="0" fontId="0" fillId="25" borderId="114" xfId="0" applyFill="1" applyBorder="1"/>
    <xf numFmtId="0" fontId="0" fillId="25" borderId="115" xfId="0" applyFill="1" applyBorder="1"/>
    <xf numFmtId="0" fontId="0" fillId="25" borderId="116" xfId="0" applyFill="1" applyBorder="1"/>
    <xf numFmtId="0" fontId="23" fillId="0" borderId="117" xfId="0" applyFont="1" applyFill="1" applyBorder="1" applyAlignment="1">
      <alignment horizontal="center" vertical="top"/>
    </xf>
    <xf numFmtId="0" fontId="0" fillId="0" borderId="115" xfId="0" applyFill="1" applyBorder="1" applyAlignment="1">
      <alignment horizontal="center" vertical="top"/>
    </xf>
    <xf numFmtId="0" fontId="0" fillId="0" borderId="116" xfId="0" applyFill="1" applyBorder="1" applyAlignment="1">
      <alignment horizontal="center" vertical="top"/>
    </xf>
    <xf numFmtId="0" fontId="0" fillId="25" borderId="118" xfId="0" applyFill="1" applyBorder="1"/>
    <xf numFmtId="0" fontId="0" fillId="25" borderId="74" xfId="0" applyFill="1" applyBorder="1"/>
    <xf numFmtId="0" fontId="2" fillId="0" borderId="53" xfId="0" applyFont="1" applyFill="1" applyBorder="1" applyAlignment="1">
      <alignment horizontal="center" vertical="center"/>
    </xf>
    <xf numFmtId="0" fontId="2" fillId="0" borderId="17" xfId="0" applyFont="1" applyFill="1" applyBorder="1" applyAlignment="1">
      <alignment horizontal="center" vertical="center"/>
    </xf>
    <xf numFmtId="0" fontId="8" fillId="0" borderId="64" xfId="0" applyFont="1" applyFill="1" applyBorder="1" applyAlignment="1">
      <alignment horizontal="center" wrapText="1"/>
    </xf>
    <xf numFmtId="0" fontId="8" fillId="0" borderId="75" xfId="0" applyFont="1" applyFill="1" applyBorder="1" applyAlignment="1">
      <alignment horizontal="center" wrapText="1"/>
    </xf>
    <xf numFmtId="0" fontId="8" fillId="0" borderId="65" xfId="0" applyFont="1" applyFill="1" applyBorder="1" applyAlignment="1">
      <alignment horizontal="center" wrapText="1"/>
    </xf>
    <xf numFmtId="0" fontId="8" fillId="0" borderId="94" xfId="0" applyFont="1" applyFill="1" applyBorder="1" applyAlignment="1">
      <alignment horizontal="center" wrapText="1"/>
    </xf>
    <xf numFmtId="0" fontId="8" fillId="0" borderId="92" xfId="0" applyFont="1" applyFill="1" applyBorder="1" applyAlignment="1">
      <alignment horizontal="center" wrapText="1"/>
    </xf>
    <xf numFmtId="0" fontId="8" fillId="0" borderId="95" xfId="0" applyFont="1" applyFill="1" applyBorder="1" applyAlignment="1">
      <alignment horizontal="center" wrapText="1"/>
    </xf>
    <xf numFmtId="0" fontId="8" fillId="0" borderId="55" xfId="0" applyFont="1" applyFill="1" applyBorder="1" applyAlignment="1">
      <alignment horizontal="center" vertical="center" wrapText="1"/>
    </xf>
    <xf numFmtId="0" fontId="8" fillId="0" borderId="62" xfId="0" applyFont="1" applyFill="1" applyBorder="1" applyAlignment="1">
      <alignment horizontal="center" vertical="center" wrapText="1"/>
    </xf>
    <xf numFmtId="0" fontId="8" fillId="0" borderId="123" xfId="0" applyFont="1" applyFill="1" applyBorder="1" applyAlignment="1">
      <alignment horizontal="center" vertical="center" wrapText="1"/>
    </xf>
    <xf numFmtId="0" fontId="2" fillId="0" borderId="70" xfId="0" applyFont="1" applyFill="1" applyBorder="1" applyAlignment="1">
      <alignment horizontal="center" vertical="center"/>
    </xf>
    <xf numFmtId="0" fontId="2" fillId="0" borderId="54" xfId="0" applyFont="1" applyFill="1" applyBorder="1" applyAlignment="1">
      <alignment horizontal="center" vertical="center"/>
    </xf>
    <xf numFmtId="0" fontId="0" fillId="25" borderId="124" xfId="0" applyFill="1" applyBorder="1" applyAlignment="1">
      <alignment horizontal="center" wrapText="1"/>
    </xf>
    <xf numFmtId="0" fontId="0" fillId="25" borderId="125" xfId="0" applyFill="1" applyBorder="1" applyAlignment="1">
      <alignment horizontal="center" wrapText="1"/>
    </xf>
    <xf numFmtId="0" fontId="0" fillId="25" borderId="126" xfId="0" applyFill="1" applyBorder="1" applyAlignment="1">
      <alignment horizontal="center" wrapText="1"/>
    </xf>
    <xf numFmtId="0" fontId="24" fillId="0" borderId="127" xfId="0" applyFont="1" applyBorder="1" applyAlignment="1">
      <alignment horizontal="center"/>
    </xf>
    <xf numFmtId="0" fontId="0" fillId="0" borderId="128" xfId="0" applyBorder="1" applyAlignment="1">
      <alignment horizontal="center"/>
    </xf>
    <xf numFmtId="0" fontId="0" fillId="0" borderId="129" xfId="0" applyBorder="1" applyAlignment="1">
      <alignment horizontal="center"/>
    </xf>
    <xf numFmtId="0" fontId="3" fillId="25" borderId="130" xfId="0" applyFont="1" applyFill="1" applyBorder="1" applyAlignment="1">
      <alignment horizontal="center" vertical="center" wrapText="1"/>
    </xf>
    <xf numFmtId="0" fontId="3" fillId="25" borderId="131" xfId="0" applyFont="1" applyFill="1" applyBorder="1" applyAlignment="1">
      <alignment horizontal="center" vertical="center" wrapText="1"/>
    </xf>
    <xf numFmtId="0" fontId="3" fillId="25" borderId="132" xfId="0" applyFont="1" applyFill="1" applyBorder="1" applyAlignment="1">
      <alignment horizontal="center" vertical="center" wrapText="1"/>
    </xf>
    <xf numFmtId="0" fontId="3" fillId="25" borderId="133" xfId="0" applyFont="1" applyFill="1" applyBorder="1" applyAlignment="1">
      <alignment horizontal="left" vertical="center"/>
    </xf>
    <xf numFmtId="0" fontId="3" fillId="25" borderId="134" xfId="0" applyFont="1" applyFill="1" applyBorder="1" applyAlignment="1">
      <alignment horizontal="left" vertical="center"/>
    </xf>
    <xf numFmtId="0" fontId="3" fillId="25" borderId="133" xfId="0" applyFont="1" applyFill="1" applyBorder="1" applyAlignment="1">
      <alignment horizontal="left" vertical="center" wrapText="1"/>
    </xf>
    <xf numFmtId="0" fontId="3" fillId="25" borderId="135" xfId="0" applyFont="1" applyFill="1" applyBorder="1" applyAlignment="1">
      <alignment horizontal="left" vertical="center" wrapText="1"/>
    </xf>
    <xf numFmtId="0" fontId="3" fillId="0" borderId="77" xfId="0" applyFont="1" applyBorder="1" applyAlignment="1">
      <alignment horizontal="center" vertical="center" wrapText="1"/>
    </xf>
    <xf numFmtId="0" fontId="3" fillId="0" borderId="66" xfId="0" applyFont="1" applyBorder="1" applyAlignment="1">
      <alignment horizontal="center" vertical="center" wrapText="1"/>
    </xf>
    <xf numFmtId="0" fontId="8" fillId="0" borderId="119" xfId="0" applyFont="1" applyFill="1" applyBorder="1" applyAlignment="1">
      <alignment horizontal="center" vertical="center" wrapText="1"/>
    </xf>
    <xf numFmtId="0" fontId="8" fillId="0" borderId="120" xfId="0" applyFont="1" applyFill="1" applyBorder="1" applyAlignment="1">
      <alignment horizontal="center" vertical="center" wrapText="1"/>
    </xf>
    <xf numFmtId="0" fontId="8" fillId="0" borderId="121" xfId="0" applyFont="1" applyFill="1" applyBorder="1" applyAlignment="1">
      <alignment horizontal="center" vertical="center" wrapText="1"/>
    </xf>
    <xf numFmtId="0" fontId="8" fillId="0" borderId="101"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22" xfId="0" applyFont="1" applyFill="1" applyBorder="1" applyAlignment="1">
      <alignment horizontal="center" vertical="center" wrapText="1"/>
    </xf>
    <xf numFmtId="0" fontId="2" fillId="0" borderId="101"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122" xfId="0" applyFont="1" applyFill="1" applyBorder="1" applyAlignment="1">
      <alignment horizontal="left" vertical="center" wrapText="1"/>
    </xf>
    <xf numFmtId="0" fontId="17" fillId="0" borderId="136" xfId="0" applyFont="1" applyBorder="1" applyAlignment="1">
      <alignment horizontal="center" vertical="top" wrapText="1"/>
    </xf>
    <xf numFmtId="0" fontId="2" fillId="0" borderId="137" xfId="0" applyFont="1" applyBorder="1" applyAlignment="1">
      <alignment horizontal="center" vertical="top" wrapText="1"/>
    </xf>
    <xf numFmtId="0" fontId="2" fillId="0" borderId="138" xfId="0" applyFont="1" applyBorder="1" applyAlignment="1">
      <alignment horizontal="center" vertical="top" wrapText="1"/>
    </xf>
    <xf numFmtId="0" fontId="2" fillId="0" borderId="101" xfId="0" applyFont="1" applyBorder="1" applyAlignment="1">
      <alignment horizontal="center" vertical="top" wrapText="1"/>
    </xf>
    <xf numFmtId="0" fontId="2" fillId="0" borderId="0" xfId="0" applyFont="1" applyBorder="1" applyAlignment="1">
      <alignment horizontal="center" vertical="top" wrapText="1"/>
    </xf>
    <xf numFmtId="0" fontId="2" fillId="0" borderId="122" xfId="0" applyFont="1" applyBorder="1" applyAlignment="1">
      <alignment horizontal="center" vertical="top" wrapText="1"/>
    </xf>
    <xf numFmtId="0" fontId="2" fillId="0" borderId="127" xfId="0" applyFont="1" applyFill="1" applyBorder="1" applyAlignment="1">
      <alignment horizontal="center" vertical="center" wrapText="1"/>
    </xf>
    <xf numFmtId="0" fontId="2" fillId="0" borderId="128" xfId="0" applyFont="1" applyFill="1" applyBorder="1" applyAlignment="1">
      <alignment horizontal="center" vertical="center" wrapText="1"/>
    </xf>
    <xf numFmtId="0" fontId="2" fillId="0" borderId="129" xfId="0" applyFont="1" applyFill="1" applyBorder="1" applyAlignment="1">
      <alignment horizontal="center" vertical="center" wrapText="1"/>
    </xf>
    <xf numFmtId="0" fontId="23" fillId="0" borderId="70" xfId="0" applyFont="1" applyBorder="1" applyAlignment="1">
      <alignment horizontal="center" vertical="center" wrapText="1"/>
    </xf>
    <xf numFmtId="0" fontId="23" fillId="0" borderId="61" xfId="0" applyFont="1" applyBorder="1" applyAlignment="1">
      <alignment horizontal="center" vertical="center" wrapText="1"/>
    </xf>
    <xf numFmtId="0" fontId="23" fillId="0" borderId="59" xfId="30" applyFont="1" applyBorder="1" applyAlignment="1" applyProtection="1">
      <alignment horizontal="center" vertical="center" wrapText="1"/>
    </xf>
    <xf numFmtId="0" fontId="23" fillId="0" borderId="42" xfId="0" applyFont="1" applyBorder="1" applyAlignment="1">
      <alignment horizontal="center" vertical="center" wrapText="1"/>
    </xf>
    <xf numFmtId="0" fontId="23" fillId="0" borderId="60" xfId="0" applyFont="1" applyBorder="1" applyAlignment="1">
      <alignment horizontal="center" vertical="center" wrapText="1"/>
    </xf>
    <xf numFmtId="1" fontId="23" fillId="0" borderId="59" xfId="0" applyNumberFormat="1" applyFont="1" applyBorder="1" applyAlignment="1">
      <alignment horizontal="center" vertical="center" wrapText="1"/>
    </xf>
    <xf numFmtId="1" fontId="23" fillId="0" borderId="42" xfId="0" applyNumberFormat="1" applyFont="1" applyBorder="1" applyAlignment="1">
      <alignment horizontal="center" vertical="center" wrapText="1"/>
    </xf>
    <xf numFmtId="1" fontId="23" fillId="0" borderId="60" xfId="0" applyNumberFormat="1" applyFont="1" applyBorder="1" applyAlignment="1">
      <alignment horizontal="center" vertical="center" wrapText="1"/>
    </xf>
    <xf numFmtId="0" fontId="2" fillId="0" borderId="61" xfId="0" applyFont="1" applyFill="1" applyBorder="1" applyAlignment="1">
      <alignment horizontal="center" vertical="center" wrapText="1"/>
    </xf>
    <xf numFmtId="0" fontId="2" fillId="0" borderId="62" xfId="0" applyFont="1" applyFill="1" applyBorder="1" applyAlignment="1">
      <alignment horizontal="center" vertical="center" wrapText="1"/>
    </xf>
    <xf numFmtId="0" fontId="2" fillId="0" borderId="56" xfId="0" applyFont="1" applyFill="1" applyBorder="1" applyAlignment="1">
      <alignment horizontal="center" vertical="center" wrapText="1"/>
    </xf>
    <xf numFmtId="0" fontId="2" fillId="0" borderId="55" xfId="0" applyFont="1" applyFill="1" applyBorder="1"/>
    <xf numFmtId="0" fontId="2" fillId="0" borderId="123" xfId="0" applyFont="1" applyFill="1" applyBorder="1"/>
    <xf numFmtId="0" fontId="2" fillId="0" borderId="119" xfId="0" applyFont="1" applyFill="1" applyBorder="1" applyAlignment="1">
      <alignment horizontal="center" vertical="center" wrapText="1"/>
    </xf>
    <xf numFmtId="0" fontId="2" fillId="0" borderId="120" xfId="0" applyFont="1" applyFill="1" applyBorder="1" applyAlignment="1">
      <alignment horizontal="center" vertical="center" wrapText="1"/>
    </xf>
    <xf numFmtId="0" fontId="2" fillId="0" borderId="121" xfId="0" applyFont="1" applyFill="1" applyBorder="1" applyAlignment="1">
      <alignment horizontal="center" vertical="center" wrapText="1"/>
    </xf>
    <xf numFmtId="0" fontId="0" fillId="28" borderId="64" xfId="0" applyFill="1" applyBorder="1" applyAlignment="1">
      <alignment horizontal="center" vertical="center"/>
    </xf>
    <xf numFmtId="0" fontId="0" fillId="28" borderId="75" xfId="0" applyFill="1" applyBorder="1" applyAlignment="1">
      <alignment horizontal="center" vertical="center"/>
    </xf>
    <xf numFmtId="0" fontId="3" fillId="28" borderId="109" xfId="0" applyFont="1" applyFill="1" applyBorder="1" applyAlignment="1">
      <alignment horizontal="center" textRotation="90"/>
    </xf>
    <xf numFmtId="0" fontId="3" fillId="28" borderId="110" xfId="0" applyFont="1" applyFill="1" applyBorder="1" applyAlignment="1">
      <alignment horizontal="center" textRotation="90"/>
    </xf>
    <xf numFmtId="0" fontId="4" fillId="28" borderId="75" xfId="0" applyFont="1" applyFill="1" applyBorder="1" applyAlignment="1">
      <alignment horizontal="center" wrapText="1"/>
    </xf>
    <xf numFmtId="0" fontId="4" fillId="28" borderId="82" xfId="0" applyFont="1" applyFill="1" applyBorder="1" applyAlignment="1">
      <alignment horizontal="center" wrapText="1"/>
    </xf>
    <xf numFmtId="0" fontId="0" fillId="28" borderId="110" xfId="0" applyFill="1" applyBorder="1" applyAlignment="1">
      <alignment horizontal="center"/>
    </xf>
    <xf numFmtId="0" fontId="0" fillId="28" borderId="139" xfId="0" applyFill="1" applyBorder="1" applyAlignment="1">
      <alignment horizontal="center"/>
    </xf>
    <xf numFmtId="0" fontId="10" fillId="29" borderId="151" xfId="0" applyFont="1" applyFill="1" applyBorder="1" applyAlignment="1">
      <alignment horizontal="center" vertical="center"/>
    </xf>
    <xf numFmtId="0" fontId="10" fillId="29" borderId="16" xfId="0" applyFont="1" applyFill="1" applyBorder="1" applyAlignment="1">
      <alignment horizontal="center" vertical="center"/>
    </xf>
    <xf numFmtId="0" fontId="3" fillId="0" borderId="152" xfId="0" applyFont="1" applyBorder="1" applyAlignment="1">
      <alignment horizontal="center" vertical="center"/>
    </xf>
    <xf numFmtId="0" fontId="3" fillId="0" borderId="8" xfId="0" applyFont="1" applyBorder="1" applyAlignment="1">
      <alignment horizontal="center" vertical="center"/>
    </xf>
    <xf numFmtId="0" fontId="10" fillId="29" borderId="154" xfId="0" applyFont="1" applyFill="1" applyBorder="1" applyAlignment="1">
      <alignment horizontal="center"/>
    </xf>
    <xf numFmtId="0" fontId="0" fillId="29" borderId="160" xfId="0" applyFill="1" applyBorder="1" applyAlignment="1">
      <alignment horizontal="center"/>
    </xf>
    <xf numFmtId="0" fontId="0" fillId="29" borderId="161" xfId="0" applyFill="1" applyBorder="1" applyAlignment="1">
      <alignment horizontal="center"/>
    </xf>
    <xf numFmtId="0" fontId="3" fillId="0" borderId="154" xfId="0" applyFont="1" applyBorder="1" applyAlignment="1">
      <alignment horizontal="center"/>
    </xf>
    <xf numFmtId="0" fontId="3" fillId="0" borderId="160" xfId="0" applyFont="1" applyBorder="1" applyAlignment="1">
      <alignment horizontal="center"/>
    </xf>
    <xf numFmtId="0" fontId="3" fillId="0" borderId="161" xfId="0" applyFont="1" applyBorder="1" applyAlignment="1">
      <alignment horizontal="center"/>
    </xf>
    <xf numFmtId="0" fontId="2" fillId="0" borderId="10" xfId="0" applyFont="1" applyFill="1" applyBorder="1" applyAlignment="1">
      <alignment horizontal="left" vertical="center" wrapText="1"/>
    </xf>
    <xf numFmtId="0" fontId="18" fillId="0" borderId="10" xfId="0" applyFont="1" applyFill="1" applyBorder="1" applyAlignment="1">
      <alignment horizontal="left" vertical="center" wrapText="1"/>
    </xf>
    <xf numFmtId="0" fontId="5" fillId="0" borderId="9" xfId="0" applyFont="1" applyBorder="1" applyAlignment="1">
      <alignment horizontal="center" vertical="center" textRotation="90"/>
    </xf>
    <xf numFmtId="0" fontId="5" fillId="0" borderId="140" xfId="0" applyFont="1" applyBorder="1" applyAlignment="1">
      <alignment horizontal="center" vertical="center" textRotation="90"/>
    </xf>
    <xf numFmtId="0" fontId="5" fillId="0" borderId="84" xfId="0" applyFont="1" applyBorder="1" applyAlignment="1">
      <alignment horizontal="center" vertical="center" textRotation="90"/>
    </xf>
    <xf numFmtId="0" fontId="11" fillId="0" borderId="86" xfId="0" applyFont="1" applyFill="1" applyBorder="1" applyAlignment="1">
      <alignment horizontal="center" vertical="center" wrapText="1"/>
    </xf>
    <xf numFmtId="0" fontId="11" fillId="0" borderId="34"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5" fillId="27" borderId="86" xfId="0" applyFont="1" applyFill="1" applyBorder="1" applyAlignment="1">
      <alignment horizontal="center" vertical="center" wrapText="1"/>
    </xf>
    <xf numFmtId="0" fontId="15" fillId="27" borderId="34" xfId="0" applyFont="1" applyFill="1" applyBorder="1" applyAlignment="1">
      <alignment horizontal="center" vertical="center" wrapText="1"/>
    </xf>
    <xf numFmtId="0" fontId="15" fillId="27" borderId="36" xfId="0" applyFont="1" applyFill="1" applyBorder="1" applyAlignment="1">
      <alignment horizontal="center" vertical="center" wrapText="1"/>
    </xf>
    <xf numFmtId="0" fontId="4" fillId="0" borderId="140" xfId="0" applyFont="1" applyFill="1" applyBorder="1" applyAlignment="1">
      <alignment horizontal="center" vertical="center" wrapText="1"/>
    </xf>
    <xf numFmtId="0" fontId="4" fillId="0" borderId="141" xfId="0" applyFont="1" applyFill="1" applyBorder="1" applyAlignment="1">
      <alignment horizontal="center" vertical="center" wrapText="1"/>
    </xf>
    <xf numFmtId="0" fontId="2" fillId="0" borderId="8" xfId="0" applyFont="1" applyFill="1" applyBorder="1" applyAlignment="1">
      <alignment horizontal="left" vertical="center" wrapText="1"/>
    </xf>
    <xf numFmtId="0" fontId="9"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0" fillId="0" borderId="14" xfId="0" applyBorder="1" applyAlignment="1">
      <alignment horizontal="center" vertical="center" textRotation="90"/>
    </xf>
    <xf numFmtId="0" fontId="0" fillId="0" borderId="22" xfId="0" applyBorder="1" applyAlignment="1">
      <alignment horizontal="center" vertical="center" textRotation="90"/>
    </xf>
    <xf numFmtId="0" fontId="0" fillId="0" borderId="91" xfId="0" applyBorder="1" applyAlignment="1">
      <alignment horizontal="center" vertical="center" textRotation="90"/>
    </xf>
    <xf numFmtId="0" fontId="0" fillId="0" borderId="91" xfId="0" applyBorder="1" applyAlignment="1">
      <alignment horizontal="center" vertical="center"/>
    </xf>
    <xf numFmtId="0" fontId="0" fillId="0" borderId="92" xfId="0" applyBorder="1" applyAlignment="1">
      <alignment horizontal="center" vertical="center"/>
    </xf>
    <xf numFmtId="0" fontId="0" fillId="0" borderId="95" xfId="0" applyBorder="1" applyAlignment="1">
      <alignment horizontal="center" vertical="center"/>
    </xf>
  </cellXfs>
  <cellStyles count="32">
    <cellStyle name="20 % - Accent1" xfId="1"/>
    <cellStyle name="20 % - Accent2" xfId="2"/>
    <cellStyle name="20 % - Accent3" xfId="3"/>
    <cellStyle name="20 % - Accent4" xfId="4"/>
    <cellStyle name="20 % - Accent5" xfId="5"/>
    <cellStyle name="20 % - Accent6" xfId="6"/>
    <cellStyle name="40 % - Accent1" xfId="7"/>
    <cellStyle name="40 % - Accent2" xfId="8"/>
    <cellStyle name="40 % - Accent3" xfId="9"/>
    <cellStyle name="40 % - Accent4" xfId="10"/>
    <cellStyle name="40 % - Accent5" xfId="11"/>
    <cellStyle name="40 % - Accent6" xfId="12"/>
    <cellStyle name="60 % - Accent1" xfId="13"/>
    <cellStyle name="60 % - Accent2" xfId="14"/>
    <cellStyle name="60 % - Accent3" xfId="15"/>
    <cellStyle name="60 % - Accent4" xfId="16"/>
    <cellStyle name="60 % - Accent5" xfId="17"/>
    <cellStyle name="60 % - Accent6" xfId="18"/>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cellStyle name="Calcul" xfId="26"/>
    <cellStyle name="Cellule liée" xfId="27"/>
    <cellStyle name="Commentaire" xfId="28"/>
    <cellStyle name="Entrée" xfId="29"/>
    <cellStyle name="Lien hypertexte" xfId="30" builtinId="8"/>
    <cellStyle name="Normal" xfId="0" builtinId="0"/>
    <cellStyle name="Total" xfId="3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247650</xdr:colOff>
      <xdr:row>1</xdr:row>
      <xdr:rowOff>142875</xdr:rowOff>
    </xdr:from>
    <xdr:to>
      <xdr:col>3</xdr:col>
      <xdr:colOff>133350</xdr:colOff>
      <xdr:row>1</xdr:row>
      <xdr:rowOff>409575</xdr:rowOff>
    </xdr:to>
    <xdr:pic>
      <xdr:nvPicPr>
        <xdr:cNvPr id="2538" name="Picture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219075"/>
          <a:ext cx="58102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47625</xdr:colOff>
      <xdr:row>1</xdr:row>
      <xdr:rowOff>190500</xdr:rowOff>
    </xdr:from>
    <xdr:to>
      <xdr:col>6</xdr:col>
      <xdr:colOff>180975</xdr:colOff>
      <xdr:row>1</xdr:row>
      <xdr:rowOff>457200</xdr:rowOff>
    </xdr:to>
    <xdr:pic>
      <xdr:nvPicPr>
        <xdr:cNvPr id="2539" name="Picture 5"/>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66800" y="266700"/>
          <a:ext cx="6286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142875</xdr:colOff>
      <xdr:row>17</xdr:row>
      <xdr:rowOff>66675</xdr:rowOff>
    </xdr:from>
    <xdr:to>
      <xdr:col>27</xdr:col>
      <xdr:colOff>104775</xdr:colOff>
      <xdr:row>17</xdr:row>
      <xdr:rowOff>276225</xdr:rowOff>
    </xdr:to>
    <xdr:sp macro="" textlink="">
      <xdr:nvSpPr>
        <xdr:cNvPr id="2540" name="Rectangle 33"/>
        <xdr:cNvSpPr>
          <a:spLocks noChangeArrowheads="1"/>
        </xdr:cNvSpPr>
      </xdr:nvSpPr>
      <xdr:spPr bwMode="auto">
        <a:xfrm>
          <a:off x="6610350" y="6372225"/>
          <a:ext cx="209550" cy="209550"/>
        </a:xfrm>
        <a:prstGeom prst="rect">
          <a:avLst/>
        </a:prstGeom>
        <a:solidFill>
          <a:srgbClr val="FFFFFF"/>
        </a:solidFill>
        <a:ln w="9525">
          <a:solidFill>
            <a:srgbClr val="000000"/>
          </a:solidFill>
          <a:miter lim="800000"/>
          <a:headEnd/>
          <a:tailEnd/>
        </a:ln>
      </xdr:spPr>
    </xdr:sp>
    <xdr:clientData/>
  </xdr:twoCellAnchor>
  <xdr:twoCellAnchor>
    <xdr:from>
      <xdr:col>31</xdr:col>
      <xdr:colOff>57150</xdr:colOff>
      <xdr:row>17</xdr:row>
      <xdr:rowOff>66675</xdr:rowOff>
    </xdr:from>
    <xdr:to>
      <xdr:col>32</xdr:col>
      <xdr:colOff>19050</xdr:colOff>
      <xdr:row>17</xdr:row>
      <xdr:rowOff>276225</xdr:rowOff>
    </xdr:to>
    <xdr:sp macro="" textlink="">
      <xdr:nvSpPr>
        <xdr:cNvPr id="2541" name="Rectangle 34"/>
        <xdr:cNvSpPr>
          <a:spLocks noChangeArrowheads="1"/>
        </xdr:cNvSpPr>
      </xdr:nvSpPr>
      <xdr:spPr bwMode="auto">
        <a:xfrm>
          <a:off x="7762875" y="6372225"/>
          <a:ext cx="209550" cy="209550"/>
        </a:xfrm>
        <a:prstGeom prst="rect">
          <a:avLst/>
        </a:prstGeom>
        <a:solidFill>
          <a:srgbClr val="FFFFFF"/>
        </a:solidFill>
        <a:ln w="9525">
          <a:solidFill>
            <a:srgbClr val="000000"/>
          </a:solidFill>
          <a:miter lim="800000"/>
          <a:headEnd/>
          <a:tailEnd/>
        </a:ln>
      </xdr:spPr>
    </xdr:sp>
    <xdr:clientData/>
  </xdr:twoCellAnchor>
  <xdr:twoCellAnchor editAs="oneCell">
    <xdr:from>
      <xdr:col>7</xdr:col>
      <xdr:colOff>47625</xdr:colOff>
      <xdr:row>1</xdr:row>
      <xdr:rowOff>104775</xdr:rowOff>
    </xdr:from>
    <xdr:to>
      <xdr:col>9</xdr:col>
      <xdr:colOff>104775</xdr:colOff>
      <xdr:row>1</xdr:row>
      <xdr:rowOff>476250</xdr:rowOff>
    </xdr:to>
    <xdr:pic>
      <xdr:nvPicPr>
        <xdr:cNvPr id="2542" name="Picture 3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09750" y="180975"/>
          <a:ext cx="55245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30</xdr:col>
      <xdr:colOff>134292</xdr:colOff>
      <xdr:row>19</xdr:row>
      <xdr:rowOff>38100</xdr:rowOff>
    </xdr:from>
    <xdr:to>
      <xdr:col>31</xdr:col>
      <xdr:colOff>134292</xdr:colOff>
      <xdr:row>19</xdr:row>
      <xdr:rowOff>285750</xdr:rowOff>
    </xdr:to>
    <xdr:sp macro="" textlink="">
      <xdr:nvSpPr>
        <xdr:cNvPr id="2089" name="Oval 41"/>
        <xdr:cNvSpPr>
          <a:spLocks noChangeArrowheads="1"/>
        </xdr:cNvSpPr>
      </xdr:nvSpPr>
      <xdr:spPr bwMode="auto">
        <a:xfrm>
          <a:off x="7691490" y="6977743"/>
          <a:ext cx="251209" cy="24765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BE" sz="1000" b="0" i="0" u="none" strike="noStrike" baseline="0">
              <a:solidFill>
                <a:srgbClr val="000000"/>
              </a:solidFill>
              <a:latin typeface="Arial"/>
              <a:cs typeface="Arial"/>
            </a:rPr>
            <a:t>D</a:t>
          </a:r>
        </a:p>
      </xdr:txBody>
    </xdr:sp>
    <xdr:clientData/>
  </xdr:twoCellAnchor>
  <xdr:twoCellAnchor>
    <xdr:from>
      <xdr:col>32</xdr:col>
      <xdr:colOff>143817</xdr:colOff>
      <xdr:row>19</xdr:row>
      <xdr:rowOff>28575</xdr:rowOff>
    </xdr:from>
    <xdr:to>
      <xdr:col>33</xdr:col>
      <xdr:colOff>143817</xdr:colOff>
      <xdr:row>19</xdr:row>
      <xdr:rowOff>276225</xdr:rowOff>
    </xdr:to>
    <xdr:sp macro="" textlink="">
      <xdr:nvSpPr>
        <xdr:cNvPr id="2090" name="Oval 42"/>
        <xdr:cNvSpPr>
          <a:spLocks noChangeArrowheads="1"/>
        </xdr:cNvSpPr>
      </xdr:nvSpPr>
      <xdr:spPr bwMode="auto">
        <a:xfrm>
          <a:off x="8203432" y="6968218"/>
          <a:ext cx="251209" cy="24765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BE" sz="1000" b="0" i="0" u="none" strike="noStrike" baseline="0">
              <a:solidFill>
                <a:srgbClr val="000000"/>
              </a:solidFill>
              <a:latin typeface="Arial"/>
              <a:cs typeface="Arial"/>
            </a:rPr>
            <a:t>K</a:t>
          </a:r>
        </a:p>
      </xdr:txBody>
    </xdr:sp>
    <xdr:clientData/>
  </xdr:twoCellAnchor>
  <xdr:twoCellAnchor>
    <xdr:from>
      <xdr:col>27</xdr:col>
      <xdr:colOff>28575</xdr:colOff>
      <xdr:row>21</xdr:row>
      <xdr:rowOff>66675</xdr:rowOff>
    </xdr:from>
    <xdr:to>
      <xdr:col>27</xdr:col>
      <xdr:colOff>200025</xdr:colOff>
      <xdr:row>21</xdr:row>
      <xdr:rowOff>247650</xdr:rowOff>
    </xdr:to>
    <xdr:sp macro="" textlink="">
      <xdr:nvSpPr>
        <xdr:cNvPr id="2545" name="Rectangle 45"/>
        <xdr:cNvSpPr>
          <a:spLocks noChangeArrowheads="1"/>
        </xdr:cNvSpPr>
      </xdr:nvSpPr>
      <xdr:spPr bwMode="auto">
        <a:xfrm rot="2700000">
          <a:off x="6996112" y="7634288"/>
          <a:ext cx="18097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238125</xdr:colOff>
      <xdr:row>12</xdr:row>
      <xdr:rowOff>57150</xdr:rowOff>
    </xdr:from>
    <xdr:to>
      <xdr:col>24</xdr:col>
      <xdr:colOff>238125</xdr:colOff>
      <xdr:row>12</xdr:row>
      <xdr:rowOff>266700</xdr:rowOff>
    </xdr:to>
    <xdr:sp macro="" textlink="">
      <xdr:nvSpPr>
        <xdr:cNvPr id="2100" name="Rectangle 52"/>
        <xdr:cNvSpPr>
          <a:spLocks noChangeArrowheads="1"/>
        </xdr:cNvSpPr>
      </xdr:nvSpPr>
      <xdr:spPr bwMode="auto">
        <a:xfrm>
          <a:off x="5962650" y="4791075"/>
          <a:ext cx="247650" cy="2095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101</a:t>
          </a:r>
        </a:p>
      </xdr:txBody>
    </xdr:sp>
    <xdr:clientData/>
  </xdr:twoCellAnchor>
  <xdr:twoCellAnchor>
    <xdr:from>
      <xdr:col>24</xdr:col>
      <xdr:colOff>0</xdr:colOff>
      <xdr:row>16</xdr:row>
      <xdr:rowOff>47625</xdr:rowOff>
    </xdr:from>
    <xdr:to>
      <xdr:col>25</xdr:col>
      <xdr:colOff>0</xdr:colOff>
      <xdr:row>16</xdr:row>
      <xdr:rowOff>257175</xdr:rowOff>
    </xdr:to>
    <xdr:sp macro="" textlink="">
      <xdr:nvSpPr>
        <xdr:cNvPr id="2101" name="Rectangle 53"/>
        <xdr:cNvSpPr>
          <a:spLocks noChangeArrowheads="1"/>
        </xdr:cNvSpPr>
      </xdr:nvSpPr>
      <xdr:spPr bwMode="auto">
        <a:xfrm>
          <a:off x="5972175" y="6038850"/>
          <a:ext cx="247650" cy="2095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102</a:t>
          </a:r>
        </a:p>
      </xdr:txBody>
    </xdr:sp>
    <xdr:clientData/>
  </xdr:twoCellAnchor>
  <xdr:twoCellAnchor>
    <xdr:from>
      <xdr:col>26</xdr:col>
      <xdr:colOff>0</xdr:colOff>
      <xdr:row>18</xdr:row>
      <xdr:rowOff>0</xdr:rowOff>
    </xdr:from>
    <xdr:to>
      <xdr:col>27</xdr:col>
      <xdr:colOff>0</xdr:colOff>
      <xdr:row>18</xdr:row>
      <xdr:rowOff>209550</xdr:rowOff>
    </xdr:to>
    <xdr:sp macro="" textlink="">
      <xdr:nvSpPr>
        <xdr:cNvPr id="2102" name="Rectangle 54"/>
        <xdr:cNvSpPr>
          <a:spLocks noChangeArrowheads="1"/>
        </xdr:cNvSpPr>
      </xdr:nvSpPr>
      <xdr:spPr bwMode="auto">
        <a:xfrm>
          <a:off x="6467475" y="6619875"/>
          <a:ext cx="247650" cy="2095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201</a:t>
          </a:r>
        </a:p>
      </xdr:txBody>
    </xdr:sp>
    <xdr:clientData/>
  </xdr:twoCellAnchor>
  <xdr:twoCellAnchor>
    <xdr:from>
      <xdr:col>26</xdr:col>
      <xdr:colOff>0</xdr:colOff>
      <xdr:row>24</xdr:row>
      <xdr:rowOff>0</xdr:rowOff>
    </xdr:from>
    <xdr:to>
      <xdr:col>27</xdr:col>
      <xdr:colOff>0</xdr:colOff>
      <xdr:row>24</xdr:row>
      <xdr:rowOff>209550</xdr:rowOff>
    </xdr:to>
    <xdr:sp macro="" textlink="">
      <xdr:nvSpPr>
        <xdr:cNvPr id="2104" name="Rectangle 56"/>
        <xdr:cNvSpPr>
          <a:spLocks noChangeArrowheads="1"/>
        </xdr:cNvSpPr>
      </xdr:nvSpPr>
      <xdr:spPr bwMode="auto">
        <a:xfrm>
          <a:off x="6467475" y="8505825"/>
          <a:ext cx="247650" cy="2095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202</a:t>
          </a:r>
        </a:p>
      </xdr:txBody>
    </xdr:sp>
    <xdr:clientData/>
  </xdr:twoCellAnchor>
  <xdr:twoCellAnchor>
    <xdr:from>
      <xdr:col>24</xdr:col>
      <xdr:colOff>123825</xdr:colOff>
      <xdr:row>28</xdr:row>
      <xdr:rowOff>38100</xdr:rowOff>
    </xdr:from>
    <xdr:to>
      <xdr:col>25</xdr:col>
      <xdr:colOff>123825</xdr:colOff>
      <xdr:row>28</xdr:row>
      <xdr:rowOff>247650</xdr:rowOff>
    </xdr:to>
    <xdr:sp macro="" textlink="">
      <xdr:nvSpPr>
        <xdr:cNvPr id="2105" name="Rectangle 57"/>
        <xdr:cNvSpPr>
          <a:spLocks noChangeArrowheads="1"/>
        </xdr:cNvSpPr>
      </xdr:nvSpPr>
      <xdr:spPr bwMode="auto">
        <a:xfrm>
          <a:off x="6096000" y="9801225"/>
          <a:ext cx="247650" cy="2095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301</a:t>
          </a:r>
        </a:p>
      </xdr:txBody>
    </xdr:sp>
    <xdr:clientData/>
  </xdr:twoCellAnchor>
  <xdr:twoCellAnchor>
    <xdr:from>
      <xdr:col>28</xdr:col>
      <xdr:colOff>66675</xdr:colOff>
      <xdr:row>35</xdr:row>
      <xdr:rowOff>57150</xdr:rowOff>
    </xdr:from>
    <xdr:to>
      <xdr:col>29</xdr:col>
      <xdr:colOff>28575</xdr:colOff>
      <xdr:row>35</xdr:row>
      <xdr:rowOff>257175</xdr:rowOff>
    </xdr:to>
    <xdr:sp macro="" textlink="">
      <xdr:nvSpPr>
        <xdr:cNvPr id="2551" name="Rectangle 81"/>
        <xdr:cNvSpPr>
          <a:spLocks noChangeArrowheads="1"/>
        </xdr:cNvSpPr>
      </xdr:nvSpPr>
      <xdr:spPr bwMode="auto">
        <a:xfrm>
          <a:off x="7029450" y="12020550"/>
          <a:ext cx="209550" cy="200025"/>
        </a:xfrm>
        <a:prstGeom prst="rect">
          <a:avLst/>
        </a:prstGeom>
        <a:solidFill>
          <a:srgbClr val="FFFFFF"/>
        </a:solidFill>
        <a:ln w="9525">
          <a:solidFill>
            <a:srgbClr val="000000"/>
          </a:solidFill>
          <a:miter lim="800000"/>
          <a:headEnd/>
          <a:tailEnd/>
        </a:ln>
      </xdr:spPr>
    </xdr:sp>
    <xdr:clientData/>
  </xdr:twoCellAnchor>
  <xdr:twoCellAnchor>
    <xdr:from>
      <xdr:col>32</xdr:col>
      <xdr:colOff>66675</xdr:colOff>
      <xdr:row>35</xdr:row>
      <xdr:rowOff>57150</xdr:rowOff>
    </xdr:from>
    <xdr:to>
      <xdr:col>33</xdr:col>
      <xdr:colOff>28575</xdr:colOff>
      <xdr:row>35</xdr:row>
      <xdr:rowOff>257175</xdr:rowOff>
    </xdr:to>
    <xdr:sp macro="" textlink="">
      <xdr:nvSpPr>
        <xdr:cNvPr id="2552" name="Rectangle 82"/>
        <xdr:cNvSpPr>
          <a:spLocks noChangeArrowheads="1"/>
        </xdr:cNvSpPr>
      </xdr:nvSpPr>
      <xdr:spPr bwMode="auto">
        <a:xfrm>
          <a:off x="8020050" y="12020550"/>
          <a:ext cx="209550" cy="200025"/>
        </a:xfrm>
        <a:prstGeom prst="rect">
          <a:avLst/>
        </a:prstGeom>
        <a:solidFill>
          <a:srgbClr val="FFFFFF"/>
        </a:solidFill>
        <a:ln w="9525">
          <a:solidFill>
            <a:srgbClr val="000000"/>
          </a:solidFill>
          <a:miter lim="800000"/>
          <a:headEnd/>
          <a:tailEnd/>
        </a:ln>
      </xdr:spPr>
    </xdr:sp>
    <xdr:clientData/>
  </xdr:twoCellAnchor>
  <xdr:twoCellAnchor>
    <xdr:from>
      <xdr:col>26</xdr:col>
      <xdr:colOff>0</xdr:colOff>
      <xdr:row>34</xdr:row>
      <xdr:rowOff>57150</xdr:rowOff>
    </xdr:from>
    <xdr:to>
      <xdr:col>27</xdr:col>
      <xdr:colOff>0</xdr:colOff>
      <xdr:row>34</xdr:row>
      <xdr:rowOff>266700</xdr:rowOff>
    </xdr:to>
    <xdr:sp macro="" textlink="">
      <xdr:nvSpPr>
        <xdr:cNvPr id="2131" name="Rectangle 83"/>
        <xdr:cNvSpPr>
          <a:spLocks noChangeArrowheads="1"/>
        </xdr:cNvSpPr>
      </xdr:nvSpPr>
      <xdr:spPr bwMode="auto">
        <a:xfrm>
          <a:off x="6467475" y="11706225"/>
          <a:ext cx="247650" cy="2095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402</a:t>
          </a:r>
        </a:p>
      </xdr:txBody>
    </xdr:sp>
    <xdr:clientData/>
  </xdr:twoCellAnchor>
  <xdr:twoCellAnchor>
    <xdr:from>
      <xdr:col>26</xdr:col>
      <xdr:colOff>0</xdr:colOff>
      <xdr:row>33</xdr:row>
      <xdr:rowOff>57150</xdr:rowOff>
    </xdr:from>
    <xdr:to>
      <xdr:col>27</xdr:col>
      <xdr:colOff>0</xdr:colOff>
      <xdr:row>33</xdr:row>
      <xdr:rowOff>266700</xdr:rowOff>
    </xdr:to>
    <xdr:sp macro="" textlink="">
      <xdr:nvSpPr>
        <xdr:cNvPr id="2132" name="Rectangle 84"/>
        <xdr:cNvSpPr>
          <a:spLocks noChangeArrowheads="1"/>
        </xdr:cNvSpPr>
      </xdr:nvSpPr>
      <xdr:spPr bwMode="auto">
        <a:xfrm>
          <a:off x="6467475" y="11391900"/>
          <a:ext cx="247650" cy="2095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401</a:t>
          </a:r>
        </a:p>
      </xdr:txBody>
    </xdr:sp>
    <xdr:clientData/>
  </xdr:twoCellAnchor>
  <xdr:twoCellAnchor>
    <xdr:from>
      <xdr:col>28</xdr:col>
      <xdr:colOff>66675</xdr:colOff>
      <xdr:row>32</xdr:row>
      <xdr:rowOff>57150</xdr:rowOff>
    </xdr:from>
    <xdr:to>
      <xdr:col>29</xdr:col>
      <xdr:colOff>28575</xdr:colOff>
      <xdr:row>32</xdr:row>
      <xdr:rowOff>257175</xdr:rowOff>
    </xdr:to>
    <xdr:sp macro="" textlink="">
      <xdr:nvSpPr>
        <xdr:cNvPr id="2555" name="Rectangle 89"/>
        <xdr:cNvSpPr>
          <a:spLocks noChangeArrowheads="1"/>
        </xdr:cNvSpPr>
      </xdr:nvSpPr>
      <xdr:spPr bwMode="auto">
        <a:xfrm>
          <a:off x="7029450" y="11077575"/>
          <a:ext cx="209550" cy="200025"/>
        </a:xfrm>
        <a:prstGeom prst="rect">
          <a:avLst/>
        </a:prstGeom>
        <a:solidFill>
          <a:srgbClr val="FFFFFF"/>
        </a:solidFill>
        <a:ln w="9525">
          <a:solidFill>
            <a:srgbClr val="000000"/>
          </a:solidFill>
          <a:miter lim="800000"/>
          <a:headEnd/>
          <a:tailEnd/>
        </a:ln>
      </xdr:spPr>
    </xdr:sp>
    <xdr:clientData/>
  </xdr:twoCellAnchor>
  <xdr:twoCellAnchor>
    <xdr:from>
      <xdr:col>32</xdr:col>
      <xdr:colOff>66675</xdr:colOff>
      <xdr:row>32</xdr:row>
      <xdr:rowOff>57150</xdr:rowOff>
    </xdr:from>
    <xdr:to>
      <xdr:col>33</xdr:col>
      <xdr:colOff>28575</xdr:colOff>
      <xdr:row>32</xdr:row>
      <xdr:rowOff>257175</xdr:rowOff>
    </xdr:to>
    <xdr:sp macro="" textlink="">
      <xdr:nvSpPr>
        <xdr:cNvPr id="2556" name="Rectangle 90"/>
        <xdr:cNvSpPr>
          <a:spLocks noChangeArrowheads="1"/>
        </xdr:cNvSpPr>
      </xdr:nvSpPr>
      <xdr:spPr bwMode="auto">
        <a:xfrm>
          <a:off x="8020050" y="11077575"/>
          <a:ext cx="209550" cy="200025"/>
        </a:xfrm>
        <a:prstGeom prst="rect">
          <a:avLst/>
        </a:prstGeom>
        <a:solidFill>
          <a:srgbClr val="FFFFFF"/>
        </a:solidFill>
        <a:ln w="9525">
          <a:solidFill>
            <a:srgbClr val="000000"/>
          </a:solidFill>
          <a:miter lim="800000"/>
          <a:headEnd/>
          <a:tailEnd/>
        </a:ln>
      </xdr:spPr>
    </xdr:sp>
    <xdr:clientData/>
  </xdr:twoCellAnchor>
  <xdr:twoCellAnchor>
    <xdr:from>
      <xdr:col>32</xdr:col>
      <xdr:colOff>152400</xdr:colOff>
      <xdr:row>30</xdr:row>
      <xdr:rowOff>66675</xdr:rowOff>
    </xdr:from>
    <xdr:to>
      <xdr:col>33</xdr:col>
      <xdr:colOff>114300</xdr:colOff>
      <xdr:row>30</xdr:row>
      <xdr:rowOff>266700</xdr:rowOff>
    </xdr:to>
    <xdr:sp macro="" textlink="">
      <xdr:nvSpPr>
        <xdr:cNvPr id="2557" name="Rectangle 93"/>
        <xdr:cNvSpPr>
          <a:spLocks noChangeArrowheads="1"/>
        </xdr:cNvSpPr>
      </xdr:nvSpPr>
      <xdr:spPr bwMode="auto">
        <a:xfrm>
          <a:off x="8105775" y="10458450"/>
          <a:ext cx="209550" cy="200025"/>
        </a:xfrm>
        <a:prstGeom prst="rect">
          <a:avLst/>
        </a:prstGeom>
        <a:solidFill>
          <a:srgbClr val="FFFFFF"/>
        </a:solidFill>
        <a:ln w="9525">
          <a:solidFill>
            <a:srgbClr val="000000"/>
          </a:solidFill>
          <a:miter lim="800000"/>
          <a:headEnd/>
          <a:tailEnd/>
        </a:ln>
      </xdr:spPr>
    </xdr:sp>
    <xdr:clientData/>
  </xdr:twoCellAnchor>
  <xdr:twoCellAnchor>
    <xdr:from>
      <xdr:col>28</xdr:col>
      <xdr:colOff>77142</xdr:colOff>
      <xdr:row>29</xdr:row>
      <xdr:rowOff>57150</xdr:rowOff>
    </xdr:from>
    <xdr:to>
      <xdr:col>29</xdr:col>
      <xdr:colOff>39042</xdr:colOff>
      <xdr:row>29</xdr:row>
      <xdr:rowOff>257175</xdr:rowOff>
    </xdr:to>
    <xdr:sp macro="" textlink="">
      <xdr:nvSpPr>
        <xdr:cNvPr id="2146" name="Rectangle 98"/>
        <xdr:cNvSpPr>
          <a:spLocks noChangeArrowheads="1"/>
        </xdr:cNvSpPr>
      </xdr:nvSpPr>
      <xdr:spPr bwMode="auto">
        <a:xfrm>
          <a:off x="7131922" y="10136903"/>
          <a:ext cx="213109" cy="200025"/>
        </a:xfrm>
        <a:prstGeom prst="rect">
          <a:avLst/>
        </a:prstGeom>
        <a:solidFill>
          <a:srgbClr val="FFFFFF"/>
        </a:solidFill>
        <a:ln w="9525">
          <a:solidFill>
            <a:srgbClr val="000000"/>
          </a:solidFill>
          <a:miter lim="800000"/>
          <a:headEnd/>
          <a:tailEnd/>
        </a:ln>
      </xdr:spPr>
      <xdr:txBody>
        <a:bodyPr vertOverflow="clip" wrap="square" lIns="36576" tIns="27432" rIns="0" bIns="0" anchor="t" upright="1"/>
        <a:lstStyle/>
        <a:p>
          <a:pPr algn="l" rtl="0">
            <a:defRPr sz="1000"/>
          </a:pPr>
          <a:endParaRPr lang="fr-BE" sz="1400" b="1" i="0" u="none" strike="noStrike" baseline="0">
            <a:solidFill>
              <a:srgbClr val="000000"/>
            </a:solidFill>
            <a:latin typeface="Arial"/>
            <a:cs typeface="Arial"/>
          </a:endParaRPr>
        </a:p>
        <a:p>
          <a:pPr algn="l" rtl="0">
            <a:defRPr sz="1000"/>
          </a:pPr>
          <a:endParaRPr lang="fr-BE" sz="1400" b="1" i="0" u="none" strike="noStrike" baseline="0">
            <a:solidFill>
              <a:srgbClr val="000000"/>
            </a:solidFill>
            <a:latin typeface="Arial"/>
            <a:cs typeface="Arial"/>
          </a:endParaRPr>
        </a:p>
      </xdr:txBody>
    </xdr:sp>
    <xdr:clientData/>
  </xdr:twoCellAnchor>
  <xdr:twoCellAnchor>
    <xdr:from>
      <xdr:col>32</xdr:col>
      <xdr:colOff>66675</xdr:colOff>
      <xdr:row>29</xdr:row>
      <xdr:rowOff>57150</xdr:rowOff>
    </xdr:from>
    <xdr:to>
      <xdr:col>33</xdr:col>
      <xdr:colOff>28575</xdr:colOff>
      <xdr:row>29</xdr:row>
      <xdr:rowOff>257175</xdr:rowOff>
    </xdr:to>
    <xdr:sp macro="" textlink="">
      <xdr:nvSpPr>
        <xdr:cNvPr id="2559" name="Rectangle 99"/>
        <xdr:cNvSpPr>
          <a:spLocks noChangeArrowheads="1"/>
        </xdr:cNvSpPr>
      </xdr:nvSpPr>
      <xdr:spPr bwMode="auto">
        <a:xfrm>
          <a:off x="8020050" y="10134600"/>
          <a:ext cx="209550" cy="200025"/>
        </a:xfrm>
        <a:prstGeom prst="rect">
          <a:avLst/>
        </a:prstGeom>
        <a:solidFill>
          <a:srgbClr val="FFFFFF"/>
        </a:solidFill>
        <a:ln w="9525">
          <a:solidFill>
            <a:srgbClr val="000000"/>
          </a:solidFill>
          <a:miter lim="800000"/>
          <a:headEnd/>
          <a:tailEnd/>
        </a:ln>
      </xdr:spPr>
    </xdr:sp>
    <xdr:clientData/>
  </xdr:twoCellAnchor>
  <xdr:twoCellAnchor>
    <xdr:from>
      <xdr:col>27</xdr:col>
      <xdr:colOff>228600</xdr:colOff>
      <xdr:row>27</xdr:row>
      <xdr:rowOff>47625</xdr:rowOff>
    </xdr:from>
    <xdr:to>
      <xdr:col>28</xdr:col>
      <xdr:colOff>190500</xdr:colOff>
      <xdr:row>27</xdr:row>
      <xdr:rowOff>257175</xdr:rowOff>
    </xdr:to>
    <xdr:sp macro="" textlink="">
      <xdr:nvSpPr>
        <xdr:cNvPr id="2560" name="Rectangle 102"/>
        <xdr:cNvSpPr>
          <a:spLocks noChangeArrowheads="1"/>
        </xdr:cNvSpPr>
      </xdr:nvSpPr>
      <xdr:spPr bwMode="auto">
        <a:xfrm>
          <a:off x="6943725" y="9496425"/>
          <a:ext cx="209550" cy="209550"/>
        </a:xfrm>
        <a:prstGeom prst="rect">
          <a:avLst/>
        </a:prstGeom>
        <a:solidFill>
          <a:srgbClr val="FFFFFF"/>
        </a:solidFill>
        <a:ln w="9525">
          <a:solidFill>
            <a:srgbClr val="000000"/>
          </a:solidFill>
          <a:miter lim="800000"/>
          <a:headEnd/>
          <a:tailEnd/>
        </a:ln>
      </xdr:spPr>
    </xdr:sp>
    <xdr:clientData/>
  </xdr:twoCellAnchor>
  <xdr:twoCellAnchor>
    <xdr:from>
      <xdr:col>27</xdr:col>
      <xdr:colOff>228600</xdr:colOff>
      <xdr:row>26</xdr:row>
      <xdr:rowOff>47625</xdr:rowOff>
    </xdr:from>
    <xdr:to>
      <xdr:col>28</xdr:col>
      <xdr:colOff>190500</xdr:colOff>
      <xdr:row>26</xdr:row>
      <xdr:rowOff>257175</xdr:rowOff>
    </xdr:to>
    <xdr:sp macro="" textlink="">
      <xdr:nvSpPr>
        <xdr:cNvPr id="2561" name="Rectangle 105"/>
        <xdr:cNvSpPr>
          <a:spLocks noChangeArrowheads="1"/>
        </xdr:cNvSpPr>
      </xdr:nvSpPr>
      <xdr:spPr bwMode="auto">
        <a:xfrm>
          <a:off x="6943725" y="9182100"/>
          <a:ext cx="209550" cy="209550"/>
        </a:xfrm>
        <a:prstGeom prst="rect">
          <a:avLst/>
        </a:prstGeom>
        <a:solidFill>
          <a:srgbClr val="FFFFFF"/>
        </a:solidFill>
        <a:ln w="9525">
          <a:solidFill>
            <a:srgbClr val="000000"/>
          </a:solidFill>
          <a:miter lim="800000"/>
          <a:headEnd/>
          <a:tailEnd/>
        </a:ln>
      </xdr:spPr>
    </xdr:sp>
    <xdr:clientData/>
  </xdr:twoCellAnchor>
  <xdr:oneCellAnchor>
    <xdr:from>
      <xdr:col>26</xdr:col>
      <xdr:colOff>142875</xdr:colOff>
      <xdr:row>17</xdr:row>
      <xdr:rowOff>28575</xdr:rowOff>
    </xdr:from>
    <xdr:ext cx="245773" cy="264560"/>
    <xdr:sp macro="" textlink="">
      <xdr:nvSpPr>
        <xdr:cNvPr id="2" name="ZoneTexte 1"/>
        <xdr:cNvSpPr txBox="1"/>
      </xdr:nvSpPr>
      <xdr:spPr>
        <a:xfrm>
          <a:off x="6858000" y="6334125"/>
          <a:ext cx="24577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BE" sz="1100"/>
            <a:t>x</a:t>
          </a:r>
        </a:p>
      </xdr:txBody>
    </xdr:sp>
    <xdr:clientData/>
  </xdr:oneCellAnchor>
  <xdr:oneCellAnchor>
    <xdr:from>
      <xdr:col>28</xdr:col>
      <xdr:colOff>66675</xdr:colOff>
      <xdr:row>29</xdr:row>
      <xdr:rowOff>19050</xdr:rowOff>
    </xdr:from>
    <xdr:ext cx="245773" cy="264560"/>
    <xdr:sp macro="" textlink="">
      <xdr:nvSpPr>
        <xdr:cNvPr id="54" name="ZoneTexte 53"/>
        <xdr:cNvSpPr txBox="1"/>
      </xdr:nvSpPr>
      <xdr:spPr>
        <a:xfrm>
          <a:off x="7296150" y="10096500"/>
          <a:ext cx="24577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BE" sz="1100"/>
            <a:t>x</a:t>
          </a:r>
        </a:p>
      </xdr:txBody>
    </xdr:sp>
    <xdr:clientData/>
  </xdr:oneCellAnchor>
  <xdr:oneCellAnchor>
    <xdr:from>
      <xdr:col>28</xdr:col>
      <xdr:colOff>57150</xdr:colOff>
      <xdr:row>35</xdr:row>
      <xdr:rowOff>9525</xdr:rowOff>
    </xdr:from>
    <xdr:ext cx="245773" cy="264560"/>
    <xdr:sp macro="" textlink="">
      <xdr:nvSpPr>
        <xdr:cNvPr id="55" name="ZoneTexte 54"/>
        <xdr:cNvSpPr txBox="1"/>
      </xdr:nvSpPr>
      <xdr:spPr>
        <a:xfrm>
          <a:off x="7286625" y="11972925"/>
          <a:ext cx="24577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BE" sz="1100"/>
            <a:t>x</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247650</xdr:colOff>
      <xdr:row>1</xdr:row>
      <xdr:rowOff>142875</xdr:rowOff>
    </xdr:from>
    <xdr:to>
      <xdr:col>3</xdr:col>
      <xdr:colOff>133350</xdr:colOff>
      <xdr:row>1</xdr:row>
      <xdr:rowOff>409575</xdr:rowOff>
    </xdr:to>
    <xdr:pic>
      <xdr:nvPicPr>
        <xdr:cNvPr id="517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219075"/>
          <a:ext cx="6477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47625</xdr:colOff>
      <xdr:row>1</xdr:row>
      <xdr:rowOff>190500</xdr:rowOff>
    </xdr:from>
    <xdr:to>
      <xdr:col>6</xdr:col>
      <xdr:colOff>180975</xdr:colOff>
      <xdr:row>1</xdr:row>
      <xdr:rowOff>457200</xdr:rowOff>
    </xdr:to>
    <xdr:pic>
      <xdr:nvPicPr>
        <xdr:cNvPr id="5173" name="Pictur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33475" y="266700"/>
          <a:ext cx="6286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47625</xdr:colOff>
      <xdr:row>1</xdr:row>
      <xdr:rowOff>104775</xdr:rowOff>
    </xdr:from>
    <xdr:to>
      <xdr:col>9</xdr:col>
      <xdr:colOff>104775</xdr:colOff>
      <xdr:row>1</xdr:row>
      <xdr:rowOff>476250</xdr:rowOff>
    </xdr:to>
    <xdr:pic>
      <xdr:nvPicPr>
        <xdr:cNvPr id="5174" name="Picture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76425" y="180975"/>
          <a:ext cx="55245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247650</xdr:colOff>
      <xdr:row>0</xdr:row>
      <xdr:rowOff>0</xdr:rowOff>
    </xdr:from>
    <xdr:to>
      <xdr:col>3</xdr:col>
      <xdr:colOff>133350</xdr:colOff>
      <xdr:row>0</xdr:row>
      <xdr:rowOff>0</xdr:rowOff>
    </xdr:to>
    <xdr:pic>
      <xdr:nvPicPr>
        <xdr:cNvPr id="653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0"/>
          <a:ext cx="1552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47625</xdr:colOff>
      <xdr:row>0</xdr:row>
      <xdr:rowOff>0</xdr:rowOff>
    </xdr:from>
    <xdr:to>
      <xdr:col>6</xdr:col>
      <xdr:colOff>180975</xdr:colOff>
      <xdr:row>0</xdr:row>
      <xdr:rowOff>0</xdr:rowOff>
    </xdr:to>
    <xdr:pic>
      <xdr:nvPicPr>
        <xdr:cNvPr id="6538"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28875" y="0"/>
          <a:ext cx="1085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104775</xdr:colOff>
      <xdr:row>0</xdr:row>
      <xdr:rowOff>0</xdr:rowOff>
    </xdr:from>
    <xdr:to>
      <xdr:col>27</xdr:col>
      <xdr:colOff>76200</xdr:colOff>
      <xdr:row>0</xdr:row>
      <xdr:rowOff>0</xdr:rowOff>
    </xdr:to>
    <xdr:sp macro="" textlink="">
      <xdr:nvSpPr>
        <xdr:cNvPr id="6539" name="Rectangle 3"/>
        <xdr:cNvSpPr>
          <a:spLocks noChangeArrowheads="1"/>
        </xdr:cNvSpPr>
      </xdr:nvSpPr>
      <xdr:spPr bwMode="auto">
        <a:xfrm>
          <a:off x="15097125" y="0"/>
          <a:ext cx="581025" cy="0"/>
        </a:xfrm>
        <a:prstGeom prst="rect">
          <a:avLst/>
        </a:prstGeom>
        <a:solidFill>
          <a:srgbClr val="FFFFFF"/>
        </a:solidFill>
        <a:ln w="9525">
          <a:solidFill>
            <a:srgbClr val="000000"/>
          </a:solidFill>
          <a:miter lim="800000"/>
          <a:headEnd/>
          <a:tailEnd/>
        </a:ln>
      </xdr:spPr>
    </xdr:sp>
    <xdr:clientData/>
  </xdr:twoCellAnchor>
  <xdr:twoCellAnchor>
    <xdr:from>
      <xdr:col>31</xdr:col>
      <xdr:colOff>47625</xdr:colOff>
      <xdr:row>0</xdr:row>
      <xdr:rowOff>0</xdr:rowOff>
    </xdr:from>
    <xdr:to>
      <xdr:col>32</xdr:col>
      <xdr:colOff>19050</xdr:colOff>
      <xdr:row>0</xdr:row>
      <xdr:rowOff>0</xdr:rowOff>
    </xdr:to>
    <xdr:sp macro="" textlink="">
      <xdr:nvSpPr>
        <xdr:cNvPr id="6540" name="Rectangle 4"/>
        <xdr:cNvSpPr>
          <a:spLocks noChangeArrowheads="1"/>
        </xdr:cNvSpPr>
      </xdr:nvSpPr>
      <xdr:spPr bwMode="auto">
        <a:xfrm>
          <a:off x="18087975" y="0"/>
          <a:ext cx="581025" cy="0"/>
        </a:xfrm>
        <a:prstGeom prst="rect">
          <a:avLst/>
        </a:prstGeom>
        <a:solidFill>
          <a:srgbClr val="FFFFFF"/>
        </a:solidFill>
        <a:ln w="9525">
          <a:solidFill>
            <a:srgbClr val="000000"/>
          </a:solidFill>
          <a:miter lim="800000"/>
          <a:headEnd/>
          <a:tailEnd/>
        </a:ln>
      </xdr:spPr>
    </xdr:sp>
    <xdr:clientData/>
  </xdr:twoCellAnchor>
  <xdr:twoCellAnchor>
    <xdr:from>
      <xdr:col>30</xdr:col>
      <xdr:colOff>95250</xdr:colOff>
      <xdr:row>0</xdr:row>
      <xdr:rowOff>0</xdr:rowOff>
    </xdr:from>
    <xdr:to>
      <xdr:col>31</xdr:col>
      <xdr:colOff>95250</xdr:colOff>
      <xdr:row>0</xdr:row>
      <xdr:rowOff>0</xdr:rowOff>
    </xdr:to>
    <xdr:sp macro="" textlink="">
      <xdr:nvSpPr>
        <xdr:cNvPr id="6150" name="Oval 6"/>
        <xdr:cNvSpPr>
          <a:spLocks noChangeArrowheads="1"/>
        </xdr:cNvSpPr>
      </xdr:nvSpPr>
      <xdr:spPr bwMode="auto">
        <a:xfrm>
          <a:off x="20602575" y="0"/>
          <a:ext cx="762000" cy="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BE" sz="1000" b="0" i="0" u="none" strike="noStrike" baseline="0">
              <a:solidFill>
                <a:srgbClr val="000000"/>
              </a:solidFill>
              <a:latin typeface="Arial"/>
              <a:cs typeface="Arial"/>
            </a:rPr>
            <a:t>D</a:t>
          </a:r>
        </a:p>
      </xdr:txBody>
    </xdr:sp>
    <xdr:clientData/>
  </xdr:twoCellAnchor>
  <xdr:twoCellAnchor>
    <xdr:from>
      <xdr:col>32</xdr:col>
      <xdr:colOff>104775</xdr:colOff>
      <xdr:row>0</xdr:row>
      <xdr:rowOff>0</xdr:rowOff>
    </xdr:from>
    <xdr:to>
      <xdr:col>33</xdr:col>
      <xdr:colOff>104775</xdr:colOff>
      <xdr:row>0</xdr:row>
      <xdr:rowOff>0</xdr:rowOff>
    </xdr:to>
    <xdr:sp macro="" textlink="">
      <xdr:nvSpPr>
        <xdr:cNvPr id="6151" name="Oval 7"/>
        <xdr:cNvSpPr>
          <a:spLocks noChangeArrowheads="1"/>
        </xdr:cNvSpPr>
      </xdr:nvSpPr>
      <xdr:spPr bwMode="auto">
        <a:xfrm>
          <a:off x="22136100" y="0"/>
          <a:ext cx="762000" cy="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BE" sz="1000" b="0" i="0" u="none" strike="noStrike" baseline="0">
              <a:solidFill>
                <a:srgbClr val="000000"/>
              </a:solidFill>
              <a:latin typeface="Arial"/>
              <a:cs typeface="Arial"/>
            </a:rPr>
            <a:t>K</a:t>
          </a:r>
        </a:p>
      </xdr:txBody>
    </xdr:sp>
    <xdr:clientData/>
  </xdr:twoCellAnchor>
  <xdr:twoCellAnchor>
    <xdr:from>
      <xdr:col>27</xdr:col>
      <xdr:colOff>28575</xdr:colOff>
      <xdr:row>0</xdr:row>
      <xdr:rowOff>0</xdr:rowOff>
    </xdr:from>
    <xdr:to>
      <xdr:col>27</xdr:col>
      <xdr:colOff>161925</xdr:colOff>
      <xdr:row>0</xdr:row>
      <xdr:rowOff>0</xdr:rowOff>
    </xdr:to>
    <xdr:sp macro="" textlink="">
      <xdr:nvSpPr>
        <xdr:cNvPr id="6543" name="Rectangle 8"/>
        <xdr:cNvSpPr>
          <a:spLocks noChangeArrowheads="1"/>
        </xdr:cNvSpPr>
      </xdr:nvSpPr>
      <xdr:spPr bwMode="auto">
        <a:xfrm rot="2700000">
          <a:off x="15697200" y="-66675"/>
          <a:ext cx="0" cy="133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180975</xdr:colOff>
      <xdr:row>0</xdr:row>
      <xdr:rowOff>0</xdr:rowOff>
    </xdr:from>
    <xdr:to>
      <xdr:col>28</xdr:col>
      <xdr:colOff>152400</xdr:colOff>
      <xdr:row>0</xdr:row>
      <xdr:rowOff>0</xdr:rowOff>
    </xdr:to>
    <xdr:sp macro="" textlink="">
      <xdr:nvSpPr>
        <xdr:cNvPr id="6544" name="Rectangle 9"/>
        <xdr:cNvSpPr>
          <a:spLocks noChangeArrowheads="1"/>
        </xdr:cNvSpPr>
      </xdr:nvSpPr>
      <xdr:spPr bwMode="auto">
        <a:xfrm>
          <a:off x="15782925" y="0"/>
          <a:ext cx="581025" cy="0"/>
        </a:xfrm>
        <a:prstGeom prst="rect">
          <a:avLst/>
        </a:prstGeom>
        <a:solidFill>
          <a:srgbClr val="FFFFFF"/>
        </a:solidFill>
        <a:ln w="9525">
          <a:solidFill>
            <a:srgbClr val="000000"/>
          </a:solidFill>
          <a:miter lim="800000"/>
          <a:headEnd/>
          <a:tailEnd/>
        </a:ln>
      </xdr:spPr>
    </xdr:sp>
    <xdr:clientData/>
  </xdr:twoCellAnchor>
  <xdr:twoCellAnchor>
    <xdr:from>
      <xdr:col>27</xdr:col>
      <xdr:colOff>180975</xdr:colOff>
      <xdr:row>0</xdr:row>
      <xdr:rowOff>0</xdr:rowOff>
    </xdr:from>
    <xdr:to>
      <xdr:col>28</xdr:col>
      <xdr:colOff>152400</xdr:colOff>
      <xdr:row>0</xdr:row>
      <xdr:rowOff>0</xdr:rowOff>
    </xdr:to>
    <xdr:sp macro="" textlink="">
      <xdr:nvSpPr>
        <xdr:cNvPr id="6545" name="Rectangle 10"/>
        <xdr:cNvSpPr>
          <a:spLocks noChangeArrowheads="1"/>
        </xdr:cNvSpPr>
      </xdr:nvSpPr>
      <xdr:spPr bwMode="auto">
        <a:xfrm>
          <a:off x="15782925" y="0"/>
          <a:ext cx="581025" cy="0"/>
        </a:xfrm>
        <a:prstGeom prst="rect">
          <a:avLst/>
        </a:prstGeom>
        <a:solidFill>
          <a:srgbClr val="FFFFFF"/>
        </a:solidFill>
        <a:ln w="9525">
          <a:solidFill>
            <a:srgbClr val="000000"/>
          </a:solidFill>
          <a:miter lim="800000"/>
          <a:headEnd/>
          <a:tailEnd/>
        </a:ln>
      </xdr:spPr>
    </xdr:sp>
    <xdr:clientData/>
  </xdr:twoCellAnchor>
  <xdr:twoCellAnchor>
    <xdr:from>
      <xdr:col>23</xdr:col>
      <xdr:colOff>190500</xdr:colOff>
      <xdr:row>0</xdr:row>
      <xdr:rowOff>0</xdr:rowOff>
    </xdr:from>
    <xdr:to>
      <xdr:col>24</xdr:col>
      <xdr:colOff>190500</xdr:colOff>
      <xdr:row>0</xdr:row>
      <xdr:rowOff>0</xdr:rowOff>
    </xdr:to>
    <xdr:sp macro="" textlink="">
      <xdr:nvSpPr>
        <xdr:cNvPr id="6155" name="Rectangle 11"/>
        <xdr:cNvSpPr>
          <a:spLocks noChangeArrowheads="1"/>
        </xdr:cNvSpPr>
      </xdr:nvSpPr>
      <xdr:spPr bwMode="auto">
        <a:xfrm>
          <a:off x="15382875"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101</a:t>
          </a:r>
        </a:p>
      </xdr:txBody>
    </xdr:sp>
    <xdr:clientData/>
  </xdr:twoCellAnchor>
  <xdr:twoCellAnchor>
    <xdr:from>
      <xdr:col>24</xdr:col>
      <xdr:colOff>0</xdr:colOff>
      <xdr:row>0</xdr:row>
      <xdr:rowOff>0</xdr:rowOff>
    </xdr:from>
    <xdr:to>
      <xdr:col>25</xdr:col>
      <xdr:colOff>0</xdr:colOff>
      <xdr:row>0</xdr:row>
      <xdr:rowOff>0</xdr:rowOff>
    </xdr:to>
    <xdr:sp macro="" textlink="">
      <xdr:nvSpPr>
        <xdr:cNvPr id="6156" name="Rectangle 12"/>
        <xdr:cNvSpPr>
          <a:spLocks noChangeArrowheads="1"/>
        </xdr:cNvSpPr>
      </xdr:nvSpPr>
      <xdr:spPr bwMode="auto">
        <a:xfrm>
          <a:off x="15906750"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102</a:t>
          </a:r>
        </a:p>
      </xdr:txBody>
    </xdr:sp>
    <xdr:clientData/>
  </xdr:twoCellAnchor>
  <xdr:twoCellAnchor>
    <xdr:from>
      <xdr:col>25</xdr:col>
      <xdr:colOff>180975</xdr:colOff>
      <xdr:row>0</xdr:row>
      <xdr:rowOff>0</xdr:rowOff>
    </xdr:from>
    <xdr:to>
      <xdr:col>26</xdr:col>
      <xdr:colOff>180975</xdr:colOff>
      <xdr:row>0</xdr:row>
      <xdr:rowOff>0</xdr:rowOff>
    </xdr:to>
    <xdr:sp macro="" textlink="">
      <xdr:nvSpPr>
        <xdr:cNvPr id="6157" name="Rectangle 13"/>
        <xdr:cNvSpPr>
          <a:spLocks noChangeArrowheads="1"/>
        </xdr:cNvSpPr>
      </xdr:nvSpPr>
      <xdr:spPr bwMode="auto">
        <a:xfrm>
          <a:off x="16897350"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201</a:t>
          </a:r>
        </a:p>
      </xdr:txBody>
    </xdr:sp>
    <xdr:clientData/>
  </xdr:twoCellAnchor>
  <xdr:twoCellAnchor>
    <xdr:from>
      <xdr:col>26</xdr:col>
      <xdr:colOff>0</xdr:colOff>
      <xdr:row>0</xdr:row>
      <xdr:rowOff>0</xdr:rowOff>
    </xdr:from>
    <xdr:to>
      <xdr:col>27</xdr:col>
      <xdr:colOff>0</xdr:colOff>
      <xdr:row>0</xdr:row>
      <xdr:rowOff>0</xdr:rowOff>
    </xdr:to>
    <xdr:sp macro="" textlink="">
      <xdr:nvSpPr>
        <xdr:cNvPr id="6158" name="Rectangle 14"/>
        <xdr:cNvSpPr>
          <a:spLocks noChangeArrowheads="1"/>
        </xdr:cNvSpPr>
      </xdr:nvSpPr>
      <xdr:spPr bwMode="auto">
        <a:xfrm>
          <a:off x="17430750"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202</a:t>
          </a:r>
        </a:p>
      </xdr:txBody>
    </xdr:sp>
    <xdr:clientData/>
  </xdr:twoCellAnchor>
  <xdr:twoCellAnchor>
    <xdr:from>
      <xdr:col>24</xdr:col>
      <xdr:colOff>85725</xdr:colOff>
      <xdr:row>0</xdr:row>
      <xdr:rowOff>0</xdr:rowOff>
    </xdr:from>
    <xdr:to>
      <xdr:col>25</xdr:col>
      <xdr:colOff>85725</xdr:colOff>
      <xdr:row>0</xdr:row>
      <xdr:rowOff>0</xdr:rowOff>
    </xdr:to>
    <xdr:sp macro="" textlink="">
      <xdr:nvSpPr>
        <xdr:cNvPr id="6159" name="Rectangle 15"/>
        <xdr:cNvSpPr>
          <a:spLocks noChangeArrowheads="1"/>
        </xdr:cNvSpPr>
      </xdr:nvSpPr>
      <xdr:spPr bwMode="auto">
        <a:xfrm>
          <a:off x="16011525"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301</a:t>
          </a:r>
        </a:p>
      </xdr:txBody>
    </xdr:sp>
    <xdr:clientData/>
  </xdr:twoCellAnchor>
  <xdr:twoCellAnchor>
    <xdr:from>
      <xdr:col>26</xdr:col>
      <xdr:colOff>0</xdr:colOff>
      <xdr:row>0</xdr:row>
      <xdr:rowOff>0</xdr:rowOff>
    </xdr:from>
    <xdr:to>
      <xdr:col>27</xdr:col>
      <xdr:colOff>0</xdr:colOff>
      <xdr:row>0</xdr:row>
      <xdr:rowOff>0</xdr:rowOff>
    </xdr:to>
    <xdr:sp macro="" textlink="">
      <xdr:nvSpPr>
        <xdr:cNvPr id="6160" name="Rectangle 16"/>
        <xdr:cNvSpPr>
          <a:spLocks noChangeArrowheads="1"/>
        </xdr:cNvSpPr>
      </xdr:nvSpPr>
      <xdr:spPr bwMode="auto">
        <a:xfrm>
          <a:off x="17430750"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402</a:t>
          </a:r>
        </a:p>
      </xdr:txBody>
    </xdr:sp>
    <xdr:clientData/>
  </xdr:twoCellAnchor>
  <xdr:twoCellAnchor>
    <xdr:from>
      <xdr:col>28</xdr:col>
      <xdr:colOff>57150</xdr:colOff>
      <xdr:row>0</xdr:row>
      <xdr:rowOff>0</xdr:rowOff>
    </xdr:from>
    <xdr:to>
      <xdr:col>29</xdr:col>
      <xdr:colOff>19050</xdr:colOff>
      <xdr:row>0</xdr:row>
      <xdr:rowOff>0</xdr:rowOff>
    </xdr:to>
    <xdr:sp macro="" textlink="">
      <xdr:nvSpPr>
        <xdr:cNvPr id="6552" name="Rectangle 17"/>
        <xdr:cNvSpPr>
          <a:spLocks noChangeArrowheads="1"/>
        </xdr:cNvSpPr>
      </xdr:nvSpPr>
      <xdr:spPr bwMode="auto">
        <a:xfrm>
          <a:off x="16268700" y="0"/>
          <a:ext cx="571500" cy="0"/>
        </a:xfrm>
        <a:prstGeom prst="rect">
          <a:avLst/>
        </a:prstGeom>
        <a:solidFill>
          <a:srgbClr val="FFFFFF"/>
        </a:solidFill>
        <a:ln w="9525">
          <a:solidFill>
            <a:srgbClr val="000000"/>
          </a:solidFill>
          <a:miter lim="800000"/>
          <a:headEnd/>
          <a:tailEnd/>
        </a:ln>
      </xdr:spPr>
    </xdr:sp>
    <xdr:clientData/>
  </xdr:twoCellAnchor>
  <xdr:twoCellAnchor>
    <xdr:from>
      <xdr:col>32</xdr:col>
      <xdr:colOff>57150</xdr:colOff>
      <xdr:row>0</xdr:row>
      <xdr:rowOff>0</xdr:rowOff>
    </xdr:from>
    <xdr:to>
      <xdr:col>33</xdr:col>
      <xdr:colOff>19050</xdr:colOff>
      <xdr:row>0</xdr:row>
      <xdr:rowOff>0</xdr:rowOff>
    </xdr:to>
    <xdr:sp macro="" textlink="">
      <xdr:nvSpPr>
        <xdr:cNvPr id="6553" name="Rectangle 18"/>
        <xdr:cNvSpPr>
          <a:spLocks noChangeArrowheads="1"/>
        </xdr:cNvSpPr>
      </xdr:nvSpPr>
      <xdr:spPr bwMode="auto">
        <a:xfrm>
          <a:off x="18707100" y="0"/>
          <a:ext cx="571500" cy="0"/>
        </a:xfrm>
        <a:prstGeom prst="rect">
          <a:avLst/>
        </a:prstGeom>
        <a:solidFill>
          <a:srgbClr val="FFFFFF"/>
        </a:solidFill>
        <a:ln w="9525">
          <a:solidFill>
            <a:srgbClr val="000000"/>
          </a:solidFill>
          <a:miter lim="800000"/>
          <a:headEnd/>
          <a:tailEnd/>
        </a:ln>
      </xdr:spPr>
    </xdr:sp>
    <xdr:clientData/>
  </xdr:twoCellAnchor>
  <xdr:twoCellAnchor>
    <xdr:from>
      <xdr:col>32</xdr:col>
      <xdr:colOff>123825</xdr:colOff>
      <xdr:row>0</xdr:row>
      <xdr:rowOff>0</xdr:rowOff>
    </xdr:from>
    <xdr:to>
      <xdr:col>33</xdr:col>
      <xdr:colOff>95250</xdr:colOff>
      <xdr:row>0</xdr:row>
      <xdr:rowOff>0</xdr:rowOff>
    </xdr:to>
    <xdr:sp macro="" textlink="">
      <xdr:nvSpPr>
        <xdr:cNvPr id="6554" name="Rectangle 19"/>
        <xdr:cNvSpPr>
          <a:spLocks noChangeArrowheads="1"/>
        </xdr:cNvSpPr>
      </xdr:nvSpPr>
      <xdr:spPr bwMode="auto">
        <a:xfrm>
          <a:off x="18773775" y="0"/>
          <a:ext cx="581025" cy="0"/>
        </a:xfrm>
        <a:prstGeom prst="rect">
          <a:avLst/>
        </a:prstGeom>
        <a:solidFill>
          <a:srgbClr val="FFFFFF"/>
        </a:solidFill>
        <a:ln w="9525">
          <a:solidFill>
            <a:srgbClr val="000000"/>
          </a:solidFill>
          <a:miter lim="800000"/>
          <a:headEnd/>
          <a:tailEnd/>
        </a:ln>
      </xdr:spPr>
    </xdr:sp>
    <xdr:clientData/>
  </xdr:twoCellAnchor>
  <xdr:twoCellAnchor>
    <xdr:from>
      <xdr:col>28</xdr:col>
      <xdr:colOff>57150</xdr:colOff>
      <xdr:row>0</xdr:row>
      <xdr:rowOff>0</xdr:rowOff>
    </xdr:from>
    <xdr:to>
      <xdr:col>29</xdr:col>
      <xdr:colOff>19050</xdr:colOff>
      <xdr:row>0</xdr:row>
      <xdr:rowOff>0</xdr:rowOff>
    </xdr:to>
    <xdr:sp macro="" textlink="">
      <xdr:nvSpPr>
        <xdr:cNvPr id="6555" name="Rectangle 20"/>
        <xdr:cNvSpPr>
          <a:spLocks noChangeArrowheads="1"/>
        </xdr:cNvSpPr>
      </xdr:nvSpPr>
      <xdr:spPr bwMode="auto">
        <a:xfrm>
          <a:off x="16268700" y="0"/>
          <a:ext cx="571500" cy="0"/>
        </a:xfrm>
        <a:prstGeom prst="rect">
          <a:avLst/>
        </a:prstGeom>
        <a:solidFill>
          <a:srgbClr val="FFFFFF"/>
        </a:solidFill>
        <a:ln w="9525">
          <a:solidFill>
            <a:srgbClr val="000000"/>
          </a:solidFill>
          <a:miter lim="800000"/>
          <a:headEnd/>
          <a:tailEnd/>
        </a:ln>
      </xdr:spPr>
    </xdr:sp>
    <xdr:clientData/>
  </xdr:twoCellAnchor>
  <xdr:twoCellAnchor>
    <xdr:from>
      <xdr:col>32</xdr:col>
      <xdr:colOff>57150</xdr:colOff>
      <xdr:row>0</xdr:row>
      <xdr:rowOff>0</xdr:rowOff>
    </xdr:from>
    <xdr:to>
      <xdr:col>33</xdr:col>
      <xdr:colOff>19050</xdr:colOff>
      <xdr:row>0</xdr:row>
      <xdr:rowOff>0</xdr:rowOff>
    </xdr:to>
    <xdr:sp macro="" textlink="">
      <xdr:nvSpPr>
        <xdr:cNvPr id="6556" name="Rectangle 21"/>
        <xdr:cNvSpPr>
          <a:spLocks noChangeArrowheads="1"/>
        </xdr:cNvSpPr>
      </xdr:nvSpPr>
      <xdr:spPr bwMode="auto">
        <a:xfrm>
          <a:off x="18707100" y="0"/>
          <a:ext cx="571500" cy="0"/>
        </a:xfrm>
        <a:prstGeom prst="rect">
          <a:avLst/>
        </a:prstGeom>
        <a:solidFill>
          <a:srgbClr val="FFFFFF"/>
        </a:solidFill>
        <a:ln w="9525">
          <a:solidFill>
            <a:srgbClr val="000000"/>
          </a:solidFill>
          <a:miter lim="800000"/>
          <a:headEnd/>
          <a:tailEnd/>
        </a:ln>
      </xdr:spPr>
    </xdr:sp>
    <xdr:clientData/>
  </xdr:twoCellAnchor>
  <xdr:twoCellAnchor>
    <xdr:from>
      <xdr:col>26</xdr:col>
      <xdr:colOff>0</xdr:colOff>
      <xdr:row>0</xdr:row>
      <xdr:rowOff>0</xdr:rowOff>
    </xdr:from>
    <xdr:to>
      <xdr:col>27</xdr:col>
      <xdr:colOff>0</xdr:colOff>
      <xdr:row>0</xdr:row>
      <xdr:rowOff>0</xdr:rowOff>
    </xdr:to>
    <xdr:sp macro="" textlink="">
      <xdr:nvSpPr>
        <xdr:cNvPr id="6166" name="Rectangle 22"/>
        <xdr:cNvSpPr>
          <a:spLocks noChangeArrowheads="1"/>
        </xdr:cNvSpPr>
      </xdr:nvSpPr>
      <xdr:spPr bwMode="auto">
        <a:xfrm>
          <a:off x="17430750"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401</a:t>
          </a:r>
        </a:p>
      </xdr:txBody>
    </xdr:sp>
    <xdr:clientData/>
  </xdr:twoCellAnchor>
  <xdr:twoCellAnchor>
    <xdr:from>
      <xdr:col>28</xdr:col>
      <xdr:colOff>57150</xdr:colOff>
      <xdr:row>0</xdr:row>
      <xdr:rowOff>0</xdr:rowOff>
    </xdr:from>
    <xdr:to>
      <xdr:col>29</xdr:col>
      <xdr:colOff>19050</xdr:colOff>
      <xdr:row>0</xdr:row>
      <xdr:rowOff>0</xdr:rowOff>
    </xdr:to>
    <xdr:sp macro="" textlink="">
      <xdr:nvSpPr>
        <xdr:cNvPr id="6558" name="Rectangle 23"/>
        <xdr:cNvSpPr>
          <a:spLocks noChangeArrowheads="1"/>
        </xdr:cNvSpPr>
      </xdr:nvSpPr>
      <xdr:spPr bwMode="auto">
        <a:xfrm>
          <a:off x="16268700" y="0"/>
          <a:ext cx="571500" cy="0"/>
        </a:xfrm>
        <a:prstGeom prst="rect">
          <a:avLst/>
        </a:prstGeom>
        <a:solidFill>
          <a:srgbClr val="FFFFFF"/>
        </a:solidFill>
        <a:ln w="9525">
          <a:solidFill>
            <a:srgbClr val="000000"/>
          </a:solidFill>
          <a:miter lim="800000"/>
          <a:headEnd/>
          <a:tailEnd/>
        </a:ln>
      </xdr:spPr>
    </xdr:sp>
    <xdr:clientData/>
  </xdr:twoCellAnchor>
  <xdr:twoCellAnchor>
    <xdr:from>
      <xdr:col>32</xdr:col>
      <xdr:colOff>57150</xdr:colOff>
      <xdr:row>0</xdr:row>
      <xdr:rowOff>0</xdr:rowOff>
    </xdr:from>
    <xdr:to>
      <xdr:col>33</xdr:col>
      <xdr:colOff>19050</xdr:colOff>
      <xdr:row>0</xdr:row>
      <xdr:rowOff>0</xdr:rowOff>
    </xdr:to>
    <xdr:sp macro="" textlink="">
      <xdr:nvSpPr>
        <xdr:cNvPr id="6559" name="Rectangle 24"/>
        <xdr:cNvSpPr>
          <a:spLocks noChangeArrowheads="1"/>
        </xdr:cNvSpPr>
      </xdr:nvSpPr>
      <xdr:spPr bwMode="auto">
        <a:xfrm>
          <a:off x="18707100" y="0"/>
          <a:ext cx="571500" cy="0"/>
        </a:xfrm>
        <a:prstGeom prst="rect">
          <a:avLst/>
        </a:prstGeom>
        <a:solidFill>
          <a:srgbClr val="FFFFFF"/>
        </a:solid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247650</xdr:colOff>
      <xdr:row>0</xdr:row>
      <xdr:rowOff>0</xdr:rowOff>
    </xdr:from>
    <xdr:to>
      <xdr:col>3</xdr:col>
      <xdr:colOff>133350</xdr:colOff>
      <xdr:row>0</xdr:row>
      <xdr:rowOff>0</xdr:rowOff>
    </xdr:to>
    <xdr:pic>
      <xdr:nvPicPr>
        <xdr:cNvPr id="7560"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0"/>
          <a:ext cx="1552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47625</xdr:colOff>
      <xdr:row>0</xdr:row>
      <xdr:rowOff>0</xdr:rowOff>
    </xdr:from>
    <xdr:to>
      <xdr:col>6</xdr:col>
      <xdr:colOff>180975</xdr:colOff>
      <xdr:row>0</xdr:row>
      <xdr:rowOff>0</xdr:rowOff>
    </xdr:to>
    <xdr:pic>
      <xdr:nvPicPr>
        <xdr:cNvPr id="7561"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28875" y="0"/>
          <a:ext cx="1085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104775</xdr:colOff>
      <xdr:row>0</xdr:row>
      <xdr:rowOff>0</xdr:rowOff>
    </xdr:from>
    <xdr:to>
      <xdr:col>27</xdr:col>
      <xdr:colOff>76200</xdr:colOff>
      <xdr:row>0</xdr:row>
      <xdr:rowOff>0</xdr:rowOff>
    </xdr:to>
    <xdr:sp macro="" textlink="">
      <xdr:nvSpPr>
        <xdr:cNvPr id="7562" name="Rectangle 3"/>
        <xdr:cNvSpPr>
          <a:spLocks noChangeArrowheads="1"/>
        </xdr:cNvSpPr>
      </xdr:nvSpPr>
      <xdr:spPr bwMode="auto">
        <a:xfrm>
          <a:off x="15097125" y="0"/>
          <a:ext cx="581025" cy="0"/>
        </a:xfrm>
        <a:prstGeom prst="rect">
          <a:avLst/>
        </a:prstGeom>
        <a:solidFill>
          <a:srgbClr val="FFFFFF"/>
        </a:solidFill>
        <a:ln w="9525">
          <a:solidFill>
            <a:srgbClr val="000000"/>
          </a:solidFill>
          <a:miter lim="800000"/>
          <a:headEnd/>
          <a:tailEnd/>
        </a:ln>
      </xdr:spPr>
    </xdr:sp>
    <xdr:clientData/>
  </xdr:twoCellAnchor>
  <xdr:twoCellAnchor>
    <xdr:from>
      <xdr:col>31</xdr:col>
      <xdr:colOff>47625</xdr:colOff>
      <xdr:row>0</xdr:row>
      <xdr:rowOff>0</xdr:rowOff>
    </xdr:from>
    <xdr:to>
      <xdr:col>32</xdr:col>
      <xdr:colOff>19050</xdr:colOff>
      <xdr:row>0</xdr:row>
      <xdr:rowOff>0</xdr:rowOff>
    </xdr:to>
    <xdr:sp macro="" textlink="">
      <xdr:nvSpPr>
        <xdr:cNvPr id="7563" name="Rectangle 4"/>
        <xdr:cNvSpPr>
          <a:spLocks noChangeArrowheads="1"/>
        </xdr:cNvSpPr>
      </xdr:nvSpPr>
      <xdr:spPr bwMode="auto">
        <a:xfrm>
          <a:off x="18087975" y="0"/>
          <a:ext cx="581025" cy="0"/>
        </a:xfrm>
        <a:prstGeom prst="rect">
          <a:avLst/>
        </a:prstGeom>
        <a:solidFill>
          <a:srgbClr val="FFFFFF"/>
        </a:solidFill>
        <a:ln w="9525">
          <a:solidFill>
            <a:srgbClr val="000000"/>
          </a:solidFill>
          <a:miter lim="800000"/>
          <a:headEnd/>
          <a:tailEnd/>
        </a:ln>
      </xdr:spPr>
    </xdr:sp>
    <xdr:clientData/>
  </xdr:twoCellAnchor>
  <xdr:twoCellAnchor>
    <xdr:from>
      <xdr:col>30</xdr:col>
      <xdr:colOff>95250</xdr:colOff>
      <xdr:row>0</xdr:row>
      <xdr:rowOff>0</xdr:rowOff>
    </xdr:from>
    <xdr:to>
      <xdr:col>31</xdr:col>
      <xdr:colOff>95250</xdr:colOff>
      <xdr:row>0</xdr:row>
      <xdr:rowOff>0</xdr:rowOff>
    </xdr:to>
    <xdr:sp macro="" textlink="">
      <xdr:nvSpPr>
        <xdr:cNvPr id="7173" name="Oval 5"/>
        <xdr:cNvSpPr>
          <a:spLocks noChangeArrowheads="1"/>
        </xdr:cNvSpPr>
      </xdr:nvSpPr>
      <xdr:spPr bwMode="auto">
        <a:xfrm>
          <a:off x="20602575" y="0"/>
          <a:ext cx="762000" cy="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BE" sz="1000" b="0" i="0" u="none" strike="noStrike" baseline="0">
              <a:solidFill>
                <a:srgbClr val="000000"/>
              </a:solidFill>
              <a:latin typeface="Arial"/>
              <a:cs typeface="Arial"/>
            </a:rPr>
            <a:t>D</a:t>
          </a:r>
        </a:p>
      </xdr:txBody>
    </xdr:sp>
    <xdr:clientData/>
  </xdr:twoCellAnchor>
  <xdr:twoCellAnchor>
    <xdr:from>
      <xdr:col>32</xdr:col>
      <xdr:colOff>104775</xdr:colOff>
      <xdr:row>0</xdr:row>
      <xdr:rowOff>0</xdr:rowOff>
    </xdr:from>
    <xdr:to>
      <xdr:col>33</xdr:col>
      <xdr:colOff>104775</xdr:colOff>
      <xdr:row>0</xdr:row>
      <xdr:rowOff>0</xdr:rowOff>
    </xdr:to>
    <xdr:sp macro="" textlink="">
      <xdr:nvSpPr>
        <xdr:cNvPr id="7174" name="Oval 6"/>
        <xdr:cNvSpPr>
          <a:spLocks noChangeArrowheads="1"/>
        </xdr:cNvSpPr>
      </xdr:nvSpPr>
      <xdr:spPr bwMode="auto">
        <a:xfrm>
          <a:off x="22136100" y="0"/>
          <a:ext cx="762000" cy="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BE" sz="1000" b="0" i="0" u="none" strike="noStrike" baseline="0">
              <a:solidFill>
                <a:srgbClr val="000000"/>
              </a:solidFill>
              <a:latin typeface="Arial"/>
              <a:cs typeface="Arial"/>
            </a:rPr>
            <a:t>K</a:t>
          </a:r>
        </a:p>
      </xdr:txBody>
    </xdr:sp>
    <xdr:clientData/>
  </xdr:twoCellAnchor>
  <xdr:twoCellAnchor>
    <xdr:from>
      <xdr:col>27</xdr:col>
      <xdr:colOff>28575</xdr:colOff>
      <xdr:row>0</xdr:row>
      <xdr:rowOff>0</xdr:rowOff>
    </xdr:from>
    <xdr:to>
      <xdr:col>27</xdr:col>
      <xdr:colOff>161925</xdr:colOff>
      <xdr:row>0</xdr:row>
      <xdr:rowOff>0</xdr:rowOff>
    </xdr:to>
    <xdr:sp macro="" textlink="">
      <xdr:nvSpPr>
        <xdr:cNvPr id="7566" name="Rectangle 7"/>
        <xdr:cNvSpPr>
          <a:spLocks noChangeArrowheads="1"/>
        </xdr:cNvSpPr>
      </xdr:nvSpPr>
      <xdr:spPr bwMode="auto">
        <a:xfrm rot="2700000">
          <a:off x="15697200" y="-66675"/>
          <a:ext cx="0" cy="133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180975</xdr:colOff>
      <xdr:row>0</xdr:row>
      <xdr:rowOff>0</xdr:rowOff>
    </xdr:from>
    <xdr:to>
      <xdr:col>28</xdr:col>
      <xdr:colOff>152400</xdr:colOff>
      <xdr:row>0</xdr:row>
      <xdr:rowOff>0</xdr:rowOff>
    </xdr:to>
    <xdr:sp macro="" textlink="">
      <xdr:nvSpPr>
        <xdr:cNvPr id="7567" name="Rectangle 8"/>
        <xdr:cNvSpPr>
          <a:spLocks noChangeArrowheads="1"/>
        </xdr:cNvSpPr>
      </xdr:nvSpPr>
      <xdr:spPr bwMode="auto">
        <a:xfrm>
          <a:off x="15782925" y="0"/>
          <a:ext cx="581025" cy="0"/>
        </a:xfrm>
        <a:prstGeom prst="rect">
          <a:avLst/>
        </a:prstGeom>
        <a:solidFill>
          <a:srgbClr val="FFFFFF"/>
        </a:solidFill>
        <a:ln w="9525">
          <a:solidFill>
            <a:srgbClr val="000000"/>
          </a:solidFill>
          <a:miter lim="800000"/>
          <a:headEnd/>
          <a:tailEnd/>
        </a:ln>
      </xdr:spPr>
    </xdr:sp>
    <xdr:clientData/>
  </xdr:twoCellAnchor>
  <xdr:twoCellAnchor>
    <xdr:from>
      <xdr:col>27</xdr:col>
      <xdr:colOff>180975</xdr:colOff>
      <xdr:row>0</xdr:row>
      <xdr:rowOff>0</xdr:rowOff>
    </xdr:from>
    <xdr:to>
      <xdr:col>28</xdr:col>
      <xdr:colOff>152400</xdr:colOff>
      <xdr:row>0</xdr:row>
      <xdr:rowOff>0</xdr:rowOff>
    </xdr:to>
    <xdr:sp macro="" textlink="">
      <xdr:nvSpPr>
        <xdr:cNvPr id="7568" name="Rectangle 9"/>
        <xdr:cNvSpPr>
          <a:spLocks noChangeArrowheads="1"/>
        </xdr:cNvSpPr>
      </xdr:nvSpPr>
      <xdr:spPr bwMode="auto">
        <a:xfrm>
          <a:off x="15782925" y="0"/>
          <a:ext cx="581025" cy="0"/>
        </a:xfrm>
        <a:prstGeom prst="rect">
          <a:avLst/>
        </a:prstGeom>
        <a:solidFill>
          <a:srgbClr val="FFFFFF"/>
        </a:solidFill>
        <a:ln w="9525">
          <a:solidFill>
            <a:srgbClr val="000000"/>
          </a:solidFill>
          <a:miter lim="800000"/>
          <a:headEnd/>
          <a:tailEnd/>
        </a:ln>
      </xdr:spPr>
    </xdr:sp>
    <xdr:clientData/>
  </xdr:twoCellAnchor>
  <xdr:twoCellAnchor>
    <xdr:from>
      <xdr:col>23</xdr:col>
      <xdr:colOff>190500</xdr:colOff>
      <xdr:row>0</xdr:row>
      <xdr:rowOff>0</xdr:rowOff>
    </xdr:from>
    <xdr:to>
      <xdr:col>24</xdr:col>
      <xdr:colOff>190500</xdr:colOff>
      <xdr:row>0</xdr:row>
      <xdr:rowOff>0</xdr:rowOff>
    </xdr:to>
    <xdr:sp macro="" textlink="">
      <xdr:nvSpPr>
        <xdr:cNvPr id="7178" name="Rectangle 10"/>
        <xdr:cNvSpPr>
          <a:spLocks noChangeArrowheads="1"/>
        </xdr:cNvSpPr>
      </xdr:nvSpPr>
      <xdr:spPr bwMode="auto">
        <a:xfrm>
          <a:off x="15382875"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101</a:t>
          </a:r>
        </a:p>
      </xdr:txBody>
    </xdr:sp>
    <xdr:clientData/>
  </xdr:twoCellAnchor>
  <xdr:twoCellAnchor>
    <xdr:from>
      <xdr:col>24</xdr:col>
      <xdr:colOff>0</xdr:colOff>
      <xdr:row>0</xdr:row>
      <xdr:rowOff>0</xdr:rowOff>
    </xdr:from>
    <xdr:to>
      <xdr:col>25</xdr:col>
      <xdr:colOff>0</xdr:colOff>
      <xdr:row>0</xdr:row>
      <xdr:rowOff>0</xdr:rowOff>
    </xdr:to>
    <xdr:sp macro="" textlink="">
      <xdr:nvSpPr>
        <xdr:cNvPr id="7179" name="Rectangle 11"/>
        <xdr:cNvSpPr>
          <a:spLocks noChangeArrowheads="1"/>
        </xdr:cNvSpPr>
      </xdr:nvSpPr>
      <xdr:spPr bwMode="auto">
        <a:xfrm>
          <a:off x="15906750"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102</a:t>
          </a:r>
        </a:p>
      </xdr:txBody>
    </xdr:sp>
    <xdr:clientData/>
  </xdr:twoCellAnchor>
  <xdr:twoCellAnchor>
    <xdr:from>
      <xdr:col>25</xdr:col>
      <xdr:colOff>180975</xdr:colOff>
      <xdr:row>0</xdr:row>
      <xdr:rowOff>0</xdr:rowOff>
    </xdr:from>
    <xdr:to>
      <xdr:col>26</xdr:col>
      <xdr:colOff>180975</xdr:colOff>
      <xdr:row>0</xdr:row>
      <xdr:rowOff>0</xdr:rowOff>
    </xdr:to>
    <xdr:sp macro="" textlink="">
      <xdr:nvSpPr>
        <xdr:cNvPr id="7180" name="Rectangle 12"/>
        <xdr:cNvSpPr>
          <a:spLocks noChangeArrowheads="1"/>
        </xdr:cNvSpPr>
      </xdr:nvSpPr>
      <xdr:spPr bwMode="auto">
        <a:xfrm>
          <a:off x="16897350"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201</a:t>
          </a:r>
        </a:p>
      </xdr:txBody>
    </xdr:sp>
    <xdr:clientData/>
  </xdr:twoCellAnchor>
  <xdr:twoCellAnchor>
    <xdr:from>
      <xdr:col>26</xdr:col>
      <xdr:colOff>0</xdr:colOff>
      <xdr:row>0</xdr:row>
      <xdr:rowOff>0</xdr:rowOff>
    </xdr:from>
    <xdr:to>
      <xdr:col>27</xdr:col>
      <xdr:colOff>0</xdr:colOff>
      <xdr:row>0</xdr:row>
      <xdr:rowOff>0</xdr:rowOff>
    </xdr:to>
    <xdr:sp macro="" textlink="">
      <xdr:nvSpPr>
        <xdr:cNvPr id="7181" name="Rectangle 13"/>
        <xdr:cNvSpPr>
          <a:spLocks noChangeArrowheads="1"/>
        </xdr:cNvSpPr>
      </xdr:nvSpPr>
      <xdr:spPr bwMode="auto">
        <a:xfrm>
          <a:off x="17430750"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202</a:t>
          </a:r>
        </a:p>
      </xdr:txBody>
    </xdr:sp>
    <xdr:clientData/>
  </xdr:twoCellAnchor>
  <xdr:twoCellAnchor>
    <xdr:from>
      <xdr:col>24</xdr:col>
      <xdr:colOff>85725</xdr:colOff>
      <xdr:row>0</xdr:row>
      <xdr:rowOff>0</xdr:rowOff>
    </xdr:from>
    <xdr:to>
      <xdr:col>25</xdr:col>
      <xdr:colOff>85725</xdr:colOff>
      <xdr:row>0</xdr:row>
      <xdr:rowOff>0</xdr:rowOff>
    </xdr:to>
    <xdr:sp macro="" textlink="">
      <xdr:nvSpPr>
        <xdr:cNvPr id="7182" name="Rectangle 14"/>
        <xdr:cNvSpPr>
          <a:spLocks noChangeArrowheads="1"/>
        </xdr:cNvSpPr>
      </xdr:nvSpPr>
      <xdr:spPr bwMode="auto">
        <a:xfrm>
          <a:off x="16011525"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301</a:t>
          </a:r>
        </a:p>
      </xdr:txBody>
    </xdr:sp>
    <xdr:clientData/>
  </xdr:twoCellAnchor>
  <xdr:twoCellAnchor>
    <xdr:from>
      <xdr:col>26</xdr:col>
      <xdr:colOff>0</xdr:colOff>
      <xdr:row>0</xdr:row>
      <xdr:rowOff>0</xdr:rowOff>
    </xdr:from>
    <xdr:to>
      <xdr:col>27</xdr:col>
      <xdr:colOff>0</xdr:colOff>
      <xdr:row>0</xdr:row>
      <xdr:rowOff>0</xdr:rowOff>
    </xdr:to>
    <xdr:sp macro="" textlink="">
      <xdr:nvSpPr>
        <xdr:cNvPr id="7183" name="Rectangle 15"/>
        <xdr:cNvSpPr>
          <a:spLocks noChangeArrowheads="1"/>
        </xdr:cNvSpPr>
      </xdr:nvSpPr>
      <xdr:spPr bwMode="auto">
        <a:xfrm>
          <a:off x="17430750"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402</a:t>
          </a:r>
        </a:p>
      </xdr:txBody>
    </xdr:sp>
    <xdr:clientData/>
  </xdr:twoCellAnchor>
  <xdr:twoCellAnchor>
    <xdr:from>
      <xdr:col>28</xdr:col>
      <xdr:colOff>57150</xdr:colOff>
      <xdr:row>0</xdr:row>
      <xdr:rowOff>0</xdr:rowOff>
    </xdr:from>
    <xdr:to>
      <xdr:col>29</xdr:col>
      <xdr:colOff>19050</xdr:colOff>
      <xdr:row>0</xdr:row>
      <xdr:rowOff>0</xdr:rowOff>
    </xdr:to>
    <xdr:sp macro="" textlink="">
      <xdr:nvSpPr>
        <xdr:cNvPr id="7575" name="Rectangle 16"/>
        <xdr:cNvSpPr>
          <a:spLocks noChangeArrowheads="1"/>
        </xdr:cNvSpPr>
      </xdr:nvSpPr>
      <xdr:spPr bwMode="auto">
        <a:xfrm>
          <a:off x="16268700" y="0"/>
          <a:ext cx="571500" cy="0"/>
        </a:xfrm>
        <a:prstGeom prst="rect">
          <a:avLst/>
        </a:prstGeom>
        <a:solidFill>
          <a:srgbClr val="FFFFFF"/>
        </a:solidFill>
        <a:ln w="9525">
          <a:solidFill>
            <a:srgbClr val="000000"/>
          </a:solidFill>
          <a:miter lim="800000"/>
          <a:headEnd/>
          <a:tailEnd/>
        </a:ln>
      </xdr:spPr>
    </xdr:sp>
    <xdr:clientData/>
  </xdr:twoCellAnchor>
  <xdr:twoCellAnchor>
    <xdr:from>
      <xdr:col>32</xdr:col>
      <xdr:colOff>57150</xdr:colOff>
      <xdr:row>0</xdr:row>
      <xdr:rowOff>0</xdr:rowOff>
    </xdr:from>
    <xdr:to>
      <xdr:col>33</xdr:col>
      <xdr:colOff>19050</xdr:colOff>
      <xdr:row>0</xdr:row>
      <xdr:rowOff>0</xdr:rowOff>
    </xdr:to>
    <xdr:sp macro="" textlink="">
      <xdr:nvSpPr>
        <xdr:cNvPr id="7576" name="Rectangle 17"/>
        <xdr:cNvSpPr>
          <a:spLocks noChangeArrowheads="1"/>
        </xdr:cNvSpPr>
      </xdr:nvSpPr>
      <xdr:spPr bwMode="auto">
        <a:xfrm>
          <a:off x="18707100" y="0"/>
          <a:ext cx="571500" cy="0"/>
        </a:xfrm>
        <a:prstGeom prst="rect">
          <a:avLst/>
        </a:prstGeom>
        <a:solidFill>
          <a:srgbClr val="FFFFFF"/>
        </a:solidFill>
        <a:ln w="9525">
          <a:solidFill>
            <a:srgbClr val="000000"/>
          </a:solidFill>
          <a:miter lim="800000"/>
          <a:headEnd/>
          <a:tailEnd/>
        </a:ln>
      </xdr:spPr>
    </xdr:sp>
    <xdr:clientData/>
  </xdr:twoCellAnchor>
  <xdr:twoCellAnchor>
    <xdr:from>
      <xdr:col>32</xdr:col>
      <xdr:colOff>123825</xdr:colOff>
      <xdr:row>0</xdr:row>
      <xdr:rowOff>0</xdr:rowOff>
    </xdr:from>
    <xdr:to>
      <xdr:col>33</xdr:col>
      <xdr:colOff>95250</xdr:colOff>
      <xdr:row>0</xdr:row>
      <xdr:rowOff>0</xdr:rowOff>
    </xdr:to>
    <xdr:sp macro="" textlink="">
      <xdr:nvSpPr>
        <xdr:cNvPr id="7577" name="Rectangle 18"/>
        <xdr:cNvSpPr>
          <a:spLocks noChangeArrowheads="1"/>
        </xdr:cNvSpPr>
      </xdr:nvSpPr>
      <xdr:spPr bwMode="auto">
        <a:xfrm>
          <a:off x="18773775" y="0"/>
          <a:ext cx="581025" cy="0"/>
        </a:xfrm>
        <a:prstGeom prst="rect">
          <a:avLst/>
        </a:prstGeom>
        <a:solidFill>
          <a:srgbClr val="FFFFFF"/>
        </a:solidFill>
        <a:ln w="9525">
          <a:solidFill>
            <a:srgbClr val="000000"/>
          </a:solidFill>
          <a:miter lim="800000"/>
          <a:headEnd/>
          <a:tailEnd/>
        </a:ln>
      </xdr:spPr>
    </xdr:sp>
    <xdr:clientData/>
  </xdr:twoCellAnchor>
  <xdr:twoCellAnchor>
    <xdr:from>
      <xdr:col>28</xdr:col>
      <xdr:colOff>57150</xdr:colOff>
      <xdr:row>0</xdr:row>
      <xdr:rowOff>0</xdr:rowOff>
    </xdr:from>
    <xdr:to>
      <xdr:col>29</xdr:col>
      <xdr:colOff>19050</xdr:colOff>
      <xdr:row>0</xdr:row>
      <xdr:rowOff>0</xdr:rowOff>
    </xdr:to>
    <xdr:sp macro="" textlink="">
      <xdr:nvSpPr>
        <xdr:cNvPr id="7578" name="Rectangle 19"/>
        <xdr:cNvSpPr>
          <a:spLocks noChangeArrowheads="1"/>
        </xdr:cNvSpPr>
      </xdr:nvSpPr>
      <xdr:spPr bwMode="auto">
        <a:xfrm>
          <a:off x="16268700" y="0"/>
          <a:ext cx="571500" cy="0"/>
        </a:xfrm>
        <a:prstGeom prst="rect">
          <a:avLst/>
        </a:prstGeom>
        <a:solidFill>
          <a:srgbClr val="FFFFFF"/>
        </a:solidFill>
        <a:ln w="9525">
          <a:solidFill>
            <a:srgbClr val="000000"/>
          </a:solidFill>
          <a:miter lim="800000"/>
          <a:headEnd/>
          <a:tailEnd/>
        </a:ln>
      </xdr:spPr>
    </xdr:sp>
    <xdr:clientData/>
  </xdr:twoCellAnchor>
  <xdr:twoCellAnchor>
    <xdr:from>
      <xdr:col>32</xdr:col>
      <xdr:colOff>57150</xdr:colOff>
      <xdr:row>0</xdr:row>
      <xdr:rowOff>0</xdr:rowOff>
    </xdr:from>
    <xdr:to>
      <xdr:col>33</xdr:col>
      <xdr:colOff>19050</xdr:colOff>
      <xdr:row>0</xdr:row>
      <xdr:rowOff>0</xdr:rowOff>
    </xdr:to>
    <xdr:sp macro="" textlink="">
      <xdr:nvSpPr>
        <xdr:cNvPr id="7579" name="Rectangle 20"/>
        <xdr:cNvSpPr>
          <a:spLocks noChangeArrowheads="1"/>
        </xdr:cNvSpPr>
      </xdr:nvSpPr>
      <xdr:spPr bwMode="auto">
        <a:xfrm>
          <a:off x="18707100" y="0"/>
          <a:ext cx="571500" cy="0"/>
        </a:xfrm>
        <a:prstGeom prst="rect">
          <a:avLst/>
        </a:prstGeom>
        <a:solidFill>
          <a:srgbClr val="FFFFFF"/>
        </a:solidFill>
        <a:ln w="9525">
          <a:solidFill>
            <a:srgbClr val="000000"/>
          </a:solidFill>
          <a:miter lim="800000"/>
          <a:headEnd/>
          <a:tailEnd/>
        </a:ln>
      </xdr:spPr>
    </xdr:sp>
    <xdr:clientData/>
  </xdr:twoCellAnchor>
  <xdr:twoCellAnchor>
    <xdr:from>
      <xdr:col>26</xdr:col>
      <xdr:colOff>0</xdr:colOff>
      <xdr:row>0</xdr:row>
      <xdr:rowOff>0</xdr:rowOff>
    </xdr:from>
    <xdr:to>
      <xdr:col>27</xdr:col>
      <xdr:colOff>0</xdr:colOff>
      <xdr:row>0</xdr:row>
      <xdr:rowOff>0</xdr:rowOff>
    </xdr:to>
    <xdr:sp macro="" textlink="">
      <xdr:nvSpPr>
        <xdr:cNvPr id="7189" name="Rectangle 21"/>
        <xdr:cNvSpPr>
          <a:spLocks noChangeArrowheads="1"/>
        </xdr:cNvSpPr>
      </xdr:nvSpPr>
      <xdr:spPr bwMode="auto">
        <a:xfrm>
          <a:off x="17430750" y="0"/>
          <a:ext cx="76200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fr-BE" sz="700" b="0" i="0" u="none" strike="noStrike" baseline="0">
              <a:solidFill>
                <a:srgbClr val="000000"/>
              </a:solidFill>
              <a:latin typeface="Arial"/>
              <a:cs typeface="Arial"/>
            </a:rPr>
            <a:t>401</a:t>
          </a:r>
        </a:p>
      </xdr:txBody>
    </xdr:sp>
    <xdr:clientData/>
  </xdr:twoCellAnchor>
  <xdr:twoCellAnchor>
    <xdr:from>
      <xdr:col>28</xdr:col>
      <xdr:colOff>57150</xdr:colOff>
      <xdr:row>0</xdr:row>
      <xdr:rowOff>0</xdr:rowOff>
    </xdr:from>
    <xdr:to>
      <xdr:col>29</xdr:col>
      <xdr:colOff>19050</xdr:colOff>
      <xdr:row>0</xdr:row>
      <xdr:rowOff>0</xdr:rowOff>
    </xdr:to>
    <xdr:sp macro="" textlink="">
      <xdr:nvSpPr>
        <xdr:cNvPr id="7581" name="Rectangle 22"/>
        <xdr:cNvSpPr>
          <a:spLocks noChangeArrowheads="1"/>
        </xdr:cNvSpPr>
      </xdr:nvSpPr>
      <xdr:spPr bwMode="auto">
        <a:xfrm>
          <a:off x="16268700" y="0"/>
          <a:ext cx="571500" cy="0"/>
        </a:xfrm>
        <a:prstGeom prst="rect">
          <a:avLst/>
        </a:prstGeom>
        <a:solidFill>
          <a:srgbClr val="FFFFFF"/>
        </a:solidFill>
        <a:ln w="9525">
          <a:solidFill>
            <a:srgbClr val="000000"/>
          </a:solidFill>
          <a:miter lim="800000"/>
          <a:headEnd/>
          <a:tailEnd/>
        </a:ln>
      </xdr:spPr>
    </xdr:sp>
    <xdr:clientData/>
  </xdr:twoCellAnchor>
  <xdr:twoCellAnchor>
    <xdr:from>
      <xdr:col>32</xdr:col>
      <xdr:colOff>57150</xdr:colOff>
      <xdr:row>0</xdr:row>
      <xdr:rowOff>0</xdr:rowOff>
    </xdr:from>
    <xdr:to>
      <xdr:col>33</xdr:col>
      <xdr:colOff>19050</xdr:colOff>
      <xdr:row>0</xdr:row>
      <xdr:rowOff>0</xdr:rowOff>
    </xdr:to>
    <xdr:sp macro="" textlink="">
      <xdr:nvSpPr>
        <xdr:cNvPr id="7582" name="Rectangle 23"/>
        <xdr:cNvSpPr>
          <a:spLocks noChangeArrowheads="1"/>
        </xdr:cNvSpPr>
      </xdr:nvSpPr>
      <xdr:spPr bwMode="auto">
        <a:xfrm>
          <a:off x="18707100" y="0"/>
          <a:ext cx="571500" cy="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V109"/>
  <sheetViews>
    <sheetView tabSelected="1" view="pageLayout" topLeftCell="A7" zoomScaleNormal="73" workbookViewId="0">
      <selection activeCell="G10" sqref="G10:AH10"/>
    </sheetView>
  </sheetViews>
  <sheetFormatPr baseColWidth="10" defaultColWidth="9.140625" defaultRowHeight="12.75" x14ac:dyDescent="0.2"/>
  <cols>
    <col min="1" max="1" width="1.140625" customWidth="1"/>
    <col min="2" max="2" width="6.7109375" customWidth="1"/>
    <col min="3" max="49" width="3.7109375" customWidth="1"/>
  </cols>
  <sheetData>
    <row r="1" spans="2:48" ht="6" customHeight="1" thickBot="1" x14ac:dyDescent="0.3">
      <c r="B1" s="4"/>
      <c r="C1" s="4"/>
      <c r="D1" s="4"/>
      <c r="E1" s="4"/>
      <c r="F1" s="4"/>
      <c r="G1" s="4"/>
      <c r="H1" s="4"/>
      <c r="I1" s="4"/>
      <c r="J1" s="5"/>
      <c r="K1" s="5"/>
      <c r="L1" s="5"/>
      <c r="M1" s="5"/>
      <c r="N1" s="5"/>
      <c r="O1" s="5"/>
      <c r="P1" s="5"/>
      <c r="Q1" s="5"/>
      <c r="R1" s="5"/>
      <c r="S1" s="1"/>
      <c r="T1" s="1"/>
      <c r="U1" s="1"/>
      <c r="V1" s="1"/>
      <c r="W1" s="1"/>
      <c r="X1" s="1"/>
    </row>
    <row r="2" spans="2:48" ht="45" customHeight="1" thickTop="1" thickBot="1" x14ac:dyDescent="0.25">
      <c r="B2" s="205"/>
      <c r="C2" s="206"/>
      <c r="D2" s="206"/>
      <c r="E2" s="206"/>
      <c r="F2" s="206"/>
      <c r="G2" s="206"/>
      <c r="H2" s="206"/>
      <c r="I2" s="206"/>
      <c r="J2" s="207"/>
      <c r="K2" s="146" t="s">
        <v>77</v>
      </c>
      <c r="L2" s="147"/>
      <c r="M2" s="147"/>
      <c r="N2" s="147"/>
      <c r="O2" s="147"/>
      <c r="P2" s="147"/>
      <c r="Q2" s="147"/>
      <c r="R2" s="147"/>
      <c r="S2" s="147"/>
      <c r="T2" s="147"/>
      <c r="U2" s="147"/>
      <c r="V2" s="147"/>
      <c r="W2" s="147"/>
      <c r="X2" s="147"/>
      <c r="Y2" s="147"/>
      <c r="Z2" s="147"/>
      <c r="AA2" s="147"/>
      <c r="AB2" s="147"/>
      <c r="AC2" s="147"/>
      <c r="AD2" s="148"/>
      <c r="AE2" s="144" t="s">
        <v>79</v>
      </c>
      <c r="AF2" s="144"/>
      <c r="AG2" s="144"/>
      <c r="AH2" s="145"/>
      <c r="AI2" s="2"/>
      <c r="AJ2" s="2"/>
      <c r="AK2" s="2"/>
      <c r="AL2" s="2"/>
    </row>
    <row r="3" spans="2:48" ht="22.5" customHeight="1" x14ac:dyDescent="0.2">
      <c r="B3" s="170" t="s">
        <v>0</v>
      </c>
      <c r="C3" s="156" t="s">
        <v>32</v>
      </c>
      <c r="D3" s="157"/>
      <c r="E3" s="157"/>
      <c r="F3" s="157"/>
      <c r="G3" s="157"/>
      <c r="H3" s="157"/>
      <c r="I3" s="157"/>
      <c r="J3" s="158"/>
      <c r="K3" s="169" t="s">
        <v>37</v>
      </c>
      <c r="L3" s="157"/>
      <c r="M3" s="157"/>
      <c r="N3" s="157"/>
      <c r="O3" s="157"/>
      <c r="P3" s="157"/>
      <c r="Q3" s="157"/>
      <c r="R3" s="158"/>
      <c r="S3" s="156" t="s">
        <v>33</v>
      </c>
      <c r="T3" s="157"/>
      <c r="U3" s="157"/>
      <c r="V3" s="157"/>
      <c r="W3" s="157"/>
      <c r="X3" s="157"/>
      <c r="Y3" s="157"/>
      <c r="Z3" s="158"/>
      <c r="AA3" s="156" t="s">
        <v>23</v>
      </c>
      <c r="AB3" s="157"/>
      <c r="AC3" s="157"/>
      <c r="AD3" s="157"/>
      <c r="AE3" s="157"/>
      <c r="AF3" s="157"/>
      <c r="AG3" s="157"/>
      <c r="AH3" s="186"/>
      <c r="AI3" s="2"/>
      <c r="AJ3" s="2"/>
      <c r="AK3" s="2"/>
      <c r="AL3" s="2"/>
    </row>
    <row r="4" spans="2:48" ht="30" customHeight="1" thickBot="1" x14ac:dyDescent="0.25">
      <c r="B4" s="171"/>
      <c r="C4" s="208">
        <v>1</v>
      </c>
      <c r="D4" s="209"/>
      <c r="E4" s="210" t="str">
        <f>Feuil1!C29</f>
        <v>E19404</v>
      </c>
      <c r="F4" s="211"/>
      <c r="G4" s="211"/>
      <c r="H4" s="211"/>
      <c r="I4" s="211"/>
      <c r="J4" s="212"/>
      <c r="K4" s="208">
        <v>2</v>
      </c>
      <c r="L4" s="209"/>
      <c r="M4" s="213">
        <f ca="1">TODAY()</f>
        <v>42868</v>
      </c>
      <c r="N4" s="214"/>
      <c r="O4" s="214"/>
      <c r="P4" s="214"/>
      <c r="Q4" s="214"/>
      <c r="R4" s="215"/>
      <c r="S4" s="304">
        <v>3</v>
      </c>
      <c r="T4" s="305"/>
      <c r="U4" s="159" t="s">
        <v>145</v>
      </c>
      <c r="V4" s="160"/>
      <c r="W4" s="160"/>
      <c r="X4" s="160"/>
      <c r="Y4" s="160"/>
      <c r="Z4" s="161"/>
      <c r="AA4" s="208">
        <v>4</v>
      </c>
      <c r="AB4" s="209"/>
      <c r="AC4" s="165" t="s">
        <v>146</v>
      </c>
      <c r="AD4" s="160"/>
      <c r="AE4" s="160"/>
      <c r="AF4" s="160"/>
      <c r="AG4" s="160"/>
      <c r="AH4" s="166"/>
      <c r="AI4" s="2"/>
      <c r="AJ4" s="2"/>
      <c r="AK4" s="2"/>
      <c r="AL4" s="2"/>
    </row>
    <row r="5" spans="2:48" ht="18" customHeight="1" x14ac:dyDescent="0.2">
      <c r="B5" s="172"/>
      <c r="C5" s="284" t="s">
        <v>107</v>
      </c>
      <c r="D5" s="285"/>
      <c r="E5" s="285"/>
      <c r="F5" s="285"/>
      <c r="G5" s="285"/>
      <c r="H5" s="285"/>
      <c r="I5" s="285"/>
      <c r="J5" s="285"/>
      <c r="K5" s="285"/>
      <c r="L5" s="285"/>
      <c r="M5" s="286"/>
      <c r="N5" s="302" t="s">
        <v>34</v>
      </c>
      <c r="O5" s="303"/>
      <c r="P5" s="303"/>
      <c r="Q5" s="303"/>
      <c r="R5" s="303"/>
      <c r="S5" s="303"/>
      <c r="T5" s="303"/>
      <c r="U5" s="302" t="s">
        <v>22</v>
      </c>
      <c r="V5" s="303"/>
      <c r="W5" s="303"/>
      <c r="X5" s="303"/>
      <c r="Y5" s="303"/>
      <c r="Z5" s="303"/>
      <c r="AA5" s="309"/>
      <c r="AB5" s="303" t="s">
        <v>105</v>
      </c>
      <c r="AC5" s="303"/>
      <c r="AD5" s="303"/>
      <c r="AE5" s="303"/>
      <c r="AF5" s="303"/>
      <c r="AG5" s="303"/>
      <c r="AH5" s="306"/>
      <c r="AI5" s="2"/>
      <c r="AJ5" s="2"/>
      <c r="AK5" s="2"/>
      <c r="AL5" s="2"/>
    </row>
    <row r="6" spans="2:48" ht="41.25" customHeight="1" thickBot="1" x14ac:dyDescent="0.25">
      <c r="B6" s="172"/>
      <c r="C6" s="287"/>
      <c r="D6" s="288"/>
      <c r="E6" s="288"/>
      <c r="F6" s="288"/>
      <c r="G6" s="288"/>
      <c r="H6" s="288"/>
      <c r="I6" s="288"/>
      <c r="J6" s="288"/>
      <c r="K6" s="288"/>
      <c r="L6" s="288"/>
      <c r="M6" s="289"/>
      <c r="N6" s="290"/>
      <c r="O6" s="291"/>
      <c r="P6" s="291"/>
      <c r="Q6" s="291"/>
      <c r="R6" s="291"/>
      <c r="S6" s="291"/>
      <c r="T6" s="291"/>
      <c r="U6" s="210" t="s">
        <v>147</v>
      </c>
      <c r="V6" s="211"/>
      <c r="W6" s="211"/>
      <c r="X6" s="211"/>
      <c r="Y6" s="211"/>
      <c r="Z6" s="211"/>
      <c r="AA6" s="310"/>
      <c r="AB6" s="307">
        <v>160</v>
      </c>
      <c r="AC6" s="307"/>
      <c r="AD6" s="307"/>
      <c r="AE6" s="307"/>
      <c r="AF6" s="307"/>
      <c r="AG6" s="307"/>
      <c r="AH6" s="308"/>
      <c r="AI6" s="2"/>
      <c r="AJ6" s="2"/>
      <c r="AK6" s="2"/>
      <c r="AL6" s="2"/>
    </row>
    <row r="7" spans="2:48" ht="30" customHeight="1" x14ac:dyDescent="0.2">
      <c r="B7" s="171"/>
      <c r="C7" s="292">
        <v>10</v>
      </c>
      <c r="D7" s="294" t="s">
        <v>30</v>
      </c>
      <c r="E7" s="167" t="s">
        <v>35</v>
      </c>
      <c r="F7" s="167"/>
      <c r="G7" s="167"/>
      <c r="H7" s="167"/>
      <c r="I7" s="167"/>
      <c r="J7" s="167"/>
      <c r="K7" s="167"/>
      <c r="L7" s="167"/>
      <c r="M7" s="167"/>
      <c r="N7" s="167"/>
      <c r="O7" s="167"/>
      <c r="P7" s="167"/>
      <c r="Q7" s="167"/>
      <c r="R7" s="167"/>
      <c r="S7" s="167"/>
      <c r="T7" s="167"/>
      <c r="U7" s="167"/>
      <c r="V7" s="167"/>
      <c r="W7" s="167"/>
      <c r="X7" s="167"/>
      <c r="Y7" s="167"/>
      <c r="Z7" s="167"/>
      <c r="AA7" s="167"/>
      <c r="AB7" s="167"/>
      <c r="AC7" s="167"/>
      <c r="AD7" s="167"/>
      <c r="AE7" s="167"/>
      <c r="AF7" s="167"/>
      <c r="AG7" s="167"/>
      <c r="AH7" s="168"/>
      <c r="AI7" s="2"/>
      <c r="AJ7" s="2"/>
      <c r="AK7" s="2"/>
      <c r="AL7" s="2"/>
    </row>
    <row r="8" spans="2:48" ht="37.5" customHeight="1" thickBot="1" x14ac:dyDescent="0.25">
      <c r="B8" s="173"/>
      <c r="C8" s="293"/>
      <c r="D8" s="295"/>
      <c r="E8" s="299" t="s">
        <v>44</v>
      </c>
      <c r="F8" s="299"/>
      <c r="G8" s="299"/>
      <c r="H8" s="299"/>
      <c r="I8" s="299"/>
      <c r="J8" s="299" t="s">
        <v>45</v>
      </c>
      <c r="K8" s="299"/>
      <c r="L8" s="299"/>
      <c r="M8" s="299"/>
      <c r="N8" s="299"/>
      <c r="O8" s="299" t="s">
        <v>46</v>
      </c>
      <c r="P8" s="299"/>
      <c r="Q8" s="299"/>
      <c r="R8" s="299"/>
      <c r="S8" s="299"/>
      <c r="T8" s="299" t="s">
        <v>47</v>
      </c>
      <c r="U8" s="299"/>
      <c r="V8" s="299"/>
      <c r="W8" s="299"/>
      <c r="X8" s="299"/>
      <c r="Y8" s="299" t="s">
        <v>48</v>
      </c>
      <c r="Z8" s="299"/>
      <c r="AA8" s="299"/>
      <c r="AB8" s="299"/>
      <c r="AC8" s="299"/>
      <c r="AD8" s="300" t="s">
        <v>49</v>
      </c>
      <c r="AE8" s="300"/>
      <c r="AF8" s="300"/>
      <c r="AG8" s="300"/>
      <c r="AH8" s="301"/>
      <c r="AI8" s="2"/>
      <c r="AJ8" s="2"/>
      <c r="AK8" s="2"/>
      <c r="AL8" s="2"/>
      <c r="AO8" s="43"/>
      <c r="AP8" s="43"/>
      <c r="AQ8" s="43"/>
      <c r="AR8" s="43"/>
      <c r="AS8" s="43"/>
      <c r="AT8" s="43"/>
      <c r="AU8" s="43"/>
      <c r="AV8" s="43"/>
    </row>
    <row r="9" spans="2:48" ht="37.5" customHeight="1" thickTop="1" x14ac:dyDescent="0.2">
      <c r="B9" s="174" t="s">
        <v>1</v>
      </c>
      <c r="C9" s="316">
        <v>11</v>
      </c>
      <c r="D9" s="81" t="s">
        <v>58</v>
      </c>
      <c r="E9" s="330" t="s">
        <v>78</v>
      </c>
      <c r="F9" s="331"/>
      <c r="G9" s="331"/>
      <c r="H9" s="331"/>
      <c r="I9" s="331"/>
      <c r="J9" s="331"/>
      <c r="K9" s="331"/>
      <c r="L9" s="331"/>
      <c r="M9" s="331"/>
      <c r="N9" s="331"/>
      <c r="O9" s="417"/>
      <c r="P9" s="418"/>
      <c r="Q9" s="418"/>
      <c r="R9" s="418"/>
      <c r="S9" s="418"/>
      <c r="T9" s="418"/>
      <c r="U9" s="418"/>
      <c r="V9" s="418"/>
      <c r="W9" s="418"/>
      <c r="X9" s="418"/>
      <c r="Y9" s="418"/>
      <c r="Z9" s="418"/>
      <c r="AA9" s="418"/>
      <c r="AB9" s="418"/>
      <c r="AC9" s="418"/>
      <c r="AD9" s="418"/>
      <c r="AE9" s="418"/>
      <c r="AF9" s="418"/>
      <c r="AG9" s="418"/>
      <c r="AH9" s="419"/>
      <c r="AI9" s="2"/>
      <c r="AJ9" s="2"/>
      <c r="AK9" s="2"/>
      <c r="AL9" s="2"/>
      <c r="AO9" s="43"/>
      <c r="AP9" s="43"/>
      <c r="AQ9" s="43"/>
      <c r="AR9" s="43"/>
      <c r="AS9" s="43"/>
      <c r="AT9" s="43"/>
      <c r="AU9" s="43"/>
      <c r="AV9" s="43"/>
    </row>
    <row r="10" spans="2:48" ht="37.5" customHeight="1" x14ac:dyDescent="0.2">
      <c r="B10" s="172"/>
      <c r="C10" s="317"/>
      <c r="D10" s="15" t="s">
        <v>57</v>
      </c>
      <c r="E10" s="322" t="s">
        <v>104</v>
      </c>
      <c r="F10" s="323"/>
      <c r="G10" s="332" t="s">
        <v>43</v>
      </c>
      <c r="H10" s="332"/>
      <c r="I10" s="332"/>
      <c r="J10" s="332"/>
      <c r="K10" s="332"/>
      <c r="L10" s="332"/>
      <c r="M10" s="332"/>
      <c r="N10" s="332"/>
      <c r="O10" s="332"/>
      <c r="P10" s="332"/>
      <c r="Q10" s="332"/>
      <c r="R10" s="332"/>
      <c r="S10" s="332"/>
      <c r="T10" s="332"/>
      <c r="U10" s="332"/>
      <c r="V10" s="332"/>
      <c r="W10" s="332"/>
      <c r="X10" s="332"/>
      <c r="Y10" s="332"/>
      <c r="Z10" s="332"/>
      <c r="AA10" s="332"/>
      <c r="AB10" s="332"/>
      <c r="AC10" s="332"/>
      <c r="AD10" s="332"/>
      <c r="AE10" s="332"/>
      <c r="AF10" s="332"/>
      <c r="AG10" s="332"/>
      <c r="AH10" s="333"/>
      <c r="AI10" s="2"/>
      <c r="AJ10" s="2"/>
      <c r="AK10" s="2"/>
      <c r="AL10" s="2"/>
    </row>
    <row r="11" spans="2:48" ht="33.75" customHeight="1" x14ac:dyDescent="0.2">
      <c r="B11" s="172"/>
      <c r="C11" s="318"/>
      <c r="D11" s="320" t="s">
        <v>3</v>
      </c>
      <c r="E11" s="423" t="s">
        <v>42</v>
      </c>
      <c r="F11" s="424"/>
      <c r="G11" s="424"/>
      <c r="H11" s="424"/>
      <c r="I11" s="424"/>
      <c r="J11" s="424"/>
      <c r="K11" s="424"/>
      <c r="L11" s="424"/>
      <c r="M11" s="424"/>
      <c r="N11" s="424"/>
      <c r="O11" s="424"/>
      <c r="P11" s="424"/>
      <c r="Q11" s="424"/>
      <c r="R11" s="424"/>
      <c r="S11" s="424"/>
      <c r="T11" s="424"/>
      <c r="U11" s="424"/>
      <c r="V11" s="424"/>
      <c r="W11" s="424"/>
      <c r="X11" s="424"/>
      <c r="Y11" s="424"/>
      <c r="Z11" s="424"/>
      <c r="AA11" s="424"/>
      <c r="AB11" s="424"/>
      <c r="AC11" s="424"/>
      <c r="AD11" s="424"/>
      <c r="AE11" s="424"/>
      <c r="AF11" s="424"/>
      <c r="AG11" s="424"/>
      <c r="AH11" s="425"/>
      <c r="AI11" s="2"/>
      <c r="AJ11" s="2"/>
      <c r="AK11" s="2"/>
      <c r="AL11" s="2"/>
    </row>
    <row r="12" spans="2:48" ht="33.75" customHeight="1" thickBot="1" x14ac:dyDescent="0.25">
      <c r="B12" s="172"/>
      <c r="C12" s="319"/>
      <c r="D12" s="321"/>
      <c r="E12" s="429" t="s">
        <v>56</v>
      </c>
      <c r="F12" s="428"/>
      <c r="G12" s="428"/>
      <c r="H12" s="428"/>
      <c r="I12" s="428"/>
      <c r="J12" s="428"/>
      <c r="K12" s="428"/>
      <c r="L12" s="428"/>
      <c r="M12" s="428"/>
      <c r="N12" s="428"/>
      <c r="O12" s="428" t="s">
        <v>55</v>
      </c>
      <c r="P12" s="428"/>
      <c r="Q12" s="428"/>
      <c r="R12" s="428"/>
      <c r="S12" s="428"/>
      <c r="T12" s="428"/>
      <c r="U12" s="428"/>
      <c r="V12" s="428"/>
      <c r="W12" s="428"/>
      <c r="X12" s="428"/>
      <c r="Y12" s="426" t="s">
        <v>54</v>
      </c>
      <c r="Z12" s="426"/>
      <c r="AA12" s="426"/>
      <c r="AB12" s="426"/>
      <c r="AC12" s="426"/>
      <c r="AD12" s="426"/>
      <c r="AE12" s="426"/>
      <c r="AF12" s="426"/>
      <c r="AG12" s="426"/>
      <c r="AH12" s="427"/>
      <c r="AI12" s="2"/>
      <c r="AJ12" s="2"/>
      <c r="AK12" s="2"/>
      <c r="AL12" s="2"/>
    </row>
    <row r="13" spans="2:48" ht="24.95" customHeight="1" thickTop="1" x14ac:dyDescent="0.2">
      <c r="B13" s="172"/>
      <c r="C13" s="356" t="s">
        <v>24</v>
      </c>
      <c r="D13" s="357"/>
      <c r="E13" s="430"/>
      <c r="F13" s="324" t="s">
        <v>75</v>
      </c>
      <c r="G13" s="325"/>
      <c r="H13" s="325"/>
      <c r="I13" s="325"/>
      <c r="J13" s="325"/>
      <c r="K13" s="325"/>
      <c r="L13" s="326"/>
      <c r="M13" s="314" t="s">
        <v>76</v>
      </c>
      <c r="N13" s="312"/>
      <c r="O13" s="312"/>
      <c r="P13" s="315"/>
      <c r="Q13" s="311" t="s">
        <v>59</v>
      </c>
      <c r="R13" s="312"/>
      <c r="S13" s="312"/>
      <c r="T13" s="312"/>
      <c r="U13" s="312"/>
      <c r="V13" s="312"/>
      <c r="W13" s="312"/>
      <c r="X13" s="313"/>
      <c r="Y13" s="441" t="s">
        <v>108</v>
      </c>
      <c r="Z13" s="442"/>
      <c r="AA13" s="442"/>
      <c r="AB13" s="442"/>
      <c r="AC13" s="442"/>
      <c r="AD13" s="442"/>
      <c r="AE13" s="442"/>
      <c r="AF13" s="442"/>
      <c r="AG13" s="442"/>
      <c r="AH13" s="443"/>
      <c r="AI13" s="2"/>
      <c r="AJ13" s="2"/>
      <c r="AK13" s="2"/>
      <c r="AL13" s="2"/>
    </row>
    <row r="14" spans="2:48" ht="24.75" customHeight="1" thickBot="1" x14ac:dyDescent="0.25">
      <c r="B14" s="172"/>
      <c r="C14" s="358"/>
      <c r="D14" s="359"/>
      <c r="E14" s="431"/>
      <c r="F14" s="327"/>
      <c r="G14" s="328"/>
      <c r="H14" s="328"/>
      <c r="I14" s="328"/>
      <c r="J14" s="328"/>
      <c r="K14" s="328"/>
      <c r="L14" s="329"/>
      <c r="M14" s="334">
        <f>Feuil1!B18</f>
        <v>1350</v>
      </c>
      <c r="N14" s="335"/>
      <c r="O14" s="335"/>
      <c r="P14" s="336"/>
      <c r="Q14" s="181"/>
      <c r="R14" s="182"/>
      <c r="S14" s="182"/>
      <c r="T14" s="256"/>
      <c r="U14" s="181"/>
      <c r="V14" s="182"/>
      <c r="W14" s="182"/>
      <c r="X14" s="183"/>
      <c r="Y14" s="444"/>
      <c r="Z14" s="445"/>
      <c r="AA14" s="445"/>
      <c r="AB14" s="445"/>
      <c r="AC14" s="445"/>
      <c r="AD14" s="445"/>
      <c r="AE14" s="445"/>
      <c r="AF14" s="445"/>
      <c r="AG14" s="445"/>
      <c r="AH14" s="446"/>
      <c r="AI14" s="2"/>
      <c r="AJ14" s="2"/>
      <c r="AK14" s="2"/>
      <c r="AL14" s="2"/>
    </row>
    <row r="15" spans="2:48" ht="24.95" customHeight="1" x14ac:dyDescent="0.25">
      <c r="B15" s="172"/>
      <c r="C15" s="354" t="s">
        <v>36</v>
      </c>
      <c r="D15" s="355"/>
      <c r="E15" s="355"/>
      <c r="F15" s="340" t="s">
        <v>4</v>
      </c>
      <c r="G15" s="348"/>
      <c r="H15" s="340" t="s">
        <v>16</v>
      </c>
      <c r="I15" s="341"/>
      <c r="J15" s="341"/>
      <c r="K15" s="341"/>
      <c r="L15" s="342"/>
      <c r="M15" s="451">
        <f>Feuil1!F18</f>
        <v>0</v>
      </c>
      <c r="N15" s="360"/>
      <c r="O15" s="360"/>
      <c r="P15" s="361"/>
      <c r="Q15" s="257"/>
      <c r="R15" s="258"/>
      <c r="S15" s="258"/>
      <c r="T15" s="259"/>
      <c r="U15" s="257"/>
      <c r="V15" s="258"/>
      <c r="W15" s="258"/>
      <c r="X15" s="260"/>
      <c r="Y15" s="420" t="str">
        <f>Feuil1!G30</f>
        <v>50 88 26 72</v>
      </c>
      <c r="Z15" s="421"/>
      <c r="AA15" s="421"/>
      <c r="AB15" s="421"/>
      <c r="AC15" s="421"/>
      <c r="AD15" s="421"/>
      <c r="AE15" s="421"/>
      <c r="AF15" s="421"/>
      <c r="AG15" s="421"/>
      <c r="AH15" s="422"/>
    </row>
    <row r="16" spans="2:48" ht="24.95" customHeight="1" thickBot="1" x14ac:dyDescent="0.3">
      <c r="B16" s="172"/>
      <c r="C16" s="356"/>
      <c r="D16" s="357"/>
      <c r="E16" s="357"/>
      <c r="F16" s="261" t="s">
        <v>5</v>
      </c>
      <c r="G16" s="347"/>
      <c r="H16" s="261" t="s">
        <v>17</v>
      </c>
      <c r="I16" s="262"/>
      <c r="J16" s="262"/>
      <c r="K16" s="262"/>
      <c r="L16" s="263"/>
      <c r="M16" s="450">
        <f>Feuil1!F27</f>
        <v>0</v>
      </c>
      <c r="N16" s="297"/>
      <c r="O16" s="297"/>
      <c r="P16" s="298"/>
      <c r="Q16" s="349"/>
      <c r="R16" s="350"/>
      <c r="S16" s="350"/>
      <c r="T16" s="351"/>
      <c r="U16" s="349"/>
      <c r="V16" s="350"/>
      <c r="W16" s="350"/>
      <c r="X16" s="403"/>
      <c r="Y16" s="153" t="str">
        <f>Feuil1!G32</f>
        <v>50 88 26 72</v>
      </c>
      <c r="Z16" s="154"/>
      <c r="AA16" s="154"/>
      <c r="AB16" s="154"/>
      <c r="AC16" s="154"/>
      <c r="AD16" s="154"/>
      <c r="AE16" s="154"/>
      <c r="AF16" s="154"/>
      <c r="AG16" s="154"/>
      <c r="AH16" s="155"/>
    </row>
    <row r="17" spans="2:34" ht="24.95" customHeight="1" thickBot="1" x14ac:dyDescent="0.25">
      <c r="B17" s="172"/>
      <c r="C17" s="356"/>
      <c r="D17" s="357"/>
      <c r="E17" s="357"/>
      <c r="F17" s="192" t="s">
        <v>6</v>
      </c>
      <c r="G17" s="346"/>
      <c r="H17" s="192" t="s">
        <v>61</v>
      </c>
      <c r="I17" s="193"/>
      <c r="J17" s="193"/>
      <c r="K17" s="193"/>
      <c r="L17" s="194"/>
      <c r="M17" s="452">
        <f>Feuil1!F16</f>
        <v>0</v>
      </c>
      <c r="N17" s="453"/>
      <c r="O17" s="453"/>
      <c r="P17" s="454"/>
      <c r="Q17" s="181"/>
      <c r="R17" s="182"/>
      <c r="S17" s="182"/>
      <c r="T17" s="256"/>
      <c r="U17" s="181"/>
      <c r="V17" s="182"/>
      <c r="W17" s="182"/>
      <c r="X17" s="183"/>
      <c r="Y17" s="253" t="s">
        <v>52</v>
      </c>
      <c r="Z17" s="254"/>
      <c r="AA17" s="254"/>
      <c r="AB17" s="254"/>
      <c r="AC17" s="254"/>
      <c r="AD17" s="254"/>
      <c r="AE17" s="254"/>
      <c r="AF17" s="254"/>
      <c r="AG17" s="254"/>
      <c r="AH17" s="255"/>
    </row>
    <row r="18" spans="2:34" ht="24.95" customHeight="1" thickBot="1" x14ac:dyDescent="0.25">
      <c r="B18" s="172"/>
      <c r="C18" s="358"/>
      <c r="D18" s="359"/>
      <c r="E18" s="359"/>
      <c r="F18" s="272" t="s">
        <v>7</v>
      </c>
      <c r="G18" s="273"/>
      <c r="H18" s="265" t="s">
        <v>18</v>
      </c>
      <c r="I18" s="266"/>
      <c r="J18" s="266"/>
      <c r="K18" s="266"/>
      <c r="L18" s="267"/>
      <c r="M18" s="451">
        <f>SUM(M15:P17)</f>
        <v>0</v>
      </c>
      <c r="N18" s="360"/>
      <c r="O18" s="360"/>
      <c r="P18" s="361"/>
      <c r="Q18" s="149"/>
      <c r="R18" s="150"/>
      <c r="S18" s="150"/>
      <c r="T18" s="151"/>
      <c r="U18" s="149"/>
      <c r="V18" s="150"/>
      <c r="W18" s="150"/>
      <c r="X18" s="152"/>
      <c r="Y18" s="162" t="s">
        <v>65</v>
      </c>
      <c r="Z18" s="163"/>
      <c r="AA18" s="163"/>
      <c r="AB18" s="163"/>
      <c r="AC18" s="163"/>
      <c r="AD18" s="163"/>
      <c r="AE18" s="163"/>
      <c r="AF18" s="163"/>
      <c r="AG18" s="163"/>
      <c r="AH18" s="164"/>
    </row>
    <row r="19" spans="2:34" ht="24.95" customHeight="1" x14ac:dyDescent="0.2">
      <c r="B19" s="172"/>
      <c r="C19" s="354" t="s">
        <v>31</v>
      </c>
      <c r="D19" s="355"/>
      <c r="E19" s="355"/>
      <c r="F19" s="179" t="s">
        <v>40</v>
      </c>
      <c r="G19" s="180"/>
      <c r="H19" s="340" t="s">
        <v>16</v>
      </c>
      <c r="I19" s="341"/>
      <c r="J19" s="341"/>
      <c r="K19" s="341"/>
      <c r="L19" s="342"/>
      <c r="M19" s="337">
        <f>Feuil1!G22</f>
        <v>0</v>
      </c>
      <c r="N19" s="360"/>
      <c r="O19" s="360"/>
      <c r="P19" s="361"/>
      <c r="Q19" s="257"/>
      <c r="R19" s="258"/>
      <c r="S19" s="258"/>
      <c r="T19" s="259"/>
      <c r="U19" s="257"/>
      <c r="V19" s="258"/>
      <c r="W19" s="258"/>
      <c r="X19" s="260"/>
      <c r="Y19" s="371" t="s">
        <v>29</v>
      </c>
      <c r="Z19" s="372"/>
      <c r="AA19" s="406" t="s">
        <v>60</v>
      </c>
      <c r="AB19" s="407"/>
      <c r="AC19" s="407"/>
      <c r="AD19" s="408"/>
      <c r="AE19" s="412" t="s">
        <v>64</v>
      </c>
      <c r="AF19" s="413"/>
      <c r="AG19" s="413"/>
      <c r="AH19" s="414"/>
    </row>
    <row r="20" spans="2:34" ht="24.95" customHeight="1" x14ac:dyDescent="0.2">
      <c r="B20" s="172"/>
      <c r="C20" s="356"/>
      <c r="D20" s="357"/>
      <c r="E20" s="357"/>
      <c r="F20" s="276" t="s">
        <v>41</v>
      </c>
      <c r="G20" s="277"/>
      <c r="H20" s="261" t="s">
        <v>17</v>
      </c>
      <c r="I20" s="262"/>
      <c r="J20" s="262"/>
      <c r="K20" s="262"/>
      <c r="L20" s="263"/>
      <c r="M20" s="296">
        <f>Feuil1!G27</f>
        <v>0</v>
      </c>
      <c r="N20" s="297"/>
      <c r="O20" s="297"/>
      <c r="P20" s="298"/>
      <c r="Q20" s="349"/>
      <c r="R20" s="350"/>
      <c r="S20" s="350"/>
      <c r="T20" s="351"/>
      <c r="U20" s="349"/>
      <c r="V20" s="350"/>
      <c r="W20" s="350"/>
      <c r="X20" s="403"/>
      <c r="Y20" s="373"/>
      <c r="Z20" s="374"/>
      <c r="AA20" s="409"/>
      <c r="AB20" s="410"/>
      <c r="AC20" s="410"/>
      <c r="AD20" s="411"/>
      <c r="AE20" s="404"/>
      <c r="AF20" s="405"/>
      <c r="AG20" s="404"/>
      <c r="AH20" s="416"/>
    </row>
    <row r="21" spans="2:34" ht="24.95" customHeight="1" thickBot="1" x14ac:dyDescent="0.25">
      <c r="B21" s="172"/>
      <c r="C21" s="356"/>
      <c r="D21" s="357"/>
      <c r="E21" s="357"/>
      <c r="F21" s="192" t="s">
        <v>62</v>
      </c>
      <c r="G21" s="346"/>
      <c r="H21" s="192" t="s">
        <v>61</v>
      </c>
      <c r="I21" s="193"/>
      <c r="J21" s="193"/>
      <c r="K21" s="193"/>
      <c r="L21" s="194"/>
      <c r="M21" s="455">
        <f>Feuil1!G16</f>
        <v>0</v>
      </c>
      <c r="N21" s="456"/>
      <c r="O21" s="456"/>
      <c r="P21" s="457"/>
      <c r="Q21" s="181"/>
      <c r="R21" s="182"/>
      <c r="S21" s="182"/>
      <c r="T21" s="256"/>
      <c r="U21" s="181"/>
      <c r="V21" s="182"/>
      <c r="W21" s="182"/>
      <c r="X21" s="183"/>
      <c r="Y21" s="373"/>
      <c r="Z21" s="374"/>
      <c r="AA21" s="415" t="s">
        <v>25</v>
      </c>
      <c r="AB21" s="405"/>
      <c r="AC21" s="184">
        <f>Feuil1!F16</f>
        <v>0</v>
      </c>
      <c r="AD21" s="185"/>
      <c r="AE21" s="184">
        <f>Feuil1!F16</f>
        <v>0</v>
      </c>
      <c r="AF21" s="185"/>
      <c r="AG21" s="404"/>
      <c r="AH21" s="416"/>
    </row>
    <row r="22" spans="2:34" ht="24.95" customHeight="1" thickBot="1" x14ac:dyDescent="0.25">
      <c r="B22" s="172"/>
      <c r="C22" s="358"/>
      <c r="D22" s="359"/>
      <c r="E22" s="359"/>
      <c r="F22" s="272" t="s">
        <v>63</v>
      </c>
      <c r="G22" s="273"/>
      <c r="H22" s="265" t="s">
        <v>18</v>
      </c>
      <c r="I22" s="266"/>
      <c r="J22" s="266"/>
      <c r="K22" s="266"/>
      <c r="L22" s="267"/>
      <c r="M22" s="337">
        <f>SUM(M19:P21)</f>
        <v>0</v>
      </c>
      <c r="N22" s="338"/>
      <c r="O22" s="338"/>
      <c r="P22" s="339"/>
      <c r="Q22" s="149"/>
      <c r="R22" s="150"/>
      <c r="S22" s="150"/>
      <c r="T22" s="151"/>
      <c r="U22" s="149"/>
      <c r="V22" s="150"/>
      <c r="W22" s="150"/>
      <c r="X22" s="152"/>
      <c r="Y22" s="373"/>
      <c r="Z22" s="374"/>
      <c r="AA22" s="415" t="s">
        <v>26</v>
      </c>
      <c r="AB22" s="405"/>
      <c r="AC22" s="176"/>
      <c r="AD22" s="178"/>
      <c r="AE22" s="176"/>
      <c r="AF22" s="178"/>
      <c r="AG22" s="176"/>
      <c r="AH22" s="177"/>
    </row>
    <row r="23" spans="2:34" ht="24.95" customHeight="1" x14ac:dyDescent="0.2">
      <c r="B23" s="172"/>
      <c r="C23" s="354" t="s">
        <v>38</v>
      </c>
      <c r="D23" s="355"/>
      <c r="E23" s="355"/>
      <c r="F23" s="179" t="s">
        <v>8</v>
      </c>
      <c r="G23" s="180"/>
      <c r="H23" s="340" t="s">
        <v>16</v>
      </c>
      <c r="I23" s="341"/>
      <c r="J23" s="341"/>
      <c r="K23" s="341"/>
      <c r="L23" s="342"/>
      <c r="M23" s="198">
        <f>Feuil1!H22</f>
        <v>0</v>
      </c>
      <c r="N23" s="199"/>
      <c r="O23" s="199"/>
      <c r="P23" s="200"/>
      <c r="Q23" s="257"/>
      <c r="R23" s="258"/>
      <c r="S23" s="258"/>
      <c r="T23" s="259"/>
      <c r="U23" s="257"/>
      <c r="V23" s="258"/>
      <c r="W23" s="258"/>
      <c r="X23" s="260"/>
      <c r="Y23" s="373"/>
      <c r="Z23" s="374"/>
      <c r="AA23" s="415" t="s">
        <v>27</v>
      </c>
      <c r="AB23" s="405"/>
      <c r="AC23" s="184"/>
      <c r="AD23" s="185"/>
      <c r="AE23" s="184"/>
      <c r="AF23" s="185"/>
      <c r="AG23" s="176"/>
      <c r="AH23" s="177"/>
    </row>
    <row r="24" spans="2:34" ht="24.95" customHeight="1" x14ac:dyDescent="0.2">
      <c r="B24" s="172"/>
      <c r="C24" s="356"/>
      <c r="D24" s="357"/>
      <c r="E24" s="357"/>
      <c r="F24" s="276" t="s">
        <v>9</v>
      </c>
      <c r="G24" s="277"/>
      <c r="H24" s="261" t="s">
        <v>17</v>
      </c>
      <c r="I24" s="262"/>
      <c r="J24" s="262"/>
      <c r="K24" s="262"/>
      <c r="L24" s="263"/>
      <c r="M24" s="343">
        <f>Feuil1!H27</f>
        <v>0</v>
      </c>
      <c r="N24" s="344"/>
      <c r="O24" s="344"/>
      <c r="P24" s="345"/>
      <c r="Q24" s="349"/>
      <c r="R24" s="350"/>
      <c r="S24" s="350"/>
      <c r="T24" s="351"/>
      <c r="U24" s="349"/>
      <c r="V24" s="350"/>
      <c r="W24" s="350"/>
      <c r="X24" s="403"/>
      <c r="Y24" s="373"/>
      <c r="Z24" s="374"/>
      <c r="AA24" s="415" t="s">
        <v>28</v>
      </c>
      <c r="AB24" s="405"/>
      <c r="AC24" s="176"/>
      <c r="AD24" s="178"/>
      <c r="AE24" s="176"/>
      <c r="AF24" s="178"/>
      <c r="AG24" s="176"/>
      <c r="AH24" s="177"/>
    </row>
    <row r="25" spans="2:34" ht="24.95" customHeight="1" thickBot="1" x14ac:dyDescent="0.25">
      <c r="B25" s="172"/>
      <c r="C25" s="356"/>
      <c r="D25" s="357"/>
      <c r="E25" s="357"/>
      <c r="F25" s="274" t="s">
        <v>10</v>
      </c>
      <c r="G25" s="275"/>
      <c r="H25" s="192" t="s">
        <v>61</v>
      </c>
      <c r="I25" s="193"/>
      <c r="J25" s="193"/>
      <c r="K25" s="193"/>
      <c r="L25" s="194"/>
      <c r="M25" s="195">
        <f>Feuil1!H16</f>
        <v>0</v>
      </c>
      <c r="N25" s="352"/>
      <c r="O25" s="352"/>
      <c r="P25" s="353"/>
      <c r="Q25" s="181"/>
      <c r="R25" s="182"/>
      <c r="S25" s="182"/>
      <c r="T25" s="256"/>
      <c r="U25" s="181"/>
      <c r="V25" s="182"/>
      <c r="W25" s="182"/>
      <c r="X25" s="183"/>
      <c r="Y25" s="373"/>
      <c r="Z25" s="374"/>
      <c r="AA25" s="432" t="s">
        <v>74</v>
      </c>
      <c r="AB25" s="433"/>
      <c r="AC25" s="433"/>
      <c r="AD25" s="433"/>
      <c r="AE25" s="433"/>
      <c r="AF25" s="433"/>
      <c r="AG25" s="433"/>
      <c r="AH25" s="434"/>
    </row>
    <row r="26" spans="2:34" ht="24.95" customHeight="1" thickBot="1" x14ac:dyDescent="0.25">
      <c r="B26" s="172"/>
      <c r="C26" s="358"/>
      <c r="D26" s="359"/>
      <c r="E26" s="359"/>
      <c r="F26" s="272" t="s">
        <v>11</v>
      </c>
      <c r="G26" s="273"/>
      <c r="H26" s="265" t="s">
        <v>18</v>
      </c>
      <c r="I26" s="266"/>
      <c r="J26" s="266"/>
      <c r="K26" s="266"/>
      <c r="L26" s="267"/>
      <c r="M26" s="264">
        <f>SUM(M23:P25)</f>
        <v>0</v>
      </c>
      <c r="N26" s="199"/>
      <c r="O26" s="199"/>
      <c r="P26" s="200"/>
      <c r="Q26" s="149"/>
      <c r="R26" s="150"/>
      <c r="S26" s="150"/>
      <c r="T26" s="151"/>
      <c r="U26" s="149"/>
      <c r="V26" s="150"/>
      <c r="W26" s="150"/>
      <c r="X26" s="152"/>
      <c r="Y26" s="373"/>
      <c r="Z26" s="374"/>
      <c r="AA26" s="435"/>
      <c r="AB26" s="436"/>
      <c r="AC26" s="436"/>
      <c r="AD26" s="436"/>
      <c r="AE26" s="436"/>
      <c r="AF26" s="436"/>
      <c r="AG26" s="436"/>
      <c r="AH26" s="437"/>
    </row>
    <row r="27" spans="2:34" ht="24.95" customHeight="1" x14ac:dyDescent="0.2">
      <c r="B27" s="172"/>
      <c r="C27" s="354" t="s">
        <v>39</v>
      </c>
      <c r="D27" s="355"/>
      <c r="E27" s="355"/>
      <c r="F27" s="179" t="s">
        <v>12</v>
      </c>
      <c r="G27" s="180"/>
      <c r="H27" s="340" t="s">
        <v>16</v>
      </c>
      <c r="I27" s="341"/>
      <c r="J27" s="341"/>
      <c r="K27" s="341"/>
      <c r="L27" s="342"/>
      <c r="M27" s="198">
        <f>Feuil1!I22</f>
        <v>0</v>
      </c>
      <c r="N27" s="199"/>
      <c r="O27" s="199"/>
      <c r="P27" s="200"/>
      <c r="Q27" s="257"/>
      <c r="R27" s="258"/>
      <c r="S27" s="258"/>
      <c r="T27" s="259"/>
      <c r="U27" s="257"/>
      <c r="V27" s="258"/>
      <c r="W27" s="258"/>
      <c r="X27" s="260"/>
      <c r="Y27" s="373"/>
      <c r="Z27" s="374"/>
      <c r="AA27" s="438" t="s">
        <v>50</v>
      </c>
      <c r="AB27" s="439"/>
      <c r="AC27" s="439"/>
      <c r="AD27" s="439"/>
      <c r="AE27" s="439"/>
      <c r="AF27" s="439"/>
      <c r="AG27" s="439"/>
      <c r="AH27" s="440"/>
    </row>
    <row r="28" spans="2:34" ht="24.95" customHeight="1" thickBot="1" x14ac:dyDescent="0.25">
      <c r="B28" s="172"/>
      <c r="C28" s="356"/>
      <c r="D28" s="357"/>
      <c r="E28" s="357"/>
      <c r="F28" s="276" t="s">
        <v>13</v>
      </c>
      <c r="G28" s="277"/>
      <c r="H28" s="261" t="s">
        <v>17</v>
      </c>
      <c r="I28" s="262"/>
      <c r="J28" s="262"/>
      <c r="K28" s="262"/>
      <c r="L28" s="263"/>
      <c r="M28" s="343">
        <f>Feuil1!I27</f>
        <v>0</v>
      </c>
      <c r="N28" s="344"/>
      <c r="O28" s="344"/>
      <c r="P28" s="345"/>
      <c r="Q28" s="349"/>
      <c r="R28" s="350"/>
      <c r="S28" s="350"/>
      <c r="T28" s="351"/>
      <c r="U28" s="349"/>
      <c r="V28" s="350"/>
      <c r="W28" s="350"/>
      <c r="X28" s="403"/>
      <c r="Y28" s="375"/>
      <c r="Z28" s="376"/>
      <c r="AA28" s="382" t="s">
        <v>51</v>
      </c>
      <c r="AB28" s="383"/>
      <c r="AC28" s="383"/>
      <c r="AD28" s="383"/>
      <c r="AE28" s="383"/>
      <c r="AF28" s="383"/>
      <c r="AG28" s="383"/>
      <c r="AH28" s="384"/>
    </row>
    <row r="29" spans="2:34" ht="24.95" customHeight="1" thickBot="1" x14ac:dyDescent="0.25">
      <c r="B29" s="172"/>
      <c r="C29" s="356"/>
      <c r="D29" s="357"/>
      <c r="E29" s="357"/>
      <c r="F29" s="274" t="s">
        <v>14</v>
      </c>
      <c r="G29" s="275"/>
      <c r="H29" s="192" t="s">
        <v>61</v>
      </c>
      <c r="I29" s="193"/>
      <c r="J29" s="193"/>
      <c r="K29" s="193"/>
      <c r="L29" s="194"/>
      <c r="M29" s="195">
        <f>Feuil1!I16</f>
        <v>0</v>
      </c>
      <c r="N29" s="196"/>
      <c r="O29" s="196"/>
      <c r="P29" s="197"/>
      <c r="Q29" s="181"/>
      <c r="R29" s="182"/>
      <c r="S29" s="182"/>
      <c r="T29" s="256"/>
      <c r="U29" s="181"/>
      <c r="V29" s="182"/>
      <c r="W29" s="182"/>
      <c r="X29" s="183"/>
      <c r="Y29" s="371" t="s">
        <v>30</v>
      </c>
      <c r="Z29" s="372"/>
      <c r="AA29" s="377" t="s">
        <v>101</v>
      </c>
      <c r="AB29" s="285"/>
      <c r="AC29" s="285"/>
      <c r="AD29" s="285"/>
      <c r="AE29" s="285"/>
      <c r="AF29" s="285"/>
      <c r="AG29" s="285"/>
      <c r="AH29" s="378"/>
    </row>
    <row r="30" spans="2:34" ht="24.95" customHeight="1" x14ac:dyDescent="0.2">
      <c r="B30" s="172"/>
      <c r="C30" s="356"/>
      <c r="D30" s="357"/>
      <c r="E30" s="357"/>
      <c r="F30" s="201" t="s">
        <v>15</v>
      </c>
      <c r="G30" s="202"/>
      <c r="H30" s="362" t="s">
        <v>18</v>
      </c>
      <c r="I30" s="363"/>
      <c r="J30" s="363"/>
      <c r="K30" s="364"/>
      <c r="L30" s="13" t="s">
        <v>20</v>
      </c>
      <c r="M30" s="278"/>
      <c r="N30" s="279"/>
      <c r="O30" s="279"/>
      <c r="P30" s="280"/>
      <c r="Q30" s="257"/>
      <c r="R30" s="258"/>
      <c r="S30" s="258"/>
      <c r="T30" s="259"/>
      <c r="U30" s="257"/>
      <c r="V30" s="258"/>
      <c r="W30" s="258"/>
      <c r="X30" s="260"/>
      <c r="Y30" s="373"/>
      <c r="Z30" s="374"/>
      <c r="AA30" s="379" t="s">
        <v>67</v>
      </c>
      <c r="AB30" s="380"/>
      <c r="AC30" s="380"/>
      <c r="AD30" s="380"/>
      <c r="AE30" s="380"/>
      <c r="AF30" s="380"/>
      <c r="AG30" s="380"/>
      <c r="AH30" s="381"/>
    </row>
    <row r="31" spans="2:34" ht="24.95" customHeight="1" thickBot="1" x14ac:dyDescent="0.25">
      <c r="B31" s="172"/>
      <c r="C31" s="358"/>
      <c r="D31" s="359"/>
      <c r="E31" s="359"/>
      <c r="F31" s="203"/>
      <c r="G31" s="204"/>
      <c r="H31" s="365"/>
      <c r="I31" s="366"/>
      <c r="J31" s="366"/>
      <c r="K31" s="367"/>
      <c r="L31" s="3" t="s">
        <v>21</v>
      </c>
      <c r="M31" s="368"/>
      <c r="N31" s="369"/>
      <c r="O31" s="369"/>
      <c r="P31" s="370"/>
      <c r="Q31" s="181"/>
      <c r="R31" s="182"/>
      <c r="S31" s="182"/>
      <c r="T31" s="256"/>
      <c r="U31" s="181"/>
      <c r="V31" s="182"/>
      <c r="W31" s="182"/>
      <c r="X31" s="183"/>
      <c r="Y31" s="373"/>
      <c r="Z31" s="374"/>
      <c r="AA31" s="447" t="s">
        <v>103</v>
      </c>
      <c r="AB31" s="448"/>
      <c r="AC31" s="448"/>
      <c r="AD31" s="448"/>
      <c r="AE31" s="448"/>
      <c r="AF31" s="448"/>
      <c r="AG31" s="448"/>
      <c r="AH31" s="449"/>
    </row>
    <row r="32" spans="2:34" ht="24.95" customHeight="1" x14ac:dyDescent="0.2">
      <c r="B32" s="172"/>
      <c r="C32" s="228">
        <v>25</v>
      </c>
      <c r="D32" s="229"/>
      <c r="E32" s="230"/>
      <c r="F32" s="244" t="s">
        <v>19</v>
      </c>
      <c r="G32" s="245"/>
      <c r="H32" s="245"/>
      <c r="I32" s="245"/>
      <c r="J32" s="245"/>
      <c r="K32" s="246"/>
      <c r="L32" s="13" t="s">
        <v>20</v>
      </c>
      <c r="M32" s="278"/>
      <c r="N32" s="279"/>
      <c r="O32" s="279"/>
      <c r="P32" s="280"/>
      <c r="Q32" s="257"/>
      <c r="R32" s="258"/>
      <c r="S32" s="258"/>
      <c r="T32" s="259"/>
      <c r="U32" s="257"/>
      <c r="V32" s="258"/>
      <c r="W32" s="258"/>
      <c r="X32" s="260"/>
      <c r="Y32" s="373"/>
      <c r="Z32" s="374"/>
      <c r="AA32" s="385" t="s">
        <v>102</v>
      </c>
      <c r="AB32" s="386"/>
      <c r="AC32" s="386"/>
      <c r="AD32" s="386"/>
      <c r="AE32" s="386"/>
      <c r="AF32" s="386"/>
      <c r="AG32" s="386"/>
      <c r="AH32" s="387"/>
    </row>
    <row r="33" spans="2:34" ht="24.95" customHeight="1" thickBot="1" x14ac:dyDescent="0.25">
      <c r="B33" s="172"/>
      <c r="C33" s="231"/>
      <c r="D33" s="232"/>
      <c r="E33" s="233"/>
      <c r="F33" s="247"/>
      <c r="G33" s="248"/>
      <c r="H33" s="248"/>
      <c r="I33" s="248"/>
      <c r="J33" s="248"/>
      <c r="K33" s="249"/>
      <c r="L33" s="14" t="s">
        <v>21</v>
      </c>
      <c r="M33" s="268">
        <v>120</v>
      </c>
      <c r="N33" s="196"/>
      <c r="O33" s="196"/>
      <c r="P33" s="197"/>
      <c r="Q33" s="181"/>
      <c r="R33" s="182"/>
      <c r="S33" s="182"/>
      <c r="T33" s="256"/>
      <c r="U33" s="181"/>
      <c r="V33" s="182"/>
      <c r="W33" s="182"/>
      <c r="X33" s="183"/>
      <c r="Y33" s="375"/>
      <c r="Z33" s="376"/>
      <c r="AA33" s="382" t="s">
        <v>67</v>
      </c>
      <c r="AB33" s="383"/>
      <c r="AC33" s="383"/>
      <c r="AD33" s="383"/>
      <c r="AE33" s="383"/>
      <c r="AF33" s="383"/>
      <c r="AG33" s="383"/>
      <c r="AH33" s="384"/>
    </row>
    <row r="34" spans="2:34" ht="24.95" customHeight="1" x14ac:dyDescent="0.2">
      <c r="B34" s="172"/>
      <c r="C34" s="241" t="s">
        <v>2</v>
      </c>
      <c r="D34" s="234">
        <v>26</v>
      </c>
      <c r="E34" s="230"/>
      <c r="F34" s="187" t="s">
        <v>71</v>
      </c>
      <c r="G34" s="188"/>
      <c r="H34" s="222" t="s">
        <v>69</v>
      </c>
      <c r="I34" s="223"/>
      <c r="J34" s="223"/>
      <c r="K34" s="223"/>
      <c r="L34" s="224"/>
      <c r="M34" s="219"/>
      <c r="N34" s="220"/>
      <c r="O34" s="220"/>
      <c r="P34" s="221"/>
      <c r="Q34" s="257"/>
      <c r="R34" s="258"/>
      <c r="S34" s="258"/>
      <c r="T34" s="259"/>
      <c r="U34" s="257"/>
      <c r="V34" s="258"/>
      <c r="W34" s="258"/>
      <c r="X34" s="260"/>
      <c r="Y34" s="371" t="s">
        <v>2</v>
      </c>
      <c r="Z34" s="372"/>
      <c r="AA34" s="458" t="s">
        <v>106</v>
      </c>
      <c r="AB34" s="459"/>
      <c r="AC34" s="459"/>
      <c r="AD34" s="459"/>
      <c r="AE34" s="459"/>
      <c r="AF34" s="460"/>
      <c r="AG34" s="461"/>
      <c r="AH34" s="462"/>
    </row>
    <row r="35" spans="2:34" ht="24.95" customHeight="1" x14ac:dyDescent="0.2">
      <c r="B35" s="172"/>
      <c r="C35" s="242"/>
      <c r="D35" s="235"/>
      <c r="E35" s="236"/>
      <c r="F35" s="282" t="s">
        <v>72</v>
      </c>
      <c r="G35" s="283"/>
      <c r="H35" s="225" t="s">
        <v>70</v>
      </c>
      <c r="I35" s="226"/>
      <c r="J35" s="226"/>
      <c r="K35" s="226"/>
      <c r="L35" s="227"/>
      <c r="M35" s="216"/>
      <c r="N35" s="217"/>
      <c r="O35" s="217"/>
      <c r="P35" s="218"/>
      <c r="Q35" s="349"/>
      <c r="R35" s="350"/>
      <c r="S35" s="350"/>
      <c r="T35" s="351"/>
      <c r="U35" s="349"/>
      <c r="V35" s="350"/>
      <c r="W35" s="350"/>
      <c r="X35" s="403"/>
      <c r="Y35" s="373"/>
      <c r="Z35" s="374"/>
      <c r="AA35" s="463" t="s">
        <v>66</v>
      </c>
      <c r="AB35" s="464"/>
      <c r="AC35" s="464"/>
      <c r="AD35" s="464"/>
      <c r="AE35" s="464"/>
      <c r="AF35" s="464"/>
      <c r="AG35" s="464"/>
      <c r="AH35" s="465"/>
    </row>
    <row r="36" spans="2:34" ht="24.95" customHeight="1" thickBot="1" x14ac:dyDescent="0.25">
      <c r="B36" s="172"/>
      <c r="C36" s="243"/>
      <c r="D36" s="237"/>
      <c r="E36" s="233"/>
      <c r="F36" s="189" t="s">
        <v>73</v>
      </c>
      <c r="G36" s="281"/>
      <c r="H36" s="189" t="s">
        <v>53</v>
      </c>
      <c r="I36" s="190"/>
      <c r="J36" s="190"/>
      <c r="K36" s="190"/>
      <c r="L36" s="191"/>
      <c r="M36" s="238"/>
      <c r="N36" s="239"/>
      <c r="O36" s="239"/>
      <c r="P36" s="240"/>
      <c r="Q36" s="181"/>
      <c r="R36" s="182"/>
      <c r="S36" s="182"/>
      <c r="T36" s="256"/>
      <c r="U36" s="181"/>
      <c r="V36" s="182"/>
      <c r="W36" s="182"/>
      <c r="X36" s="183"/>
      <c r="Y36" s="375"/>
      <c r="Z36" s="376"/>
      <c r="AA36" s="382" t="s">
        <v>67</v>
      </c>
      <c r="AB36" s="383"/>
      <c r="AC36" s="383"/>
      <c r="AD36" s="383"/>
      <c r="AE36" s="383"/>
      <c r="AF36" s="383"/>
      <c r="AG36" s="383"/>
      <c r="AH36" s="384"/>
    </row>
    <row r="37" spans="2:34" ht="24" customHeight="1" x14ac:dyDescent="0.2">
      <c r="B37" s="172"/>
      <c r="C37" s="228">
        <v>72</v>
      </c>
      <c r="D37" s="229"/>
      <c r="E37" s="230"/>
      <c r="F37" s="244" t="s">
        <v>68</v>
      </c>
      <c r="G37" s="245"/>
      <c r="H37" s="245"/>
      <c r="I37" s="245"/>
      <c r="J37" s="245"/>
      <c r="K37" s="245"/>
      <c r="L37" s="392"/>
      <c r="M37" s="399" t="str">
        <f>Feuil1!C31</f>
        <v>Callens G.</v>
      </c>
      <c r="N37" s="400"/>
      <c r="O37" s="400"/>
      <c r="P37" s="401"/>
      <c r="Q37" s="396"/>
      <c r="R37" s="397"/>
      <c r="S37" s="397"/>
      <c r="T37" s="398"/>
      <c r="U37" s="396"/>
      <c r="V37" s="397"/>
      <c r="W37" s="397"/>
      <c r="X37" s="402"/>
      <c r="Y37" s="466">
        <v>80</v>
      </c>
      <c r="Z37" s="467"/>
      <c r="AA37" s="470" t="s">
        <v>144</v>
      </c>
      <c r="AB37" s="470"/>
      <c r="AC37" s="470"/>
      <c r="AD37" s="470"/>
      <c r="AE37" s="470"/>
      <c r="AF37" s="470"/>
      <c r="AG37" s="470"/>
      <c r="AH37" s="471"/>
    </row>
    <row r="38" spans="2:34" ht="35.25" customHeight="1" thickBot="1" x14ac:dyDescent="0.25">
      <c r="B38" s="175"/>
      <c r="C38" s="389"/>
      <c r="D38" s="390"/>
      <c r="E38" s="391"/>
      <c r="F38" s="393"/>
      <c r="G38" s="394"/>
      <c r="H38" s="394"/>
      <c r="I38" s="394"/>
      <c r="J38" s="394"/>
      <c r="K38" s="394"/>
      <c r="L38" s="395"/>
      <c r="M38" s="269"/>
      <c r="N38" s="270"/>
      <c r="O38" s="270"/>
      <c r="P38" s="271"/>
      <c r="Q38" s="250"/>
      <c r="R38" s="251"/>
      <c r="S38" s="251"/>
      <c r="T38" s="252"/>
      <c r="U38" s="250"/>
      <c r="V38" s="251"/>
      <c r="W38" s="251"/>
      <c r="X38" s="388"/>
      <c r="Y38" s="468" t="s">
        <v>143</v>
      </c>
      <c r="Z38" s="469"/>
      <c r="AA38" s="472"/>
      <c r="AB38" s="472"/>
      <c r="AC38" s="472"/>
      <c r="AD38" s="472"/>
      <c r="AE38" s="472"/>
      <c r="AF38" s="472"/>
      <c r="AG38" s="472"/>
      <c r="AH38" s="473"/>
    </row>
    <row r="39" spans="2:34" ht="20.100000000000001" customHeight="1" thickTop="1" x14ac:dyDescent="0.2">
      <c r="B39" s="6"/>
      <c r="C39" s="8"/>
      <c r="D39" s="8"/>
      <c r="E39" s="8"/>
      <c r="F39" s="8"/>
      <c r="G39" s="8"/>
      <c r="H39" s="8"/>
      <c r="I39" s="8"/>
      <c r="J39" s="12"/>
      <c r="K39" s="12"/>
      <c r="L39" s="12"/>
      <c r="M39" s="12"/>
      <c r="N39" s="12"/>
      <c r="O39" s="12"/>
      <c r="P39" s="12"/>
      <c r="Q39" s="12"/>
      <c r="R39" s="12"/>
      <c r="S39" s="11"/>
    </row>
    <row r="40" spans="2:34" ht="20.100000000000001" customHeight="1" x14ac:dyDescent="0.2">
      <c r="B40" s="6"/>
      <c r="C40" s="9"/>
      <c r="D40" s="9"/>
      <c r="E40" s="9"/>
      <c r="F40" s="9"/>
      <c r="G40" s="9"/>
      <c r="H40" s="9"/>
      <c r="I40" s="9"/>
      <c r="J40" s="12"/>
      <c r="K40" s="12"/>
      <c r="L40" s="12"/>
      <c r="M40" s="12"/>
      <c r="N40" s="12"/>
      <c r="O40" s="12"/>
      <c r="P40" s="12"/>
      <c r="Q40" s="12"/>
      <c r="R40" s="12"/>
      <c r="S40" s="11"/>
    </row>
    <row r="41" spans="2:34" ht="20.100000000000001" customHeight="1" x14ac:dyDescent="0.2">
      <c r="B41" s="6"/>
      <c r="C41" s="9"/>
      <c r="D41" s="9"/>
      <c r="E41" s="9"/>
      <c r="F41" s="9"/>
      <c r="G41" s="9"/>
      <c r="H41" s="9"/>
      <c r="I41" s="9"/>
      <c r="J41" s="12"/>
      <c r="K41" s="12"/>
      <c r="L41" s="12"/>
      <c r="M41" s="12"/>
      <c r="N41" s="12"/>
      <c r="O41" s="12"/>
      <c r="P41" s="12"/>
      <c r="Q41" s="12"/>
      <c r="R41" s="12"/>
      <c r="S41" s="11"/>
    </row>
    <row r="42" spans="2:34" ht="20.100000000000001" customHeight="1" x14ac:dyDescent="0.2">
      <c r="B42" s="6"/>
      <c r="C42" s="9"/>
      <c r="D42" s="9"/>
      <c r="E42" s="9"/>
      <c r="F42" s="9"/>
      <c r="G42" s="9"/>
      <c r="H42" s="9"/>
      <c r="I42" s="9"/>
      <c r="J42" s="12"/>
      <c r="K42" s="12"/>
      <c r="L42" s="12"/>
      <c r="M42" s="12"/>
      <c r="N42" s="12"/>
      <c r="O42" s="12"/>
      <c r="P42" s="12"/>
      <c r="Q42" s="12"/>
      <c r="R42" s="12"/>
      <c r="S42" s="11"/>
    </row>
    <row r="43" spans="2:34" ht="20.100000000000001" customHeight="1" x14ac:dyDescent="0.2">
      <c r="B43" s="7"/>
      <c r="C43" s="10"/>
      <c r="D43" s="10"/>
      <c r="E43" s="10"/>
      <c r="F43" s="10"/>
      <c r="G43" s="10"/>
      <c r="H43" s="10"/>
      <c r="I43" s="10"/>
      <c r="J43" s="12"/>
      <c r="K43" s="12"/>
      <c r="L43" s="12"/>
      <c r="M43" s="12"/>
      <c r="N43" s="12"/>
      <c r="O43" s="12"/>
      <c r="P43" s="12"/>
      <c r="Q43" s="12"/>
      <c r="R43" s="12"/>
      <c r="S43" s="11"/>
    </row>
    <row r="44" spans="2:34" ht="20.100000000000001" customHeight="1" x14ac:dyDescent="0.2">
      <c r="B44" s="2"/>
      <c r="C44" s="2"/>
      <c r="D44" s="2"/>
      <c r="E44" s="2"/>
      <c r="F44" s="2"/>
      <c r="G44" s="2"/>
      <c r="H44" s="2"/>
      <c r="I44" s="2"/>
      <c r="J44" s="12"/>
      <c r="K44" s="12"/>
      <c r="L44" s="12"/>
      <c r="M44" s="12"/>
      <c r="N44" s="12"/>
      <c r="O44" s="12"/>
      <c r="P44" s="12"/>
      <c r="Q44" s="12"/>
      <c r="R44" s="12"/>
      <c r="S44" s="11"/>
    </row>
    <row r="45" spans="2:34" ht="20.100000000000001" customHeight="1" x14ac:dyDescent="0.2">
      <c r="J45" s="11"/>
      <c r="K45" s="11"/>
      <c r="L45" s="11"/>
      <c r="M45" s="11"/>
      <c r="N45" s="11"/>
      <c r="O45" s="11"/>
      <c r="P45" s="11"/>
      <c r="Q45" s="11"/>
      <c r="R45" s="11"/>
      <c r="S45" s="11"/>
    </row>
    <row r="46" spans="2:34" ht="20.100000000000001" customHeight="1" x14ac:dyDescent="0.2">
      <c r="J46" s="11"/>
      <c r="K46" s="11"/>
      <c r="L46" s="11"/>
      <c r="M46" s="11"/>
      <c r="N46" s="11"/>
      <c r="O46" s="11"/>
      <c r="P46" s="11"/>
      <c r="Q46" s="11"/>
      <c r="R46" s="11"/>
      <c r="S46" s="11"/>
    </row>
    <row r="47" spans="2:34" ht="20.100000000000001" customHeight="1" x14ac:dyDescent="0.2">
      <c r="J47" s="11"/>
      <c r="K47" s="11"/>
      <c r="L47" s="11"/>
      <c r="M47" s="11"/>
      <c r="N47" s="11"/>
      <c r="O47" s="11"/>
      <c r="P47" s="11"/>
      <c r="Q47" s="11"/>
      <c r="R47" s="11"/>
      <c r="S47" s="11"/>
    </row>
    <row r="48" spans="2:34" ht="20.100000000000001" customHeight="1" x14ac:dyDescent="0.2">
      <c r="J48" s="11"/>
      <c r="K48" s="11"/>
      <c r="L48" s="11"/>
      <c r="M48" s="11"/>
      <c r="N48" s="11"/>
      <c r="O48" s="11"/>
      <c r="P48" s="11"/>
      <c r="Q48" s="11"/>
      <c r="R48" s="11"/>
      <c r="S48" s="11"/>
    </row>
    <row r="49" spans="10:19" ht="20.100000000000001" customHeight="1" x14ac:dyDescent="0.2">
      <c r="J49" s="11"/>
      <c r="K49" s="11"/>
      <c r="L49" s="11"/>
      <c r="M49" s="11"/>
      <c r="N49" s="11"/>
      <c r="O49" s="11"/>
      <c r="P49" s="11"/>
      <c r="Q49" s="11"/>
      <c r="R49" s="11"/>
      <c r="S49" s="11"/>
    </row>
    <row r="50" spans="10:19" ht="20.100000000000001" customHeight="1" x14ac:dyDescent="0.2">
      <c r="J50" s="11"/>
      <c r="K50" s="11"/>
      <c r="L50" s="11"/>
      <c r="M50" s="11"/>
      <c r="N50" s="11"/>
      <c r="O50" s="11"/>
      <c r="P50" s="11"/>
      <c r="Q50" s="11"/>
      <c r="R50" s="11"/>
      <c r="S50" s="11"/>
    </row>
    <row r="51" spans="10:19" ht="20.100000000000001" customHeight="1" x14ac:dyDescent="0.2">
      <c r="J51" s="11"/>
      <c r="K51" s="11"/>
      <c r="L51" s="11"/>
      <c r="M51" s="11"/>
      <c r="N51" s="11"/>
      <c r="O51" s="11"/>
      <c r="P51" s="11"/>
      <c r="Q51" s="11"/>
      <c r="R51" s="11"/>
      <c r="S51" s="11"/>
    </row>
    <row r="52" spans="10:19" ht="20.100000000000001" customHeight="1" x14ac:dyDescent="0.2">
      <c r="J52" s="11"/>
      <c r="K52" s="11"/>
      <c r="L52" s="11"/>
      <c r="M52" s="11"/>
      <c r="N52" s="11"/>
      <c r="O52" s="11"/>
      <c r="P52" s="11"/>
      <c r="Q52" s="11"/>
      <c r="R52" s="11"/>
      <c r="S52" s="11"/>
    </row>
    <row r="53" spans="10:19" ht="20.100000000000001" customHeight="1" x14ac:dyDescent="0.2"/>
    <row r="54" spans="10:19" ht="20.100000000000001" customHeight="1" x14ac:dyDescent="0.2"/>
    <row r="55" spans="10:19" ht="20.100000000000001" customHeight="1" x14ac:dyDescent="0.2"/>
    <row r="56" spans="10:19" ht="20.100000000000001" customHeight="1" x14ac:dyDescent="0.2"/>
    <row r="57" spans="10:19" ht="20.100000000000001" customHeight="1" x14ac:dyDescent="0.2"/>
    <row r="58" spans="10:19" ht="20.100000000000001" customHeight="1" x14ac:dyDescent="0.2"/>
    <row r="59" spans="10:19" ht="20.100000000000001" customHeight="1" x14ac:dyDescent="0.2"/>
    <row r="60" spans="10:19" ht="20.100000000000001" customHeight="1" x14ac:dyDescent="0.2"/>
    <row r="61" spans="10:19" ht="20.100000000000001" customHeight="1" x14ac:dyDescent="0.2"/>
    <row r="62" spans="10:19" ht="20.100000000000001" customHeight="1" x14ac:dyDescent="0.2"/>
    <row r="63" spans="10:19" ht="20.100000000000001" customHeight="1" x14ac:dyDescent="0.2"/>
    <row r="64" spans="10:19" ht="20.100000000000001" customHeight="1" x14ac:dyDescent="0.2"/>
    <row r="65" ht="20.100000000000001" customHeight="1" x14ac:dyDescent="0.2"/>
    <row r="66" ht="20.100000000000001" customHeight="1" x14ac:dyDescent="0.2"/>
    <row r="67" ht="20.100000000000001" customHeight="1" x14ac:dyDescent="0.2"/>
    <row r="68" ht="20.100000000000001" customHeight="1" x14ac:dyDescent="0.2"/>
    <row r="69" ht="20.100000000000001" customHeight="1" x14ac:dyDescent="0.2"/>
    <row r="70" ht="20.100000000000001" customHeight="1" x14ac:dyDescent="0.2"/>
    <row r="71" ht="20.100000000000001" customHeight="1" x14ac:dyDescent="0.2"/>
    <row r="72" ht="20.100000000000001" customHeight="1" x14ac:dyDescent="0.2"/>
    <row r="73" ht="20.100000000000001" customHeight="1" x14ac:dyDescent="0.2"/>
    <row r="74" ht="20.100000000000001" customHeight="1" x14ac:dyDescent="0.2"/>
    <row r="75" ht="20.100000000000001" customHeight="1" x14ac:dyDescent="0.2"/>
    <row r="76" ht="20.100000000000001" customHeight="1" x14ac:dyDescent="0.2"/>
    <row r="77" ht="20.100000000000001" customHeight="1" x14ac:dyDescent="0.2"/>
    <row r="78" ht="20.100000000000001" customHeight="1" x14ac:dyDescent="0.2"/>
    <row r="79" ht="20.100000000000001" customHeight="1" x14ac:dyDescent="0.2"/>
    <row r="80"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sheetData>
  <mergeCells count="214">
    <mergeCell ref="Y37:Z37"/>
    <mergeCell ref="Y38:Z38"/>
    <mergeCell ref="AA37:AH37"/>
    <mergeCell ref="AA38:AH38"/>
    <mergeCell ref="AG24:AH24"/>
    <mergeCell ref="AA23:AB23"/>
    <mergeCell ref="AC23:AD23"/>
    <mergeCell ref="Y34:Z36"/>
    <mergeCell ref="AA34:AF34"/>
    <mergeCell ref="AG34:AH34"/>
    <mergeCell ref="AA36:AH36"/>
    <mergeCell ref="AA28:AH28"/>
    <mergeCell ref="AE24:AF24"/>
    <mergeCell ref="AG23:AH23"/>
    <mergeCell ref="AA35:AH35"/>
    <mergeCell ref="J8:N8"/>
    <mergeCell ref="O8:S8"/>
    <mergeCell ref="C15:E18"/>
    <mergeCell ref="M16:P16"/>
    <mergeCell ref="M15:P15"/>
    <mergeCell ref="Q16:T16"/>
    <mergeCell ref="F18:G18"/>
    <mergeCell ref="H18:L18"/>
    <mergeCell ref="M18:P18"/>
    <mergeCell ref="H16:L16"/>
    <mergeCell ref="M17:P17"/>
    <mergeCell ref="H17:L17"/>
    <mergeCell ref="Y12:AH12"/>
    <mergeCell ref="O12:X12"/>
    <mergeCell ref="E12:N12"/>
    <mergeCell ref="C13:E14"/>
    <mergeCell ref="U14:X14"/>
    <mergeCell ref="U28:X28"/>
    <mergeCell ref="Q17:T17"/>
    <mergeCell ref="Q19:T19"/>
    <mergeCell ref="U19:X19"/>
    <mergeCell ref="U26:X26"/>
    <mergeCell ref="AG20:AH20"/>
    <mergeCell ref="AA24:AB24"/>
    <mergeCell ref="AA25:AH26"/>
    <mergeCell ref="Y19:Z28"/>
    <mergeCell ref="AA27:AH27"/>
    <mergeCell ref="Y13:AH14"/>
    <mergeCell ref="Q28:T28"/>
    <mergeCell ref="AE23:AF23"/>
    <mergeCell ref="U25:X25"/>
    <mergeCell ref="U20:X20"/>
    <mergeCell ref="U24:X24"/>
    <mergeCell ref="U16:X16"/>
    <mergeCell ref="M21:P21"/>
    <mergeCell ref="Q21:T21"/>
    <mergeCell ref="AE20:AF20"/>
    <mergeCell ref="Q22:T22"/>
    <mergeCell ref="AA19:AD20"/>
    <mergeCell ref="AE19:AH19"/>
    <mergeCell ref="AA21:AB21"/>
    <mergeCell ref="AA22:AB22"/>
    <mergeCell ref="AG21:AH21"/>
    <mergeCell ref="AC22:AD22"/>
    <mergeCell ref="AC21:AD21"/>
    <mergeCell ref="AE22:AF22"/>
    <mergeCell ref="U21:X21"/>
    <mergeCell ref="U38:X38"/>
    <mergeCell ref="Q34:T34"/>
    <mergeCell ref="C37:E38"/>
    <mergeCell ref="F37:L38"/>
    <mergeCell ref="Q37:T37"/>
    <mergeCell ref="M37:P37"/>
    <mergeCell ref="Q35:T35"/>
    <mergeCell ref="U37:X37"/>
    <mergeCell ref="U34:X34"/>
    <mergeCell ref="U35:X35"/>
    <mergeCell ref="Y29:Z33"/>
    <mergeCell ref="AA29:AH29"/>
    <mergeCell ref="U32:X32"/>
    <mergeCell ref="AA30:AH30"/>
    <mergeCell ref="AA33:AH33"/>
    <mergeCell ref="AA32:AH32"/>
    <mergeCell ref="U29:X29"/>
    <mergeCell ref="U31:X31"/>
    <mergeCell ref="U30:X30"/>
    <mergeCell ref="AA31:AH31"/>
    <mergeCell ref="C27:E31"/>
    <mergeCell ref="M28:P28"/>
    <mergeCell ref="F29:G29"/>
    <mergeCell ref="F28:G28"/>
    <mergeCell ref="H27:L27"/>
    <mergeCell ref="H30:K31"/>
    <mergeCell ref="M31:P31"/>
    <mergeCell ref="H28:L28"/>
    <mergeCell ref="U36:X36"/>
    <mergeCell ref="M30:P30"/>
    <mergeCell ref="Q32:T32"/>
    <mergeCell ref="Q30:T30"/>
    <mergeCell ref="Q29:T29"/>
    <mergeCell ref="U22:X22"/>
    <mergeCell ref="Q20:T20"/>
    <mergeCell ref="H25:L25"/>
    <mergeCell ref="M25:P25"/>
    <mergeCell ref="M23:P23"/>
    <mergeCell ref="C19:E22"/>
    <mergeCell ref="M19:P19"/>
    <mergeCell ref="U23:X23"/>
    <mergeCell ref="Q24:T24"/>
    <mergeCell ref="C23:E26"/>
    <mergeCell ref="H21:L21"/>
    <mergeCell ref="H19:L19"/>
    <mergeCell ref="M22:P22"/>
    <mergeCell ref="H23:L23"/>
    <mergeCell ref="M24:P24"/>
    <mergeCell ref="F20:G20"/>
    <mergeCell ref="F21:G21"/>
    <mergeCell ref="Q14:T14"/>
    <mergeCell ref="F17:G17"/>
    <mergeCell ref="F16:G16"/>
    <mergeCell ref="F15:G15"/>
    <mergeCell ref="H15:L15"/>
    <mergeCell ref="Q15:T15"/>
    <mergeCell ref="F24:G24"/>
    <mergeCell ref="F26:G26"/>
    <mergeCell ref="M32:P32"/>
    <mergeCell ref="H26:L26"/>
    <mergeCell ref="F36:G36"/>
    <mergeCell ref="F35:G35"/>
    <mergeCell ref="AA4:AB4"/>
    <mergeCell ref="C5:M6"/>
    <mergeCell ref="N6:T6"/>
    <mergeCell ref="C7:C8"/>
    <mergeCell ref="D7:D8"/>
    <mergeCell ref="M20:P20"/>
    <mergeCell ref="E8:I8"/>
    <mergeCell ref="N5:T5"/>
    <mergeCell ref="T8:X8"/>
    <mergeCell ref="Y8:AC8"/>
    <mergeCell ref="S4:T4"/>
    <mergeCell ref="AB5:AH5"/>
    <mergeCell ref="AB6:AH6"/>
    <mergeCell ref="U5:AA5"/>
    <mergeCell ref="U6:AA6"/>
    <mergeCell ref="Q13:X13"/>
    <mergeCell ref="M13:P13"/>
    <mergeCell ref="C9:C12"/>
    <mergeCell ref="D34:E36"/>
    <mergeCell ref="M36:P36"/>
    <mergeCell ref="C34:C36"/>
    <mergeCell ref="F32:K33"/>
    <mergeCell ref="Q38:T38"/>
    <mergeCell ref="Y17:AH17"/>
    <mergeCell ref="Q33:T33"/>
    <mergeCell ref="U33:X33"/>
    <mergeCell ref="Q27:T27"/>
    <mergeCell ref="U27:X27"/>
    <mergeCell ref="Q31:T31"/>
    <mergeCell ref="Q36:T36"/>
    <mergeCell ref="H20:L20"/>
    <mergeCell ref="M26:P26"/>
    <mergeCell ref="Q25:T25"/>
    <mergeCell ref="Q26:T26"/>
    <mergeCell ref="Q23:T23"/>
    <mergeCell ref="H22:L22"/>
    <mergeCell ref="H24:L24"/>
    <mergeCell ref="M33:P33"/>
    <mergeCell ref="M38:P38"/>
    <mergeCell ref="F22:G22"/>
    <mergeCell ref="F25:G25"/>
    <mergeCell ref="F23:G23"/>
    <mergeCell ref="B3:B8"/>
    <mergeCell ref="B9:B38"/>
    <mergeCell ref="AG22:AH22"/>
    <mergeCell ref="AC24:AD24"/>
    <mergeCell ref="F19:G19"/>
    <mergeCell ref="U17:X17"/>
    <mergeCell ref="AE21:AF21"/>
    <mergeCell ref="AA3:AH3"/>
    <mergeCell ref="F34:G34"/>
    <mergeCell ref="H36:L36"/>
    <mergeCell ref="F27:G27"/>
    <mergeCell ref="H29:L29"/>
    <mergeCell ref="M29:P29"/>
    <mergeCell ref="M27:P27"/>
    <mergeCell ref="F30:G31"/>
    <mergeCell ref="C4:D4"/>
    <mergeCell ref="E4:J4"/>
    <mergeCell ref="M4:R4"/>
    <mergeCell ref="K4:L4"/>
    <mergeCell ref="M35:P35"/>
    <mergeCell ref="M34:P34"/>
    <mergeCell ref="H34:L34"/>
    <mergeCell ref="H35:L35"/>
    <mergeCell ref="C32:E33"/>
    <mergeCell ref="AE2:AH2"/>
    <mergeCell ref="K2:AD2"/>
    <mergeCell ref="Q18:T18"/>
    <mergeCell ref="U18:X18"/>
    <mergeCell ref="Y16:AH16"/>
    <mergeCell ref="S3:Z3"/>
    <mergeCell ref="U4:Z4"/>
    <mergeCell ref="Y18:AH18"/>
    <mergeCell ref="AC4:AH4"/>
    <mergeCell ref="E7:AH7"/>
    <mergeCell ref="C3:J3"/>
    <mergeCell ref="K3:R3"/>
    <mergeCell ref="B2:J2"/>
    <mergeCell ref="AD8:AH8"/>
    <mergeCell ref="D11:D12"/>
    <mergeCell ref="E10:F10"/>
    <mergeCell ref="F13:L14"/>
    <mergeCell ref="E9:N9"/>
    <mergeCell ref="G10:AH10"/>
    <mergeCell ref="M14:P14"/>
    <mergeCell ref="O9:AH9"/>
    <mergeCell ref="U15:X15"/>
    <mergeCell ref="Y15:AH15"/>
    <mergeCell ref="E11:AH11"/>
  </mergeCells>
  <phoneticPr fontId="2" type="noConversion"/>
  <printOptions horizontalCentered="1" verticalCentered="1"/>
  <pageMargins left="0.15748031496062992" right="0.23622047244094491" top="0.15748031496062992" bottom="0.35433070866141736" header="0.11811023622047245" footer="0.47244094488188981"/>
  <pageSetup paperSize="9" scale="8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55"/>
  <sheetViews>
    <sheetView topLeftCell="A10" zoomScale="91" workbookViewId="0">
      <selection activeCell="H12" sqref="H12"/>
    </sheetView>
  </sheetViews>
  <sheetFormatPr baseColWidth="10" defaultColWidth="9.140625" defaultRowHeight="12.75" x14ac:dyDescent="0.2"/>
  <cols>
    <col min="1" max="1" width="11.42578125" customWidth="1"/>
    <col min="2" max="2" width="14" customWidth="1"/>
    <col min="3" max="4" width="11.42578125" customWidth="1"/>
    <col min="5" max="5" width="15.28515625" customWidth="1"/>
    <col min="6" max="6" width="11.42578125" customWidth="1"/>
    <col min="7" max="7" width="12" customWidth="1"/>
    <col min="8" max="8" width="11.7109375" customWidth="1"/>
    <col min="9" max="9" width="16.28515625" customWidth="1"/>
    <col min="10" max="10" width="9.140625" customWidth="1"/>
  </cols>
  <sheetData>
    <row r="2" spans="2:9" ht="13.5" thickBot="1" x14ac:dyDescent="0.25"/>
    <row r="3" spans="2:9" ht="13.5" thickBot="1" x14ac:dyDescent="0.25">
      <c r="B3" s="135" t="s">
        <v>123</v>
      </c>
      <c r="C3" s="136" t="s">
        <v>140</v>
      </c>
      <c r="D3" s="136" t="s">
        <v>136</v>
      </c>
      <c r="E3" s="137" t="s">
        <v>139</v>
      </c>
      <c r="F3" s="138" t="s">
        <v>137</v>
      </c>
      <c r="G3" s="139" t="s">
        <v>141</v>
      </c>
      <c r="H3" s="136" t="s">
        <v>138</v>
      </c>
      <c r="I3" s="140" t="s">
        <v>142</v>
      </c>
    </row>
    <row r="4" spans="2:9" ht="13.5" thickBot="1" x14ac:dyDescent="0.25">
      <c r="B4" s="92" t="s">
        <v>124</v>
      </c>
      <c r="C4" s="93">
        <v>25</v>
      </c>
      <c r="D4" s="93">
        <v>63</v>
      </c>
      <c r="E4" s="108">
        <v>95</v>
      </c>
      <c r="F4" s="112"/>
      <c r="G4" s="110">
        <f t="shared" ref="G4:G15" si="0">SUM(C4*F4)</f>
        <v>0</v>
      </c>
      <c r="H4" s="93">
        <f t="shared" ref="H4:H15" si="1">SUM(D4*F4)</f>
        <v>0</v>
      </c>
      <c r="I4" s="94">
        <f t="shared" ref="I4:I15" si="2">SUM(E4*F4)</f>
        <v>0</v>
      </c>
    </row>
    <row r="5" spans="2:9" ht="13.5" thickBot="1" x14ac:dyDescent="0.25">
      <c r="B5" s="92" t="s">
        <v>125</v>
      </c>
      <c r="C5" s="93">
        <v>25</v>
      </c>
      <c r="D5" s="93">
        <v>64</v>
      </c>
      <c r="E5" s="108">
        <v>95</v>
      </c>
      <c r="F5" s="112"/>
      <c r="G5" s="110">
        <f t="shared" si="0"/>
        <v>0</v>
      </c>
      <c r="H5" s="93">
        <f t="shared" si="1"/>
        <v>0</v>
      </c>
      <c r="I5" s="94">
        <f t="shared" si="2"/>
        <v>0</v>
      </c>
    </row>
    <row r="6" spans="2:9" ht="13.5" thickBot="1" x14ac:dyDescent="0.25">
      <c r="B6" s="92" t="s">
        <v>126</v>
      </c>
      <c r="C6" s="93">
        <v>25</v>
      </c>
      <c r="D6" s="93">
        <v>62</v>
      </c>
      <c r="E6" s="108">
        <v>95</v>
      </c>
      <c r="F6" s="112"/>
      <c r="G6" s="110">
        <f t="shared" si="0"/>
        <v>0</v>
      </c>
      <c r="H6" s="93">
        <f t="shared" si="1"/>
        <v>0</v>
      </c>
      <c r="I6" s="94">
        <f t="shared" si="2"/>
        <v>0</v>
      </c>
    </row>
    <row r="7" spans="2:9" ht="13.5" thickBot="1" x14ac:dyDescent="0.25">
      <c r="B7" s="92" t="s">
        <v>127</v>
      </c>
      <c r="C7" s="93"/>
      <c r="D7" s="93"/>
      <c r="E7" s="108"/>
      <c r="F7" s="112"/>
      <c r="G7" s="110">
        <f t="shared" si="0"/>
        <v>0</v>
      </c>
      <c r="H7" s="93">
        <f t="shared" si="1"/>
        <v>0</v>
      </c>
      <c r="I7" s="94">
        <f t="shared" si="2"/>
        <v>0</v>
      </c>
    </row>
    <row r="8" spans="2:9" ht="13.5" thickBot="1" x14ac:dyDescent="0.25">
      <c r="B8" s="92" t="s">
        <v>128</v>
      </c>
      <c r="C8" s="93"/>
      <c r="D8" s="93"/>
      <c r="E8" s="108"/>
      <c r="F8" s="112"/>
      <c r="G8" s="110">
        <f t="shared" si="0"/>
        <v>0</v>
      </c>
      <c r="H8" s="93">
        <f t="shared" si="1"/>
        <v>0</v>
      </c>
      <c r="I8" s="94">
        <f t="shared" si="2"/>
        <v>0</v>
      </c>
    </row>
    <row r="9" spans="2:9" ht="13.5" thickBot="1" x14ac:dyDescent="0.25">
      <c r="B9" s="92" t="s">
        <v>129</v>
      </c>
      <c r="C9" s="93"/>
      <c r="D9" s="93"/>
      <c r="E9" s="108"/>
      <c r="F9" s="112"/>
      <c r="G9" s="110">
        <f t="shared" si="0"/>
        <v>0</v>
      </c>
      <c r="H9" s="93">
        <f t="shared" si="1"/>
        <v>0</v>
      </c>
      <c r="I9" s="94">
        <f t="shared" si="2"/>
        <v>0</v>
      </c>
    </row>
    <row r="10" spans="2:9" ht="13.5" thickBot="1" x14ac:dyDescent="0.25">
      <c r="B10" s="92" t="s">
        <v>130</v>
      </c>
      <c r="C10" s="93">
        <v>26.4</v>
      </c>
      <c r="D10" s="93">
        <v>47</v>
      </c>
      <c r="E10" s="108">
        <v>68</v>
      </c>
      <c r="F10" s="112"/>
      <c r="G10" s="110">
        <f t="shared" si="0"/>
        <v>0</v>
      </c>
      <c r="H10" s="93">
        <f t="shared" si="1"/>
        <v>0</v>
      </c>
      <c r="I10" s="94">
        <f t="shared" si="2"/>
        <v>0</v>
      </c>
    </row>
    <row r="11" spans="2:9" ht="13.5" thickBot="1" x14ac:dyDescent="0.25">
      <c r="B11" s="92" t="s">
        <v>131</v>
      </c>
      <c r="C11" s="93">
        <v>26.4</v>
      </c>
      <c r="D11" s="93">
        <v>48</v>
      </c>
      <c r="E11" s="108">
        <v>68</v>
      </c>
      <c r="F11" s="112"/>
      <c r="G11" s="110">
        <f t="shared" si="0"/>
        <v>0</v>
      </c>
      <c r="H11" s="93">
        <f t="shared" si="1"/>
        <v>0</v>
      </c>
      <c r="I11" s="94">
        <f t="shared" si="2"/>
        <v>0</v>
      </c>
    </row>
    <row r="12" spans="2:9" ht="13.5" thickBot="1" x14ac:dyDescent="0.25">
      <c r="B12" s="92" t="s">
        <v>135</v>
      </c>
      <c r="C12" s="93">
        <v>26.4</v>
      </c>
      <c r="D12" s="93">
        <v>48</v>
      </c>
      <c r="E12" s="108">
        <v>68</v>
      </c>
      <c r="F12" s="112"/>
      <c r="G12" s="110">
        <f t="shared" si="0"/>
        <v>0</v>
      </c>
      <c r="H12" s="93">
        <f t="shared" si="1"/>
        <v>0</v>
      </c>
      <c r="I12" s="94">
        <f t="shared" si="2"/>
        <v>0</v>
      </c>
    </row>
    <row r="13" spans="2:9" ht="13.5" thickBot="1" x14ac:dyDescent="0.25">
      <c r="B13" s="92" t="s">
        <v>132</v>
      </c>
      <c r="C13" s="93">
        <v>26.4</v>
      </c>
      <c r="D13" s="93">
        <v>47</v>
      </c>
      <c r="E13" s="108">
        <v>68</v>
      </c>
      <c r="F13" s="112"/>
      <c r="G13" s="110">
        <f t="shared" si="0"/>
        <v>0</v>
      </c>
      <c r="H13" s="93">
        <f t="shared" si="1"/>
        <v>0</v>
      </c>
      <c r="I13" s="94">
        <f t="shared" si="2"/>
        <v>0</v>
      </c>
    </row>
    <row r="14" spans="2:9" ht="13.5" thickBot="1" x14ac:dyDescent="0.25">
      <c r="B14" s="92" t="s">
        <v>133</v>
      </c>
      <c r="C14" s="93">
        <v>26.4</v>
      </c>
      <c r="D14" s="93">
        <v>47</v>
      </c>
      <c r="E14" s="108">
        <v>68</v>
      </c>
      <c r="F14" s="112"/>
      <c r="G14" s="110">
        <f t="shared" si="0"/>
        <v>0</v>
      </c>
      <c r="H14" s="93">
        <f t="shared" si="1"/>
        <v>0</v>
      </c>
      <c r="I14" s="94">
        <f t="shared" si="2"/>
        <v>0</v>
      </c>
    </row>
    <row r="15" spans="2:9" ht="13.5" thickBot="1" x14ac:dyDescent="0.25">
      <c r="B15" s="95" t="s">
        <v>134</v>
      </c>
      <c r="C15" s="96">
        <v>26.4</v>
      </c>
      <c r="D15" s="96">
        <v>47</v>
      </c>
      <c r="E15" s="109">
        <v>68</v>
      </c>
      <c r="F15" s="112"/>
      <c r="G15" s="111">
        <f t="shared" si="0"/>
        <v>0</v>
      </c>
      <c r="H15" s="96">
        <f t="shared" si="1"/>
        <v>0</v>
      </c>
      <c r="I15" s="97">
        <f t="shared" si="2"/>
        <v>0</v>
      </c>
    </row>
    <row r="16" spans="2:9" ht="13.5" thickBot="1" x14ac:dyDescent="0.25">
      <c r="B16" s="98"/>
      <c r="C16" s="99"/>
      <c r="D16" s="99"/>
      <c r="E16" s="99"/>
      <c r="F16" s="141">
        <f>SUM(F4:F15)</f>
        <v>0</v>
      </c>
      <c r="G16" s="101">
        <f>SUM(G4:G15)</f>
        <v>0</v>
      </c>
      <c r="H16" s="100">
        <f>SUM(H4:H15)</f>
        <v>0</v>
      </c>
      <c r="I16" s="102">
        <f>SUM(I4:I15)</f>
        <v>0</v>
      </c>
    </row>
    <row r="17" spans="2:9" ht="13.5" thickBot="1" x14ac:dyDescent="0.25">
      <c r="B17" s="123" t="s">
        <v>148</v>
      </c>
      <c r="C17" s="124" t="s">
        <v>149</v>
      </c>
      <c r="D17" s="124" t="s">
        <v>136</v>
      </c>
      <c r="E17" s="125" t="s">
        <v>139</v>
      </c>
      <c r="F17" s="134" t="s">
        <v>137</v>
      </c>
      <c r="G17" s="126" t="s">
        <v>141</v>
      </c>
      <c r="H17" s="124" t="s">
        <v>138</v>
      </c>
      <c r="I17" s="127" t="s">
        <v>142</v>
      </c>
    </row>
    <row r="18" spans="2:9" ht="13.5" thickBot="1" x14ac:dyDescent="0.25">
      <c r="B18" s="119">
        <v>1350</v>
      </c>
      <c r="C18" s="93">
        <v>20</v>
      </c>
      <c r="D18" s="93">
        <v>89</v>
      </c>
      <c r="E18" s="108">
        <v>102</v>
      </c>
      <c r="F18" s="142"/>
      <c r="G18" s="113">
        <f>C18*F18</f>
        <v>0</v>
      </c>
      <c r="H18" s="103">
        <f>D18*F18</f>
        <v>0</v>
      </c>
      <c r="I18" s="104">
        <f>E18*F18</f>
        <v>0</v>
      </c>
    </row>
    <row r="19" spans="2:9" ht="13.5" thickBot="1" x14ac:dyDescent="0.25">
      <c r="B19" s="92"/>
      <c r="C19" s="93"/>
      <c r="D19" s="93"/>
      <c r="E19" s="108"/>
      <c r="F19" s="142"/>
      <c r="G19" s="113"/>
      <c r="H19" s="103"/>
      <c r="I19" s="104"/>
    </row>
    <row r="20" spans="2:9" ht="13.5" thickBot="1" x14ac:dyDescent="0.25">
      <c r="B20" s="92"/>
      <c r="C20" s="93"/>
      <c r="D20" s="93"/>
      <c r="E20" s="108"/>
      <c r="F20" s="142"/>
      <c r="G20" s="113"/>
      <c r="H20" s="103"/>
      <c r="I20" s="104"/>
    </row>
    <row r="21" spans="2:9" ht="13.5" thickBot="1" x14ac:dyDescent="0.25">
      <c r="B21" s="95"/>
      <c r="C21" s="96"/>
      <c r="D21" s="96"/>
      <c r="E21" s="109"/>
      <c r="F21" s="143"/>
      <c r="G21" s="114"/>
      <c r="H21" s="115"/>
      <c r="I21" s="116"/>
    </row>
    <row r="22" spans="2:9" ht="13.5" thickBot="1" x14ac:dyDescent="0.25">
      <c r="B22" s="98"/>
      <c r="C22" s="99"/>
      <c r="D22" s="99"/>
      <c r="E22" s="117"/>
      <c r="F22" s="142">
        <f>SUM(F18:F21)</f>
        <v>0</v>
      </c>
      <c r="G22" s="118">
        <f>SUM(G18:G21)</f>
        <v>0</v>
      </c>
      <c r="H22" s="118">
        <f t="shared" ref="H22:I22" si="3">SUM(H18:H21)</f>
        <v>0</v>
      </c>
      <c r="I22" s="118">
        <f t="shared" si="3"/>
        <v>0</v>
      </c>
    </row>
    <row r="23" spans="2:9" ht="13.5" thickBot="1" x14ac:dyDescent="0.25">
      <c r="B23" s="128" t="s">
        <v>152</v>
      </c>
      <c r="C23" s="129" t="str">
        <f t="shared" ref="C23:I23" si="4">C3</f>
        <v>Longeur</v>
      </c>
      <c r="D23" s="129" t="str">
        <f t="shared" si="4"/>
        <v>Charge</v>
      </c>
      <c r="E23" s="130" t="str">
        <f t="shared" si="4"/>
        <v>Masse freinée</v>
      </c>
      <c r="F23" s="131" t="str">
        <f t="shared" si="4"/>
        <v>Nombre</v>
      </c>
      <c r="G23" s="132" t="str">
        <f t="shared" si="4"/>
        <v>Long. Tot.</v>
      </c>
      <c r="H23" s="129" t="str">
        <f t="shared" si="4"/>
        <v>Charge T.</v>
      </c>
      <c r="I23" s="133" t="str">
        <f t="shared" si="4"/>
        <v>Masse freinée2</v>
      </c>
    </row>
    <row r="24" spans="2:9" ht="13.5" thickBot="1" x14ac:dyDescent="0.25">
      <c r="B24" s="119">
        <v>1340</v>
      </c>
      <c r="C24" s="93">
        <v>20</v>
      </c>
      <c r="D24" s="93">
        <v>89</v>
      </c>
      <c r="E24" s="108">
        <v>102</v>
      </c>
      <c r="F24" s="142"/>
      <c r="G24" s="113">
        <f>C24*F24</f>
        <v>0</v>
      </c>
      <c r="H24" s="103">
        <f>D24*F24</f>
        <v>0</v>
      </c>
      <c r="I24" s="104">
        <f>E24*F24</f>
        <v>0</v>
      </c>
    </row>
    <row r="25" spans="2:9" ht="13.5" thickBot="1" x14ac:dyDescent="0.25">
      <c r="B25" s="92"/>
      <c r="C25" s="93"/>
      <c r="D25" s="93"/>
      <c r="E25" s="108"/>
      <c r="F25" s="142"/>
      <c r="G25" s="113"/>
      <c r="H25" s="103"/>
      <c r="I25" s="104"/>
    </row>
    <row r="26" spans="2:9" ht="13.5" thickBot="1" x14ac:dyDescent="0.25">
      <c r="B26" s="95"/>
      <c r="C26" s="96"/>
      <c r="D26" s="96"/>
      <c r="E26" s="109"/>
      <c r="F26" s="143"/>
      <c r="G26" s="114"/>
      <c r="H26" s="115"/>
      <c r="I26" s="116"/>
    </row>
    <row r="27" spans="2:9" ht="13.5" thickBot="1" x14ac:dyDescent="0.25">
      <c r="B27" s="98"/>
      <c r="C27" s="99"/>
      <c r="D27" s="99"/>
      <c r="E27" s="117"/>
      <c r="F27" s="142">
        <f>SUM(F23:F26)</f>
        <v>0</v>
      </c>
      <c r="G27" s="118">
        <f>SUM(G23:G26)</f>
        <v>0</v>
      </c>
      <c r="H27" s="118">
        <f t="shared" ref="H27:I27" si="5">SUM(H23:H26)</f>
        <v>0</v>
      </c>
      <c r="I27" s="118">
        <f t="shared" si="5"/>
        <v>0</v>
      </c>
    </row>
    <row r="28" spans="2:9" x14ac:dyDescent="0.2">
      <c r="B28" s="88"/>
      <c r="C28" s="87"/>
      <c r="D28" s="87"/>
      <c r="E28" s="91"/>
      <c r="F28" s="120"/>
      <c r="G28" s="121"/>
      <c r="H28" s="89"/>
      <c r="I28" s="90"/>
    </row>
    <row r="29" spans="2:9" x14ac:dyDescent="0.2">
      <c r="B29" s="474" t="s">
        <v>156</v>
      </c>
      <c r="C29" s="476" t="s">
        <v>157</v>
      </c>
      <c r="D29" s="87"/>
      <c r="E29" s="93"/>
      <c r="F29" s="122"/>
      <c r="G29" s="478" t="s">
        <v>153</v>
      </c>
      <c r="H29" s="479"/>
      <c r="I29" s="480"/>
    </row>
    <row r="30" spans="2:9" x14ac:dyDescent="0.2">
      <c r="B30" s="475"/>
      <c r="C30" s="477"/>
      <c r="D30" s="87"/>
      <c r="E30" s="93"/>
      <c r="F30" s="122"/>
      <c r="G30" s="481" t="s">
        <v>155</v>
      </c>
      <c r="H30" s="482"/>
      <c r="I30" s="483"/>
    </row>
    <row r="31" spans="2:9" x14ac:dyDescent="0.2">
      <c r="B31" s="474" t="s">
        <v>150</v>
      </c>
      <c r="C31" s="476" t="s">
        <v>151</v>
      </c>
      <c r="D31" s="93"/>
      <c r="E31" s="93"/>
      <c r="F31" s="122"/>
      <c r="G31" s="478" t="s">
        <v>154</v>
      </c>
      <c r="H31" s="479"/>
      <c r="I31" s="480"/>
    </row>
    <row r="32" spans="2:9" x14ac:dyDescent="0.2">
      <c r="B32" s="475"/>
      <c r="C32" s="477"/>
      <c r="D32" s="93"/>
      <c r="E32" s="93"/>
      <c r="F32" s="122"/>
      <c r="G32" s="481" t="s">
        <v>155</v>
      </c>
      <c r="H32" s="482"/>
      <c r="I32" s="483"/>
    </row>
    <row r="33" spans="2:10" ht="13.5" thickBot="1" x14ac:dyDescent="0.25">
      <c r="B33" s="105"/>
      <c r="C33" s="106"/>
      <c r="D33" s="106"/>
      <c r="E33" s="106"/>
      <c r="F33" s="106"/>
      <c r="G33" s="106"/>
      <c r="H33" s="106"/>
      <c r="I33" s="107"/>
    </row>
    <row r="45" spans="2:10" ht="30" x14ac:dyDescent="0.4">
      <c r="B45" s="82"/>
    </row>
    <row r="46" spans="2:10" x14ac:dyDescent="0.2">
      <c r="B46" s="83"/>
    </row>
    <row r="47" spans="2:10" x14ac:dyDescent="0.2">
      <c r="B47" s="84"/>
      <c r="C47" s="84"/>
      <c r="D47" s="84"/>
      <c r="E47" s="84"/>
      <c r="F47" s="84"/>
      <c r="G47" s="84"/>
      <c r="H47" s="84"/>
      <c r="I47" s="84"/>
      <c r="J47" s="84"/>
    </row>
    <row r="48" spans="2:10" x14ac:dyDescent="0.2">
      <c r="B48" s="84"/>
      <c r="C48" s="85"/>
      <c r="D48" s="85"/>
      <c r="E48" s="85"/>
      <c r="F48" s="85"/>
      <c r="G48" s="85"/>
      <c r="H48" s="85"/>
      <c r="I48" s="85"/>
      <c r="J48" s="85"/>
    </row>
    <row r="49" spans="2:10" x14ac:dyDescent="0.2">
      <c r="B49" s="84"/>
      <c r="C49" s="85"/>
      <c r="D49" s="85"/>
      <c r="E49" s="85"/>
      <c r="F49" s="85"/>
      <c r="G49" s="85"/>
      <c r="H49" s="85"/>
      <c r="I49" s="85"/>
      <c r="J49" s="85"/>
    </row>
    <row r="50" spans="2:10" x14ac:dyDescent="0.2">
      <c r="B50" s="84"/>
      <c r="C50" s="85"/>
      <c r="D50" s="85"/>
      <c r="E50" s="85"/>
      <c r="F50" s="85"/>
      <c r="G50" s="85"/>
      <c r="H50" s="85"/>
      <c r="I50" s="85"/>
      <c r="J50" s="85"/>
    </row>
    <row r="51" spans="2:10" x14ac:dyDescent="0.2">
      <c r="B51" s="84"/>
      <c r="C51" s="85"/>
      <c r="D51" s="86"/>
      <c r="E51" s="86"/>
      <c r="F51" s="86"/>
      <c r="G51" s="86"/>
      <c r="H51" s="86"/>
      <c r="I51" s="86"/>
      <c r="J51" s="86"/>
    </row>
    <row r="52" spans="2:10" x14ac:dyDescent="0.2">
      <c r="B52" s="84"/>
      <c r="C52" s="85"/>
      <c r="D52" s="86"/>
      <c r="E52" s="86"/>
      <c r="F52" s="86"/>
      <c r="G52" s="86"/>
      <c r="H52" s="86"/>
      <c r="I52" s="86"/>
      <c r="J52" s="86"/>
    </row>
    <row r="53" spans="2:10" x14ac:dyDescent="0.2">
      <c r="B53" s="84"/>
      <c r="C53" s="85"/>
      <c r="D53" s="86"/>
      <c r="E53" s="86"/>
      <c r="F53" s="86"/>
      <c r="G53" s="86"/>
      <c r="H53" s="86"/>
      <c r="I53" s="86"/>
      <c r="J53" s="86"/>
    </row>
    <row r="54" spans="2:10" x14ac:dyDescent="0.2">
      <c r="B54" s="84"/>
      <c r="C54" s="85"/>
      <c r="D54" s="85"/>
      <c r="E54" s="85"/>
      <c r="F54" s="85"/>
      <c r="G54" s="86"/>
      <c r="H54" s="86"/>
      <c r="I54" s="86"/>
      <c r="J54" s="86"/>
    </row>
    <row r="55" spans="2:10" x14ac:dyDescent="0.2">
      <c r="B55" s="84"/>
      <c r="C55" s="85"/>
      <c r="D55" s="85"/>
      <c r="E55" s="85"/>
      <c r="F55" s="85"/>
      <c r="G55" s="85"/>
      <c r="H55" s="85"/>
      <c r="I55" s="85"/>
      <c r="J55" s="85"/>
    </row>
  </sheetData>
  <mergeCells count="8">
    <mergeCell ref="G32:I32"/>
    <mergeCell ref="B31:B32"/>
    <mergeCell ref="C31:C32"/>
    <mergeCell ref="B29:B30"/>
    <mergeCell ref="C29:C30"/>
    <mergeCell ref="G29:I29"/>
    <mergeCell ref="G30:I30"/>
    <mergeCell ref="G31:I31"/>
  </mergeCells>
  <phoneticPr fontId="2" type="noConversion"/>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O119"/>
  <sheetViews>
    <sheetView zoomScale="91" workbookViewId="0">
      <selection activeCell="K32" sqref="K32"/>
    </sheetView>
  </sheetViews>
  <sheetFormatPr baseColWidth="10" defaultColWidth="9.140625" defaultRowHeight="12.75" x14ac:dyDescent="0.2"/>
  <cols>
    <col min="1" max="1" width="1.140625" customWidth="1"/>
    <col min="2" max="2" width="7.7109375" bestFit="1" customWidth="1"/>
    <col min="3" max="49" width="3.7109375" customWidth="1"/>
  </cols>
  <sheetData>
    <row r="1" spans="2:38" ht="6" customHeight="1" thickBot="1" x14ac:dyDescent="0.3">
      <c r="B1" s="4"/>
      <c r="C1" s="4"/>
      <c r="D1" s="4"/>
      <c r="E1" s="4"/>
      <c r="F1" s="4"/>
      <c r="G1" s="4"/>
      <c r="H1" s="4"/>
      <c r="I1" s="4"/>
      <c r="J1" s="5"/>
      <c r="K1" s="5"/>
      <c r="L1" s="5"/>
      <c r="M1" s="5"/>
      <c r="N1" s="5"/>
      <c r="O1" s="5"/>
      <c r="P1" s="5"/>
      <c r="Q1" s="5"/>
      <c r="R1" s="5"/>
      <c r="S1" s="1"/>
      <c r="T1" s="1"/>
      <c r="U1" s="1"/>
      <c r="V1" s="1"/>
      <c r="W1" s="1"/>
      <c r="X1" s="1"/>
    </row>
    <row r="2" spans="2:38" ht="45" customHeight="1" thickBot="1" x14ac:dyDescent="0.25">
      <c r="B2" s="486"/>
      <c r="C2" s="487"/>
      <c r="D2" s="487"/>
      <c r="E2" s="487"/>
      <c r="F2" s="487"/>
      <c r="G2" s="487"/>
      <c r="H2" s="487"/>
      <c r="I2" s="487"/>
      <c r="J2" s="488"/>
      <c r="K2" s="489" t="s">
        <v>77</v>
      </c>
      <c r="L2" s="490"/>
      <c r="M2" s="490"/>
      <c r="N2" s="490"/>
      <c r="O2" s="490"/>
      <c r="P2" s="490"/>
      <c r="Q2" s="490"/>
      <c r="R2" s="490"/>
      <c r="S2" s="490"/>
      <c r="T2" s="490"/>
      <c r="U2" s="490"/>
      <c r="V2" s="490"/>
      <c r="W2" s="490"/>
      <c r="X2" s="490"/>
      <c r="Y2" s="490"/>
      <c r="Z2" s="490"/>
      <c r="AA2" s="490"/>
      <c r="AB2" s="490"/>
      <c r="AC2" s="490"/>
      <c r="AD2" s="491"/>
      <c r="AE2" s="492" t="s">
        <v>79</v>
      </c>
      <c r="AF2" s="493"/>
      <c r="AG2" s="493"/>
      <c r="AH2" s="494"/>
      <c r="AI2" s="2"/>
      <c r="AJ2" s="2"/>
      <c r="AK2" s="2"/>
      <c r="AL2" s="2"/>
    </row>
    <row r="3" spans="2:38" ht="11.25" customHeight="1" thickBot="1" x14ac:dyDescent="0.25">
      <c r="B3" s="17"/>
      <c r="C3" s="18"/>
      <c r="D3" s="19"/>
      <c r="E3" s="19"/>
      <c r="F3" s="19"/>
      <c r="G3" s="19"/>
      <c r="H3" s="19"/>
      <c r="I3" s="19"/>
      <c r="J3" s="19"/>
      <c r="K3" s="19"/>
      <c r="L3" s="19"/>
      <c r="M3" s="19"/>
      <c r="N3" s="19"/>
      <c r="O3" s="19"/>
      <c r="P3" s="19"/>
      <c r="Q3" s="19"/>
      <c r="R3" s="19"/>
      <c r="S3" s="18"/>
      <c r="T3" s="19"/>
      <c r="U3" s="19"/>
      <c r="V3" s="19"/>
      <c r="W3" s="19"/>
      <c r="X3" s="19"/>
      <c r="Y3" s="19"/>
      <c r="Z3" s="19"/>
      <c r="AA3" s="18"/>
      <c r="AB3" s="19"/>
      <c r="AC3" s="19"/>
      <c r="AD3" s="19"/>
      <c r="AE3" s="19"/>
      <c r="AF3" s="19"/>
      <c r="AG3" s="19"/>
      <c r="AH3" s="19"/>
      <c r="AI3" s="2"/>
      <c r="AJ3" s="2"/>
      <c r="AK3" s="2"/>
      <c r="AL3" s="2"/>
    </row>
    <row r="4" spans="2:38" ht="42" customHeight="1" thickBot="1" x14ac:dyDescent="0.25">
      <c r="B4" s="20" t="s">
        <v>80</v>
      </c>
      <c r="C4" s="495" t="s">
        <v>81</v>
      </c>
      <c r="D4" s="495"/>
      <c r="E4" s="495"/>
      <c r="F4" s="495"/>
      <c r="G4" s="495"/>
      <c r="H4" s="495"/>
      <c r="I4" s="495"/>
      <c r="J4" s="495"/>
      <c r="K4" s="495"/>
      <c r="L4" s="495"/>
      <c r="M4" s="495"/>
      <c r="N4" s="495"/>
      <c r="O4" s="495"/>
      <c r="P4" s="495"/>
      <c r="Q4" s="495"/>
      <c r="R4" s="495"/>
      <c r="S4" s="495"/>
      <c r="T4" s="495"/>
      <c r="U4" s="495"/>
      <c r="V4" s="495"/>
      <c r="W4" s="495"/>
      <c r="X4" s="495"/>
      <c r="Y4" s="495"/>
      <c r="Z4" s="495"/>
      <c r="AA4" s="495"/>
      <c r="AB4" s="495"/>
      <c r="AC4" s="495"/>
      <c r="AD4" s="495"/>
      <c r="AE4" s="495"/>
      <c r="AF4" s="495"/>
      <c r="AG4" s="495"/>
      <c r="AH4" s="496"/>
      <c r="AI4" s="21"/>
      <c r="AJ4" s="2"/>
      <c r="AK4" s="2"/>
      <c r="AL4" s="2"/>
    </row>
    <row r="5" spans="2:38" ht="42" customHeight="1" x14ac:dyDescent="0.2">
      <c r="B5" s="22" t="s">
        <v>82</v>
      </c>
      <c r="C5" s="497" t="s">
        <v>83</v>
      </c>
      <c r="D5" s="497"/>
      <c r="E5" s="497"/>
      <c r="F5" s="497"/>
      <c r="G5" s="497"/>
      <c r="H5" s="497"/>
      <c r="I5" s="497"/>
      <c r="J5" s="497"/>
      <c r="K5" s="497"/>
      <c r="L5" s="497"/>
      <c r="M5" s="497"/>
      <c r="N5" s="497"/>
      <c r="O5" s="497"/>
      <c r="P5" s="497"/>
      <c r="Q5" s="497"/>
      <c r="R5" s="497"/>
      <c r="S5" s="497"/>
      <c r="T5" s="497"/>
      <c r="U5" s="497"/>
      <c r="V5" s="497"/>
      <c r="W5" s="497"/>
      <c r="X5" s="497"/>
      <c r="Y5" s="497"/>
      <c r="Z5" s="497"/>
      <c r="AA5" s="497"/>
      <c r="AB5" s="497"/>
      <c r="AC5" s="497"/>
      <c r="AD5" s="497"/>
      <c r="AE5" s="497"/>
      <c r="AF5" s="497"/>
      <c r="AG5" s="497"/>
      <c r="AH5" s="497"/>
      <c r="AI5" s="21"/>
    </row>
    <row r="6" spans="2:38" ht="42" customHeight="1" x14ac:dyDescent="0.2">
      <c r="B6" s="23" t="s">
        <v>57</v>
      </c>
      <c r="C6" s="484" t="s">
        <v>88</v>
      </c>
      <c r="D6" s="484"/>
      <c r="E6" s="484"/>
      <c r="F6" s="484"/>
      <c r="G6" s="484"/>
      <c r="H6" s="484"/>
      <c r="I6" s="484"/>
      <c r="J6" s="484"/>
      <c r="K6" s="484"/>
      <c r="L6" s="484"/>
      <c r="M6" s="484"/>
      <c r="N6" s="484"/>
      <c r="O6" s="484"/>
      <c r="P6" s="484"/>
      <c r="Q6" s="484"/>
      <c r="R6" s="484"/>
      <c r="S6" s="484"/>
      <c r="T6" s="484"/>
      <c r="U6" s="484"/>
      <c r="V6" s="484"/>
      <c r="W6" s="484"/>
      <c r="X6" s="484"/>
      <c r="Y6" s="484"/>
      <c r="Z6" s="484"/>
      <c r="AA6" s="484"/>
      <c r="AB6" s="484"/>
      <c r="AC6" s="484"/>
      <c r="AD6" s="484"/>
      <c r="AE6" s="484"/>
      <c r="AF6" s="484"/>
      <c r="AG6" s="484"/>
      <c r="AH6" s="484"/>
      <c r="AI6" s="21"/>
      <c r="AJ6" s="2"/>
      <c r="AK6" s="2"/>
      <c r="AL6" s="2"/>
    </row>
    <row r="7" spans="2:38" ht="42" customHeight="1" x14ac:dyDescent="0.2">
      <c r="B7" s="23" t="s">
        <v>3</v>
      </c>
      <c r="C7" s="484" t="s">
        <v>118</v>
      </c>
      <c r="D7" s="484"/>
      <c r="E7" s="484"/>
      <c r="F7" s="484"/>
      <c r="G7" s="484"/>
      <c r="H7" s="484"/>
      <c r="I7" s="484"/>
      <c r="J7" s="484"/>
      <c r="K7" s="484"/>
      <c r="L7" s="484"/>
      <c r="M7" s="484"/>
      <c r="N7" s="484"/>
      <c r="O7" s="484"/>
      <c r="P7" s="484"/>
      <c r="Q7" s="484"/>
      <c r="R7" s="484"/>
      <c r="S7" s="484"/>
      <c r="T7" s="484"/>
      <c r="U7" s="484"/>
      <c r="V7" s="484"/>
      <c r="W7" s="484"/>
      <c r="X7" s="484"/>
      <c r="Y7" s="484"/>
      <c r="Z7" s="484"/>
      <c r="AA7" s="484"/>
      <c r="AB7" s="484"/>
      <c r="AC7" s="484"/>
      <c r="AD7" s="484"/>
      <c r="AE7" s="484"/>
      <c r="AF7" s="484"/>
      <c r="AG7" s="484"/>
      <c r="AH7" s="484"/>
      <c r="AI7" s="21"/>
      <c r="AJ7" s="2"/>
      <c r="AK7" s="2"/>
      <c r="AL7" s="2"/>
    </row>
    <row r="8" spans="2:38" ht="42" customHeight="1" x14ac:dyDescent="0.2">
      <c r="B8" s="23" t="s">
        <v>3</v>
      </c>
      <c r="C8" s="484" t="s">
        <v>119</v>
      </c>
      <c r="D8" s="484"/>
      <c r="E8" s="484"/>
      <c r="F8" s="484"/>
      <c r="G8" s="484"/>
      <c r="H8" s="484"/>
      <c r="I8" s="484"/>
      <c r="J8" s="484"/>
      <c r="K8" s="484"/>
      <c r="L8" s="484"/>
      <c r="M8" s="484"/>
      <c r="N8" s="484"/>
      <c r="O8" s="484"/>
      <c r="P8" s="484"/>
      <c r="Q8" s="484"/>
      <c r="R8" s="484"/>
      <c r="S8" s="484"/>
      <c r="T8" s="484"/>
      <c r="U8" s="484"/>
      <c r="V8" s="484"/>
      <c r="W8" s="484"/>
      <c r="X8" s="484"/>
      <c r="Y8" s="484"/>
      <c r="Z8" s="484"/>
      <c r="AA8" s="484"/>
      <c r="AB8" s="484"/>
      <c r="AC8" s="484"/>
      <c r="AD8" s="484"/>
      <c r="AE8" s="484"/>
      <c r="AF8" s="484"/>
      <c r="AG8" s="484"/>
      <c r="AH8" s="484"/>
      <c r="AI8" s="21"/>
      <c r="AJ8" s="2"/>
      <c r="AK8" s="2"/>
      <c r="AL8" s="2"/>
    </row>
    <row r="9" spans="2:38" ht="42" customHeight="1" x14ac:dyDescent="0.2">
      <c r="B9" s="23" t="s">
        <v>3</v>
      </c>
      <c r="C9" s="484" t="s">
        <v>120</v>
      </c>
      <c r="D9" s="484"/>
      <c r="E9" s="484"/>
      <c r="F9" s="484"/>
      <c r="G9" s="484"/>
      <c r="H9" s="484"/>
      <c r="I9" s="484"/>
      <c r="J9" s="484"/>
      <c r="K9" s="484"/>
      <c r="L9" s="484"/>
      <c r="M9" s="484"/>
      <c r="N9" s="484"/>
      <c r="O9" s="484"/>
      <c r="P9" s="484"/>
      <c r="Q9" s="484"/>
      <c r="R9" s="484"/>
      <c r="S9" s="484"/>
      <c r="T9" s="484"/>
      <c r="U9" s="484"/>
      <c r="V9" s="484"/>
      <c r="W9" s="484"/>
      <c r="X9" s="484"/>
      <c r="Y9" s="484"/>
      <c r="Z9" s="484"/>
      <c r="AA9" s="484"/>
      <c r="AB9" s="484"/>
      <c r="AC9" s="484"/>
      <c r="AD9" s="484"/>
      <c r="AE9" s="484"/>
      <c r="AF9" s="484"/>
      <c r="AG9" s="484"/>
      <c r="AH9" s="484"/>
      <c r="AI9" s="21"/>
      <c r="AJ9" s="2"/>
      <c r="AK9" s="2"/>
      <c r="AL9" s="2"/>
    </row>
    <row r="10" spans="2:38" ht="56.25" customHeight="1" x14ac:dyDescent="0.2">
      <c r="B10" s="25" t="s">
        <v>89</v>
      </c>
      <c r="C10" s="484" t="s">
        <v>121</v>
      </c>
      <c r="D10" s="484"/>
      <c r="E10" s="484"/>
      <c r="F10" s="484"/>
      <c r="G10" s="484"/>
      <c r="H10" s="484"/>
      <c r="I10" s="484"/>
      <c r="J10" s="484"/>
      <c r="K10" s="484"/>
      <c r="L10" s="484"/>
      <c r="M10" s="484"/>
      <c r="N10" s="484"/>
      <c r="O10" s="484"/>
      <c r="P10" s="484"/>
      <c r="Q10" s="484"/>
      <c r="R10" s="484"/>
      <c r="S10" s="484"/>
      <c r="T10" s="484"/>
      <c r="U10" s="484"/>
      <c r="V10" s="484"/>
      <c r="W10" s="484"/>
      <c r="X10" s="484"/>
      <c r="Y10" s="484"/>
      <c r="Z10" s="484"/>
      <c r="AA10" s="484"/>
      <c r="AB10" s="484"/>
      <c r="AC10" s="484"/>
      <c r="AD10" s="484"/>
      <c r="AE10" s="484"/>
      <c r="AF10" s="484"/>
      <c r="AG10" s="484"/>
      <c r="AH10" s="484"/>
      <c r="AI10" s="21"/>
      <c r="AJ10" s="2"/>
      <c r="AK10" s="2"/>
      <c r="AL10" s="2"/>
    </row>
    <row r="11" spans="2:38" ht="42" customHeight="1" x14ac:dyDescent="0.2">
      <c r="B11" s="23" t="s">
        <v>8</v>
      </c>
      <c r="C11" s="484" t="s">
        <v>90</v>
      </c>
      <c r="D11" s="484"/>
      <c r="E11" s="484"/>
      <c r="F11" s="484"/>
      <c r="G11" s="484"/>
      <c r="H11" s="484"/>
      <c r="I11" s="484"/>
      <c r="J11" s="484"/>
      <c r="K11" s="484"/>
      <c r="L11" s="484"/>
      <c r="M11" s="484"/>
      <c r="N11" s="484"/>
      <c r="O11" s="484"/>
      <c r="P11" s="484"/>
      <c r="Q11" s="484"/>
      <c r="R11" s="484"/>
      <c r="S11" s="484"/>
      <c r="T11" s="484"/>
      <c r="U11" s="484"/>
      <c r="V11" s="484"/>
      <c r="W11" s="484"/>
      <c r="X11" s="484"/>
      <c r="Y11" s="484"/>
      <c r="Z11" s="484"/>
      <c r="AA11" s="484"/>
      <c r="AB11" s="484"/>
      <c r="AC11" s="484"/>
      <c r="AD11" s="484"/>
      <c r="AE11" s="484"/>
      <c r="AF11" s="484"/>
      <c r="AG11" s="484"/>
      <c r="AH11" s="484"/>
      <c r="AI11" s="21"/>
      <c r="AJ11" s="2"/>
      <c r="AK11" s="2"/>
      <c r="AL11" s="2"/>
    </row>
    <row r="12" spans="2:38" ht="42" customHeight="1" x14ac:dyDescent="0.2">
      <c r="B12" s="23" t="s">
        <v>91</v>
      </c>
      <c r="C12" s="485" t="s">
        <v>92</v>
      </c>
      <c r="D12" s="484"/>
      <c r="E12" s="484"/>
      <c r="F12" s="484"/>
      <c r="G12" s="484"/>
      <c r="H12" s="484"/>
      <c r="I12" s="484"/>
      <c r="J12" s="484"/>
      <c r="K12" s="484"/>
      <c r="L12" s="484"/>
      <c r="M12" s="484"/>
      <c r="N12" s="484"/>
      <c r="O12" s="484"/>
      <c r="P12" s="484"/>
      <c r="Q12" s="484"/>
      <c r="R12" s="484"/>
      <c r="S12" s="484"/>
      <c r="T12" s="484"/>
      <c r="U12" s="484"/>
      <c r="V12" s="484"/>
      <c r="W12" s="484"/>
      <c r="X12" s="484"/>
      <c r="Y12" s="484"/>
      <c r="Z12" s="484"/>
      <c r="AA12" s="484"/>
      <c r="AB12" s="484"/>
      <c r="AC12" s="484"/>
      <c r="AD12" s="484"/>
      <c r="AE12" s="484"/>
      <c r="AF12" s="484"/>
      <c r="AG12" s="484"/>
      <c r="AH12" s="484"/>
      <c r="AI12" s="26"/>
    </row>
    <row r="13" spans="2:38" ht="42" customHeight="1" x14ac:dyDescent="0.2">
      <c r="B13" s="23" t="s">
        <v>93</v>
      </c>
      <c r="C13" s="484" t="s">
        <v>94</v>
      </c>
      <c r="D13" s="484"/>
      <c r="E13" s="484"/>
      <c r="F13" s="484"/>
      <c r="G13" s="484"/>
      <c r="H13" s="484"/>
      <c r="I13" s="484"/>
      <c r="J13" s="484"/>
      <c r="K13" s="484"/>
      <c r="L13" s="484"/>
      <c r="M13" s="484"/>
      <c r="N13" s="484"/>
      <c r="O13" s="484"/>
      <c r="P13" s="484"/>
      <c r="Q13" s="484"/>
      <c r="R13" s="484"/>
      <c r="S13" s="484"/>
      <c r="T13" s="484"/>
      <c r="U13" s="484"/>
      <c r="V13" s="484"/>
      <c r="W13" s="484"/>
      <c r="X13" s="484"/>
      <c r="Y13" s="484"/>
      <c r="Z13" s="484"/>
      <c r="AA13" s="484"/>
      <c r="AB13" s="484"/>
      <c r="AC13" s="484"/>
      <c r="AD13" s="484"/>
      <c r="AE13" s="484"/>
      <c r="AF13" s="484"/>
      <c r="AG13" s="484"/>
      <c r="AH13" s="484"/>
      <c r="AI13" s="26"/>
    </row>
    <row r="14" spans="2:38" ht="42" customHeight="1" x14ac:dyDescent="0.2">
      <c r="B14" s="23" t="s">
        <v>95</v>
      </c>
      <c r="C14" s="484" t="s">
        <v>94</v>
      </c>
      <c r="D14" s="484"/>
      <c r="E14" s="484"/>
      <c r="F14" s="484"/>
      <c r="G14" s="484"/>
      <c r="H14" s="484"/>
      <c r="I14" s="484"/>
      <c r="J14" s="484"/>
      <c r="K14" s="484"/>
      <c r="L14" s="484"/>
      <c r="M14" s="484"/>
      <c r="N14" s="484"/>
      <c r="O14" s="484"/>
      <c r="P14" s="484"/>
      <c r="Q14" s="484"/>
      <c r="R14" s="484"/>
      <c r="S14" s="484"/>
      <c r="T14" s="484"/>
      <c r="U14" s="484"/>
      <c r="V14" s="484"/>
      <c r="W14" s="484"/>
      <c r="X14" s="484"/>
      <c r="Y14" s="484"/>
      <c r="Z14" s="484"/>
      <c r="AA14" s="484"/>
      <c r="AB14" s="484"/>
      <c r="AC14" s="484"/>
      <c r="AD14" s="484"/>
      <c r="AE14" s="484"/>
      <c r="AF14" s="484"/>
      <c r="AG14" s="484"/>
      <c r="AH14" s="484"/>
      <c r="AI14" s="26"/>
    </row>
    <row r="15" spans="2:38" ht="42" customHeight="1" x14ac:dyDescent="0.2">
      <c r="B15" s="23">
        <v>26</v>
      </c>
      <c r="C15" s="484" t="s">
        <v>85</v>
      </c>
      <c r="D15" s="484"/>
      <c r="E15" s="484"/>
      <c r="F15" s="484"/>
      <c r="G15" s="484"/>
      <c r="H15" s="484"/>
      <c r="I15" s="484"/>
      <c r="J15" s="484"/>
      <c r="K15" s="484"/>
      <c r="L15" s="484"/>
      <c r="M15" s="484"/>
      <c r="N15" s="484"/>
      <c r="O15" s="484"/>
      <c r="P15" s="484"/>
      <c r="Q15" s="484"/>
      <c r="R15" s="484"/>
      <c r="S15" s="484"/>
      <c r="T15" s="484"/>
      <c r="U15" s="484"/>
      <c r="V15" s="484"/>
      <c r="W15" s="484"/>
      <c r="X15" s="484"/>
      <c r="Y15" s="484"/>
      <c r="Z15" s="484"/>
      <c r="AA15" s="484"/>
      <c r="AB15" s="484"/>
      <c r="AC15" s="484"/>
      <c r="AD15" s="484"/>
      <c r="AE15" s="484"/>
      <c r="AF15" s="484"/>
      <c r="AG15" s="484"/>
      <c r="AH15" s="484"/>
      <c r="AI15" s="21"/>
    </row>
    <row r="16" spans="2:38" ht="42" customHeight="1" x14ac:dyDescent="0.2">
      <c r="B16" s="23">
        <v>61</v>
      </c>
      <c r="C16" s="484" t="s">
        <v>86</v>
      </c>
      <c r="D16" s="484"/>
      <c r="E16" s="484"/>
      <c r="F16" s="484"/>
      <c r="G16" s="484"/>
      <c r="H16" s="484"/>
      <c r="I16" s="484"/>
      <c r="J16" s="484"/>
      <c r="K16" s="484"/>
      <c r="L16" s="484"/>
      <c r="M16" s="484"/>
      <c r="N16" s="484"/>
      <c r="O16" s="484"/>
      <c r="P16" s="484"/>
      <c r="Q16" s="484"/>
      <c r="R16" s="484"/>
      <c r="S16" s="484"/>
      <c r="T16" s="484"/>
      <c r="U16" s="484"/>
      <c r="V16" s="484"/>
      <c r="W16" s="484"/>
      <c r="X16" s="484"/>
      <c r="Y16" s="484"/>
      <c r="Z16" s="484"/>
      <c r="AA16" s="484"/>
      <c r="AB16" s="484"/>
      <c r="AC16" s="484"/>
      <c r="AD16" s="484"/>
      <c r="AE16" s="484"/>
      <c r="AF16" s="484"/>
      <c r="AG16" s="484"/>
      <c r="AH16" s="484"/>
      <c r="AI16" s="21"/>
    </row>
    <row r="17" spans="2:67" ht="42" customHeight="1" x14ac:dyDescent="0.2">
      <c r="B17" s="23">
        <v>62</v>
      </c>
      <c r="C17" s="484" t="s">
        <v>87</v>
      </c>
      <c r="D17" s="484"/>
      <c r="E17" s="484"/>
      <c r="F17" s="484"/>
      <c r="G17" s="484"/>
      <c r="H17" s="484"/>
      <c r="I17" s="484"/>
      <c r="J17" s="484"/>
      <c r="K17" s="484"/>
      <c r="L17" s="484"/>
      <c r="M17" s="484"/>
      <c r="N17" s="484"/>
      <c r="O17" s="484"/>
      <c r="P17" s="484"/>
      <c r="Q17" s="484"/>
      <c r="R17" s="484"/>
      <c r="S17" s="484"/>
      <c r="T17" s="484"/>
      <c r="U17" s="484"/>
      <c r="V17" s="484"/>
      <c r="W17" s="484"/>
      <c r="X17" s="484"/>
      <c r="Y17" s="484"/>
      <c r="Z17" s="484"/>
      <c r="AA17" s="484"/>
      <c r="AB17" s="484"/>
      <c r="AC17" s="484"/>
      <c r="AD17" s="484"/>
      <c r="AE17" s="484"/>
      <c r="AF17" s="484"/>
      <c r="AG17" s="484"/>
      <c r="AH17" s="484"/>
      <c r="AI17" s="21"/>
    </row>
    <row r="18" spans="2:67" ht="42" customHeight="1" x14ac:dyDescent="0.2">
      <c r="B18" s="23">
        <v>63</v>
      </c>
      <c r="C18" s="484" t="s">
        <v>115</v>
      </c>
      <c r="D18" s="484"/>
      <c r="E18" s="484"/>
      <c r="F18" s="484"/>
      <c r="G18" s="484"/>
      <c r="H18" s="484"/>
      <c r="I18" s="484"/>
      <c r="J18" s="484"/>
      <c r="K18" s="484"/>
      <c r="L18" s="484"/>
      <c r="M18" s="484"/>
      <c r="N18" s="484"/>
      <c r="O18" s="484"/>
      <c r="P18" s="484"/>
      <c r="Q18" s="484"/>
      <c r="R18" s="484"/>
      <c r="S18" s="484"/>
      <c r="T18" s="484"/>
      <c r="U18" s="484"/>
      <c r="V18" s="484"/>
      <c r="W18" s="484"/>
      <c r="X18" s="484"/>
      <c r="Y18" s="484"/>
      <c r="Z18" s="484"/>
      <c r="AA18" s="484"/>
      <c r="AB18" s="484"/>
      <c r="AC18" s="484"/>
      <c r="AD18" s="484"/>
      <c r="AE18" s="484"/>
      <c r="AF18" s="484"/>
      <c r="AG18" s="484"/>
      <c r="AH18" s="484"/>
      <c r="AI18" s="21"/>
      <c r="BG18" s="24"/>
      <c r="BH18" s="24"/>
      <c r="BI18" s="24"/>
      <c r="BJ18" s="24"/>
      <c r="BK18" s="24"/>
      <c r="BL18" s="24"/>
      <c r="BM18" s="24"/>
      <c r="BN18" s="24"/>
      <c r="BO18" s="24"/>
    </row>
    <row r="19" spans="2:67" ht="42" customHeight="1" x14ac:dyDescent="0.2">
      <c r="B19" s="23">
        <v>72</v>
      </c>
      <c r="C19" s="484" t="s">
        <v>116</v>
      </c>
      <c r="D19" s="484"/>
      <c r="E19" s="484"/>
      <c r="F19" s="484"/>
      <c r="G19" s="484"/>
      <c r="H19" s="484"/>
      <c r="I19" s="484"/>
      <c r="J19" s="484"/>
      <c r="K19" s="484"/>
      <c r="L19" s="484"/>
      <c r="M19" s="484"/>
      <c r="N19" s="484"/>
      <c r="O19" s="484"/>
      <c r="P19" s="484"/>
      <c r="Q19" s="484"/>
      <c r="R19" s="484"/>
      <c r="S19" s="484"/>
      <c r="T19" s="484"/>
      <c r="U19" s="484"/>
      <c r="V19" s="484"/>
      <c r="W19" s="484"/>
      <c r="X19" s="484"/>
      <c r="Y19" s="484"/>
      <c r="Z19" s="484"/>
      <c r="AA19" s="484"/>
      <c r="AB19" s="484"/>
      <c r="AC19" s="484"/>
      <c r="AD19" s="484"/>
      <c r="AE19" s="484"/>
      <c r="AF19" s="484"/>
      <c r="AG19" s="484"/>
      <c r="AH19" s="484"/>
      <c r="AI19" s="21"/>
      <c r="AJ19" s="2"/>
      <c r="AK19" s="2"/>
      <c r="AL19" s="2"/>
    </row>
    <row r="20" spans="2:67" ht="42" customHeight="1" x14ac:dyDescent="0.2">
      <c r="B20" s="23">
        <v>101</v>
      </c>
      <c r="C20" s="484" t="s">
        <v>122</v>
      </c>
      <c r="D20" s="484"/>
      <c r="E20" s="484"/>
      <c r="F20" s="484"/>
      <c r="G20" s="484"/>
      <c r="H20" s="484"/>
      <c r="I20" s="484"/>
      <c r="J20" s="484"/>
      <c r="K20" s="484"/>
      <c r="L20" s="484"/>
      <c r="M20" s="484"/>
      <c r="N20" s="484"/>
      <c r="O20" s="484"/>
      <c r="P20" s="484"/>
      <c r="Q20" s="484"/>
      <c r="R20" s="484"/>
      <c r="S20" s="484"/>
      <c r="T20" s="484"/>
      <c r="U20" s="484"/>
      <c r="V20" s="484"/>
      <c r="W20" s="484"/>
      <c r="X20" s="484"/>
      <c r="Y20" s="484"/>
      <c r="Z20" s="484"/>
      <c r="AA20" s="484"/>
      <c r="AB20" s="484"/>
      <c r="AC20" s="484"/>
      <c r="AD20" s="484"/>
      <c r="AE20" s="484"/>
      <c r="AF20" s="484"/>
      <c r="AG20" s="484"/>
      <c r="AH20" s="484"/>
      <c r="AI20" s="26"/>
    </row>
    <row r="21" spans="2:67" ht="42" customHeight="1" x14ac:dyDescent="0.2">
      <c r="B21" s="23">
        <v>102</v>
      </c>
      <c r="C21" s="484" t="s">
        <v>84</v>
      </c>
      <c r="D21" s="484"/>
      <c r="E21" s="484"/>
      <c r="F21" s="484"/>
      <c r="G21" s="484"/>
      <c r="H21" s="484"/>
      <c r="I21" s="484"/>
      <c r="J21" s="484"/>
      <c r="K21" s="484"/>
      <c r="L21" s="484"/>
      <c r="M21" s="484"/>
      <c r="N21" s="484"/>
      <c r="O21" s="484"/>
      <c r="P21" s="484"/>
      <c r="Q21" s="484"/>
      <c r="R21" s="484"/>
      <c r="S21" s="484"/>
      <c r="T21" s="484"/>
      <c r="U21" s="484"/>
      <c r="V21" s="484"/>
      <c r="W21" s="484"/>
      <c r="X21" s="484"/>
      <c r="Y21" s="484"/>
      <c r="Z21" s="484"/>
      <c r="AA21" s="484"/>
      <c r="AB21" s="484"/>
      <c r="AC21" s="484"/>
      <c r="AD21" s="484"/>
      <c r="AE21" s="484"/>
      <c r="AF21" s="484"/>
      <c r="AG21" s="484"/>
      <c r="AH21" s="484"/>
      <c r="AI21" s="26"/>
    </row>
    <row r="22" spans="2:67" ht="42" customHeight="1" x14ac:dyDescent="0.2">
      <c r="B22" s="27" t="s">
        <v>96</v>
      </c>
      <c r="C22" s="484" t="s">
        <v>97</v>
      </c>
      <c r="D22" s="484"/>
      <c r="E22" s="484"/>
      <c r="F22" s="484"/>
      <c r="G22" s="484"/>
      <c r="H22" s="484"/>
      <c r="I22" s="484"/>
      <c r="J22" s="484"/>
      <c r="K22" s="484"/>
      <c r="L22" s="484"/>
      <c r="M22" s="484"/>
      <c r="N22" s="484"/>
      <c r="O22" s="484"/>
      <c r="P22" s="484"/>
      <c r="Q22" s="484"/>
      <c r="R22" s="484"/>
      <c r="S22" s="484"/>
      <c r="T22" s="484"/>
      <c r="U22" s="484"/>
      <c r="V22" s="484"/>
      <c r="W22" s="484"/>
      <c r="X22" s="484"/>
      <c r="Y22" s="484"/>
      <c r="Z22" s="484"/>
      <c r="AA22" s="484"/>
      <c r="AB22" s="484"/>
      <c r="AC22" s="484"/>
      <c r="AD22" s="484"/>
      <c r="AE22" s="484"/>
      <c r="AF22" s="484"/>
      <c r="AG22" s="484"/>
      <c r="AH22" s="484"/>
      <c r="AI22" s="26"/>
    </row>
    <row r="23" spans="2:67" ht="42" customHeight="1" x14ac:dyDescent="0.2">
      <c r="B23" s="28">
        <v>301</v>
      </c>
      <c r="C23" s="484" t="s">
        <v>98</v>
      </c>
      <c r="D23" s="484"/>
      <c r="E23" s="484"/>
      <c r="F23" s="484"/>
      <c r="G23" s="484"/>
      <c r="H23" s="484"/>
      <c r="I23" s="484"/>
      <c r="J23" s="484"/>
      <c r="K23" s="484"/>
      <c r="L23" s="484"/>
      <c r="M23" s="484"/>
      <c r="N23" s="484"/>
      <c r="O23" s="484"/>
      <c r="P23" s="484"/>
      <c r="Q23" s="484"/>
      <c r="R23" s="484"/>
      <c r="S23" s="484"/>
      <c r="T23" s="484"/>
      <c r="U23" s="484"/>
      <c r="V23" s="484"/>
      <c r="W23" s="484"/>
      <c r="X23" s="484"/>
      <c r="Y23" s="484"/>
      <c r="Z23" s="484"/>
      <c r="AA23" s="484"/>
      <c r="AB23" s="484"/>
      <c r="AC23" s="484"/>
      <c r="AD23" s="484"/>
      <c r="AE23" s="484"/>
      <c r="AF23" s="484"/>
      <c r="AG23" s="484"/>
      <c r="AH23" s="484"/>
      <c r="AI23" s="26"/>
    </row>
    <row r="24" spans="2:67" ht="42" customHeight="1" x14ac:dyDescent="0.2">
      <c r="B24" s="23" t="s">
        <v>99</v>
      </c>
      <c r="C24" s="484" t="s">
        <v>100</v>
      </c>
      <c r="D24" s="484"/>
      <c r="E24" s="484"/>
      <c r="F24" s="484"/>
      <c r="G24" s="484"/>
      <c r="H24" s="484"/>
      <c r="I24" s="484"/>
      <c r="J24" s="484"/>
      <c r="K24" s="484"/>
      <c r="L24" s="484"/>
      <c r="M24" s="484"/>
      <c r="N24" s="484"/>
      <c r="O24" s="484"/>
      <c r="P24" s="484"/>
      <c r="Q24" s="484"/>
      <c r="R24" s="484"/>
      <c r="S24" s="484"/>
      <c r="T24" s="484"/>
      <c r="U24" s="484"/>
      <c r="V24" s="484"/>
      <c r="W24" s="484"/>
      <c r="X24" s="484"/>
      <c r="Y24" s="484"/>
      <c r="Z24" s="484"/>
      <c r="AA24" s="484"/>
      <c r="AB24" s="484"/>
      <c r="AC24" s="484"/>
      <c r="AD24" s="484"/>
      <c r="AE24" s="484"/>
      <c r="AF24" s="484"/>
      <c r="AG24" s="484"/>
      <c r="AH24" s="484"/>
      <c r="AI24" s="26"/>
    </row>
    <row r="37" spans="2:35" ht="24.95" customHeight="1" x14ac:dyDescent="0.2">
      <c r="B37" s="29"/>
      <c r="C37" s="30"/>
      <c r="D37" s="30"/>
      <c r="E37" s="30"/>
      <c r="F37" s="31"/>
      <c r="G37" s="31"/>
      <c r="H37" s="32"/>
      <c r="I37" s="32"/>
      <c r="J37" s="32"/>
      <c r="K37" s="32"/>
      <c r="L37" s="32"/>
      <c r="M37" s="33"/>
      <c r="N37" s="33"/>
      <c r="O37" s="33"/>
      <c r="P37" s="33"/>
      <c r="Q37" s="33"/>
      <c r="R37" s="33"/>
      <c r="S37" s="33"/>
      <c r="T37" s="33"/>
      <c r="U37" s="33"/>
      <c r="V37" s="33"/>
      <c r="W37" s="33"/>
      <c r="X37" s="33"/>
      <c r="Y37" s="34"/>
      <c r="Z37" s="34"/>
      <c r="AA37" s="16"/>
      <c r="AB37" s="35"/>
      <c r="AC37" s="35"/>
      <c r="AD37" s="35"/>
      <c r="AE37" s="35"/>
      <c r="AF37" s="35"/>
      <c r="AG37" s="35"/>
      <c r="AH37" s="35"/>
      <c r="AI37" s="26"/>
    </row>
    <row r="38" spans="2:35" ht="24.95" customHeight="1" x14ac:dyDescent="0.2">
      <c r="B38" s="29"/>
      <c r="C38" s="30"/>
      <c r="D38" s="30"/>
      <c r="E38" s="30"/>
      <c r="F38" s="31"/>
      <c r="G38" s="31"/>
      <c r="H38" s="32"/>
      <c r="I38" s="32"/>
      <c r="J38" s="32"/>
      <c r="K38" s="32"/>
      <c r="L38" s="32"/>
      <c r="M38" s="33"/>
      <c r="N38" s="33"/>
      <c r="O38" s="33"/>
      <c r="P38" s="33"/>
      <c r="Q38" s="33"/>
      <c r="R38" s="33"/>
      <c r="S38" s="33"/>
      <c r="T38" s="33"/>
      <c r="U38" s="33"/>
      <c r="V38" s="33"/>
      <c r="W38" s="33"/>
      <c r="X38" s="33"/>
      <c r="Y38" s="34"/>
      <c r="Z38" s="34"/>
      <c r="AA38" s="16"/>
      <c r="AB38" s="35"/>
      <c r="AC38" s="35"/>
      <c r="AD38" s="35"/>
      <c r="AE38" s="35"/>
      <c r="AF38" s="35"/>
      <c r="AG38" s="35"/>
      <c r="AH38" s="35"/>
      <c r="AI38" s="26"/>
    </row>
    <row r="39" spans="2:35" ht="24.95" customHeight="1" x14ac:dyDescent="0.2">
      <c r="B39" s="29"/>
      <c r="C39" s="30"/>
      <c r="D39" s="30"/>
      <c r="E39" s="30"/>
      <c r="F39" s="31"/>
      <c r="G39" s="31"/>
      <c r="H39" s="32"/>
      <c r="I39" s="32"/>
      <c r="J39" s="32"/>
      <c r="K39" s="32"/>
      <c r="L39" s="32"/>
      <c r="M39" s="33"/>
      <c r="N39" s="33"/>
      <c r="O39" s="33"/>
      <c r="P39" s="33"/>
      <c r="Q39" s="33"/>
      <c r="R39" s="33"/>
      <c r="S39" s="33"/>
      <c r="T39" s="33"/>
      <c r="U39" s="33"/>
      <c r="V39" s="33"/>
      <c r="W39" s="33"/>
      <c r="X39" s="33"/>
      <c r="Y39" s="34"/>
      <c r="Z39" s="34"/>
      <c r="AA39" s="16"/>
      <c r="AB39" s="16"/>
      <c r="AC39" s="35"/>
      <c r="AD39" s="35"/>
      <c r="AE39" s="35"/>
      <c r="AF39" s="35"/>
      <c r="AG39" s="35"/>
      <c r="AH39" s="35"/>
      <c r="AI39" s="26"/>
    </row>
    <row r="40" spans="2:35" ht="24.95" customHeight="1" x14ac:dyDescent="0.2">
      <c r="B40" s="29"/>
      <c r="C40" s="30"/>
      <c r="D40" s="30"/>
      <c r="E40" s="30"/>
      <c r="F40" s="31"/>
      <c r="G40" s="31"/>
      <c r="H40" s="36"/>
      <c r="I40" s="37"/>
      <c r="J40" s="37"/>
      <c r="K40" s="37"/>
      <c r="L40" s="34"/>
      <c r="M40" s="33"/>
      <c r="N40" s="33"/>
      <c r="O40" s="33"/>
      <c r="P40" s="33"/>
      <c r="Q40" s="33"/>
      <c r="R40" s="33"/>
      <c r="S40" s="33"/>
      <c r="T40" s="33"/>
      <c r="U40" s="33"/>
      <c r="V40" s="33"/>
      <c r="W40" s="33"/>
      <c r="X40" s="33"/>
      <c r="Y40" s="34"/>
      <c r="Z40" s="34"/>
      <c r="AA40" s="35"/>
      <c r="AB40" s="35"/>
      <c r="AC40" s="35"/>
      <c r="AD40" s="35"/>
      <c r="AE40" s="35"/>
      <c r="AF40" s="35"/>
      <c r="AG40" s="35"/>
      <c r="AH40" s="35"/>
      <c r="AI40" s="26"/>
    </row>
    <row r="41" spans="2:35" ht="24.95" customHeight="1" x14ac:dyDescent="0.2">
      <c r="B41" s="29"/>
      <c r="C41" s="30"/>
      <c r="D41" s="30"/>
      <c r="E41" s="30"/>
      <c r="F41" s="31"/>
      <c r="G41" s="31"/>
      <c r="H41" s="37"/>
      <c r="I41" s="37"/>
      <c r="J41" s="37"/>
      <c r="K41" s="37"/>
      <c r="L41" s="34"/>
      <c r="M41" s="33"/>
      <c r="N41" s="33"/>
      <c r="O41" s="33"/>
      <c r="P41" s="33"/>
      <c r="Q41" s="33"/>
      <c r="R41" s="33"/>
      <c r="S41" s="33"/>
      <c r="T41" s="33"/>
      <c r="U41" s="33"/>
      <c r="V41" s="33"/>
      <c r="W41" s="33"/>
      <c r="X41" s="33"/>
      <c r="Y41" s="34"/>
      <c r="Z41" s="34"/>
      <c r="AA41" s="35"/>
      <c r="AB41" s="35"/>
      <c r="AC41" s="35"/>
      <c r="AD41" s="35"/>
      <c r="AE41" s="35"/>
      <c r="AF41" s="35"/>
      <c r="AG41" s="35"/>
      <c r="AH41" s="35"/>
      <c r="AI41" s="26"/>
    </row>
    <row r="42" spans="2:35" ht="24.95" customHeight="1" x14ac:dyDescent="0.2">
      <c r="B42" s="29"/>
      <c r="C42" s="34"/>
      <c r="D42" s="34"/>
      <c r="E42" s="34"/>
      <c r="F42" s="16"/>
      <c r="G42" s="16"/>
      <c r="H42" s="16"/>
      <c r="I42" s="16"/>
      <c r="J42" s="16"/>
      <c r="K42" s="16"/>
      <c r="L42" s="34"/>
      <c r="M42" s="33"/>
      <c r="N42" s="33"/>
      <c r="O42" s="33"/>
      <c r="P42" s="33"/>
      <c r="Q42" s="33"/>
      <c r="R42" s="33"/>
      <c r="S42" s="33"/>
      <c r="T42" s="33"/>
      <c r="U42" s="33"/>
      <c r="V42" s="33"/>
      <c r="W42" s="33"/>
      <c r="X42" s="33"/>
      <c r="Y42" s="34"/>
      <c r="Z42" s="34"/>
      <c r="AA42" s="16"/>
      <c r="AB42" s="16"/>
      <c r="AC42" s="35"/>
      <c r="AD42" s="35"/>
      <c r="AE42" s="35"/>
      <c r="AF42" s="35"/>
      <c r="AG42" s="35"/>
      <c r="AH42" s="35"/>
      <c r="AI42" s="26"/>
    </row>
    <row r="43" spans="2:35" ht="24.95" customHeight="1" x14ac:dyDescent="0.2">
      <c r="B43" s="29"/>
      <c r="C43" s="34"/>
      <c r="D43" s="34"/>
      <c r="E43" s="34"/>
      <c r="F43" s="16"/>
      <c r="G43" s="16"/>
      <c r="H43" s="16"/>
      <c r="I43" s="16"/>
      <c r="J43" s="16"/>
      <c r="K43" s="16"/>
      <c r="L43" s="34"/>
      <c r="M43" s="33"/>
      <c r="N43" s="33"/>
      <c r="O43" s="33"/>
      <c r="P43" s="33"/>
      <c r="Q43" s="33"/>
      <c r="R43" s="33"/>
      <c r="S43" s="33"/>
      <c r="T43" s="33"/>
      <c r="U43" s="33"/>
      <c r="V43" s="33"/>
      <c r="W43" s="33"/>
      <c r="X43" s="33"/>
      <c r="Y43" s="34"/>
      <c r="Z43" s="34"/>
      <c r="AA43" s="16"/>
      <c r="AB43" s="16"/>
      <c r="AC43" s="16"/>
      <c r="AD43" s="16"/>
      <c r="AE43" s="16"/>
      <c r="AF43" s="16"/>
      <c r="AG43" s="16"/>
      <c r="AH43" s="16"/>
      <c r="AI43" s="26"/>
    </row>
    <row r="44" spans="2:35" ht="24.95" customHeight="1" x14ac:dyDescent="0.2">
      <c r="B44" s="29"/>
      <c r="C44" s="34"/>
      <c r="D44" s="34"/>
      <c r="E44" s="34"/>
      <c r="F44" s="38"/>
      <c r="G44" s="38"/>
      <c r="H44" s="39"/>
      <c r="I44" s="38"/>
      <c r="J44" s="38"/>
      <c r="K44" s="38"/>
      <c r="L44" s="38"/>
      <c r="M44" s="33"/>
      <c r="N44" s="33"/>
      <c r="O44" s="33"/>
      <c r="P44" s="33"/>
      <c r="Q44" s="33"/>
      <c r="R44" s="33"/>
      <c r="S44" s="33"/>
      <c r="T44" s="33"/>
      <c r="U44" s="33"/>
      <c r="V44" s="33"/>
      <c r="W44" s="33"/>
      <c r="X44" s="33"/>
      <c r="Y44" s="34"/>
      <c r="Z44" s="34"/>
      <c r="AA44" s="16"/>
      <c r="AB44" s="16"/>
      <c r="AC44" s="16"/>
      <c r="AD44" s="16"/>
      <c r="AE44" s="16"/>
      <c r="AF44" s="16"/>
      <c r="AG44" s="33"/>
      <c r="AH44" s="33"/>
      <c r="AI44" s="26"/>
    </row>
    <row r="45" spans="2:35" ht="24.95" customHeight="1" x14ac:dyDescent="0.2">
      <c r="B45" s="29"/>
      <c r="C45" s="34"/>
      <c r="D45" s="34"/>
      <c r="E45" s="34"/>
      <c r="F45" s="38"/>
      <c r="G45" s="38"/>
      <c r="H45" s="39"/>
      <c r="I45" s="38"/>
      <c r="J45" s="38"/>
      <c r="K45" s="38"/>
      <c r="L45" s="38"/>
      <c r="M45" s="33"/>
      <c r="N45" s="33"/>
      <c r="O45" s="33"/>
      <c r="P45" s="33"/>
      <c r="Q45" s="33"/>
      <c r="R45" s="33"/>
      <c r="S45" s="33"/>
      <c r="T45" s="33"/>
      <c r="U45" s="33"/>
      <c r="V45" s="33"/>
      <c r="W45" s="33"/>
      <c r="X45" s="33"/>
      <c r="Y45" s="34"/>
      <c r="Z45" s="34"/>
      <c r="AA45" s="16"/>
      <c r="AB45" s="16"/>
      <c r="AC45" s="16"/>
      <c r="AD45" s="16"/>
      <c r="AE45" s="16"/>
      <c r="AF45" s="16"/>
      <c r="AG45" s="16"/>
      <c r="AH45" s="16"/>
      <c r="AI45" s="26"/>
    </row>
    <row r="46" spans="2:35" ht="24.95" customHeight="1" x14ac:dyDescent="0.2">
      <c r="B46" s="29"/>
      <c r="C46" s="34"/>
      <c r="D46" s="34"/>
      <c r="E46" s="34"/>
      <c r="F46" s="38"/>
      <c r="G46" s="38"/>
      <c r="H46" s="38"/>
      <c r="I46" s="38"/>
      <c r="J46" s="38"/>
      <c r="K46" s="38"/>
      <c r="L46" s="38"/>
      <c r="M46" s="33"/>
      <c r="N46" s="33"/>
      <c r="O46" s="33"/>
      <c r="P46" s="33"/>
      <c r="Q46" s="33"/>
      <c r="R46" s="33"/>
      <c r="S46" s="33"/>
      <c r="T46" s="33"/>
      <c r="U46" s="33"/>
      <c r="V46" s="33"/>
      <c r="W46" s="33"/>
      <c r="X46" s="33"/>
      <c r="Y46" s="34"/>
      <c r="Z46" s="34"/>
      <c r="AA46" s="16"/>
      <c r="AB46" s="16"/>
      <c r="AC46" s="16"/>
      <c r="AD46" s="16"/>
      <c r="AE46" s="16"/>
      <c r="AF46" s="16"/>
      <c r="AG46" s="16"/>
      <c r="AH46" s="16"/>
      <c r="AI46" s="26"/>
    </row>
    <row r="47" spans="2:35" ht="30" customHeight="1" x14ac:dyDescent="0.2">
      <c r="B47" s="17"/>
      <c r="C47" s="40"/>
      <c r="D47" s="40"/>
      <c r="E47" s="40"/>
      <c r="F47" s="18"/>
      <c r="G47" s="18"/>
      <c r="H47" s="18"/>
      <c r="I47" s="18"/>
      <c r="J47" s="18"/>
      <c r="K47" s="18"/>
      <c r="L47" s="18"/>
      <c r="M47" s="41"/>
      <c r="N47" s="41"/>
      <c r="O47" s="41"/>
      <c r="P47" s="41"/>
      <c r="Q47" s="41"/>
      <c r="R47" s="41"/>
      <c r="S47" s="41"/>
      <c r="T47" s="41"/>
      <c r="U47" s="41"/>
      <c r="V47" s="41"/>
      <c r="W47" s="41"/>
      <c r="X47" s="41"/>
      <c r="Y47" s="42"/>
      <c r="Z47" s="42"/>
      <c r="AA47" s="18"/>
      <c r="AB47" s="18"/>
      <c r="AC47" s="18"/>
      <c r="AD47" s="18"/>
      <c r="AE47" s="18"/>
      <c r="AF47" s="18"/>
      <c r="AG47" s="18"/>
      <c r="AH47" s="18"/>
    </row>
    <row r="48" spans="2:35" ht="30" customHeight="1" x14ac:dyDescent="0.2">
      <c r="B48" s="17"/>
      <c r="C48" s="40"/>
      <c r="D48" s="40"/>
      <c r="E48" s="40"/>
      <c r="F48" s="18"/>
      <c r="G48" s="18"/>
      <c r="H48" s="18"/>
      <c r="I48" s="18"/>
      <c r="J48" s="18"/>
      <c r="K48" s="18"/>
      <c r="L48" s="18"/>
      <c r="M48" s="41"/>
      <c r="N48" s="41"/>
      <c r="O48" s="41"/>
      <c r="P48" s="41"/>
      <c r="Q48" s="41"/>
      <c r="R48" s="41"/>
      <c r="S48" s="41"/>
      <c r="T48" s="41"/>
      <c r="U48" s="41"/>
      <c r="V48" s="41"/>
      <c r="W48" s="41"/>
      <c r="X48" s="41"/>
      <c r="Y48" s="42"/>
      <c r="Z48" s="42"/>
      <c r="AA48" s="18"/>
      <c r="AB48" s="18"/>
      <c r="AC48" s="18"/>
      <c r="AD48" s="18"/>
      <c r="AE48" s="18"/>
      <c r="AF48" s="18"/>
      <c r="AG48" s="18"/>
      <c r="AH48" s="18"/>
    </row>
    <row r="49" spans="2:19" ht="20.100000000000001" customHeight="1" x14ac:dyDescent="0.2">
      <c r="B49" s="6"/>
      <c r="C49" s="8"/>
      <c r="D49" s="8"/>
      <c r="E49" s="8"/>
      <c r="F49" s="8"/>
      <c r="G49" s="8"/>
      <c r="H49" s="8"/>
      <c r="I49" s="8"/>
      <c r="J49" s="12"/>
      <c r="K49" s="12"/>
      <c r="L49" s="12"/>
      <c r="M49" s="12"/>
      <c r="N49" s="12"/>
      <c r="O49" s="12"/>
      <c r="P49" s="12"/>
      <c r="Q49" s="12"/>
      <c r="R49" s="12"/>
      <c r="S49" s="11"/>
    </row>
    <row r="50" spans="2:19" ht="20.100000000000001" customHeight="1" x14ac:dyDescent="0.2">
      <c r="B50" s="6"/>
      <c r="C50" s="9"/>
      <c r="D50" s="9"/>
      <c r="E50" s="9"/>
      <c r="F50" s="9"/>
      <c r="G50" s="9"/>
      <c r="H50" s="9"/>
      <c r="I50" s="9"/>
      <c r="J50" s="12"/>
      <c r="K50" s="12"/>
      <c r="L50" s="12"/>
      <c r="M50" s="12"/>
      <c r="N50" s="12"/>
      <c r="O50" s="12"/>
      <c r="P50" s="12"/>
      <c r="Q50" s="12"/>
      <c r="R50" s="12"/>
      <c r="S50" s="11"/>
    </row>
    <row r="51" spans="2:19" ht="20.100000000000001" customHeight="1" x14ac:dyDescent="0.2">
      <c r="B51" s="6"/>
      <c r="C51" s="9"/>
      <c r="D51" s="9"/>
      <c r="E51" s="9"/>
      <c r="F51" s="9"/>
      <c r="G51" s="9"/>
      <c r="H51" s="9"/>
      <c r="I51" s="9"/>
      <c r="J51" s="12"/>
      <c r="K51" s="12"/>
      <c r="L51" s="12"/>
      <c r="M51" s="12"/>
      <c r="N51" s="12"/>
      <c r="O51" s="12"/>
      <c r="P51" s="12"/>
      <c r="Q51" s="12"/>
      <c r="R51" s="12"/>
      <c r="S51" s="11"/>
    </row>
    <row r="52" spans="2:19" ht="20.100000000000001" customHeight="1" x14ac:dyDescent="0.2">
      <c r="B52" s="6"/>
      <c r="C52" s="9"/>
      <c r="D52" s="9"/>
      <c r="E52" s="9"/>
      <c r="F52" s="9"/>
      <c r="G52" s="9"/>
      <c r="H52" s="9"/>
      <c r="I52" s="9"/>
      <c r="J52" s="12"/>
      <c r="K52" s="12"/>
      <c r="L52" s="12"/>
      <c r="M52" s="12"/>
      <c r="N52" s="12"/>
      <c r="O52" s="12"/>
      <c r="P52" s="12"/>
      <c r="Q52" s="12"/>
      <c r="R52" s="12"/>
      <c r="S52" s="11"/>
    </row>
    <row r="53" spans="2:19" ht="20.100000000000001" customHeight="1" x14ac:dyDescent="0.2">
      <c r="B53" s="7"/>
      <c r="C53" s="10"/>
      <c r="D53" s="10"/>
      <c r="E53" s="10"/>
      <c r="F53" s="10"/>
      <c r="G53" s="10"/>
      <c r="H53" s="10"/>
      <c r="I53" s="10"/>
      <c r="J53" s="12"/>
      <c r="K53" s="12"/>
      <c r="L53" s="12"/>
      <c r="M53" s="12"/>
      <c r="N53" s="12"/>
      <c r="O53" s="12"/>
      <c r="P53" s="12"/>
      <c r="Q53" s="12"/>
      <c r="R53" s="12"/>
      <c r="S53" s="11"/>
    </row>
    <row r="54" spans="2:19" ht="20.100000000000001" customHeight="1" x14ac:dyDescent="0.2">
      <c r="B54" s="2"/>
      <c r="C54" s="2"/>
      <c r="D54" s="2"/>
      <c r="E54" s="2"/>
      <c r="F54" s="2"/>
      <c r="G54" s="2"/>
      <c r="H54" s="2"/>
      <c r="I54" s="2"/>
      <c r="J54" s="12"/>
      <c r="K54" s="12"/>
      <c r="L54" s="12"/>
      <c r="M54" s="12"/>
      <c r="N54" s="12"/>
      <c r="O54" s="12"/>
      <c r="P54" s="12"/>
      <c r="Q54" s="12"/>
      <c r="R54" s="12"/>
      <c r="S54" s="11"/>
    </row>
    <row r="55" spans="2:19" ht="20.100000000000001" customHeight="1" x14ac:dyDescent="0.2">
      <c r="J55" s="11"/>
      <c r="K55" s="11"/>
      <c r="L55" s="11"/>
      <c r="M55" s="11"/>
      <c r="N55" s="11"/>
      <c r="O55" s="11"/>
      <c r="P55" s="11"/>
      <c r="Q55" s="11"/>
      <c r="R55" s="11"/>
      <c r="S55" s="11"/>
    </row>
    <row r="56" spans="2:19" ht="20.100000000000001" customHeight="1" x14ac:dyDescent="0.2">
      <c r="J56" s="11"/>
      <c r="K56" s="11"/>
      <c r="L56" s="11"/>
      <c r="M56" s="11"/>
      <c r="N56" s="11"/>
      <c r="O56" s="11"/>
      <c r="P56" s="11"/>
      <c r="Q56" s="11"/>
      <c r="R56" s="11"/>
      <c r="S56" s="11"/>
    </row>
    <row r="57" spans="2:19" ht="20.100000000000001" customHeight="1" x14ac:dyDescent="0.2">
      <c r="J57" s="11"/>
      <c r="K57" s="11"/>
      <c r="L57" s="11"/>
      <c r="M57" s="11"/>
      <c r="N57" s="11"/>
      <c r="O57" s="11"/>
      <c r="P57" s="11"/>
      <c r="Q57" s="11"/>
      <c r="R57" s="11"/>
      <c r="S57" s="11"/>
    </row>
    <row r="58" spans="2:19" ht="20.100000000000001" customHeight="1" x14ac:dyDescent="0.2">
      <c r="J58" s="11"/>
      <c r="K58" s="11"/>
      <c r="L58" s="11"/>
      <c r="M58" s="11"/>
      <c r="N58" s="11"/>
      <c r="O58" s="11"/>
      <c r="P58" s="11"/>
      <c r="Q58" s="11"/>
      <c r="R58" s="11"/>
      <c r="S58" s="11"/>
    </row>
    <row r="59" spans="2:19" ht="20.100000000000001" customHeight="1" x14ac:dyDescent="0.2">
      <c r="J59" s="11"/>
      <c r="K59" s="11"/>
      <c r="L59" s="11"/>
      <c r="M59" s="11"/>
      <c r="N59" s="11"/>
      <c r="O59" s="11"/>
      <c r="P59" s="11"/>
      <c r="Q59" s="11"/>
      <c r="R59" s="11"/>
      <c r="S59" s="11"/>
    </row>
    <row r="60" spans="2:19" ht="20.100000000000001" customHeight="1" x14ac:dyDescent="0.2">
      <c r="J60" s="11"/>
      <c r="K60" s="11"/>
      <c r="L60" s="11"/>
      <c r="M60" s="11"/>
      <c r="N60" s="11"/>
      <c r="O60" s="11"/>
      <c r="P60" s="11"/>
      <c r="Q60" s="11"/>
      <c r="R60" s="11"/>
      <c r="S60" s="11"/>
    </row>
    <row r="61" spans="2:19" ht="20.100000000000001" customHeight="1" x14ac:dyDescent="0.2">
      <c r="J61" s="11"/>
      <c r="K61" s="11"/>
      <c r="L61" s="11"/>
      <c r="M61" s="11"/>
      <c r="N61" s="11"/>
      <c r="O61" s="11"/>
      <c r="P61" s="11"/>
      <c r="Q61" s="11"/>
      <c r="R61" s="11"/>
      <c r="S61" s="11"/>
    </row>
    <row r="62" spans="2:19" ht="20.100000000000001" customHeight="1" x14ac:dyDescent="0.2">
      <c r="J62" s="11"/>
      <c r="K62" s="11"/>
      <c r="L62" s="11"/>
      <c r="M62" s="11"/>
      <c r="N62" s="11"/>
      <c r="O62" s="11"/>
      <c r="P62" s="11"/>
      <c r="Q62" s="11"/>
      <c r="R62" s="11"/>
      <c r="S62" s="11"/>
    </row>
    <row r="63" spans="2:19" ht="20.100000000000001" customHeight="1" x14ac:dyDescent="0.2"/>
    <row r="64" spans="2:19" ht="20.100000000000001" customHeight="1" x14ac:dyDescent="0.2"/>
    <row r="65" ht="20.100000000000001" customHeight="1" x14ac:dyDescent="0.2"/>
    <row r="66" ht="20.100000000000001" customHeight="1" x14ac:dyDescent="0.2"/>
    <row r="67" ht="20.100000000000001" customHeight="1" x14ac:dyDescent="0.2"/>
    <row r="68" ht="20.100000000000001" customHeight="1" x14ac:dyDescent="0.2"/>
    <row r="69" ht="20.100000000000001" customHeight="1" x14ac:dyDescent="0.2"/>
    <row r="70" ht="20.100000000000001" customHeight="1" x14ac:dyDescent="0.2"/>
    <row r="71" ht="20.100000000000001" customHeight="1" x14ac:dyDescent="0.2"/>
    <row r="72" ht="20.100000000000001" customHeight="1" x14ac:dyDescent="0.2"/>
    <row r="73" ht="20.100000000000001" customHeight="1" x14ac:dyDescent="0.2"/>
    <row r="74" ht="20.100000000000001" customHeight="1" x14ac:dyDescent="0.2"/>
    <row r="75" ht="20.100000000000001" customHeight="1" x14ac:dyDescent="0.2"/>
    <row r="76" ht="20.100000000000001" customHeight="1" x14ac:dyDescent="0.2"/>
    <row r="77" ht="20.100000000000001" customHeight="1" x14ac:dyDescent="0.2"/>
    <row r="78" ht="20.100000000000001" customHeight="1" x14ac:dyDescent="0.2"/>
    <row r="79" ht="20.100000000000001" customHeight="1" x14ac:dyDescent="0.2"/>
    <row r="80"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sheetData>
  <mergeCells count="24">
    <mergeCell ref="C9:AH9"/>
    <mergeCell ref="C7:AH7"/>
    <mergeCell ref="C8:AH8"/>
    <mergeCell ref="B2:J2"/>
    <mergeCell ref="K2:AD2"/>
    <mergeCell ref="AE2:AH2"/>
    <mergeCell ref="C4:AH4"/>
    <mergeCell ref="C5:AH5"/>
    <mergeCell ref="C6:AH6"/>
    <mergeCell ref="C10:AH10"/>
    <mergeCell ref="C11:AH11"/>
    <mergeCell ref="C21:AH21"/>
    <mergeCell ref="C12:AH12"/>
    <mergeCell ref="C13:AH13"/>
    <mergeCell ref="C24:AH24"/>
    <mergeCell ref="C14:AH14"/>
    <mergeCell ref="C20:AH20"/>
    <mergeCell ref="C22:AH22"/>
    <mergeCell ref="C23:AH23"/>
    <mergeCell ref="C17:AH17"/>
    <mergeCell ref="C18:AH18"/>
    <mergeCell ref="C19:AH19"/>
    <mergeCell ref="C15:AH15"/>
    <mergeCell ref="C16:AH16"/>
  </mergeCells>
  <phoneticPr fontId="2" type="noConversion"/>
  <pageMargins left="0.35" right="0.27" top="0.3" bottom="0.31" header="0.25" footer="0.23"/>
  <pageSetup paperSize="9" scale="7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6"/>
  <sheetViews>
    <sheetView zoomScale="91" workbookViewId="0">
      <selection activeCell="G3" sqref="G3"/>
    </sheetView>
  </sheetViews>
  <sheetFormatPr baseColWidth="10" defaultColWidth="9.140625" defaultRowHeight="12.75" x14ac:dyDescent="0.2"/>
  <cols>
    <col min="1" max="1" width="3.5703125" customWidth="1"/>
    <col min="2" max="2" width="17.85546875" customWidth="1"/>
    <col min="3" max="10" width="7.140625" customWidth="1"/>
  </cols>
  <sheetData>
    <row r="1" spans="1:10" ht="30" customHeight="1" x14ac:dyDescent="0.2">
      <c r="B1" s="498" t="s">
        <v>109</v>
      </c>
      <c r="C1" s="499"/>
      <c r="D1" s="499"/>
      <c r="E1" s="499"/>
      <c r="F1" s="499"/>
      <c r="G1" s="499"/>
      <c r="H1" s="499"/>
      <c r="I1" s="499"/>
      <c r="J1" s="500"/>
    </row>
    <row r="2" spans="1:10" ht="18.75" customHeight="1" x14ac:dyDescent="0.2">
      <c r="A2" s="44"/>
      <c r="B2" s="45" t="s">
        <v>110</v>
      </c>
      <c r="C2" s="46">
        <v>20</v>
      </c>
      <c r="D2" s="46">
        <v>50</v>
      </c>
      <c r="E2" s="47">
        <v>80</v>
      </c>
      <c r="F2" s="47">
        <v>100</v>
      </c>
      <c r="G2" s="48">
        <v>120</v>
      </c>
      <c r="H2" s="48">
        <v>140</v>
      </c>
      <c r="I2" s="48">
        <v>160</v>
      </c>
      <c r="J2" s="49">
        <v>200</v>
      </c>
    </row>
    <row r="3" spans="1:10" ht="18.75" customHeight="1" x14ac:dyDescent="0.2">
      <c r="A3" s="44"/>
      <c r="B3" s="50" t="s">
        <v>111</v>
      </c>
      <c r="C3" s="51">
        <v>0.25</v>
      </c>
      <c r="D3" s="52">
        <v>0.38</v>
      </c>
      <c r="E3" s="53">
        <v>0.54</v>
      </c>
      <c r="F3" s="54">
        <v>0.92</v>
      </c>
      <c r="G3" s="53">
        <v>1.02</v>
      </c>
      <c r="H3" s="53">
        <v>1.25</v>
      </c>
      <c r="I3" s="53">
        <v>1.25</v>
      </c>
      <c r="J3" s="55">
        <v>1.35</v>
      </c>
    </row>
    <row r="4" spans="1:10" x14ac:dyDescent="0.2">
      <c r="A4" s="501" t="s">
        <v>112</v>
      </c>
      <c r="B4" s="56">
        <v>10</v>
      </c>
      <c r="C4" s="57">
        <f t="shared" ref="C4:C35" si="0">CEILING(B4*0.25,1)</f>
        <v>3</v>
      </c>
      <c r="D4" s="57">
        <f t="shared" ref="D4:D35" si="1">CEILING(B4*0.38,1)</f>
        <v>4</v>
      </c>
      <c r="E4" s="58">
        <f t="shared" ref="E4:E35" si="2">CEILING(B4*0.54,1)</f>
        <v>6</v>
      </c>
      <c r="F4" s="59">
        <f t="shared" ref="F4:F35" si="3">CEILING(B4*0.92,1)</f>
        <v>10</v>
      </c>
      <c r="G4" s="59">
        <f t="shared" ref="G4:G35" si="4">CEILING(B4*1.02,1)</f>
        <v>11</v>
      </c>
      <c r="H4" s="59">
        <f t="shared" ref="H4:H35" si="5">CEILING(B4*1.25,1)</f>
        <v>13</v>
      </c>
      <c r="I4" s="59">
        <f t="shared" ref="I4:I35" si="6">CEILING(B4*1.25,1)</f>
        <v>13</v>
      </c>
      <c r="J4" s="60">
        <f t="shared" ref="J4:J35" si="7">CEILING(B4*1.35,1)</f>
        <v>14</v>
      </c>
    </row>
    <row r="5" spans="1:10" x14ac:dyDescent="0.2">
      <c r="A5" s="502"/>
      <c r="B5" s="61">
        <f t="shared" ref="B5:B36" si="8">B4+10</f>
        <v>20</v>
      </c>
      <c r="C5" s="62">
        <f t="shared" si="0"/>
        <v>5</v>
      </c>
      <c r="D5" s="63">
        <f t="shared" si="1"/>
        <v>8</v>
      </c>
      <c r="E5" s="64">
        <f t="shared" si="2"/>
        <v>11</v>
      </c>
      <c r="F5" s="65">
        <f t="shared" si="3"/>
        <v>19</v>
      </c>
      <c r="G5" s="65">
        <f t="shared" si="4"/>
        <v>21</v>
      </c>
      <c r="H5" s="65">
        <f t="shared" si="5"/>
        <v>25</v>
      </c>
      <c r="I5" s="65">
        <f t="shared" si="6"/>
        <v>25</v>
      </c>
      <c r="J5" s="66">
        <f t="shared" si="7"/>
        <v>27</v>
      </c>
    </row>
    <row r="6" spans="1:10" x14ac:dyDescent="0.2">
      <c r="A6" s="502"/>
      <c r="B6" s="67">
        <f t="shared" si="8"/>
        <v>30</v>
      </c>
      <c r="C6" s="68">
        <f t="shared" si="0"/>
        <v>8</v>
      </c>
      <c r="D6" s="68">
        <f t="shared" si="1"/>
        <v>12</v>
      </c>
      <c r="E6" s="69">
        <f t="shared" si="2"/>
        <v>17</v>
      </c>
      <c r="F6" s="70">
        <f t="shared" si="3"/>
        <v>28</v>
      </c>
      <c r="G6" s="70">
        <f t="shared" si="4"/>
        <v>31</v>
      </c>
      <c r="H6" s="71">
        <f t="shared" si="5"/>
        <v>38</v>
      </c>
      <c r="I6" s="70">
        <f t="shared" si="6"/>
        <v>38</v>
      </c>
      <c r="J6" s="72">
        <f t="shared" si="7"/>
        <v>41</v>
      </c>
    </row>
    <row r="7" spans="1:10" x14ac:dyDescent="0.2">
      <c r="A7" s="502"/>
      <c r="B7" s="61">
        <f t="shared" si="8"/>
        <v>40</v>
      </c>
      <c r="C7" s="62">
        <f t="shared" si="0"/>
        <v>10</v>
      </c>
      <c r="D7" s="63">
        <f t="shared" si="1"/>
        <v>16</v>
      </c>
      <c r="E7" s="64">
        <f t="shared" si="2"/>
        <v>22</v>
      </c>
      <c r="F7" s="65">
        <f t="shared" si="3"/>
        <v>37</v>
      </c>
      <c r="G7" s="65">
        <f t="shared" si="4"/>
        <v>41</v>
      </c>
      <c r="H7" s="65">
        <f t="shared" si="5"/>
        <v>50</v>
      </c>
      <c r="I7" s="65">
        <f t="shared" si="6"/>
        <v>50</v>
      </c>
      <c r="J7" s="66">
        <f t="shared" si="7"/>
        <v>54</v>
      </c>
    </row>
    <row r="8" spans="1:10" x14ac:dyDescent="0.2">
      <c r="A8" s="502"/>
      <c r="B8" s="67">
        <f t="shared" si="8"/>
        <v>50</v>
      </c>
      <c r="C8" s="68">
        <f t="shared" si="0"/>
        <v>13</v>
      </c>
      <c r="D8" s="68">
        <f t="shared" si="1"/>
        <v>19</v>
      </c>
      <c r="E8" s="69">
        <f t="shared" si="2"/>
        <v>27</v>
      </c>
      <c r="F8" s="70">
        <f t="shared" si="3"/>
        <v>46</v>
      </c>
      <c r="G8" s="70">
        <f t="shared" si="4"/>
        <v>51</v>
      </c>
      <c r="H8" s="71">
        <f t="shared" si="5"/>
        <v>63</v>
      </c>
      <c r="I8" s="70">
        <f t="shared" si="6"/>
        <v>63</v>
      </c>
      <c r="J8" s="72">
        <f t="shared" si="7"/>
        <v>68</v>
      </c>
    </row>
    <row r="9" spans="1:10" x14ac:dyDescent="0.2">
      <c r="A9" s="502"/>
      <c r="B9" s="61">
        <f t="shared" si="8"/>
        <v>60</v>
      </c>
      <c r="C9" s="62">
        <f t="shared" si="0"/>
        <v>15</v>
      </c>
      <c r="D9" s="63">
        <f t="shared" si="1"/>
        <v>23</v>
      </c>
      <c r="E9" s="64">
        <f t="shared" si="2"/>
        <v>33</v>
      </c>
      <c r="F9" s="65">
        <f t="shared" si="3"/>
        <v>56</v>
      </c>
      <c r="G9" s="65">
        <f t="shared" si="4"/>
        <v>62</v>
      </c>
      <c r="H9" s="65">
        <f t="shared" si="5"/>
        <v>75</v>
      </c>
      <c r="I9" s="65">
        <f t="shared" si="6"/>
        <v>75</v>
      </c>
      <c r="J9" s="66">
        <f t="shared" si="7"/>
        <v>81</v>
      </c>
    </row>
    <row r="10" spans="1:10" x14ac:dyDescent="0.2">
      <c r="A10" s="502"/>
      <c r="B10" s="67">
        <f t="shared" si="8"/>
        <v>70</v>
      </c>
      <c r="C10" s="68">
        <f t="shared" si="0"/>
        <v>18</v>
      </c>
      <c r="D10" s="68">
        <f t="shared" si="1"/>
        <v>27</v>
      </c>
      <c r="E10" s="69">
        <f t="shared" si="2"/>
        <v>38</v>
      </c>
      <c r="F10" s="70">
        <f t="shared" si="3"/>
        <v>65</v>
      </c>
      <c r="G10" s="70">
        <f t="shared" si="4"/>
        <v>72</v>
      </c>
      <c r="H10" s="71">
        <f t="shared" si="5"/>
        <v>88</v>
      </c>
      <c r="I10" s="70">
        <f t="shared" si="6"/>
        <v>88</v>
      </c>
      <c r="J10" s="72">
        <f t="shared" si="7"/>
        <v>95</v>
      </c>
    </row>
    <row r="11" spans="1:10" x14ac:dyDescent="0.2">
      <c r="A11" s="502"/>
      <c r="B11" s="61">
        <f t="shared" si="8"/>
        <v>80</v>
      </c>
      <c r="C11" s="62">
        <f t="shared" si="0"/>
        <v>20</v>
      </c>
      <c r="D11" s="63">
        <f t="shared" si="1"/>
        <v>31</v>
      </c>
      <c r="E11" s="64">
        <f t="shared" si="2"/>
        <v>44</v>
      </c>
      <c r="F11" s="73">
        <f t="shared" si="3"/>
        <v>74</v>
      </c>
      <c r="G11" s="73">
        <f t="shared" si="4"/>
        <v>82</v>
      </c>
      <c r="H11" s="65">
        <f t="shared" si="5"/>
        <v>100</v>
      </c>
      <c r="I11" s="73">
        <f t="shared" si="6"/>
        <v>100</v>
      </c>
      <c r="J11" s="74">
        <f t="shared" si="7"/>
        <v>108</v>
      </c>
    </row>
    <row r="12" spans="1:10" x14ac:dyDescent="0.2">
      <c r="A12" s="502"/>
      <c r="B12" s="67">
        <f t="shared" si="8"/>
        <v>90</v>
      </c>
      <c r="C12" s="68">
        <f t="shared" si="0"/>
        <v>23</v>
      </c>
      <c r="D12" s="68">
        <f t="shared" si="1"/>
        <v>35</v>
      </c>
      <c r="E12" s="69">
        <f t="shared" si="2"/>
        <v>49</v>
      </c>
      <c r="F12" s="70">
        <f t="shared" si="3"/>
        <v>83</v>
      </c>
      <c r="G12" s="70">
        <f t="shared" si="4"/>
        <v>92</v>
      </c>
      <c r="H12" s="71">
        <f t="shared" si="5"/>
        <v>113</v>
      </c>
      <c r="I12" s="70">
        <f t="shared" si="6"/>
        <v>113</v>
      </c>
      <c r="J12" s="72">
        <f t="shared" si="7"/>
        <v>122</v>
      </c>
    </row>
    <row r="13" spans="1:10" x14ac:dyDescent="0.2">
      <c r="A13" s="502"/>
      <c r="B13" s="61">
        <f t="shared" si="8"/>
        <v>100</v>
      </c>
      <c r="C13" s="62">
        <f t="shared" si="0"/>
        <v>25</v>
      </c>
      <c r="D13" s="63">
        <f t="shared" si="1"/>
        <v>38</v>
      </c>
      <c r="E13" s="64">
        <f t="shared" si="2"/>
        <v>54</v>
      </c>
      <c r="F13" s="73">
        <f t="shared" si="3"/>
        <v>92</v>
      </c>
      <c r="G13" s="73">
        <f t="shared" si="4"/>
        <v>102</v>
      </c>
      <c r="H13" s="65">
        <f t="shared" si="5"/>
        <v>125</v>
      </c>
      <c r="I13" s="73">
        <f t="shared" si="6"/>
        <v>125</v>
      </c>
      <c r="J13" s="74">
        <f t="shared" si="7"/>
        <v>135</v>
      </c>
    </row>
    <row r="14" spans="1:10" x14ac:dyDescent="0.2">
      <c r="A14" s="502"/>
      <c r="B14" s="67">
        <f t="shared" si="8"/>
        <v>110</v>
      </c>
      <c r="C14" s="68">
        <f t="shared" si="0"/>
        <v>28</v>
      </c>
      <c r="D14" s="68">
        <f t="shared" si="1"/>
        <v>42</v>
      </c>
      <c r="E14" s="69">
        <f t="shared" si="2"/>
        <v>60</v>
      </c>
      <c r="F14" s="70">
        <f t="shared" si="3"/>
        <v>102</v>
      </c>
      <c r="G14" s="70">
        <f t="shared" si="4"/>
        <v>113</v>
      </c>
      <c r="H14" s="71">
        <f t="shared" si="5"/>
        <v>138</v>
      </c>
      <c r="I14" s="70">
        <f t="shared" si="6"/>
        <v>138</v>
      </c>
      <c r="J14" s="72">
        <f t="shared" si="7"/>
        <v>149</v>
      </c>
    </row>
    <row r="15" spans="1:10" x14ac:dyDescent="0.2">
      <c r="A15" s="502"/>
      <c r="B15" s="61">
        <f t="shared" si="8"/>
        <v>120</v>
      </c>
      <c r="C15" s="62">
        <f t="shared" si="0"/>
        <v>30</v>
      </c>
      <c r="D15" s="63">
        <f t="shared" si="1"/>
        <v>46</v>
      </c>
      <c r="E15" s="64">
        <f t="shared" si="2"/>
        <v>65</v>
      </c>
      <c r="F15" s="73">
        <f t="shared" si="3"/>
        <v>111</v>
      </c>
      <c r="G15" s="73">
        <f t="shared" si="4"/>
        <v>123</v>
      </c>
      <c r="H15" s="65">
        <f t="shared" si="5"/>
        <v>150</v>
      </c>
      <c r="I15" s="73">
        <f t="shared" si="6"/>
        <v>150</v>
      </c>
      <c r="J15" s="74">
        <f t="shared" si="7"/>
        <v>162</v>
      </c>
    </row>
    <row r="16" spans="1:10" x14ac:dyDescent="0.2">
      <c r="A16" s="502"/>
      <c r="B16" s="67">
        <f t="shared" si="8"/>
        <v>130</v>
      </c>
      <c r="C16" s="68">
        <f t="shared" si="0"/>
        <v>33</v>
      </c>
      <c r="D16" s="68">
        <f t="shared" si="1"/>
        <v>50</v>
      </c>
      <c r="E16" s="69">
        <f t="shared" si="2"/>
        <v>71</v>
      </c>
      <c r="F16" s="70">
        <f t="shared" si="3"/>
        <v>120</v>
      </c>
      <c r="G16" s="70">
        <f t="shared" si="4"/>
        <v>133</v>
      </c>
      <c r="H16" s="71">
        <f t="shared" si="5"/>
        <v>163</v>
      </c>
      <c r="I16" s="70">
        <f t="shared" si="6"/>
        <v>163</v>
      </c>
      <c r="J16" s="72">
        <f t="shared" si="7"/>
        <v>176</v>
      </c>
    </row>
    <row r="17" spans="1:10" x14ac:dyDescent="0.2">
      <c r="A17" s="502"/>
      <c r="B17" s="61">
        <f t="shared" si="8"/>
        <v>140</v>
      </c>
      <c r="C17" s="62">
        <f t="shared" si="0"/>
        <v>35</v>
      </c>
      <c r="D17" s="63">
        <f t="shared" si="1"/>
        <v>54</v>
      </c>
      <c r="E17" s="64">
        <f t="shared" si="2"/>
        <v>76</v>
      </c>
      <c r="F17" s="73">
        <f t="shared" si="3"/>
        <v>129</v>
      </c>
      <c r="G17" s="73">
        <f t="shared" si="4"/>
        <v>143</v>
      </c>
      <c r="H17" s="65">
        <f t="shared" si="5"/>
        <v>175</v>
      </c>
      <c r="I17" s="73">
        <f t="shared" si="6"/>
        <v>175</v>
      </c>
      <c r="J17" s="74">
        <f t="shared" si="7"/>
        <v>189</v>
      </c>
    </row>
    <row r="18" spans="1:10" x14ac:dyDescent="0.2">
      <c r="A18" s="502"/>
      <c r="B18" s="67">
        <f t="shared" si="8"/>
        <v>150</v>
      </c>
      <c r="C18" s="68">
        <f t="shared" si="0"/>
        <v>38</v>
      </c>
      <c r="D18" s="68">
        <f t="shared" si="1"/>
        <v>57</v>
      </c>
      <c r="E18" s="69">
        <f t="shared" si="2"/>
        <v>81</v>
      </c>
      <c r="F18" s="70">
        <f t="shared" si="3"/>
        <v>138</v>
      </c>
      <c r="G18" s="70">
        <f t="shared" si="4"/>
        <v>153</v>
      </c>
      <c r="H18" s="71">
        <f t="shared" si="5"/>
        <v>188</v>
      </c>
      <c r="I18" s="70">
        <f t="shared" si="6"/>
        <v>188</v>
      </c>
      <c r="J18" s="72">
        <f t="shared" si="7"/>
        <v>203</v>
      </c>
    </row>
    <row r="19" spans="1:10" x14ac:dyDescent="0.2">
      <c r="A19" s="502"/>
      <c r="B19" s="61">
        <f t="shared" si="8"/>
        <v>160</v>
      </c>
      <c r="C19" s="62">
        <f t="shared" si="0"/>
        <v>40</v>
      </c>
      <c r="D19" s="63">
        <f t="shared" si="1"/>
        <v>61</v>
      </c>
      <c r="E19" s="64">
        <f t="shared" si="2"/>
        <v>87</v>
      </c>
      <c r="F19" s="73">
        <f t="shared" si="3"/>
        <v>148</v>
      </c>
      <c r="G19" s="73">
        <f t="shared" si="4"/>
        <v>164</v>
      </c>
      <c r="H19" s="65">
        <f t="shared" si="5"/>
        <v>200</v>
      </c>
      <c r="I19" s="73">
        <f t="shared" si="6"/>
        <v>200</v>
      </c>
      <c r="J19" s="74">
        <f t="shared" si="7"/>
        <v>216</v>
      </c>
    </row>
    <row r="20" spans="1:10" x14ac:dyDescent="0.2">
      <c r="A20" s="502"/>
      <c r="B20" s="67">
        <f t="shared" si="8"/>
        <v>170</v>
      </c>
      <c r="C20" s="68">
        <f t="shared" si="0"/>
        <v>43</v>
      </c>
      <c r="D20" s="68">
        <f t="shared" si="1"/>
        <v>65</v>
      </c>
      <c r="E20" s="69">
        <f t="shared" si="2"/>
        <v>92</v>
      </c>
      <c r="F20" s="70">
        <f t="shared" si="3"/>
        <v>157</v>
      </c>
      <c r="G20" s="70">
        <f t="shared" si="4"/>
        <v>174</v>
      </c>
      <c r="H20" s="71">
        <f t="shared" si="5"/>
        <v>213</v>
      </c>
      <c r="I20" s="70">
        <f t="shared" si="6"/>
        <v>213</v>
      </c>
      <c r="J20" s="72">
        <f t="shared" si="7"/>
        <v>230</v>
      </c>
    </row>
    <row r="21" spans="1:10" x14ac:dyDescent="0.2">
      <c r="A21" s="502"/>
      <c r="B21" s="61">
        <f t="shared" si="8"/>
        <v>180</v>
      </c>
      <c r="C21" s="62">
        <f t="shared" si="0"/>
        <v>45</v>
      </c>
      <c r="D21" s="63">
        <f t="shared" si="1"/>
        <v>69</v>
      </c>
      <c r="E21" s="64">
        <f t="shared" si="2"/>
        <v>98</v>
      </c>
      <c r="F21" s="73">
        <f t="shared" si="3"/>
        <v>166</v>
      </c>
      <c r="G21" s="73">
        <f t="shared" si="4"/>
        <v>184</v>
      </c>
      <c r="H21" s="65">
        <f t="shared" si="5"/>
        <v>225</v>
      </c>
      <c r="I21" s="73">
        <f t="shared" si="6"/>
        <v>225</v>
      </c>
      <c r="J21" s="74">
        <f t="shared" si="7"/>
        <v>243</v>
      </c>
    </row>
    <row r="22" spans="1:10" x14ac:dyDescent="0.2">
      <c r="A22" s="502"/>
      <c r="B22" s="67">
        <f t="shared" si="8"/>
        <v>190</v>
      </c>
      <c r="C22" s="68">
        <f t="shared" si="0"/>
        <v>48</v>
      </c>
      <c r="D22" s="68">
        <f t="shared" si="1"/>
        <v>73</v>
      </c>
      <c r="E22" s="69">
        <f t="shared" si="2"/>
        <v>103</v>
      </c>
      <c r="F22" s="70">
        <f t="shared" si="3"/>
        <v>175</v>
      </c>
      <c r="G22" s="70">
        <f t="shared" si="4"/>
        <v>194</v>
      </c>
      <c r="H22" s="71">
        <f t="shared" si="5"/>
        <v>238</v>
      </c>
      <c r="I22" s="70">
        <f t="shared" si="6"/>
        <v>238</v>
      </c>
      <c r="J22" s="72">
        <f t="shared" si="7"/>
        <v>257</v>
      </c>
    </row>
    <row r="23" spans="1:10" x14ac:dyDescent="0.2">
      <c r="A23" s="502"/>
      <c r="B23" s="61">
        <f t="shared" si="8"/>
        <v>200</v>
      </c>
      <c r="C23" s="62">
        <f t="shared" si="0"/>
        <v>50</v>
      </c>
      <c r="D23" s="63">
        <f t="shared" si="1"/>
        <v>76</v>
      </c>
      <c r="E23" s="64">
        <f t="shared" si="2"/>
        <v>108</v>
      </c>
      <c r="F23" s="73">
        <f t="shared" si="3"/>
        <v>184</v>
      </c>
      <c r="G23" s="73">
        <f t="shared" si="4"/>
        <v>204</v>
      </c>
      <c r="H23" s="65">
        <f t="shared" si="5"/>
        <v>250</v>
      </c>
      <c r="I23" s="73">
        <f t="shared" si="6"/>
        <v>250</v>
      </c>
      <c r="J23" s="74">
        <f t="shared" si="7"/>
        <v>270</v>
      </c>
    </row>
    <row r="24" spans="1:10" x14ac:dyDescent="0.2">
      <c r="A24" s="502"/>
      <c r="B24" s="67">
        <f t="shared" si="8"/>
        <v>210</v>
      </c>
      <c r="C24" s="68">
        <f t="shared" si="0"/>
        <v>53</v>
      </c>
      <c r="D24" s="68">
        <f t="shared" si="1"/>
        <v>80</v>
      </c>
      <c r="E24" s="69">
        <f t="shared" si="2"/>
        <v>114</v>
      </c>
      <c r="F24" s="70">
        <f t="shared" si="3"/>
        <v>194</v>
      </c>
      <c r="G24" s="70">
        <f t="shared" si="4"/>
        <v>215</v>
      </c>
      <c r="H24" s="71">
        <f t="shared" si="5"/>
        <v>263</v>
      </c>
      <c r="I24" s="70">
        <f t="shared" si="6"/>
        <v>263</v>
      </c>
      <c r="J24" s="72">
        <f t="shared" si="7"/>
        <v>284</v>
      </c>
    </row>
    <row r="25" spans="1:10" x14ac:dyDescent="0.2">
      <c r="A25" s="502"/>
      <c r="B25" s="61">
        <f t="shared" si="8"/>
        <v>220</v>
      </c>
      <c r="C25" s="62">
        <f t="shared" si="0"/>
        <v>55</v>
      </c>
      <c r="D25" s="63">
        <f t="shared" si="1"/>
        <v>84</v>
      </c>
      <c r="E25" s="64">
        <f t="shared" si="2"/>
        <v>119</v>
      </c>
      <c r="F25" s="73">
        <f t="shared" si="3"/>
        <v>203</v>
      </c>
      <c r="G25" s="73">
        <f t="shared" si="4"/>
        <v>225</v>
      </c>
      <c r="H25" s="65">
        <f t="shared" si="5"/>
        <v>275</v>
      </c>
      <c r="I25" s="73">
        <f t="shared" si="6"/>
        <v>275</v>
      </c>
      <c r="J25" s="74">
        <f t="shared" si="7"/>
        <v>297</v>
      </c>
    </row>
    <row r="26" spans="1:10" x14ac:dyDescent="0.2">
      <c r="A26" s="502"/>
      <c r="B26" s="67">
        <f t="shared" si="8"/>
        <v>230</v>
      </c>
      <c r="C26" s="68">
        <f t="shared" si="0"/>
        <v>58</v>
      </c>
      <c r="D26" s="68">
        <f t="shared" si="1"/>
        <v>88</v>
      </c>
      <c r="E26" s="69">
        <f t="shared" si="2"/>
        <v>125</v>
      </c>
      <c r="F26" s="70">
        <f t="shared" si="3"/>
        <v>212</v>
      </c>
      <c r="G26" s="70">
        <f t="shared" si="4"/>
        <v>235</v>
      </c>
      <c r="H26" s="71">
        <f t="shared" si="5"/>
        <v>288</v>
      </c>
      <c r="I26" s="70">
        <f t="shared" si="6"/>
        <v>288</v>
      </c>
      <c r="J26" s="72">
        <f t="shared" si="7"/>
        <v>311</v>
      </c>
    </row>
    <row r="27" spans="1:10" x14ac:dyDescent="0.2">
      <c r="A27" s="502"/>
      <c r="B27" s="61">
        <f t="shared" si="8"/>
        <v>240</v>
      </c>
      <c r="C27" s="62">
        <f t="shared" si="0"/>
        <v>60</v>
      </c>
      <c r="D27" s="63">
        <f t="shared" si="1"/>
        <v>92</v>
      </c>
      <c r="E27" s="64">
        <f t="shared" si="2"/>
        <v>130</v>
      </c>
      <c r="F27" s="73">
        <f t="shared" si="3"/>
        <v>221</v>
      </c>
      <c r="G27" s="73">
        <f t="shared" si="4"/>
        <v>245</v>
      </c>
      <c r="H27" s="65">
        <f t="shared" si="5"/>
        <v>300</v>
      </c>
      <c r="I27" s="73">
        <f t="shared" si="6"/>
        <v>300</v>
      </c>
      <c r="J27" s="74">
        <f t="shared" si="7"/>
        <v>324</v>
      </c>
    </row>
    <row r="28" spans="1:10" x14ac:dyDescent="0.2">
      <c r="A28" s="502"/>
      <c r="B28" s="67">
        <f t="shared" si="8"/>
        <v>250</v>
      </c>
      <c r="C28" s="68">
        <f t="shared" si="0"/>
        <v>63</v>
      </c>
      <c r="D28" s="68">
        <f t="shared" si="1"/>
        <v>95</v>
      </c>
      <c r="E28" s="69">
        <f t="shared" si="2"/>
        <v>135</v>
      </c>
      <c r="F28" s="70">
        <f t="shared" si="3"/>
        <v>230</v>
      </c>
      <c r="G28" s="70">
        <f t="shared" si="4"/>
        <v>255</v>
      </c>
      <c r="H28" s="71">
        <f t="shared" si="5"/>
        <v>313</v>
      </c>
      <c r="I28" s="70">
        <f t="shared" si="6"/>
        <v>313</v>
      </c>
      <c r="J28" s="72">
        <f t="shared" si="7"/>
        <v>338</v>
      </c>
    </row>
    <row r="29" spans="1:10" x14ac:dyDescent="0.2">
      <c r="A29" s="502"/>
      <c r="B29" s="61">
        <f t="shared" si="8"/>
        <v>260</v>
      </c>
      <c r="C29" s="62">
        <f t="shared" si="0"/>
        <v>65</v>
      </c>
      <c r="D29" s="63">
        <f t="shared" si="1"/>
        <v>99</v>
      </c>
      <c r="E29" s="64">
        <f t="shared" si="2"/>
        <v>141</v>
      </c>
      <c r="F29" s="73">
        <f t="shared" si="3"/>
        <v>240</v>
      </c>
      <c r="G29" s="73">
        <f t="shared" si="4"/>
        <v>266</v>
      </c>
      <c r="H29" s="65">
        <f t="shared" si="5"/>
        <v>325</v>
      </c>
      <c r="I29" s="73">
        <f t="shared" si="6"/>
        <v>325</v>
      </c>
      <c r="J29" s="74">
        <f t="shared" si="7"/>
        <v>351</v>
      </c>
    </row>
    <row r="30" spans="1:10" x14ac:dyDescent="0.2">
      <c r="A30" s="502"/>
      <c r="B30" s="67">
        <f t="shared" si="8"/>
        <v>270</v>
      </c>
      <c r="C30" s="68">
        <f t="shared" si="0"/>
        <v>68</v>
      </c>
      <c r="D30" s="68">
        <f t="shared" si="1"/>
        <v>103</v>
      </c>
      <c r="E30" s="69">
        <f t="shared" si="2"/>
        <v>146</v>
      </c>
      <c r="F30" s="70">
        <f t="shared" si="3"/>
        <v>249</v>
      </c>
      <c r="G30" s="70">
        <f t="shared" si="4"/>
        <v>276</v>
      </c>
      <c r="H30" s="71">
        <f t="shared" si="5"/>
        <v>338</v>
      </c>
      <c r="I30" s="70">
        <f t="shared" si="6"/>
        <v>338</v>
      </c>
      <c r="J30" s="72">
        <f t="shared" si="7"/>
        <v>365</v>
      </c>
    </row>
    <row r="31" spans="1:10" x14ac:dyDescent="0.2">
      <c r="A31" s="502"/>
      <c r="B31" s="61">
        <f t="shared" si="8"/>
        <v>280</v>
      </c>
      <c r="C31" s="62">
        <f t="shared" si="0"/>
        <v>70</v>
      </c>
      <c r="D31" s="63">
        <f t="shared" si="1"/>
        <v>107</v>
      </c>
      <c r="E31" s="64">
        <f t="shared" si="2"/>
        <v>152</v>
      </c>
      <c r="F31" s="73">
        <f t="shared" si="3"/>
        <v>258</v>
      </c>
      <c r="G31" s="73">
        <f t="shared" si="4"/>
        <v>286</v>
      </c>
      <c r="H31" s="65">
        <f t="shared" si="5"/>
        <v>350</v>
      </c>
      <c r="I31" s="73">
        <f t="shared" si="6"/>
        <v>350</v>
      </c>
      <c r="J31" s="74">
        <f t="shared" si="7"/>
        <v>378</v>
      </c>
    </row>
    <row r="32" spans="1:10" x14ac:dyDescent="0.2">
      <c r="A32" s="502"/>
      <c r="B32" s="67">
        <f t="shared" si="8"/>
        <v>290</v>
      </c>
      <c r="C32" s="68">
        <f t="shared" si="0"/>
        <v>73</v>
      </c>
      <c r="D32" s="68">
        <f t="shared" si="1"/>
        <v>111</v>
      </c>
      <c r="E32" s="69">
        <f t="shared" si="2"/>
        <v>157</v>
      </c>
      <c r="F32" s="70">
        <f t="shared" si="3"/>
        <v>267</v>
      </c>
      <c r="G32" s="70">
        <f t="shared" si="4"/>
        <v>296</v>
      </c>
      <c r="H32" s="71">
        <f t="shared" si="5"/>
        <v>363</v>
      </c>
      <c r="I32" s="70">
        <f t="shared" si="6"/>
        <v>363</v>
      </c>
      <c r="J32" s="72">
        <f t="shared" si="7"/>
        <v>392</v>
      </c>
    </row>
    <row r="33" spans="1:10" x14ac:dyDescent="0.2">
      <c r="A33" s="502"/>
      <c r="B33" s="61">
        <f t="shared" si="8"/>
        <v>300</v>
      </c>
      <c r="C33" s="62">
        <f t="shared" si="0"/>
        <v>75</v>
      </c>
      <c r="D33" s="63">
        <f t="shared" si="1"/>
        <v>114</v>
      </c>
      <c r="E33" s="64">
        <f t="shared" si="2"/>
        <v>162</v>
      </c>
      <c r="F33" s="73">
        <f t="shared" si="3"/>
        <v>276</v>
      </c>
      <c r="G33" s="73">
        <f t="shared" si="4"/>
        <v>306</v>
      </c>
      <c r="H33" s="65">
        <f t="shared" si="5"/>
        <v>375</v>
      </c>
      <c r="I33" s="73">
        <f t="shared" si="6"/>
        <v>375</v>
      </c>
      <c r="J33" s="74">
        <f t="shared" si="7"/>
        <v>405</v>
      </c>
    </row>
    <row r="34" spans="1:10" x14ac:dyDescent="0.2">
      <c r="A34" s="502"/>
      <c r="B34" s="67">
        <f t="shared" si="8"/>
        <v>310</v>
      </c>
      <c r="C34" s="68">
        <f t="shared" si="0"/>
        <v>78</v>
      </c>
      <c r="D34" s="68">
        <f t="shared" si="1"/>
        <v>118</v>
      </c>
      <c r="E34" s="69">
        <f t="shared" si="2"/>
        <v>168</v>
      </c>
      <c r="F34" s="70">
        <f t="shared" si="3"/>
        <v>286</v>
      </c>
      <c r="G34" s="70">
        <f t="shared" si="4"/>
        <v>317</v>
      </c>
      <c r="H34" s="71">
        <f t="shared" si="5"/>
        <v>388</v>
      </c>
      <c r="I34" s="70">
        <f t="shared" si="6"/>
        <v>388</v>
      </c>
      <c r="J34" s="72">
        <f t="shared" si="7"/>
        <v>419</v>
      </c>
    </row>
    <row r="35" spans="1:10" x14ac:dyDescent="0.2">
      <c r="A35" s="502"/>
      <c r="B35" s="61">
        <f t="shared" si="8"/>
        <v>320</v>
      </c>
      <c r="C35" s="62">
        <f t="shared" si="0"/>
        <v>80</v>
      </c>
      <c r="D35" s="63">
        <f t="shared" si="1"/>
        <v>122</v>
      </c>
      <c r="E35" s="64">
        <f t="shared" si="2"/>
        <v>173</v>
      </c>
      <c r="F35" s="73">
        <f t="shared" si="3"/>
        <v>295</v>
      </c>
      <c r="G35" s="73">
        <f t="shared" si="4"/>
        <v>327</v>
      </c>
      <c r="H35" s="65">
        <f t="shared" si="5"/>
        <v>400</v>
      </c>
      <c r="I35" s="73">
        <f t="shared" si="6"/>
        <v>400</v>
      </c>
      <c r="J35" s="74">
        <f t="shared" si="7"/>
        <v>432</v>
      </c>
    </row>
    <row r="36" spans="1:10" x14ac:dyDescent="0.2">
      <c r="A36" s="502"/>
      <c r="B36" s="67">
        <f t="shared" si="8"/>
        <v>330</v>
      </c>
      <c r="C36" s="68">
        <f t="shared" ref="C36:C53" si="9">CEILING(B36*0.25,1)</f>
        <v>83</v>
      </c>
      <c r="D36" s="68">
        <f t="shared" ref="D36:D53" si="10">CEILING(B36*0.38,1)</f>
        <v>126</v>
      </c>
      <c r="E36" s="69">
        <f t="shared" ref="E36:E53" si="11">CEILING(B36*0.54,1)</f>
        <v>179</v>
      </c>
      <c r="F36" s="70">
        <f t="shared" ref="F36:F53" si="12">CEILING(B36*0.92,1)</f>
        <v>304</v>
      </c>
      <c r="G36" s="70">
        <f t="shared" ref="G36:G53" si="13">CEILING(B36*1.02,1)</f>
        <v>337</v>
      </c>
      <c r="H36" s="71">
        <f t="shared" ref="H36:H53" si="14">CEILING(B36*1.25,1)</f>
        <v>413</v>
      </c>
      <c r="I36" s="70">
        <f t="shared" ref="I36:I53" si="15">CEILING(B36*1.25,1)</f>
        <v>413</v>
      </c>
      <c r="J36" s="72">
        <f t="shared" ref="J36:J53" si="16">CEILING(B36*1.35,1)</f>
        <v>446</v>
      </c>
    </row>
    <row r="37" spans="1:10" x14ac:dyDescent="0.2">
      <c r="A37" s="502"/>
      <c r="B37" s="61">
        <f t="shared" ref="B37:B53" si="17">B36+10</f>
        <v>340</v>
      </c>
      <c r="C37" s="62">
        <f t="shared" si="9"/>
        <v>85</v>
      </c>
      <c r="D37" s="63">
        <f t="shared" si="10"/>
        <v>130</v>
      </c>
      <c r="E37" s="64">
        <f t="shared" si="11"/>
        <v>184</v>
      </c>
      <c r="F37" s="73">
        <f t="shared" si="12"/>
        <v>313</v>
      </c>
      <c r="G37" s="73">
        <f t="shared" si="13"/>
        <v>347</v>
      </c>
      <c r="H37" s="65">
        <f t="shared" si="14"/>
        <v>425</v>
      </c>
      <c r="I37" s="73">
        <f t="shared" si="15"/>
        <v>425</v>
      </c>
      <c r="J37" s="74">
        <f t="shared" si="16"/>
        <v>459</v>
      </c>
    </row>
    <row r="38" spans="1:10" x14ac:dyDescent="0.2">
      <c r="A38" s="502"/>
      <c r="B38" s="67">
        <f t="shared" si="17"/>
        <v>350</v>
      </c>
      <c r="C38" s="68">
        <f t="shared" si="9"/>
        <v>88</v>
      </c>
      <c r="D38" s="68">
        <f t="shared" si="10"/>
        <v>133</v>
      </c>
      <c r="E38" s="69">
        <f t="shared" si="11"/>
        <v>189</v>
      </c>
      <c r="F38" s="70">
        <f t="shared" si="12"/>
        <v>322</v>
      </c>
      <c r="G38" s="70">
        <f t="shared" si="13"/>
        <v>357</v>
      </c>
      <c r="H38" s="71">
        <f t="shared" si="14"/>
        <v>438</v>
      </c>
      <c r="I38" s="70">
        <f t="shared" si="15"/>
        <v>438</v>
      </c>
      <c r="J38" s="72">
        <f t="shared" si="16"/>
        <v>473</v>
      </c>
    </row>
    <row r="39" spans="1:10" x14ac:dyDescent="0.2">
      <c r="A39" s="502"/>
      <c r="B39" s="61">
        <f t="shared" si="17"/>
        <v>360</v>
      </c>
      <c r="C39" s="62">
        <f t="shared" si="9"/>
        <v>90</v>
      </c>
      <c r="D39" s="63">
        <f t="shared" si="10"/>
        <v>137</v>
      </c>
      <c r="E39" s="64">
        <f t="shared" si="11"/>
        <v>195</v>
      </c>
      <c r="F39" s="73">
        <f t="shared" si="12"/>
        <v>332</v>
      </c>
      <c r="G39" s="73">
        <f t="shared" si="13"/>
        <v>368</v>
      </c>
      <c r="H39" s="65">
        <f t="shared" si="14"/>
        <v>450</v>
      </c>
      <c r="I39" s="73">
        <f t="shared" si="15"/>
        <v>450</v>
      </c>
      <c r="J39" s="74">
        <f t="shared" si="16"/>
        <v>486</v>
      </c>
    </row>
    <row r="40" spans="1:10" x14ac:dyDescent="0.2">
      <c r="A40" s="502"/>
      <c r="B40" s="67">
        <f t="shared" si="17"/>
        <v>370</v>
      </c>
      <c r="C40" s="68">
        <f t="shared" si="9"/>
        <v>93</v>
      </c>
      <c r="D40" s="68">
        <f t="shared" si="10"/>
        <v>141</v>
      </c>
      <c r="E40" s="69">
        <f t="shared" si="11"/>
        <v>200</v>
      </c>
      <c r="F40" s="70">
        <f t="shared" si="12"/>
        <v>341</v>
      </c>
      <c r="G40" s="70">
        <f t="shared" si="13"/>
        <v>378</v>
      </c>
      <c r="H40" s="71">
        <f t="shared" si="14"/>
        <v>463</v>
      </c>
      <c r="I40" s="70">
        <f t="shared" si="15"/>
        <v>463</v>
      </c>
      <c r="J40" s="72">
        <f t="shared" si="16"/>
        <v>500</v>
      </c>
    </row>
    <row r="41" spans="1:10" x14ac:dyDescent="0.2">
      <c r="A41" s="502"/>
      <c r="B41" s="61">
        <f t="shared" si="17"/>
        <v>380</v>
      </c>
      <c r="C41" s="62">
        <f t="shared" si="9"/>
        <v>95</v>
      </c>
      <c r="D41" s="63">
        <f t="shared" si="10"/>
        <v>145</v>
      </c>
      <c r="E41" s="64">
        <f t="shared" si="11"/>
        <v>206</v>
      </c>
      <c r="F41" s="73">
        <f t="shared" si="12"/>
        <v>350</v>
      </c>
      <c r="G41" s="73">
        <f t="shared" si="13"/>
        <v>388</v>
      </c>
      <c r="H41" s="65">
        <f t="shared" si="14"/>
        <v>475</v>
      </c>
      <c r="I41" s="73">
        <f t="shared" si="15"/>
        <v>475</v>
      </c>
      <c r="J41" s="74">
        <f t="shared" si="16"/>
        <v>513</v>
      </c>
    </row>
    <row r="42" spans="1:10" x14ac:dyDescent="0.2">
      <c r="A42" s="502"/>
      <c r="B42" s="67">
        <f t="shared" si="17"/>
        <v>390</v>
      </c>
      <c r="C42" s="68">
        <f t="shared" si="9"/>
        <v>98</v>
      </c>
      <c r="D42" s="68">
        <f t="shared" si="10"/>
        <v>149</v>
      </c>
      <c r="E42" s="69">
        <f t="shared" si="11"/>
        <v>211</v>
      </c>
      <c r="F42" s="70">
        <f t="shared" si="12"/>
        <v>359</v>
      </c>
      <c r="G42" s="70">
        <f t="shared" si="13"/>
        <v>398</v>
      </c>
      <c r="H42" s="71">
        <f t="shared" si="14"/>
        <v>488</v>
      </c>
      <c r="I42" s="70">
        <f t="shared" si="15"/>
        <v>488</v>
      </c>
      <c r="J42" s="72">
        <f t="shared" si="16"/>
        <v>527</v>
      </c>
    </row>
    <row r="43" spans="1:10" x14ac:dyDescent="0.2">
      <c r="A43" s="502"/>
      <c r="B43" s="61">
        <f t="shared" si="17"/>
        <v>400</v>
      </c>
      <c r="C43" s="62">
        <f t="shared" si="9"/>
        <v>100</v>
      </c>
      <c r="D43" s="63">
        <f t="shared" si="10"/>
        <v>152</v>
      </c>
      <c r="E43" s="64">
        <f t="shared" si="11"/>
        <v>216</v>
      </c>
      <c r="F43" s="73">
        <f t="shared" si="12"/>
        <v>368</v>
      </c>
      <c r="G43" s="73">
        <f t="shared" si="13"/>
        <v>408</v>
      </c>
      <c r="H43" s="65">
        <f t="shared" si="14"/>
        <v>500</v>
      </c>
      <c r="I43" s="73">
        <f t="shared" si="15"/>
        <v>500</v>
      </c>
      <c r="J43" s="74">
        <f t="shared" si="16"/>
        <v>540</v>
      </c>
    </row>
    <row r="44" spans="1:10" x14ac:dyDescent="0.2">
      <c r="A44" s="502"/>
      <c r="B44" s="67">
        <f t="shared" si="17"/>
        <v>410</v>
      </c>
      <c r="C44" s="68">
        <f t="shared" si="9"/>
        <v>103</v>
      </c>
      <c r="D44" s="68">
        <f t="shared" si="10"/>
        <v>156</v>
      </c>
      <c r="E44" s="69">
        <f t="shared" si="11"/>
        <v>222</v>
      </c>
      <c r="F44" s="70">
        <f t="shared" si="12"/>
        <v>378</v>
      </c>
      <c r="G44" s="70">
        <f t="shared" si="13"/>
        <v>419</v>
      </c>
      <c r="H44" s="71">
        <f t="shared" si="14"/>
        <v>513</v>
      </c>
      <c r="I44" s="70">
        <f t="shared" si="15"/>
        <v>513</v>
      </c>
      <c r="J44" s="72">
        <f t="shared" si="16"/>
        <v>554</v>
      </c>
    </row>
    <row r="45" spans="1:10" x14ac:dyDescent="0.2">
      <c r="A45" s="502"/>
      <c r="B45" s="61">
        <f t="shared" si="17"/>
        <v>420</v>
      </c>
      <c r="C45" s="62">
        <f t="shared" si="9"/>
        <v>105</v>
      </c>
      <c r="D45" s="63">
        <f t="shared" si="10"/>
        <v>160</v>
      </c>
      <c r="E45" s="64">
        <f t="shared" si="11"/>
        <v>227</v>
      </c>
      <c r="F45" s="73">
        <f t="shared" si="12"/>
        <v>387</v>
      </c>
      <c r="G45" s="73">
        <f t="shared" si="13"/>
        <v>429</v>
      </c>
      <c r="H45" s="65">
        <f t="shared" si="14"/>
        <v>525</v>
      </c>
      <c r="I45" s="73">
        <f t="shared" si="15"/>
        <v>525</v>
      </c>
      <c r="J45" s="74">
        <f t="shared" si="16"/>
        <v>567</v>
      </c>
    </row>
    <row r="46" spans="1:10" x14ac:dyDescent="0.2">
      <c r="A46" s="502"/>
      <c r="B46" s="67">
        <f t="shared" si="17"/>
        <v>430</v>
      </c>
      <c r="C46" s="68">
        <f t="shared" si="9"/>
        <v>108</v>
      </c>
      <c r="D46" s="68">
        <f t="shared" si="10"/>
        <v>164</v>
      </c>
      <c r="E46" s="69">
        <f t="shared" si="11"/>
        <v>233</v>
      </c>
      <c r="F46" s="70">
        <f t="shared" si="12"/>
        <v>396</v>
      </c>
      <c r="G46" s="70">
        <f t="shared" si="13"/>
        <v>439</v>
      </c>
      <c r="H46" s="71">
        <f t="shared" si="14"/>
        <v>538</v>
      </c>
      <c r="I46" s="70">
        <f t="shared" si="15"/>
        <v>538</v>
      </c>
      <c r="J46" s="72">
        <f t="shared" si="16"/>
        <v>581</v>
      </c>
    </row>
    <row r="47" spans="1:10" x14ac:dyDescent="0.2">
      <c r="A47" s="502"/>
      <c r="B47" s="61">
        <f t="shared" si="17"/>
        <v>440</v>
      </c>
      <c r="C47" s="62">
        <f t="shared" si="9"/>
        <v>110</v>
      </c>
      <c r="D47" s="63">
        <f t="shared" si="10"/>
        <v>168</v>
      </c>
      <c r="E47" s="64">
        <f t="shared" si="11"/>
        <v>238</v>
      </c>
      <c r="F47" s="73">
        <f t="shared" si="12"/>
        <v>405</v>
      </c>
      <c r="G47" s="73">
        <f t="shared" si="13"/>
        <v>449</v>
      </c>
      <c r="H47" s="65">
        <f t="shared" si="14"/>
        <v>550</v>
      </c>
      <c r="I47" s="73">
        <f t="shared" si="15"/>
        <v>550</v>
      </c>
      <c r="J47" s="74">
        <f t="shared" si="16"/>
        <v>594</v>
      </c>
    </row>
    <row r="48" spans="1:10" x14ac:dyDescent="0.2">
      <c r="A48" s="502"/>
      <c r="B48" s="67">
        <f t="shared" si="17"/>
        <v>450</v>
      </c>
      <c r="C48" s="68">
        <f t="shared" si="9"/>
        <v>113</v>
      </c>
      <c r="D48" s="68">
        <f t="shared" si="10"/>
        <v>171</v>
      </c>
      <c r="E48" s="69">
        <f t="shared" si="11"/>
        <v>243</v>
      </c>
      <c r="F48" s="70">
        <f t="shared" si="12"/>
        <v>414</v>
      </c>
      <c r="G48" s="70">
        <f t="shared" si="13"/>
        <v>459</v>
      </c>
      <c r="H48" s="71">
        <f t="shared" si="14"/>
        <v>563</v>
      </c>
      <c r="I48" s="70">
        <f t="shared" si="15"/>
        <v>563</v>
      </c>
      <c r="J48" s="72">
        <f t="shared" si="16"/>
        <v>608</v>
      </c>
    </row>
    <row r="49" spans="1:10" x14ac:dyDescent="0.2">
      <c r="A49" s="502"/>
      <c r="B49" s="61">
        <f t="shared" si="17"/>
        <v>460</v>
      </c>
      <c r="C49" s="62">
        <f t="shared" si="9"/>
        <v>115</v>
      </c>
      <c r="D49" s="63">
        <f t="shared" si="10"/>
        <v>175</v>
      </c>
      <c r="E49" s="64">
        <f t="shared" si="11"/>
        <v>249</v>
      </c>
      <c r="F49" s="73">
        <f t="shared" si="12"/>
        <v>424</v>
      </c>
      <c r="G49" s="73">
        <f t="shared" si="13"/>
        <v>470</v>
      </c>
      <c r="H49" s="65">
        <f t="shared" si="14"/>
        <v>575</v>
      </c>
      <c r="I49" s="73">
        <f t="shared" si="15"/>
        <v>575</v>
      </c>
      <c r="J49" s="74">
        <f t="shared" si="16"/>
        <v>621</v>
      </c>
    </row>
    <row r="50" spans="1:10" x14ac:dyDescent="0.2">
      <c r="A50" s="502"/>
      <c r="B50" s="67">
        <f t="shared" si="17"/>
        <v>470</v>
      </c>
      <c r="C50" s="68">
        <f t="shared" si="9"/>
        <v>118</v>
      </c>
      <c r="D50" s="68">
        <f t="shared" si="10"/>
        <v>179</v>
      </c>
      <c r="E50" s="69">
        <f t="shared" si="11"/>
        <v>254</v>
      </c>
      <c r="F50" s="70">
        <f t="shared" si="12"/>
        <v>433</v>
      </c>
      <c r="G50" s="70">
        <f t="shared" si="13"/>
        <v>480</v>
      </c>
      <c r="H50" s="71">
        <f t="shared" si="14"/>
        <v>588</v>
      </c>
      <c r="I50" s="70">
        <f t="shared" si="15"/>
        <v>588</v>
      </c>
      <c r="J50" s="72">
        <f t="shared" si="16"/>
        <v>635</v>
      </c>
    </row>
    <row r="51" spans="1:10" x14ac:dyDescent="0.2">
      <c r="A51" s="502"/>
      <c r="B51" s="61">
        <f t="shared" si="17"/>
        <v>480</v>
      </c>
      <c r="C51" s="62">
        <f t="shared" si="9"/>
        <v>120</v>
      </c>
      <c r="D51" s="63">
        <f t="shared" si="10"/>
        <v>183</v>
      </c>
      <c r="E51" s="64">
        <f t="shared" si="11"/>
        <v>260</v>
      </c>
      <c r="F51" s="73">
        <f t="shared" si="12"/>
        <v>442</v>
      </c>
      <c r="G51" s="73">
        <f t="shared" si="13"/>
        <v>490</v>
      </c>
      <c r="H51" s="65">
        <f t="shared" si="14"/>
        <v>600</v>
      </c>
      <c r="I51" s="73">
        <f t="shared" si="15"/>
        <v>600</v>
      </c>
      <c r="J51" s="74">
        <f t="shared" si="16"/>
        <v>648</v>
      </c>
    </row>
    <row r="52" spans="1:10" x14ac:dyDescent="0.2">
      <c r="A52" s="502"/>
      <c r="B52" s="67">
        <f t="shared" si="17"/>
        <v>490</v>
      </c>
      <c r="C52" s="68">
        <f t="shared" si="9"/>
        <v>123</v>
      </c>
      <c r="D52" s="68">
        <f t="shared" si="10"/>
        <v>187</v>
      </c>
      <c r="E52" s="69">
        <f t="shared" si="11"/>
        <v>265</v>
      </c>
      <c r="F52" s="70">
        <f t="shared" si="12"/>
        <v>451</v>
      </c>
      <c r="G52" s="70">
        <f t="shared" si="13"/>
        <v>500</v>
      </c>
      <c r="H52" s="71">
        <f t="shared" si="14"/>
        <v>613</v>
      </c>
      <c r="I52" s="70">
        <f t="shared" si="15"/>
        <v>613</v>
      </c>
      <c r="J52" s="72">
        <f t="shared" si="16"/>
        <v>662</v>
      </c>
    </row>
    <row r="53" spans="1:10" ht="13.5" thickBot="1" x14ac:dyDescent="0.25">
      <c r="A53" s="503"/>
      <c r="B53" s="75">
        <f t="shared" si="17"/>
        <v>500</v>
      </c>
      <c r="C53" s="76">
        <f t="shared" si="9"/>
        <v>125</v>
      </c>
      <c r="D53" s="77">
        <f t="shared" si="10"/>
        <v>190</v>
      </c>
      <c r="E53" s="78">
        <f t="shared" si="11"/>
        <v>270</v>
      </c>
      <c r="F53" s="78">
        <f t="shared" si="12"/>
        <v>460</v>
      </c>
      <c r="G53" s="78">
        <f t="shared" si="13"/>
        <v>510</v>
      </c>
      <c r="H53" s="78">
        <f t="shared" si="14"/>
        <v>625</v>
      </c>
      <c r="I53" s="78">
        <f t="shared" si="15"/>
        <v>625</v>
      </c>
      <c r="J53" s="79">
        <f t="shared" si="16"/>
        <v>675</v>
      </c>
    </row>
    <row r="54" spans="1:10" x14ac:dyDescent="0.2">
      <c r="B54" s="80"/>
      <c r="C54" s="504" t="s">
        <v>113</v>
      </c>
      <c r="D54" s="505"/>
      <c r="E54" s="505"/>
      <c r="F54" s="505"/>
      <c r="G54" s="505"/>
      <c r="H54" s="505"/>
      <c r="I54" s="506"/>
    </row>
    <row r="55" spans="1:10" x14ac:dyDescent="0.2">
      <c r="B55" t="s">
        <v>114</v>
      </c>
    </row>
    <row r="56" spans="1:10" x14ac:dyDescent="0.2">
      <c r="B56" t="s">
        <v>117</v>
      </c>
    </row>
  </sheetData>
  <mergeCells count="3">
    <mergeCell ref="B1:J1"/>
    <mergeCell ref="A4:A53"/>
    <mergeCell ref="C54:I54"/>
  </mergeCells>
  <phoneticPr fontId="2" type="noConversion"/>
  <printOptions horizontalCentered="1" verticalCentered="1"/>
  <pageMargins left="0.78740157480314965" right="0.78740157480314965" top="0.6692913385826772" bottom="0.59055118110236227" header="0.51181102362204722" footer="0.51181102362204722"/>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6"/>
  <sheetViews>
    <sheetView zoomScale="91" workbookViewId="0">
      <selection activeCell="H2" sqref="H2"/>
    </sheetView>
  </sheetViews>
  <sheetFormatPr baseColWidth="10" defaultColWidth="9.140625" defaultRowHeight="12.75" x14ac:dyDescent="0.2"/>
  <cols>
    <col min="1" max="1" width="3.5703125" customWidth="1"/>
    <col min="2" max="2" width="17.85546875" customWidth="1"/>
    <col min="3" max="10" width="7.140625" customWidth="1"/>
  </cols>
  <sheetData>
    <row r="1" spans="1:10" ht="30" customHeight="1" x14ac:dyDescent="0.2">
      <c r="B1" s="498" t="s">
        <v>109</v>
      </c>
      <c r="C1" s="499"/>
      <c r="D1" s="499"/>
      <c r="E1" s="499"/>
      <c r="F1" s="499"/>
      <c r="G1" s="499"/>
      <c r="H1" s="499"/>
      <c r="I1" s="499"/>
      <c r="J1" s="500"/>
    </row>
    <row r="2" spans="1:10" ht="18.75" customHeight="1" x14ac:dyDescent="0.2">
      <c r="A2" s="44"/>
      <c r="B2" s="45" t="s">
        <v>110</v>
      </c>
      <c r="C2" s="46">
        <v>20</v>
      </c>
      <c r="D2" s="46">
        <v>50</v>
      </c>
      <c r="E2" s="47">
        <v>80</v>
      </c>
      <c r="F2" s="47">
        <v>100</v>
      </c>
      <c r="G2" s="48">
        <v>120</v>
      </c>
      <c r="H2" s="48">
        <v>140</v>
      </c>
      <c r="I2" s="48">
        <v>160</v>
      </c>
      <c r="J2" s="49">
        <v>200</v>
      </c>
    </row>
    <row r="3" spans="1:10" ht="18.75" customHeight="1" x14ac:dyDescent="0.2">
      <c r="A3" s="44"/>
      <c r="B3" s="50" t="s">
        <v>111</v>
      </c>
      <c r="C3" s="51">
        <v>0.25</v>
      </c>
      <c r="D3" s="52">
        <v>0.38</v>
      </c>
      <c r="E3" s="53">
        <v>0.54</v>
      </c>
      <c r="F3" s="54">
        <v>0.92</v>
      </c>
      <c r="G3" s="53">
        <v>1.02</v>
      </c>
      <c r="H3" s="53">
        <v>1.25</v>
      </c>
      <c r="I3" s="53">
        <v>1.25</v>
      </c>
      <c r="J3" s="55">
        <v>1.35</v>
      </c>
    </row>
    <row r="4" spans="1:10" x14ac:dyDescent="0.2">
      <c r="A4" s="501" t="s">
        <v>112</v>
      </c>
      <c r="B4" s="56">
        <v>510</v>
      </c>
      <c r="C4" s="57">
        <f t="shared" ref="C4:C35" si="0">CEILING(B4*0.25,1)</f>
        <v>128</v>
      </c>
      <c r="D4" s="57">
        <f t="shared" ref="D4:D35" si="1">CEILING(B4*0.38,1)</f>
        <v>194</v>
      </c>
      <c r="E4" s="58">
        <f t="shared" ref="E4:E35" si="2">CEILING(B4*0.54,1)</f>
        <v>276</v>
      </c>
      <c r="F4" s="59">
        <f t="shared" ref="F4:F35" si="3">CEILING(B4*0.92,1)</f>
        <v>470</v>
      </c>
      <c r="G4" s="59">
        <f t="shared" ref="G4:G35" si="4">CEILING(B4*1.02,1)</f>
        <v>521</v>
      </c>
      <c r="H4" s="59">
        <f t="shared" ref="H4:H35" si="5">CEILING(B4*1.25,1)</f>
        <v>638</v>
      </c>
      <c r="I4" s="59">
        <f t="shared" ref="I4:I35" si="6">CEILING(B4*1.25,1)</f>
        <v>638</v>
      </c>
      <c r="J4" s="60">
        <f t="shared" ref="J4:J35" si="7">CEILING(B4*1.35,1)</f>
        <v>689</v>
      </c>
    </row>
    <row r="5" spans="1:10" x14ac:dyDescent="0.2">
      <c r="A5" s="502"/>
      <c r="B5" s="61">
        <f t="shared" ref="B5:B36" si="8">B4+10</f>
        <v>520</v>
      </c>
      <c r="C5" s="62">
        <f t="shared" si="0"/>
        <v>130</v>
      </c>
      <c r="D5" s="63">
        <f t="shared" si="1"/>
        <v>198</v>
      </c>
      <c r="E5" s="64">
        <f t="shared" si="2"/>
        <v>281</v>
      </c>
      <c r="F5" s="65">
        <f t="shared" si="3"/>
        <v>479</v>
      </c>
      <c r="G5" s="65">
        <f t="shared" si="4"/>
        <v>531</v>
      </c>
      <c r="H5" s="65">
        <f t="shared" si="5"/>
        <v>650</v>
      </c>
      <c r="I5" s="65">
        <f t="shared" si="6"/>
        <v>650</v>
      </c>
      <c r="J5" s="66">
        <f t="shared" si="7"/>
        <v>702</v>
      </c>
    </row>
    <row r="6" spans="1:10" x14ac:dyDescent="0.2">
      <c r="A6" s="502"/>
      <c r="B6" s="67">
        <f t="shared" si="8"/>
        <v>530</v>
      </c>
      <c r="C6" s="68">
        <f t="shared" si="0"/>
        <v>133</v>
      </c>
      <c r="D6" s="68">
        <f t="shared" si="1"/>
        <v>202</v>
      </c>
      <c r="E6" s="69">
        <f t="shared" si="2"/>
        <v>287</v>
      </c>
      <c r="F6" s="70">
        <f t="shared" si="3"/>
        <v>488</v>
      </c>
      <c r="G6" s="70">
        <f t="shared" si="4"/>
        <v>541</v>
      </c>
      <c r="H6" s="71">
        <f t="shared" si="5"/>
        <v>663</v>
      </c>
      <c r="I6" s="70">
        <f t="shared" si="6"/>
        <v>663</v>
      </c>
      <c r="J6" s="72">
        <f t="shared" si="7"/>
        <v>716</v>
      </c>
    </row>
    <row r="7" spans="1:10" x14ac:dyDescent="0.2">
      <c r="A7" s="502"/>
      <c r="B7" s="61">
        <f t="shared" si="8"/>
        <v>540</v>
      </c>
      <c r="C7" s="62">
        <f t="shared" si="0"/>
        <v>135</v>
      </c>
      <c r="D7" s="63">
        <f t="shared" si="1"/>
        <v>206</v>
      </c>
      <c r="E7" s="64">
        <f t="shared" si="2"/>
        <v>292</v>
      </c>
      <c r="F7" s="65">
        <f t="shared" si="3"/>
        <v>497</v>
      </c>
      <c r="G7" s="65">
        <f t="shared" si="4"/>
        <v>551</v>
      </c>
      <c r="H7" s="65">
        <f t="shared" si="5"/>
        <v>675</v>
      </c>
      <c r="I7" s="65">
        <f t="shared" si="6"/>
        <v>675</v>
      </c>
      <c r="J7" s="66">
        <f t="shared" si="7"/>
        <v>729</v>
      </c>
    </row>
    <row r="8" spans="1:10" x14ac:dyDescent="0.2">
      <c r="A8" s="502"/>
      <c r="B8" s="67">
        <f t="shared" si="8"/>
        <v>550</v>
      </c>
      <c r="C8" s="68">
        <f t="shared" si="0"/>
        <v>138</v>
      </c>
      <c r="D8" s="68">
        <f t="shared" si="1"/>
        <v>209</v>
      </c>
      <c r="E8" s="69">
        <f t="shared" si="2"/>
        <v>297</v>
      </c>
      <c r="F8" s="70">
        <f t="shared" si="3"/>
        <v>506</v>
      </c>
      <c r="G8" s="70">
        <f t="shared" si="4"/>
        <v>561</v>
      </c>
      <c r="H8" s="71">
        <f t="shared" si="5"/>
        <v>688</v>
      </c>
      <c r="I8" s="70">
        <f t="shared" si="6"/>
        <v>688</v>
      </c>
      <c r="J8" s="72">
        <f t="shared" si="7"/>
        <v>743</v>
      </c>
    </row>
    <row r="9" spans="1:10" x14ac:dyDescent="0.2">
      <c r="A9" s="502"/>
      <c r="B9" s="61">
        <f t="shared" si="8"/>
        <v>560</v>
      </c>
      <c r="C9" s="62">
        <f t="shared" si="0"/>
        <v>140</v>
      </c>
      <c r="D9" s="63">
        <f t="shared" si="1"/>
        <v>213</v>
      </c>
      <c r="E9" s="64">
        <f t="shared" si="2"/>
        <v>303</v>
      </c>
      <c r="F9" s="65">
        <f t="shared" si="3"/>
        <v>516</v>
      </c>
      <c r="G9" s="65">
        <f t="shared" si="4"/>
        <v>572</v>
      </c>
      <c r="H9" s="65">
        <f t="shared" si="5"/>
        <v>700</v>
      </c>
      <c r="I9" s="65">
        <f t="shared" si="6"/>
        <v>700</v>
      </c>
      <c r="J9" s="66">
        <f t="shared" si="7"/>
        <v>756</v>
      </c>
    </row>
    <row r="10" spans="1:10" x14ac:dyDescent="0.2">
      <c r="A10" s="502"/>
      <c r="B10" s="67">
        <f t="shared" si="8"/>
        <v>570</v>
      </c>
      <c r="C10" s="68">
        <f t="shared" si="0"/>
        <v>143</v>
      </c>
      <c r="D10" s="68">
        <f t="shared" si="1"/>
        <v>217</v>
      </c>
      <c r="E10" s="69">
        <f t="shared" si="2"/>
        <v>308</v>
      </c>
      <c r="F10" s="70">
        <f t="shared" si="3"/>
        <v>525</v>
      </c>
      <c r="G10" s="70">
        <f t="shared" si="4"/>
        <v>582</v>
      </c>
      <c r="H10" s="71">
        <f t="shared" si="5"/>
        <v>713</v>
      </c>
      <c r="I10" s="70">
        <f t="shared" si="6"/>
        <v>713</v>
      </c>
      <c r="J10" s="72">
        <f t="shared" si="7"/>
        <v>770</v>
      </c>
    </row>
    <row r="11" spans="1:10" x14ac:dyDescent="0.2">
      <c r="A11" s="502"/>
      <c r="B11" s="61">
        <f t="shared" si="8"/>
        <v>580</v>
      </c>
      <c r="C11" s="62">
        <f t="shared" si="0"/>
        <v>145</v>
      </c>
      <c r="D11" s="63">
        <f t="shared" si="1"/>
        <v>221</v>
      </c>
      <c r="E11" s="64">
        <f t="shared" si="2"/>
        <v>314</v>
      </c>
      <c r="F11" s="73">
        <f t="shared" si="3"/>
        <v>534</v>
      </c>
      <c r="G11" s="73">
        <f t="shared" si="4"/>
        <v>592</v>
      </c>
      <c r="H11" s="65">
        <f t="shared" si="5"/>
        <v>725</v>
      </c>
      <c r="I11" s="73">
        <f t="shared" si="6"/>
        <v>725</v>
      </c>
      <c r="J11" s="74">
        <f t="shared" si="7"/>
        <v>783</v>
      </c>
    </row>
    <row r="12" spans="1:10" x14ac:dyDescent="0.2">
      <c r="A12" s="502"/>
      <c r="B12" s="67">
        <f t="shared" si="8"/>
        <v>590</v>
      </c>
      <c r="C12" s="68">
        <f t="shared" si="0"/>
        <v>148</v>
      </c>
      <c r="D12" s="68">
        <f t="shared" si="1"/>
        <v>225</v>
      </c>
      <c r="E12" s="69">
        <f t="shared" si="2"/>
        <v>319</v>
      </c>
      <c r="F12" s="70">
        <f t="shared" si="3"/>
        <v>543</v>
      </c>
      <c r="G12" s="70">
        <f t="shared" si="4"/>
        <v>602</v>
      </c>
      <c r="H12" s="71">
        <f t="shared" si="5"/>
        <v>738</v>
      </c>
      <c r="I12" s="70">
        <f t="shared" si="6"/>
        <v>738</v>
      </c>
      <c r="J12" s="72">
        <f t="shared" si="7"/>
        <v>797</v>
      </c>
    </row>
    <row r="13" spans="1:10" x14ac:dyDescent="0.2">
      <c r="A13" s="502"/>
      <c r="B13" s="61">
        <f t="shared" si="8"/>
        <v>600</v>
      </c>
      <c r="C13" s="62">
        <f t="shared" si="0"/>
        <v>150</v>
      </c>
      <c r="D13" s="63">
        <f t="shared" si="1"/>
        <v>228</v>
      </c>
      <c r="E13" s="64">
        <f t="shared" si="2"/>
        <v>324</v>
      </c>
      <c r="F13" s="73">
        <f t="shared" si="3"/>
        <v>552</v>
      </c>
      <c r="G13" s="73">
        <f t="shared" si="4"/>
        <v>612</v>
      </c>
      <c r="H13" s="65">
        <f t="shared" si="5"/>
        <v>750</v>
      </c>
      <c r="I13" s="73">
        <f t="shared" si="6"/>
        <v>750</v>
      </c>
      <c r="J13" s="74">
        <f t="shared" si="7"/>
        <v>810</v>
      </c>
    </row>
    <row r="14" spans="1:10" x14ac:dyDescent="0.2">
      <c r="A14" s="502"/>
      <c r="B14" s="67">
        <f t="shared" si="8"/>
        <v>610</v>
      </c>
      <c r="C14" s="68">
        <f t="shared" si="0"/>
        <v>153</v>
      </c>
      <c r="D14" s="68">
        <f t="shared" si="1"/>
        <v>232</v>
      </c>
      <c r="E14" s="69">
        <f t="shared" si="2"/>
        <v>330</v>
      </c>
      <c r="F14" s="70">
        <f t="shared" si="3"/>
        <v>562</v>
      </c>
      <c r="G14" s="70">
        <f t="shared" si="4"/>
        <v>623</v>
      </c>
      <c r="H14" s="71">
        <f t="shared" si="5"/>
        <v>763</v>
      </c>
      <c r="I14" s="70">
        <f t="shared" si="6"/>
        <v>763</v>
      </c>
      <c r="J14" s="72">
        <f t="shared" si="7"/>
        <v>824</v>
      </c>
    </row>
    <row r="15" spans="1:10" x14ac:dyDescent="0.2">
      <c r="A15" s="502"/>
      <c r="B15" s="61">
        <f t="shared" si="8"/>
        <v>620</v>
      </c>
      <c r="C15" s="62">
        <f t="shared" si="0"/>
        <v>155</v>
      </c>
      <c r="D15" s="63">
        <f t="shared" si="1"/>
        <v>236</v>
      </c>
      <c r="E15" s="64">
        <f t="shared" si="2"/>
        <v>335</v>
      </c>
      <c r="F15" s="73">
        <f t="shared" si="3"/>
        <v>571</v>
      </c>
      <c r="G15" s="73">
        <f t="shared" si="4"/>
        <v>633</v>
      </c>
      <c r="H15" s="65">
        <f t="shared" si="5"/>
        <v>775</v>
      </c>
      <c r="I15" s="73">
        <f t="shared" si="6"/>
        <v>775</v>
      </c>
      <c r="J15" s="74">
        <f t="shared" si="7"/>
        <v>837</v>
      </c>
    </row>
    <row r="16" spans="1:10" x14ac:dyDescent="0.2">
      <c r="A16" s="502"/>
      <c r="B16" s="67">
        <f t="shared" si="8"/>
        <v>630</v>
      </c>
      <c r="C16" s="68">
        <f t="shared" si="0"/>
        <v>158</v>
      </c>
      <c r="D16" s="68">
        <f t="shared" si="1"/>
        <v>240</v>
      </c>
      <c r="E16" s="69">
        <f t="shared" si="2"/>
        <v>341</v>
      </c>
      <c r="F16" s="70">
        <f t="shared" si="3"/>
        <v>580</v>
      </c>
      <c r="G16" s="70">
        <f t="shared" si="4"/>
        <v>643</v>
      </c>
      <c r="H16" s="71">
        <f t="shared" si="5"/>
        <v>788</v>
      </c>
      <c r="I16" s="70">
        <f t="shared" si="6"/>
        <v>788</v>
      </c>
      <c r="J16" s="72">
        <f t="shared" si="7"/>
        <v>851</v>
      </c>
    </row>
    <row r="17" spans="1:10" x14ac:dyDescent="0.2">
      <c r="A17" s="502"/>
      <c r="B17" s="61">
        <f t="shared" si="8"/>
        <v>640</v>
      </c>
      <c r="C17" s="62">
        <f t="shared" si="0"/>
        <v>160</v>
      </c>
      <c r="D17" s="63">
        <f t="shared" si="1"/>
        <v>244</v>
      </c>
      <c r="E17" s="64">
        <f t="shared" si="2"/>
        <v>346</v>
      </c>
      <c r="F17" s="73">
        <f t="shared" si="3"/>
        <v>589</v>
      </c>
      <c r="G17" s="73">
        <f t="shared" si="4"/>
        <v>653</v>
      </c>
      <c r="H17" s="65">
        <f t="shared" si="5"/>
        <v>800</v>
      </c>
      <c r="I17" s="73">
        <f t="shared" si="6"/>
        <v>800</v>
      </c>
      <c r="J17" s="74">
        <f t="shared" si="7"/>
        <v>864</v>
      </c>
    </row>
    <row r="18" spans="1:10" x14ac:dyDescent="0.2">
      <c r="A18" s="502"/>
      <c r="B18" s="67">
        <f t="shared" si="8"/>
        <v>650</v>
      </c>
      <c r="C18" s="68">
        <f t="shared" si="0"/>
        <v>163</v>
      </c>
      <c r="D18" s="68">
        <f t="shared" si="1"/>
        <v>247</v>
      </c>
      <c r="E18" s="69">
        <f t="shared" si="2"/>
        <v>351</v>
      </c>
      <c r="F18" s="70">
        <f t="shared" si="3"/>
        <v>598</v>
      </c>
      <c r="G18" s="70">
        <f t="shared" si="4"/>
        <v>663</v>
      </c>
      <c r="H18" s="71">
        <f t="shared" si="5"/>
        <v>813</v>
      </c>
      <c r="I18" s="70">
        <f t="shared" si="6"/>
        <v>813</v>
      </c>
      <c r="J18" s="72">
        <f t="shared" si="7"/>
        <v>878</v>
      </c>
    </row>
    <row r="19" spans="1:10" x14ac:dyDescent="0.2">
      <c r="A19" s="502"/>
      <c r="B19" s="61">
        <f t="shared" si="8"/>
        <v>660</v>
      </c>
      <c r="C19" s="62">
        <f t="shared" si="0"/>
        <v>165</v>
      </c>
      <c r="D19" s="63">
        <f t="shared" si="1"/>
        <v>251</v>
      </c>
      <c r="E19" s="64">
        <f t="shared" si="2"/>
        <v>357</v>
      </c>
      <c r="F19" s="73">
        <f t="shared" si="3"/>
        <v>608</v>
      </c>
      <c r="G19" s="73">
        <f t="shared" si="4"/>
        <v>674</v>
      </c>
      <c r="H19" s="65">
        <f t="shared" si="5"/>
        <v>825</v>
      </c>
      <c r="I19" s="73">
        <f t="shared" si="6"/>
        <v>825</v>
      </c>
      <c r="J19" s="74">
        <f t="shared" si="7"/>
        <v>891</v>
      </c>
    </row>
    <row r="20" spans="1:10" x14ac:dyDescent="0.2">
      <c r="A20" s="502"/>
      <c r="B20" s="67">
        <f t="shared" si="8"/>
        <v>670</v>
      </c>
      <c r="C20" s="68">
        <f t="shared" si="0"/>
        <v>168</v>
      </c>
      <c r="D20" s="68">
        <f t="shared" si="1"/>
        <v>255</v>
      </c>
      <c r="E20" s="69">
        <f t="shared" si="2"/>
        <v>362</v>
      </c>
      <c r="F20" s="70">
        <f t="shared" si="3"/>
        <v>617</v>
      </c>
      <c r="G20" s="70">
        <f t="shared" si="4"/>
        <v>684</v>
      </c>
      <c r="H20" s="71">
        <f t="shared" si="5"/>
        <v>838</v>
      </c>
      <c r="I20" s="70">
        <f t="shared" si="6"/>
        <v>838</v>
      </c>
      <c r="J20" s="72">
        <f t="shared" si="7"/>
        <v>905</v>
      </c>
    </row>
    <row r="21" spans="1:10" x14ac:dyDescent="0.2">
      <c r="A21" s="502"/>
      <c r="B21" s="61">
        <f t="shared" si="8"/>
        <v>680</v>
      </c>
      <c r="C21" s="62">
        <f t="shared" si="0"/>
        <v>170</v>
      </c>
      <c r="D21" s="63">
        <f t="shared" si="1"/>
        <v>259</v>
      </c>
      <c r="E21" s="64">
        <f t="shared" si="2"/>
        <v>368</v>
      </c>
      <c r="F21" s="73">
        <f t="shared" si="3"/>
        <v>626</v>
      </c>
      <c r="G21" s="73">
        <f t="shared" si="4"/>
        <v>694</v>
      </c>
      <c r="H21" s="65">
        <f t="shared" si="5"/>
        <v>850</v>
      </c>
      <c r="I21" s="73">
        <f t="shared" si="6"/>
        <v>850</v>
      </c>
      <c r="J21" s="74">
        <f t="shared" si="7"/>
        <v>918</v>
      </c>
    </row>
    <row r="22" spans="1:10" x14ac:dyDescent="0.2">
      <c r="A22" s="502"/>
      <c r="B22" s="67">
        <f t="shared" si="8"/>
        <v>690</v>
      </c>
      <c r="C22" s="68">
        <f t="shared" si="0"/>
        <v>173</v>
      </c>
      <c r="D22" s="68">
        <f t="shared" si="1"/>
        <v>263</v>
      </c>
      <c r="E22" s="69">
        <f t="shared" si="2"/>
        <v>373</v>
      </c>
      <c r="F22" s="70">
        <f t="shared" si="3"/>
        <v>635</v>
      </c>
      <c r="G22" s="70">
        <f t="shared" si="4"/>
        <v>704</v>
      </c>
      <c r="H22" s="71">
        <f t="shared" si="5"/>
        <v>863</v>
      </c>
      <c r="I22" s="70">
        <f t="shared" si="6"/>
        <v>863</v>
      </c>
      <c r="J22" s="72">
        <f t="shared" si="7"/>
        <v>932</v>
      </c>
    </row>
    <row r="23" spans="1:10" x14ac:dyDescent="0.2">
      <c r="A23" s="502"/>
      <c r="B23" s="61">
        <f t="shared" si="8"/>
        <v>700</v>
      </c>
      <c r="C23" s="62">
        <f t="shared" si="0"/>
        <v>175</v>
      </c>
      <c r="D23" s="63">
        <f t="shared" si="1"/>
        <v>266</v>
      </c>
      <c r="E23" s="64">
        <f t="shared" si="2"/>
        <v>378</v>
      </c>
      <c r="F23" s="73">
        <f t="shared" si="3"/>
        <v>644</v>
      </c>
      <c r="G23" s="73">
        <f t="shared" si="4"/>
        <v>714</v>
      </c>
      <c r="H23" s="65">
        <f t="shared" si="5"/>
        <v>875</v>
      </c>
      <c r="I23" s="73">
        <f t="shared" si="6"/>
        <v>875</v>
      </c>
      <c r="J23" s="74">
        <f t="shared" si="7"/>
        <v>945</v>
      </c>
    </row>
    <row r="24" spans="1:10" x14ac:dyDescent="0.2">
      <c r="A24" s="502"/>
      <c r="B24" s="67">
        <f t="shared" si="8"/>
        <v>710</v>
      </c>
      <c r="C24" s="68">
        <f t="shared" si="0"/>
        <v>178</v>
      </c>
      <c r="D24" s="68">
        <f t="shared" si="1"/>
        <v>270</v>
      </c>
      <c r="E24" s="69">
        <f t="shared" si="2"/>
        <v>384</v>
      </c>
      <c r="F24" s="70">
        <f t="shared" si="3"/>
        <v>654</v>
      </c>
      <c r="G24" s="70">
        <f t="shared" si="4"/>
        <v>725</v>
      </c>
      <c r="H24" s="71">
        <f t="shared" si="5"/>
        <v>888</v>
      </c>
      <c r="I24" s="70">
        <f t="shared" si="6"/>
        <v>888</v>
      </c>
      <c r="J24" s="72">
        <f t="shared" si="7"/>
        <v>959</v>
      </c>
    </row>
    <row r="25" spans="1:10" x14ac:dyDescent="0.2">
      <c r="A25" s="502"/>
      <c r="B25" s="61">
        <f t="shared" si="8"/>
        <v>720</v>
      </c>
      <c r="C25" s="62">
        <f t="shared" si="0"/>
        <v>180</v>
      </c>
      <c r="D25" s="63">
        <f t="shared" si="1"/>
        <v>274</v>
      </c>
      <c r="E25" s="64">
        <f t="shared" si="2"/>
        <v>389</v>
      </c>
      <c r="F25" s="73">
        <f t="shared" si="3"/>
        <v>663</v>
      </c>
      <c r="G25" s="73">
        <f t="shared" si="4"/>
        <v>735</v>
      </c>
      <c r="H25" s="65">
        <f t="shared" si="5"/>
        <v>900</v>
      </c>
      <c r="I25" s="73">
        <f t="shared" si="6"/>
        <v>900</v>
      </c>
      <c r="J25" s="74">
        <f t="shared" si="7"/>
        <v>972</v>
      </c>
    </row>
    <row r="26" spans="1:10" x14ac:dyDescent="0.2">
      <c r="A26" s="502"/>
      <c r="B26" s="67">
        <f t="shared" si="8"/>
        <v>730</v>
      </c>
      <c r="C26" s="68">
        <f t="shared" si="0"/>
        <v>183</v>
      </c>
      <c r="D26" s="68">
        <f t="shared" si="1"/>
        <v>278</v>
      </c>
      <c r="E26" s="69">
        <f t="shared" si="2"/>
        <v>395</v>
      </c>
      <c r="F26" s="70">
        <f t="shared" si="3"/>
        <v>672</v>
      </c>
      <c r="G26" s="70">
        <f t="shared" si="4"/>
        <v>745</v>
      </c>
      <c r="H26" s="71">
        <f t="shared" si="5"/>
        <v>913</v>
      </c>
      <c r="I26" s="70">
        <f t="shared" si="6"/>
        <v>913</v>
      </c>
      <c r="J26" s="72">
        <f t="shared" si="7"/>
        <v>986</v>
      </c>
    </row>
    <row r="27" spans="1:10" x14ac:dyDescent="0.2">
      <c r="A27" s="502"/>
      <c r="B27" s="61">
        <f t="shared" si="8"/>
        <v>740</v>
      </c>
      <c r="C27" s="62">
        <f t="shared" si="0"/>
        <v>185</v>
      </c>
      <c r="D27" s="63">
        <f t="shared" si="1"/>
        <v>282</v>
      </c>
      <c r="E27" s="64">
        <f t="shared" si="2"/>
        <v>400</v>
      </c>
      <c r="F27" s="73">
        <f t="shared" si="3"/>
        <v>681</v>
      </c>
      <c r="G27" s="73">
        <f t="shared" si="4"/>
        <v>755</v>
      </c>
      <c r="H27" s="65">
        <f t="shared" si="5"/>
        <v>925</v>
      </c>
      <c r="I27" s="73">
        <f t="shared" si="6"/>
        <v>925</v>
      </c>
      <c r="J27" s="74">
        <f t="shared" si="7"/>
        <v>999</v>
      </c>
    </row>
    <row r="28" spans="1:10" x14ac:dyDescent="0.2">
      <c r="A28" s="502"/>
      <c r="B28" s="67">
        <f t="shared" si="8"/>
        <v>750</v>
      </c>
      <c r="C28" s="68">
        <f t="shared" si="0"/>
        <v>188</v>
      </c>
      <c r="D28" s="68">
        <f t="shared" si="1"/>
        <v>285</v>
      </c>
      <c r="E28" s="69">
        <f t="shared" si="2"/>
        <v>405</v>
      </c>
      <c r="F28" s="70">
        <f t="shared" si="3"/>
        <v>690</v>
      </c>
      <c r="G28" s="70">
        <f t="shared" si="4"/>
        <v>765</v>
      </c>
      <c r="H28" s="71">
        <f t="shared" si="5"/>
        <v>938</v>
      </c>
      <c r="I28" s="70">
        <f t="shared" si="6"/>
        <v>938</v>
      </c>
      <c r="J28" s="72">
        <f t="shared" si="7"/>
        <v>1013</v>
      </c>
    </row>
    <row r="29" spans="1:10" x14ac:dyDescent="0.2">
      <c r="A29" s="502"/>
      <c r="B29" s="61">
        <f t="shared" si="8"/>
        <v>760</v>
      </c>
      <c r="C29" s="62">
        <f t="shared" si="0"/>
        <v>190</v>
      </c>
      <c r="D29" s="63">
        <f t="shared" si="1"/>
        <v>289</v>
      </c>
      <c r="E29" s="64">
        <f t="shared" si="2"/>
        <v>411</v>
      </c>
      <c r="F29" s="73">
        <f t="shared" si="3"/>
        <v>700</v>
      </c>
      <c r="G29" s="73">
        <f t="shared" si="4"/>
        <v>776</v>
      </c>
      <c r="H29" s="65">
        <f t="shared" si="5"/>
        <v>950</v>
      </c>
      <c r="I29" s="73">
        <f t="shared" si="6"/>
        <v>950</v>
      </c>
      <c r="J29" s="74">
        <f t="shared" si="7"/>
        <v>1026</v>
      </c>
    </row>
    <row r="30" spans="1:10" x14ac:dyDescent="0.2">
      <c r="A30" s="502"/>
      <c r="B30" s="67">
        <f t="shared" si="8"/>
        <v>770</v>
      </c>
      <c r="C30" s="68">
        <f t="shared" si="0"/>
        <v>193</v>
      </c>
      <c r="D30" s="68">
        <f t="shared" si="1"/>
        <v>293</v>
      </c>
      <c r="E30" s="69">
        <f t="shared" si="2"/>
        <v>416</v>
      </c>
      <c r="F30" s="70">
        <f t="shared" si="3"/>
        <v>709</v>
      </c>
      <c r="G30" s="70">
        <f t="shared" si="4"/>
        <v>786</v>
      </c>
      <c r="H30" s="71">
        <f t="shared" si="5"/>
        <v>963</v>
      </c>
      <c r="I30" s="70">
        <f t="shared" si="6"/>
        <v>963</v>
      </c>
      <c r="J30" s="72">
        <f t="shared" si="7"/>
        <v>1040</v>
      </c>
    </row>
    <row r="31" spans="1:10" x14ac:dyDescent="0.2">
      <c r="A31" s="502"/>
      <c r="B31" s="61">
        <f t="shared" si="8"/>
        <v>780</v>
      </c>
      <c r="C31" s="62">
        <f t="shared" si="0"/>
        <v>195</v>
      </c>
      <c r="D31" s="63">
        <f t="shared" si="1"/>
        <v>297</v>
      </c>
      <c r="E31" s="64">
        <f t="shared" si="2"/>
        <v>422</v>
      </c>
      <c r="F31" s="73">
        <f t="shared" si="3"/>
        <v>718</v>
      </c>
      <c r="G31" s="73">
        <f t="shared" si="4"/>
        <v>796</v>
      </c>
      <c r="H31" s="65">
        <f t="shared" si="5"/>
        <v>975</v>
      </c>
      <c r="I31" s="73">
        <f t="shared" si="6"/>
        <v>975</v>
      </c>
      <c r="J31" s="74">
        <f t="shared" si="7"/>
        <v>1053</v>
      </c>
    </row>
    <row r="32" spans="1:10" x14ac:dyDescent="0.2">
      <c r="A32" s="502"/>
      <c r="B32" s="67">
        <f t="shared" si="8"/>
        <v>790</v>
      </c>
      <c r="C32" s="68">
        <f t="shared" si="0"/>
        <v>198</v>
      </c>
      <c r="D32" s="68">
        <f t="shared" si="1"/>
        <v>301</v>
      </c>
      <c r="E32" s="69">
        <f t="shared" si="2"/>
        <v>427</v>
      </c>
      <c r="F32" s="70">
        <f t="shared" si="3"/>
        <v>727</v>
      </c>
      <c r="G32" s="70">
        <f t="shared" si="4"/>
        <v>806</v>
      </c>
      <c r="H32" s="71">
        <f t="shared" si="5"/>
        <v>988</v>
      </c>
      <c r="I32" s="70">
        <f t="shared" si="6"/>
        <v>988</v>
      </c>
      <c r="J32" s="72">
        <f t="shared" si="7"/>
        <v>1067</v>
      </c>
    </row>
    <row r="33" spans="1:10" x14ac:dyDescent="0.2">
      <c r="A33" s="502"/>
      <c r="B33" s="61">
        <f t="shared" si="8"/>
        <v>800</v>
      </c>
      <c r="C33" s="62">
        <f t="shared" si="0"/>
        <v>200</v>
      </c>
      <c r="D33" s="63">
        <f t="shared" si="1"/>
        <v>304</v>
      </c>
      <c r="E33" s="64">
        <f t="shared" si="2"/>
        <v>432</v>
      </c>
      <c r="F33" s="73">
        <f t="shared" si="3"/>
        <v>736</v>
      </c>
      <c r="G33" s="73">
        <f t="shared" si="4"/>
        <v>816</v>
      </c>
      <c r="H33" s="65">
        <f t="shared" si="5"/>
        <v>1000</v>
      </c>
      <c r="I33" s="73">
        <f t="shared" si="6"/>
        <v>1000</v>
      </c>
      <c r="J33" s="74">
        <f t="shared" si="7"/>
        <v>1080</v>
      </c>
    </row>
    <row r="34" spans="1:10" x14ac:dyDescent="0.2">
      <c r="A34" s="502"/>
      <c r="B34" s="67">
        <f t="shared" si="8"/>
        <v>810</v>
      </c>
      <c r="C34" s="68">
        <f t="shared" si="0"/>
        <v>203</v>
      </c>
      <c r="D34" s="68">
        <f t="shared" si="1"/>
        <v>308</v>
      </c>
      <c r="E34" s="69">
        <f t="shared" si="2"/>
        <v>438</v>
      </c>
      <c r="F34" s="70">
        <f t="shared" si="3"/>
        <v>746</v>
      </c>
      <c r="G34" s="70">
        <f t="shared" si="4"/>
        <v>827</v>
      </c>
      <c r="H34" s="71">
        <f t="shared" si="5"/>
        <v>1013</v>
      </c>
      <c r="I34" s="70">
        <f t="shared" si="6"/>
        <v>1013</v>
      </c>
      <c r="J34" s="72">
        <f t="shared" si="7"/>
        <v>1094</v>
      </c>
    </row>
    <row r="35" spans="1:10" x14ac:dyDescent="0.2">
      <c r="A35" s="502"/>
      <c r="B35" s="61">
        <f t="shared" si="8"/>
        <v>820</v>
      </c>
      <c r="C35" s="62">
        <f t="shared" si="0"/>
        <v>205</v>
      </c>
      <c r="D35" s="63">
        <f t="shared" si="1"/>
        <v>312</v>
      </c>
      <c r="E35" s="64">
        <f t="shared" si="2"/>
        <v>443</v>
      </c>
      <c r="F35" s="73">
        <f t="shared" si="3"/>
        <v>755</v>
      </c>
      <c r="G35" s="73">
        <f t="shared" si="4"/>
        <v>837</v>
      </c>
      <c r="H35" s="65">
        <f t="shared" si="5"/>
        <v>1025</v>
      </c>
      <c r="I35" s="73">
        <f t="shared" si="6"/>
        <v>1025</v>
      </c>
      <c r="J35" s="74">
        <f t="shared" si="7"/>
        <v>1107</v>
      </c>
    </row>
    <row r="36" spans="1:10" x14ac:dyDescent="0.2">
      <c r="A36" s="502"/>
      <c r="B36" s="67">
        <f t="shared" si="8"/>
        <v>830</v>
      </c>
      <c r="C36" s="68">
        <f t="shared" ref="C36:C53" si="9">CEILING(B36*0.25,1)</f>
        <v>208</v>
      </c>
      <c r="D36" s="68">
        <f t="shared" ref="D36:D53" si="10">CEILING(B36*0.38,1)</f>
        <v>316</v>
      </c>
      <c r="E36" s="69">
        <f t="shared" ref="E36:E53" si="11">CEILING(B36*0.54,1)</f>
        <v>449</v>
      </c>
      <c r="F36" s="70">
        <f t="shared" ref="F36:F53" si="12">CEILING(B36*0.92,1)</f>
        <v>764</v>
      </c>
      <c r="G36" s="70">
        <f t="shared" ref="G36:G53" si="13">CEILING(B36*1.02,1)</f>
        <v>847</v>
      </c>
      <c r="H36" s="71">
        <f t="shared" ref="H36:H53" si="14">CEILING(B36*1.25,1)</f>
        <v>1038</v>
      </c>
      <c r="I36" s="70">
        <f t="shared" ref="I36:I53" si="15">CEILING(B36*1.25,1)</f>
        <v>1038</v>
      </c>
      <c r="J36" s="72">
        <f t="shared" ref="J36:J53" si="16">CEILING(B36*1.35,1)</f>
        <v>1121</v>
      </c>
    </row>
    <row r="37" spans="1:10" x14ac:dyDescent="0.2">
      <c r="A37" s="502"/>
      <c r="B37" s="61">
        <f t="shared" ref="B37:B53" si="17">B36+10</f>
        <v>840</v>
      </c>
      <c r="C37" s="62">
        <f t="shared" si="9"/>
        <v>210</v>
      </c>
      <c r="D37" s="63">
        <f t="shared" si="10"/>
        <v>320</v>
      </c>
      <c r="E37" s="64">
        <f t="shared" si="11"/>
        <v>454</v>
      </c>
      <c r="F37" s="73">
        <f t="shared" si="12"/>
        <v>773</v>
      </c>
      <c r="G37" s="73">
        <f t="shared" si="13"/>
        <v>857</v>
      </c>
      <c r="H37" s="65">
        <f t="shared" si="14"/>
        <v>1050</v>
      </c>
      <c r="I37" s="73">
        <f t="shared" si="15"/>
        <v>1050</v>
      </c>
      <c r="J37" s="74">
        <f t="shared" si="16"/>
        <v>1134</v>
      </c>
    </row>
    <row r="38" spans="1:10" x14ac:dyDescent="0.2">
      <c r="A38" s="502"/>
      <c r="B38" s="67">
        <f t="shared" si="17"/>
        <v>850</v>
      </c>
      <c r="C38" s="68">
        <f t="shared" si="9"/>
        <v>213</v>
      </c>
      <c r="D38" s="68">
        <f t="shared" si="10"/>
        <v>323</v>
      </c>
      <c r="E38" s="69">
        <f t="shared" si="11"/>
        <v>459</v>
      </c>
      <c r="F38" s="70">
        <f t="shared" si="12"/>
        <v>782</v>
      </c>
      <c r="G38" s="70">
        <f t="shared" si="13"/>
        <v>867</v>
      </c>
      <c r="H38" s="71">
        <f t="shared" si="14"/>
        <v>1063</v>
      </c>
      <c r="I38" s="70">
        <f t="shared" si="15"/>
        <v>1063</v>
      </c>
      <c r="J38" s="72">
        <f t="shared" si="16"/>
        <v>1148</v>
      </c>
    </row>
    <row r="39" spans="1:10" x14ac:dyDescent="0.2">
      <c r="A39" s="502"/>
      <c r="B39" s="61">
        <f t="shared" si="17"/>
        <v>860</v>
      </c>
      <c r="C39" s="62">
        <f t="shared" si="9"/>
        <v>215</v>
      </c>
      <c r="D39" s="63">
        <f t="shared" si="10"/>
        <v>327</v>
      </c>
      <c r="E39" s="64">
        <f t="shared" si="11"/>
        <v>465</v>
      </c>
      <c r="F39" s="73">
        <f t="shared" si="12"/>
        <v>792</v>
      </c>
      <c r="G39" s="73">
        <f t="shared" si="13"/>
        <v>878</v>
      </c>
      <c r="H39" s="65">
        <f t="shared" si="14"/>
        <v>1075</v>
      </c>
      <c r="I39" s="73">
        <f t="shared" si="15"/>
        <v>1075</v>
      </c>
      <c r="J39" s="74">
        <f t="shared" si="16"/>
        <v>1161</v>
      </c>
    </row>
    <row r="40" spans="1:10" x14ac:dyDescent="0.2">
      <c r="A40" s="502"/>
      <c r="B40" s="67">
        <f t="shared" si="17"/>
        <v>870</v>
      </c>
      <c r="C40" s="68">
        <f t="shared" si="9"/>
        <v>218</v>
      </c>
      <c r="D40" s="68">
        <f t="shared" si="10"/>
        <v>331</v>
      </c>
      <c r="E40" s="69">
        <f t="shared" si="11"/>
        <v>470</v>
      </c>
      <c r="F40" s="70">
        <f t="shared" si="12"/>
        <v>801</v>
      </c>
      <c r="G40" s="70">
        <f t="shared" si="13"/>
        <v>888</v>
      </c>
      <c r="H40" s="71">
        <f t="shared" si="14"/>
        <v>1088</v>
      </c>
      <c r="I40" s="70">
        <f t="shared" si="15"/>
        <v>1088</v>
      </c>
      <c r="J40" s="72">
        <f t="shared" si="16"/>
        <v>1175</v>
      </c>
    </row>
    <row r="41" spans="1:10" x14ac:dyDescent="0.2">
      <c r="A41" s="502"/>
      <c r="B41" s="61">
        <f t="shared" si="17"/>
        <v>880</v>
      </c>
      <c r="C41" s="62">
        <f t="shared" si="9"/>
        <v>220</v>
      </c>
      <c r="D41" s="63">
        <f t="shared" si="10"/>
        <v>335</v>
      </c>
      <c r="E41" s="64">
        <f t="shared" si="11"/>
        <v>476</v>
      </c>
      <c r="F41" s="73">
        <f t="shared" si="12"/>
        <v>810</v>
      </c>
      <c r="G41" s="73">
        <f t="shared" si="13"/>
        <v>898</v>
      </c>
      <c r="H41" s="65">
        <f t="shared" si="14"/>
        <v>1100</v>
      </c>
      <c r="I41" s="73">
        <f t="shared" si="15"/>
        <v>1100</v>
      </c>
      <c r="J41" s="74">
        <f t="shared" si="16"/>
        <v>1188</v>
      </c>
    </row>
    <row r="42" spans="1:10" x14ac:dyDescent="0.2">
      <c r="A42" s="502"/>
      <c r="B42" s="67">
        <f t="shared" si="17"/>
        <v>890</v>
      </c>
      <c r="C42" s="68">
        <f t="shared" si="9"/>
        <v>223</v>
      </c>
      <c r="D42" s="68">
        <f t="shared" si="10"/>
        <v>339</v>
      </c>
      <c r="E42" s="69">
        <f t="shared" si="11"/>
        <v>481</v>
      </c>
      <c r="F42" s="70">
        <f t="shared" si="12"/>
        <v>819</v>
      </c>
      <c r="G42" s="70">
        <f t="shared" si="13"/>
        <v>908</v>
      </c>
      <c r="H42" s="71">
        <f t="shared" si="14"/>
        <v>1113</v>
      </c>
      <c r="I42" s="70">
        <f t="shared" si="15"/>
        <v>1113</v>
      </c>
      <c r="J42" s="72">
        <f t="shared" si="16"/>
        <v>1202</v>
      </c>
    </row>
    <row r="43" spans="1:10" x14ac:dyDescent="0.2">
      <c r="A43" s="502"/>
      <c r="B43" s="61">
        <f t="shared" si="17"/>
        <v>900</v>
      </c>
      <c r="C43" s="62">
        <f t="shared" si="9"/>
        <v>225</v>
      </c>
      <c r="D43" s="63">
        <f t="shared" si="10"/>
        <v>342</v>
      </c>
      <c r="E43" s="64">
        <f t="shared" si="11"/>
        <v>486</v>
      </c>
      <c r="F43" s="73">
        <f t="shared" si="12"/>
        <v>828</v>
      </c>
      <c r="G43" s="73">
        <f t="shared" si="13"/>
        <v>918</v>
      </c>
      <c r="H43" s="65">
        <f t="shared" si="14"/>
        <v>1125</v>
      </c>
      <c r="I43" s="73">
        <f t="shared" si="15"/>
        <v>1125</v>
      </c>
      <c r="J43" s="74">
        <f t="shared" si="16"/>
        <v>1215</v>
      </c>
    </row>
    <row r="44" spans="1:10" x14ac:dyDescent="0.2">
      <c r="A44" s="502"/>
      <c r="B44" s="67">
        <f t="shared" si="17"/>
        <v>910</v>
      </c>
      <c r="C44" s="68">
        <f t="shared" si="9"/>
        <v>228</v>
      </c>
      <c r="D44" s="68">
        <f t="shared" si="10"/>
        <v>346</v>
      </c>
      <c r="E44" s="69">
        <f t="shared" si="11"/>
        <v>492</v>
      </c>
      <c r="F44" s="70">
        <f t="shared" si="12"/>
        <v>838</v>
      </c>
      <c r="G44" s="70">
        <f t="shared" si="13"/>
        <v>929</v>
      </c>
      <c r="H44" s="71">
        <f t="shared" si="14"/>
        <v>1138</v>
      </c>
      <c r="I44" s="70">
        <f t="shared" si="15"/>
        <v>1138</v>
      </c>
      <c r="J44" s="72">
        <f t="shared" si="16"/>
        <v>1229</v>
      </c>
    </row>
    <row r="45" spans="1:10" x14ac:dyDescent="0.2">
      <c r="A45" s="502"/>
      <c r="B45" s="61">
        <f t="shared" si="17"/>
        <v>920</v>
      </c>
      <c r="C45" s="62">
        <f t="shared" si="9"/>
        <v>230</v>
      </c>
      <c r="D45" s="63">
        <f t="shared" si="10"/>
        <v>350</v>
      </c>
      <c r="E45" s="64">
        <f t="shared" si="11"/>
        <v>497</v>
      </c>
      <c r="F45" s="73">
        <f t="shared" si="12"/>
        <v>847</v>
      </c>
      <c r="G45" s="73">
        <f t="shared" si="13"/>
        <v>939</v>
      </c>
      <c r="H45" s="65">
        <f t="shared" si="14"/>
        <v>1150</v>
      </c>
      <c r="I45" s="73">
        <f t="shared" si="15"/>
        <v>1150</v>
      </c>
      <c r="J45" s="74">
        <f t="shared" si="16"/>
        <v>1242</v>
      </c>
    </row>
    <row r="46" spans="1:10" x14ac:dyDescent="0.2">
      <c r="A46" s="502"/>
      <c r="B46" s="67">
        <f t="shared" si="17"/>
        <v>930</v>
      </c>
      <c r="C46" s="68">
        <f t="shared" si="9"/>
        <v>233</v>
      </c>
      <c r="D46" s="68">
        <f t="shared" si="10"/>
        <v>354</v>
      </c>
      <c r="E46" s="69">
        <f t="shared" si="11"/>
        <v>503</v>
      </c>
      <c r="F46" s="70">
        <f t="shared" si="12"/>
        <v>856</v>
      </c>
      <c r="G46" s="70">
        <f t="shared" si="13"/>
        <v>949</v>
      </c>
      <c r="H46" s="71">
        <f t="shared" si="14"/>
        <v>1163</v>
      </c>
      <c r="I46" s="70">
        <f t="shared" si="15"/>
        <v>1163</v>
      </c>
      <c r="J46" s="72">
        <f t="shared" si="16"/>
        <v>1256</v>
      </c>
    </row>
    <row r="47" spans="1:10" x14ac:dyDescent="0.2">
      <c r="A47" s="502"/>
      <c r="B47" s="61">
        <f t="shared" si="17"/>
        <v>940</v>
      </c>
      <c r="C47" s="62">
        <f t="shared" si="9"/>
        <v>235</v>
      </c>
      <c r="D47" s="63">
        <f t="shared" si="10"/>
        <v>358</v>
      </c>
      <c r="E47" s="64">
        <f t="shared" si="11"/>
        <v>508</v>
      </c>
      <c r="F47" s="73">
        <f t="shared" si="12"/>
        <v>865</v>
      </c>
      <c r="G47" s="73">
        <f t="shared" si="13"/>
        <v>959</v>
      </c>
      <c r="H47" s="65">
        <f t="shared" si="14"/>
        <v>1175</v>
      </c>
      <c r="I47" s="73">
        <f t="shared" si="15"/>
        <v>1175</v>
      </c>
      <c r="J47" s="74">
        <f t="shared" si="16"/>
        <v>1269</v>
      </c>
    </row>
    <row r="48" spans="1:10" x14ac:dyDescent="0.2">
      <c r="A48" s="502"/>
      <c r="B48" s="67">
        <f t="shared" si="17"/>
        <v>950</v>
      </c>
      <c r="C48" s="68">
        <f t="shared" si="9"/>
        <v>238</v>
      </c>
      <c r="D48" s="68">
        <f t="shared" si="10"/>
        <v>361</v>
      </c>
      <c r="E48" s="69">
        <f t="shared" si="11"/>
        <v>513</v>
      </c>
      <c r="F48" s="70">
        <f t="shared" si="12"/>
        <v>874</v>
      </c>
      <c r="G48" s="70">
        <f t="shared" si="13"/>
        <v>969</v>
      </c>
      <c r="H48" s="71">
        <f t="shared" si="14"/>
        <v>1188</v>
      </c>
      <c r="I48" s="70">
        <f t="shared" si="15"/>
        <v>1188</v>
      </c>
      <c r="J48" s="72">
        <f t="shared" si="16"/>
        <v>1283</v>
      </c>
    </row>
    <row r="49" spans="1:10" x14ac:dyDescent="0.2">
      <c r="A49" s="502"/>
      <c r="B49" s="61">
        <f t="shared" si="17"/>
        <v>960</v>
      </c>
      <c r="C49" s="62">
        <f t="shared" si="9"/>
        <v>240</v>
      </c>
      <c r="D49" s="63">
        <f t="shared" si="10"/>
        <v>365</v>
      </c>
      <c r="E49" s="64">
        <f t="shared" si="11"/>
        <v>519</v>
      </c>
      <c r="F49" s="73">
        <f t="shared" si="12"/>
        <v>884</v>
      </c>
      <c r="G49" s="73">
        <f t="shared" si="13"/>
        <v>980</v>
      </c>
      <c r="H49" s="65">
        <f t="shared" si="14"/>
        <v>1200</v>
      </c>
      <c r="I49" s="73">
        <f t="shared" si="15"/>
        <v>1200</v>
      </c>
      <c r="J49" s="74">
        <f t="shared" si="16"/>
        <v>1296</v>
      </c>
    </row>
    <row r="50" spans="1:10" x14ac:dyDescent="0.2">
      <c r="A50" s="502"/>
      <c r="B50" s="67">
        <f t="shared" si="17"/>
        <v>970</v>
      </c>
      <c r="C50" s="68">
        <f t="shared" si="9"/>
        <v>243</v>
      </c>
      <c r="D50" s="68">
        <f t="shared" si="10"/>
        <v>369</v>
      </c>
      <c r="E50" s="69">
        <f t="shared" si="11"/>
        <v>524</v>
      </c>
      <c r="F50" s="70">
        <f t="shared" si="12"/>
        <v>893</v>
      </c>
      <c r="G50" s="70">
        <f t="shared" si="13"/>
        <v>990</v>
      </c>
      <c r="H50" s="71">
        <f t="shared" si="14"/>
        <v>1213</v>
      </c>
      <c r="I50" s="70">
        <f t="shared" si="15"/>
        <v>1213</v>
      </c>
      <c r="J50" s="72">
        <f t="shared" si="16"/>
        <v>1310</v>
      </c>
    </row>
    <row r="51" spans="1:10" x14ac:dyDescent="0.2">
      <c r="A51" s="502"/>
      <c r="B51" s="61">
        <f t="shared" si="17"/>
        <v>980</v>
      </c>
      <c r="C51" s="62">
        <f t="shared" si="9"/>
        <v>245</v>
      </c>
      <c r="D51" s="63">
        <f t="shared" si="10"/>
        <v>373</v>
      </c>
      <c r="E51" s="64">
        <f t="shared" si="11"/>
        <v>530</v>
      </c>
      <c r="F51" s="73">
        <f t="shared" si="12"/>
        <v>902</v>
      </c>
      <c r="G51" s="73">
        <f t="shared" si="13"/>
        <v>1000</v>
      </c>
      <c r="H51" s="65">
        <f t="shared" si="14"/>
        <v>1225</v>
      </c>
      <c r="I51" s="73">
        <f t="shared" si="15"/>
        <v>1225</v>
      </c>
      <c r="J51" s="74">
        <f t="shared" si="16"/>
        <v>1323</v>
      </c>
    </row>
    <row r="52" spans="1:10" x14ac:dyDescent="0.2">
      <c r="A52" s="502"/>
      <c r="B52" s="67">
        <f t="shared" si="17"/>
        <v>990</v>
      </c>
      <c r="C52" s="68">
        <f t="shared" si="9"/>
        <v>248</v>
      </c>
      <c r="D52" s="68">
        <f t="shared" si="10"/>
        <v>377</v>
      </c>
      <c r="E52" s="69">
        <f t="shared" si="11"/>
        <v>535</v>
      </c>
      <c r="F52" s="70">
        <f t="shared" si="12"/>
        <v>911</v>
      </c>
      <c r="G52" s="70">
        <f t="shared" si="13"/>
        <v>1010</v>
      </c>
      <c r="H52" s="71">
        <f t="shared" si="14"/>
        <v>1238</v>
      </c>
      <c r="I52" s="70">
        <f t="shared" si="15"/>
        <v>1238</v>
      </c>
      <c r="J52" s="72">
        <f t="shared" si="16"/>
        <v>1337</v>
      </c>
    </row>
    <row r="53" spans="1:10" ht="13.5" thickBot="1" x14ac:dyDescent="0.25">
      <c r="A53" s="503"/>
      <c r="B53" s="75">
        <f t="shared" si="17"/>
        <v>1000</v>
      </c>
      <c r="C53" s="76">
        <f t="shared" si="9"/>
        <v>250</v>
      </c>
      <c r="D53" s="77">
        <f t="shared" si="10"/>
        <v>380</v>
      </c>
      <c r="E53" s="78">
        <f t="shared" si="11"/>
        <v>540</v>
      </c>
      <c r="F53" s="78">
        <f t="shared" si="12"/>
        <v>920</v>
      </c>
      <c r="G53" s="78">
        <f t="shared" si="13"/>
        <v>1020</v>
      </c>
      <c r="H53" s="78">
        <f t="shared" si="14"/>
        <v>1250</v>
      </c>
      <c r="I53" s="78">
        <f t="shared" si="15"/>
        <v>1250</v>
      </c>
      <c r="J53" s="79">
        <f t="shared" si="16"/>
        <v>1350</v>
      </c>
    </row>
    <row r="54" spans="1:10" x14ac:dyDescent="0.2">
      <c r="B54" s="80"/>
      <c r="C54" s="504" t="s">
        <v>113</v>
      </c>
      <c r="D54" s="505"/>
      <c r="E54" s="505"/>
      <c r="F54" s="505"/>
      <c r="G54" s="505"/>
      <c r="H54" s="505"/>
      <c r="I54" s="506"/>
    </row>
    <row r="55" spans="1:10" x14ac:dyDescent="0.2">
      <c r="B55" t="s">
        <v>114</v>
      </c>
    </row>
    <row r="56" spans="1:10" x14ac:dyDescent="0.2">
      <c r="B56" t="s">
        <v>117</v>
      </c>
    </row>
  </sheetData>
  <mergeCells count="3">
    <mergeCell ref="B1:J1"/>
    <mergeCell ref="A4:A53"/>
    <mergeCell ref="C54:I54"/>
  </mergeCells>
  <phoneticPr fontId="2" type="noConversion"/>
  <printOptions horizontalCentered="1" verticalCentered="1"/>
  <pageMargins left="0.78740157480314965" right="0.78740157480314965" top="0.6692913385826772" bottom="0.59055118110236227" header="0.51181102362204722" footer="0.5118110236220472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Recto</vt:lpstr>
      <vt:lpstr>Feuil1</vt:lpstr>
      <vt:lpstr>Verso</vt:lpstr>
      <vt:lpstr>Tableaux 1</vt:lpstr>
      <vt:lpstr>Tableaux 2</vt:lpstr>
      <vt:lpstr>Recto!Zone_d_impression</vt:lpstr>
      <vt:lpstr>'Tableaux 1'!Zone_d_impression</vt:lpstr>
      <vt:lpstr>'Tableaux 2'!Zone_d_impression</vt:lpstr>
      <vt:lpstr>Verso!Zone_d_impression</vt:lpstr>
    </vt:vector>
  </TitlesOfParts>
  <Company>SNCB/NMBS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 Hoeck Eric</dc:creator>
  <cp:lastModifiedBy>Gilles</cp:lastModifiedBy>
  <cp:lastPrinted>2017-05-13T06:48:14Z</cp:lastPrinted>
  <dcterms:created xsi:type="dcterms:W3CDTF">2006-12-12T14:44:34Z</dcterms:created>
  <dcterms:modified xsi:type="dcterms:W3CDTF">2017-05-13T06:59:43Z</dcterms:modified>
</cp:coreProperties>
</file>