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480" yWindow="300" windowWidth="15480" windowHeight="11640"/>
  </bookViews>
  <sheets>
    <sheet name="Listes" sheetId="1" r:id="rId1"/>
    <sheet name="Base_Articles" sheetId="8" r:id="rId2"/>
    <sheet name="Mouvements" sheetId="2" r:id="rId3"/>
    <sheet name="TCD" sheetId="7" r:id="rId4"/>
    <sheet name="Synthese" sheetId="9" r:id="rId5"/>
  </sheets>
  <definedNames>
    <definedName name="_xlnm._FilterDatabase" localSheetId="1" hidden="1">Base_Articles!$A$1:$C$3</definedName>
    <definedName name="Col_Artciles">Base_Articles!$A$2:$A$3</definedName>
    <definedName name="Col_Codes">Base_Articles!$C$2:$C$3</definedName>
    <definedName name="Col_Familles">Base_Articles!$B$2:$B$3</definedName>
    <definedName name="DEPLACEMENT">Listes!$AD$4:$AE$4</definedName>
    <definedName name="ENTRÉE">Listes!$AD$3:$AE$3</definedName>
    <definedName name="Lst_Familles">OFFSET(Listes!$A$2,,,COUNTA(Listes!$A:$A)-1)</definedName>
    <definedName name="Lst_Mouvements">Listes!$AC$2:$AC$4</definedName>
    <definedName name="MCOL_Article">Tableau4[ARTICLE]</definedName>
    <definedName name="MCOL_Code">Tableau4[CODE]</definedName>
    <definedName name="MCOL_Date">Tableau4[DATE]</definedName>
    <definedName name="MCOL_Famille">Tableau4[FAMILLE]</definedName>
    <definedName name="MCOL_Lieu">Tableau4[Lieu]</definedName>
    <definedName name="MCOL_Montant">Tableau4[Montant]</definedName>
    <definedName name="MCOL_Mouv">Tableau4[Mouvements]</definedName>
    <definedName name="MCOL_Qte">Tableau4[Qte]</definedName>
    <definedName name="SORTIE">Listes!$AD$2:$AE$2</definedName>
  </definedNames>
  <calcPr calcId="124519"/>
  <pivotCaches>
    <pivotCache cacheId="0" r:id="rId6"/>
  </pivotCaches>
</workbook>
</file>

<file path=xl/calcChain.xml><?xml version="1.0" encoding="utf-8"?>
<calcChain xmlns="http://schemas.openxmlformats.org/spreadsheetml/2006/main">
  <c r="G3" i="2"/>
  <c r="H3"/>
  <c r="L3"/>
  <c r="M3"/>
  <c r="G2"/>
  <c r="H2"/>
  <c r="L2"/>
  <c r="M2"/>
  <c r="D3" i="8" s="1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D3"/>
  <c r="AE3"/>
  <c r="O3" i="2" s="1"/>
  <c r="D2" i="8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D2"/>
  <c r="AE2"/>
  <c r="O2" i="2" l="1"/>
  <c r="E5" i="9"/>
  <c r="D5"/>
  <c r="C5"/>
  <c r="N2" i="1" l="1"/>
  <c r="O2"/>
  <c r="P2"/>
  <c r="Q2"/>
  <c r="R2"/>
  <c r="S2"/>
  <c r="T2"/>
  <c r="U2"/>
  <c r="V2"/>
  <c r="W2"/>
  <c r="X2"/>
  <c r="Y2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Y10" l="1"/>
  <c r="W10"/>
  <c r="U10"/>
  <c r="S10"/>
  <c r="Q10"/>
  <c r="O10"/>
  <c r="Y8"/>
  <c r="W8"/>
  <c r="U8"/>
  <c r="S8"/>
  <c r="Q8"/>
  <c r="O8"/>
  <c r="Y7"/>
  <c r="W7"/>
  <c r="U7"/>
  <c r="S7"/>
  <c r="Q7"/>
  <c r="O7"/>
  <c r="Y6"/>
  <c r="W6"/>
  <c r="U6"/>
  <c r="S6"/>
  <c r="Q6"/>
  <c r="O6"/>
  <c r="Y5"/>
  <c r="W5"/>
  <c r="U5"/>
  <c r="S5"/>
  <c r="Q5"/>
  <c r="O5"/>
  <c r="Y4"/>
  <c r="X10"/>
  <c r="V10"/>
  <c r="T10"/>
  <c r="R10"/>
  <c r="P10"/>
  <c r="N10"/>
  <c r="X8"/>
  <c r="V8"/>
  <c r="T8"/>
  <c r="R8"/>
  <c r="P8"/>
  <c r="N8"/>
  <c r="X7"/>
  <c r="V7"/>
  <c r="T7"/>
  <c r="R7"/>
  <c r="P7"/>
  <c r="N7"/>
  <c r="X6"/>
  <c r="V6"/>
  <c r="T6"/>
  <c r="R6"/>
  <c r="P6"/>
  <c r="N6"/>
  <c r="X5"/>
  <c r="V5"/>
  <c r="T5"/>
  <c r="R5"/>
  <c r="P5"/>
  <c r="N5"/>
  <c r="Y3"/>
  <c r="U3"/>
  <c r="S3"/>
  <c r="Q3"/>
  <c r="O3"/>
  <c r="X4"/>
  <c r="V4"/>
  <c r="T4"/>
  <c r="R4"/>
  <c r="P4"/>
  <c r="N4"/>
  <c r="W3"/>
  <c r="N3"/>
  <c r="X3"/>
  <c r="V3"/>
  <c r="T3"/>
  <c r="R3"/>
  <c r="P3"/>
  <c r="W4"/>
  <c r="U4"/>
  <c r="S4"/>
  <c r="Q4"/>
  <c r="O4"/>
  <c r="G5" i="9" l="1" a="1"/>
  <c r="G5" s="1"/>
  <c r="I5" a="1"/>
  <c r="I5" s="1"/>
  <c r="K5" a="1"/>
  <c r="K5" s="1"/>
  <c r="M5" a="1"/>
  <c r="M5" s="1"/>
  <c r="F5" a="1"/>
  <c r="F5" s="1"/>
  <c r="H5" a="1"/>
  <c r="H5" s="1"/>
  <c r="J5" a="1"/>
  <c r="J5" s="1"/>
  <c r="L5" a="1"/>
  <c r="L5" s="1"/>
  <c r="N5" a="1"/>
  <c r="N5" s="1"/>
  <c r="C4" i="1"/>
  <c r="D3"/>
  <c r="C3"/>
  <c r="L10"/>
  <c r="H10"/>
  <c r="D10"/>
  <c r="B4"/>
  <c r="G3"/>
  <c r="J10"/>
  <c r="F10"/>
  <c r="B10"/>
  <c r="B8"/>
  <c r="F7"/>
  <c r="B6"/>
  <c r="F5"/>
  <c r="M10"/>
  <c r="K10"/>
  <c r="I10"/>
  <c r="G10"/>
  <c r="E10"/>
  <c r="C10"/>
  <c r="G8"/>
  <c r="C7"/>
  <c r="K6" l="1"/>
  <c r="J5"/>
  <c r="H3"/>
  <c r="B5"/>
  <c r="L3"/>
  <c r="M16" i="9" a="1"/>
  <c r="M16" s="1"/>
  <c r="M17" a="1"/>
  <c r="M17" s="1"/>
  <c r="M18" a="1"/>
  <c r="M18" s="1"/>
  <c r="M19" a="1"/>
  <c r="M19" s="1"/>
  <c r="M20" a="1"/>
  <c r="M20" s="1"/>
  <c r="M15" a="1"/>
  <c r="M15" s="1"/>
  <c r="M21" a="1"/>
  <c r="M21" s="1"/>
  <c r="M22" a="1"/>
  <c r="M22" s="1"/>
  <c r="M14" a="1"/>
  <c r="M14" s="1"/>
  <c r="M23" a="1"/>
  <c r="M23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14" a="1"/>
  <c r="K14" s="1"/>
  <c r="K23" a="1"/>
  <c r="K23" s="1"/>
  <c r="K15" a="1"/>
  <c r="K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14" a="1"/>
  <c r="I14" s="1"/>
  <c r="I23" a="1"/>
  <c r="I23" s="1"/>
  <c r="I15" a="1"/>
  <c r="I15" s="1"/>
  <c r="H17" a="1"/>
  <c r="H17" s="1"/>
  <c r="H20" a="1"/>
  <c r="H20" s="1"/>
  <c r="H23" a="1"/>
  <c r="H23" s="1"/>
  <c r="H15" a="1"/>
  <c r="H15" s="1"/>
  <c r="H18" a="1"/>
  <c r="H18" s="1"/>
  <c r="H21" a="1"/>
  <c r="H21" s="1"/>
  <c r="H16" a="1"/>
  <c r="H16" s="1"/>
  <c r="H19" a="1"/>
  <c r="H19" s="1"/>
  <c r="H22" a="1"/>
  <c r="H22" s="1"/>
  <c r="H14" a="1"/>
  <c r="H14" s="1"/>
  <c r="F17" a="1"/>
  <c r="F17" s="1"/>
  <c r="F20" a="1"/>
  <c r="F20" s="1"/>
  <c r="F23" a="1"/>
  <c r="F23" s="1"/>
  <c r="F15" a="1"/>
  <c r="F15" s="1"/>
  <c r="F18" a="1"/>
  <c r="F18" s="1"/>
  <c r="F21" a="1"/>
  <c r="F21" s="1"/>
  <c r="F16" a="1"/>
  <c r="F16" s="1"/>
  <c r="F19" a="1"/>
  <c r="F19" s="1"/>
  <c r="F22" a="1"/>
  <c r="F22" s="1"/>
  <c r="F14" a="1"/>
  <c r="F14" s="1"/>
  <c r="N17" a="1"/>
  <c r="N17" s="1"/>
  <c r="N20" a="1"/>
  <c r="N20" s="1"/>
  <c r="N23" a="1"/>
  <c r="N23" s="1"/>
  <c r="N15" a="1"/>
  <c r="N15" s="1"/>
  <c r="N18" a="1"/>
  <c r="N18" s="1"/>
  <c r="N21" a="1"/>
  <c r="N21" s="1"/>
  <c r="N14" a="1"/>
  <c r="N14" s="1"/>
  <c r="N16" a="1"/>
  <c r="N16" s="1"/>
  <c r="N19" a="1"/>
  <c r="N19" s="1"/>
  <c r="N22" a="1"/>
  <c r="N22" s="1"/>
  <c r="L17" a="1"/>
  <c r="L17" s="1"/>
  <c r="L20" a="1"/>
  <c r="L20" s="1"/>
  <c r="L23" a="1"/>
  <c r="L23" s="1"/>
  <c r="L15" a="1"/>
  <c r="L15" s="1"/>
  <c r="L18" a="1"/>
  <c r="L18" s="1"/>
  <c r="L21" a="1"/>
  <c r="L21" s="1"/>
  <c r="L16" a="1"/>
  <c r="L16" s="1"/>
  <c r="L19" a="1"/>
  <c r="L19" s="1"/>
  <c r="L22" a="1"/>
  <c r="L22" s="1"/>
  <c r="L14" a="1"/>
  <c r="L14" s="1"/>
  <c r="J17" a="1"/>
  <c r="J17" s="1"/>
  <c r="J20" a="1"/>
  <c r="J20" s="1"/>
  <c r="J23" a="1"/>
  <c r="J23" s="1"/>
  <c r="J15" a="1"/>
  <c r="J15" s="1"/>
  <c r="J18" a="1"/>
  <c r="J18" s="1"/>
  <c r="J21" a="1"/>
  <c r="J21" s="1"/>
  <c r="J16" a="1"/>
  <c r="J16" s="1"/>
  <c r="J19" a="1"/>
  <c r="J19" s="1"/>
  <c r="J22" a="1"/>
  <c r="J22" s="1"/>
  <c r="J14" a="1"/>
  <c r="J14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14" a="1"/>
  <c r="G14" s="1"/>
  <c r="G23" a="1"/>
  <c r="G23" s="1"/>
  <c r="G15" a="1"/>
  <c r="G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14" a="1"/>
  <c r="E14" s="1"/>
  <c r="E23" a="1"/>
  <c r="E23" s="1"/>
  <c r="E15" a="1"/>
  <c r="E15" s="1"/>
  <c r="D17" a="1"/>
  <c r="D17" s="1"/>
  <c r="D20" a="1"/>
  <c r="D20" s="1"/>
  <c r="D23" a="1"/>
  <c r="D23" s="1"/>
  <c r="D15" a="1"/>
  <c r="D15" s="1"/>
  <c r="D18" a="1"/>
  <c r="D18" s="1"/>
  <c r="D21" a="1"/>
  <c r="D21" s="1"/>
  <c r="D16" a="1"/>
  <c r="D16" s="1"/>
  <c r="D19" a="1"/>
  <c r="D19" s="1"/>
  <c r="D22" a="1"/>
  <c r="D22" s="1"/>
  <c r="D14" a="1"/>
  <c r="D14" s="1"/>
  <c r="C18" a="1"/>
  <c r="C18" s="1"/>
  <c r="C17" a="1"/>
  <c r="C17" s="1"/>
  <c r="C20" a="1"/>
  <c r="C20" s="1"/>
  <c r="C19" a="1"/>
  <c r="C19" s="1"/>
  <c r="C22" a="1"/>
  <c r="C22" s="1"/>
  <c r="C21" a="1"/>
  <c r="C21" s="1"/>
  <c r="C14" a="1"/>
  <c r="C14" s="1"/>
  <c r="C16" a="1"/>
  <c r="C16" s="1"/>
  <c r="C23" a="1"/>
  <c r="C23" s="1"/>
  <c r="C15" a="1"/>
  <c r="C15" s="1"/>
  <c r="K7" i="1"/>
  <c r="J2"/>
  <c r="H2"/>
  <c r="E2"/>
  <c r="D2"/>
  <c r="B2"/>
  <c r="K2"/>
  <c r="I2"/>
  <c r="G2"/>
  <c r="F2"/>
  <c r="C2"/>
  <c r="M2"/>
  <c r="L2"/>
  <c r="E3"/>
  <c r="K3"/>
  <c r="I3"/>
  <c r="K4"/>
  <c r="M3"/>
  <c r="J6"/>
  <c r="L5"/>
  <c r="H5"/>
  <c r="D5"/>
  <c r="F4"/>
  <c r="J3"/>
  <c r="F3"/>
  <c r="G7"/>
  <c r="C8"/>
  <c r="K8"/>
  <c r="D4"/>
  <c r="D3" i="9"/>
  <c r="D4" s="1"/>
  <c r="G5" i="1"/>
  <c r="G3" i="9"/>
  <c r="G4" s="1"/>
  <c r="J8" i="1"/>
  <c r="H3" i="9"/>
  <c r="H4" s="1"/>
  <c r="C6" i="1"/>
  <c r="G6"/>
  <c r="C5"/>
  <c r="D28" i="9" s="1" a="1"/>
  <c r="D28" s="1"/>
  <c r="K5" i="1"/>
  <c r="L26" i="9" s="1" a="1"/>
  <c r="L26" s="1"/>
  <c r="F8" i="1"/>
  <c r="J7"/>
  <c r="B7"/>
  <c r="F6"/>
  <c r="J4"/>
  <c r="C3" i="9"/>
  <c r="C4" s="1"/>
  <c r="K3"/>
  <c r="K4" s="1"/>
  <c r="G4" i="1"/>
  <c r="L3" i="9"/>
  <c r="L4" s="1"/>
  <c r="I7" i="1"/>
  <c r="E8"/>
  <c r="C6" i="9"/>
  <c r="G6"/>
  <c r="K6"/>
  <c r="E7" i="1"/>
  <c r="M7"/>
  <c r="M8"/>
  <c r="I8"/>
  <c r="D6" i="9"/>
  <c r="H6"/>
  <c r="L6"/>
  <c r="M6" i="1"/>
  <c r="I6"/>
  <c r="E6"/>
  <c r="M5"/>
  <c r="I5"/>
  <c r="E5"/>
  <c r="F6" i="9"/>
  <c r="J6"/>
  <c r="N6"/>
  <c r="L8" i="1"/>
  <c r="H8"/>
  <c r="D8"/>
  <c r="L7"/>
  <c r="H7"/>
  <c r="D7"/>
  <c r="I3" i="9"/>
  <c r="I4" s="1"/>
  <c r="E3"/>
  <c r="E4" s="1"/>
  <c r="L6" i="1"/>
  <c r="H6"/>
  <c r="D6"/>
  <c r="L4"/>
  <c r="H4"/>
  <c r="M3" i="9"/>
  <c r="M4" s="1"/>
  <c r="F3"/>
  <c r="F4" s="1"/>
  <c r="J3"/>
  <c r="J4" s="1"/>
  <c r="N3"/>
  <c r="N4" s="1"/>
  <c r="E4" i="1"/>
  <c r="F27" i="9" s="1" a="1"/>
  <c r="F27" s="1"/>
  <c r="I4" i="1"/>
  <c r="M4"/>
  <c r="E6" i="9"/>
  <c r="I6"/>
  <c r="M6"/>
  <c r="B3" i="1"/>
  <c r="J28" i="9" l="1" a="1"/>
  <c r="J28" s="1"/>
  <c r="J27" a="1"/>
  <c r="J27" s="1"/>
  <c r="J26" a="1"/>
  <c r="J26" s="1"/>
  <c r="N27" a="1"/>
  <c r="N27" s="1"/>
  <c r="D7"/>
  <c r="L7"/>
  <c r="H28" a="1"/>
  <c r="H28" s="1"/>
  <c r="M28" a="1"/>
  <c r="M28" s="1"/>
  <c r="I26" a="1"/>
  <c r="I26" s="1"/>
  <c r="E26" a="1"/>
  <c r="E26" s="1"/>
  <c r="C26" a="1"/>
  <c r="C26" s="1"/>
  <c r="C27" a="1"/>
  <c r="C27" s="1"/>
  <c r="C28" a="1"/>
  <c r="C28" s="1"/>
  <c r="G26" a="1"/>
  <c r="G26" s="1"/>
  <c r="G28" a="1"/>
  <c r="G28" s="1"/>
  <c r="G27" a="1"/>
  <c r="G27" s="1"/>
  <c r="E27" a="1"/>
  <c r="E27" s="1"/>
  <c r="H26" a="1"/>
  <c r="H26" s="1"/>
  <c r="D27" a="1"/>
  <c r="D27" s="1"/>
  <c r="I28" a="1"/>
  <c r="I28" s="1"/>
  <c r="E28" a="1"/>
  <c r="E28" s="1"/>
  <c r="N26" a="1"/>
  <c r="N26" s="1"/>
  <c r="N28" a="1"/>
  <c r="N28" s="1"/>
  <c r="L27" a="1"/>
  <c r="L27" s="1"/>
  <c r="M26" a="1"/>
  <c r="M26" s="1"/>
  <c r="L28" a="1"/>
  <c r="L28" s="1"/>
  <c r="K26" a="1"/>
  <c r="K26" s="1"/>
  <c r="K28" a="1"/>
  <c r="K28" s="1"/>
  <c r="K27" a="1"/>
  <c r="K27" s="1"/>
  <c r="I27" a="1"/>
  <c r="I27" s="1"/>
  <c r="M27" a="1"/>
  <c r="M27" s="1"/>
  <c r="F26" a="1"/>
  <c r="F26" s="1"/>
  <c r="H27" a="1"/>
  <c r="H27" s="1"/>
  <c r="D26" a="1"/>
  <c r="D26" s="1"/>
  <c r="F28" a="1"/>
  <c r="F28" s="1"/>
  <c r="C7"/>
  <c r="K7"/>
  <c r="M7"/>
  <c r="H7"/>
  <c r="J7"/>
  <c r="G7"/>
  <c r="E7"/>
  <c r="I7"/>
  <c r="N7"/>
  <c r="F7"/>
  <c r="B18" l="1"/>
  <c r="B15"/>
  <c r="B17"/>
  <c r="B19"/>
  <c r="B21"/>
  <c r="B23"/>
  <c r="B16"/>
  <c r="B14"/>
  <c r="B20"/>
  <c r="B22"/>
</calcChain>
</file>

<file path=xl/sharedStrings.xml><?xml version="1.0" encoding="utf-8"?>
<sst xmlns="http://schemas.openxmlformats.org/spreadsheetml/2006/main" count="178" uniqueCount="119">
  <si>
    <t>FAMILLE</t>
  </si>
  <si>
    <t>DATE</t>
  </si>
  <si>
    <t>N°(BE/BS)</t>
  </si>
  <si>
    <t>ARTICLE</t>
  </si>
  <si>
    <t>Qte</t>
  </si>
  <si>
    <t>P U</t>
  </si>
  <si>
    <t>SORTIE</t>
  </si>
  <si>
    <t>DEPLACEMENT</t>
  </si>
  <si>
    <t>Famille</t>
  </si>
  <si>
    <t>FAMILLES</t>
  </si>
  <si>
    <t>Article</t>
  </si>
  <si>
    <t>CODE</t>
  </si>
  <si>
    <t>Mouvements</t>
  </si>
  <si>
    <t>ENTRÉE</t>
  </si>
  <si>
    <t>DE MAGASIN</t>
  </si>
  <si>
    <t>DE DEPOT</t>
  </si>
  <si>
    <t>AU MAGASIN</t>
  </si>
  <si>
    <t>AU DEPOT</t>
  </si>
  <si>
    <t>DE MAGASIN AU DEPOT</t>
  </si>
  <si>
    <t>DE DEPOT AU MAGASIN</t>
  </si>
  <si>
    <t>Lieu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</si>
  <si>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</si>
  <si>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</si>
  <si>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</si>
  <si>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</si>
  <si>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</si>
  <si>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</si>
  <si>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</si>
  <si>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</si>
  <si>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</si>
  <si>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</si>
  <si>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</si>
  <si>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</si>
  <si>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</si>
  <si>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 A </t>
  </si>
  <si>
    <t>PANIER MOYEN</t>
  </si>
  <si>
    <t>FAMILLE / TOP VENTE</t>
  </si>
  <si>
    <t>LES 10 ARTICLES MEILLEURE VENTE</t>
  </si>
  <si>
    <t>LES 3FAMILLES MEILLEURE VENTE</t>
  </si>
  <si>
    <t>ARTICLE / TOP VENTE</t>
  </si>
  <si>
    <t>VENTE MOYENNE / JOUR</t>
  </si>
  <si>
    <t>Col_M1</t>
  </si>
  <si>
    <t>Col_M2</t>
  </si>
  <si>
    <t>Col_M3</t>
  </si>
  <si>
    <t>Col_M4</t>
  </si>
  <si>
    <t>Col_M5</t>
  </si>
  <si>
    <t>Col_M6</t>
  </si>
  <si>
    <t>Col_M7</t>
  </si>
  <si>
    <t>Col_M8</t>
  </si>
  <si>
    <t>Col_M9</t>
  </si>
  <si>
    <t>Col_M10</t>
  </si>
  <si>
    <t>Col_M11</t>
  </si>
  <si>
    <t>Col_M12</t>
  </si>
  <si>
    <t>Quantité</t>
  </si>
  <si>
    <t>Chiffre d'affaire</t>
  </si>
  <si>
    <t>Étiquettes de lignes</t>
  </si>
  <si>
    <t>Total général</t>
  </si>
  <si>
    <t>Somme de Montant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</si>
  <si>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</si>
  <si>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</si>
  <si>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</si>
  <si>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</si>
  <si>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</si>
  <si>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</si>
  <si>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</si>
  <si>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</si>
  <si>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</si>
  <si>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</si>
  <si>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</si>
  <si>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</si>
  <si>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</si>
  <si>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Col_Q1</t>
  </si>
  <si>
    <t>Col_Q2</t>
  </si>
  <si>
    <t>Col_Q3</t>
  </si>
  <si>
    <t>Col_Q4</t>
  </si>
  <si>
    <t>Col_Q5</t>
  </si>
  <si>
    <t>Col_Q6</t>
  </si>
  <si>
    <t>Col_Q7</t>
  </si>
  <si>
    <t>Col_Q8</t>
  </si>
  <si>
    <t>Col_Q9</t>
  </si>
  <si>
    <t>Col_Q10</t>
  </si>
  <si>
    <t>Col_Q11</t>
  </si>
  <si>
    <t>Col_Q12</t>
  </si>
  <si>
    <t>Première</t>
  </si>
  <si>
    <t>Deuxième</t>
  </si>
  <si>
    <t>Troisième</t>
  </si>
  <si>
    <t>Stock_init_Mag</t>
  </si>
  <si>
    <t>Stock_init_Dep</t>
  </si>
  <si>
    <t>Stock_Act_Mag</t>
  </si>
  <si>
    <t>Stock_Act_Dep</t>
  </si>
  <si>
    <t>LITERIE</t>
  </si>
  <si>
    <t>COIN DECO</t>
  </si>
  <si>
    <t>C.AC.ADULTE</t>
  </si>
  <si>
    <t>C.AC.ENFANTS&amp;ADO</t>
  </si>
  <si>
    <t>C.AC.BEBE</t>
  </si>
  <si>
    <t>ESPACE PRO&amp;BUREAU</t>
  </si>
  <si>
    <t>SALON&amp;SEJOUR</t>
  </si>
  <si>
    <t>VENDEUR</t>
  </si>
  <si>
    <t>(vide)</t>
  </si>
  <si>
    <t>#N/A</t>
  </si>
  <si>
    <t>CLIENT</t>
  </si>
  <si>
    <t>STOCK ACT</t>
  </si>
  <si>
    <t>PRC REMISE</t>
  </si>
  <si>
    <t>REMISE</t>
  </si>
  <si>
    <t>RANGEMENT</t>
  </si>
  <si>
    <t>JEU DE LIT BEBE IMPRIMER</t>
  </si>
  <si>
    <t>0215001</t>
  </si>
  <si>
    <t>LIT+TETE DE LIT 140+SOMMIER CAMIZION</t>
  </si>
  <si>
    <t>3020079</t>
  </si>
  <si>
    <t>ICI en doit avoir la somme des montants de ventes par familles (5000,00 )voir mouvements</t>
  </si>
  <si>
    <t>ICI en doit avoir la somme des quantites de  ventes par familles(5 ) voir mouvements</t>
  </si>
  <si>
    <t>si je change l'article vendu sur le "Mouvements "par un autre qui ne commence pas par un zero ;la somme apparait sur "Listes"</t>
  </si>
  <si>
    <t>meme chosqe pour les colones mouvements et quantites sur la feuilles " Base Articles "(Col_M et Col_Q )</t>
  </si>
  <si>
    <t>ici le resultat est juste</t>
  </si>
  <si>
    <t>le CA est 7000,00 non pas 2000,00</t>
  </si>
  <si>
    <t>voir aussi feuille synthese</t>
  </si>
  <si>
    <t xml:space="preserve">ici  c'est 5 </t>
  </si>
  <si>
    <t>ici c'est 5000,00</t>
  </si>
  <si>
    <t>et feuille Base Articless</t>
  </si>
</sst>
</file>

<file path=xl/styles.xml><?xml version="1.0" encoding="utf-8"?>
<styleSheet xmlns="http://schemas.openxmlformats.org/spreadsheetml/2006/main">
  <numFmts count="5">
    <numFmt numFmtId="164" formatCode="[$-40C]d\-mmm\-yy;@"/>
    <numFmt numFmtId="165" formatCode="00000"/>
    <numFmt numFmtId="166" formatCode="0.00;;"/>
    <numFmt numFmtId="167" formatCode="0;;;"/>
    <numFmt numFmtId="168" formatCode="0;;"/>
  </numFmts>
  <fonts count="12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/>
    <xf numFmtId="0" fontId="0" fillId="2" borderId="1" xfId="0" applyFill="1" applyBorder="1" applyAlignment="1">
      <alignment horizontal="left" vertical="center"/>
    </xf>
    <xf numFmtId="2" fontId="0" fillId="0" borderId="0" xfId="0" applyNumberFormat="1"/>
    <xf numFmtId="166" fontId="5" fillId="0" borderId="1" xfId="0" applyNumberFormat="1" applyFont="1" applyBorder="1" applyAlignment="1">
      <alignment horizontal="right" vertical="center"/>
    </xf>
    <xf numFmtId="0" fontId="0" fillId="7" borderId="1" xfId="0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 vertical="center"/>
    </xf>
    <xf numFmtId="166" fontId="0" fillId="7" borderId="1" xfId="0" applyNumberFormat="1" applyFill="1" applyBorder="1" applyAlignment="1">
      <alignment horizontal="left" vertical="center"/>
    </xf>
    <xf numFmtId="0" fontId="0" fillId="8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NumberFormat="1"/>
    <xf numFmtId="2" fontId="6" fillId="3" borderId="1" xfId="0" applyNumberFormat="1" applyFon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6" fontId="0" fillId="7" borderId="1" xfId="0" applyNumberFormat="1" applyFill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Fill="1" applyBorder="1"/>
    <xf numFmtId="0" fontId="8" fillId="11" borderId="0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13" borderId="2" xfId="0" applyFont="1" applyFill="1" applyBorder="1" applyAlignment="1">
      <alignment vertical="center"/>
    </xf>
    <xf numFmtId="0" fontId="0" fillId="0" borderId="0" xfId="0" applyNumberFormat="1" applyAlignment="1">
      <alignment horizontal="left"/>
    </xf>
    <xf numFmtId="167" fontId="5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2" fillId="11" borderId="2" xfId="0" applyNumberFormat="1" applyFont="1" applyFill="1" applyBorder="1" applyAlignment="1">
      <alignment vertical="center"/>
    </xf>
    <xf numFmtId="168" fontId="2" fillId="11" borderId="2" xfId="0" applyNumberFormat="1" applyFont="1" applyFill="1" applyBorder="1" applyAlignment="1">
      <alignment vertical="center"/>
    </xf>
    <xf numFmtId="168" fontId="0" fillId="0" borderId="0" xfId="0" applyNumberFormat="1"/>
    <xf numFmtId="164" fontId="0" fillId="0" borderId="0" xfId="0" applyNumberFormat="1" applyBorder="1"/>
    <xf numFmtId="0" fontId="0" fillId="0" borderId="0" xfId="0" applyBorder="1"/>
    <xf numFmtId="165" fontId="0" fillId="0" borderId="0" xfId="0" applyNumberFormat="1" applyBorder="1"/>
    <xf numFmtId="4" fontId="0" fillId="0" borderId="0" xfId="0" applyNumberFormat="1" applyBorder="1"/>
    <xf numFmtId="49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left"/>
    </xf>
    <xf numFmtId="166" fontId="0" fillId="14" borderId="0" xfId="0" applyNumberFormat="1" applyFill="1" applyBorder="1" applyAlignment="1">
      <alignment horizontal="left"/>
    </xf>
    <xf numFmtId="0" fontId="0" fillId="9" borderId="0" xfId="0" applyNumberFormat="1" applyFill="1" applyBorder="1"/>
    <xf numFmtId="166" fontId="0" fillId="15" borderId="0" xfId="0" applyNumberFormat="1" applyFill="1" applyBorder="1"/>
    <xf numFmtId="0" fontId="10" fillId="12" borderId="3" xfId="0" applyFont="1" applyFill="1" applyBorder="1"/>
    <xf numFmtId="0" fontId="10" fillId="12" borderId="4" xfId="0" applyFont="1" applyFill="1" applyBorder="1"/>
    <xf numFmtId="166" fontId="10" fillId="4" borderId="4" xfId="0" applyNumberFormat="1" applyFont="1" applyFill="1" applyBorder="1"/>
    <xf numFmtId="166" fontId="10" fillId="4" borderId="5" xfId="0" applyNumberFormat="1" applyFont="1" applyFill="1" applyBorder="1"/>
    <xf numFmtId="167" fontId="10" fillId="13" borderId="5" xfId="0" applyNumberFormat="1" applyFont="1" applyFill="1" applyBorder="1" applyAlignment="1">
      <alignment horizontal="center"/>
    </xf>
    <xf numFmtId="167" fontId="10" fillId="13" borderId="6" xfId="0" applyNumberFormat="1" applyFont="1" applyFill="1" applyBorder="1" applyAlignment="1">
      <alignment horizontal="center"/>
    </xf>
    <xf numFmtId="167" fontId="10" fillId="13" borderId="3" xfId="0" applyNumberFormat="1" applyFont="1" applyFill="1" applyBorder="1" applyAlignment="1">
      <alignment horizontal="center"/>
    </xf>
    <xf numFmtId="168" fontId="10" fillId="2" borderId="3" xfId="0" applyNumberFormat="1" applyFont="1" applyFill="1" applyBorder="1" applyAlignment="1">
      <alignment horizontal="center"/>
    </xf>
    <xf numFmtId="168" fontId="10" fillId="2" borderId="4" xfId="0" applyNumberFormat="1" applyFont="1" applyFill="1" applyBorder="1" applyAlignment="1">
      <alignment horizontal="center"/>
    </xf>
    <xf numFmtId="0" fontId="10" fillId="10" borderId="7" xfId="0" applyNumberFormat="1" applyFont="1" applyFill="1" applyBorder="1" applyAlignment="1">
      <alignment horizontal="center"/>
    </xf>
    <xf numFmtId="0" fontId="10" fillId="12" borderId="3" xfId="0" quotePrefix="1" applyFont="1" applyFill="1" applyBorder="1"/>
    <xf numFmtId="0" fontId="0" fillId="0" borderId="0" xfId="0" quotePrefix="1" applyNumberFormat="1" applyBorder="1" applyAlignment="1">
      <alignment horizontal="left"/>
    </xf>
    <xf numFmtId="0" fontId="1" fillId="3" borderId="0" xfId="0" applyFont="1" applyFill="1"/>
    <xf numFmtId="0" fontId="9" fillId="3" borderId="0" xfId="0" applyFont="1" applyFill="1"/>
    <xf numFmtId="0" fontId="9" fillId="16" borderId="9" xfId="0" applyFont="1" applyFill="1" applyBorder="1"/>
    <xf numFmtId="0" fontId="11" fillId="3" borderId="8" xfId="0" applyFont="1" applyFill="1" applyBorder="1" applyAlignment="1">
      <alignment horizontal="center"/>
    </xf>
    <xf numFmtId="0" fontId="1" fillId="16" borderId="10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6" borderId="12" xfId="0" applyFont="1" applyFill="1" applyBorder="1" applyAlignment="1">
      <alignment horizontal="center"/>
    </xf>
    <xf numFmtId="0" fontId="9" fillId="16" borderId="10" xfId="0" applyFont="1" applyFill="1" applyBorder="1" applyAlignment="1">
      <alignment horizontal="center"/>
    </xf>
    <xf numFmtId="0" fontId="9" fillId="16" borderId="11" xfId="0" applyFont="1" applyFill="1" applyBorder="1" applyAlignment="1">
      <alignment horizontal="center"/>
    </xf>
    <xf numFmtId="0" fontId="9" fillId="16" borderId="12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16" borderId="0" xfId="0" applyFont="1" applyFill="1" applyAlignment="1">
      <alignment horizontal="center"/>
    </xf>
  </cellXfs>
  <cellStyles count="1">
    <cellStyle name="Normal" xfId="0" builtinId="0"/>
  </cellStyles>
  <dxfs count="52">
    <dxf>
      <fill>
        <patternFill>
          <bgColor rgb="FF00FFFF"/>
        </patternFill>
      </fill>
    </dxf>
    <dxf>
      <fill>
        <patternFill>
          <bgColor rgb="FFFFFF00"/>
        </patternFill>
      </fill>
    </dxf>
    <dxf>
      <numFmt numFmtId="2" formatCode="0.0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166" formatCode="0.00;;"/>
      <fill>
        <patternFill patternType="solid">
          <fgColor indexed="64"/>
          <bgColor theme="7" tint="0.59999389629810485"/>
        </patternFill>
      </fill>
    </dxf>
    <dxf>
      <numFmt numFmtId="166" formatCode="0.00;;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30" formatCode="@"/>
    </dxf>
    <dxf>
      <numFmt numFmtId="4" formatCode="#,##0.00"/>
    </dxf>
    <dxf>
      <numFmt numFmtId="165" formatCode="00000"/>
    </dxf>
    <dxf>
      <numFmt numFmtId="164" formatCode="[$-40C]d\-mmm\-yy;@"/>
    </dxf>
    <dxf>
      <font>
        <b/>
        <i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/>
        <color auto="1"/>
      </font>
      <fill>
        <patternFill>
          <bgColor theme="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1</xdr:row>
      <xdr:rowOff>66674</xdr:rowOff>
    </xdr:from>
    <xdr:to>
      <xdr:col>2</xdr:col>
      <xdr:colOff>200026</xdr:colOff>
      <xdr:row>15</xdr:row>
      <xdr:rowOff>0</xdr:rowOff>
    </xdr:to>
    <xdr:cxnSp macro="">
      <xdr:nvCxnSpPr>
        <xdr:cNvPr id="3" name="Connecteur droit avec flèche 2"/>
        <xdr:cNvCxnSpPr/>
      </xdr:nvCxnSpPr>
      <xdr:spPr>
        <a:xfrm rot="16200000" flipH="1">
          <a:off x="-300036" y="1862135"/>
          <a:ext cx="3800473" cy="609601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361950</xdr:colOff>
      <xdr:row>1</xdr:row>
      <xdr:rowOff>123824</xdr:rowOff>
    </xdr:from>
    <xdr:to>
      <xdr:col>13</xdr:col>
      <xdr:colOff>419102</xdr:colOff>
      <xdr:row>15</xdr:row>
      <xdr:rowOff>0</xdr:rowOff>
    </xdr:to>
    <xdr:cxnSp macro="">
      <xdr:nvCxnSpPr>
        <xdr:cNvPr id="5" name="Connecteur droit avec flèche 4"/>
        <xdr:cNvCxnSpPr/>
      </xdr:nvCxnSpPr>
      <xdr:spPr>
        <a:xfrm rot="5400000">
          <a:off x="7339013" y="1481136"/>
          <a:ext cx="3800476" cy="1485902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809626</xdr:colOff>
      <xdr:row>4</xdr:row>
      <xdr:rowOff>123825</xdr:rowOff>
    </xdr:from>
    <xdr:to>
      <xdr:col>1</xdr:col>
      <xdr:colOff>342901</xdr:colOff>
      <xdr:row>13</xdr:row>
      <xdr:rowOff>38100</xdr:rowOff>
    </xdr:to>
    <xdr:cxnSp macro="">
      <xdr:nvCxnSpPr>
        <xdr:cNvPr id="10" name="Connecteur droit avec flèche 9"/>
        <xdr:cNvCxnSpPr/>
      </xdr:nvCxnSpPr>
      <xdr:spPr>
        <a:xfrm rot="5400000">
          <a:off x="-85724" y="1819275"/>
          <a:ext cx="2314575" cy="5238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504825</xdr:colOff>
      <xdr:row>5</xdr:row>
      <xdr:rowOff>28575</xdr:rowOff>
    </xdr:from>
    <xdr:to>
      <xdr:col>13</xdr:col>
      <xdr:colOff>542925</xdr:colOff>
      <xdr:row>13</xdr:row>
      <xdr:rowOff>19050</xdr:rowOff>
    </xdr:to>
    <xdr:cxnSp macro="">
      <xdr:nvCxnSpPr>
        <xdr:cNvPr id="12" name="Connecteur droit avec flèche 11"/>
        <xdr:cNvCxnSpPr/>
      </xdr:nvCxnSpPr>
      <xdr:spPr>
        <a:xfrm rot="16200000" flipH="1">
          <a:off x="8991600" y="2105025"/>
          <a:ext cx="2190750" cy="381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590550</xdr:colOff>
      <xdr:row>1</xdr:row>
      <xdr:rowOff>104774</xdr:rowOff>
    </xdr:from>
    <xdr:to>
      <xdr:col>13</xdr:col>
      <xdr:colOff>600075</xdr:colOff>
      <xdr:row>6</xdr:row>
      <xdr:rowOff>133349</xdr:rowOff>
    </xdr:to>
    <xdr:cxnSp macro="">
      <xdr:nvCxnSpPr>
        <xdr:cNvPr id="3" name="Connecteur droit avec flèche 2"/>
        <xdr:cNvCxnSpPr/>
      </xdr:nvCxnSpPr>
      <xdr:spPr>
        <a:xfrm rot="16200000" flipH="1">
          <a:off x="12611100" y="866774"/>
          <a:ext cx="98107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466725</xdr:colOff>
      <xdr:row>1</xdr:row>
      <xdr:rowOff>123826</xdr:rowOff>
    </xdr:from>
    <xdr:to>
      <xdr:col>15</xdr:col>
      <xdr:colOff>590550</xdr:colOff>
      <xdr:row>6</xdr:row>
      <xdr:rowOff>66676</xdr:rowOff>
    </xdr:to>
    <xdr:cxnSp macro="">
      <xdr:nvCxnSpPr>
        <xdr:cNvPr id="5" name="Connecteur droit avec flèche 4"/>
        <xdr:cNvCxnSpPr/>
      </xdr:nvCxnSpPr>
      <xdr:spPr>
        <a:xfrm rot="5400000">
          <a:off x="14358938" y="785813"/>
          <a:ext cx="895350" cy="1238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257175</xdr:colOff>
      <xdr:row>1</xdr:row>
      <xdr:rowOff>114300</xdr:rowOff>
    </xdr:from>
    <xdr:to>
      <xdr:col>3</xdr:col>
      <xdr:colOff>295275</xdr:colOff>
      <xdr:row>9</xdr:row>
      <xdr:rowOff>0</xdr:rowOff>
    </xdr:to>
    <xdr:cxnSp macro="">
      <xdr:nvCxnSpPr>
        <xdr:cNvPr id="7" name="Connecteur droit avec flèche 6"/>
        <xdr:cNvCxnSpPr/>
      </xdr:nvCxnSpPr>
      <xdr:spPr>
        <a:xfrm rot="16200000" flipH="1">
          <a:off x="4048125" y="1076325"/>
          <a:ext cx="1409700" cy="381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8</xdr:row>
      <xdr:rowOff>76201</xdr:rowOff>
    </xdr:from>
    <xdr:to>
      <xdr:col>0</xdr:col>
      <xdr:colOff>314325</xdr:colOff>
      <xdr:row>14</xdr:row>
      <xdr:rowOff>152401</xdr:rowOff>
    </xdr:to>
    <xdr:sp macro="" textlink="">
      <xdr:nvSpPr>
        <xdr:cNvPr id="2" name="Flèche courbée vers la droite 1"/>
        <xdr:cNvSpPr/>
      </xdr:nvSpPr>
      <xdr:spPr>
        <a:xfrm>
          <a:off x="161925" y="1790701"/>
          <a:ext cx="152400" cy="12573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1828800</xdr:colOff>
      <xdr:row>13</xdr:row>
      <xdr:rowOff>95250</xdr:rowOff>
    </xdr:from>
    <xdr:to>
      <xdr:col>1</xdr:col>
      <xdr:colOff>2190750</xdr:colOff>
      <xdr:row>22</xdr:row>
      <xdr:rowOff>85725</xdr:rowOff>
    </xdr:to>
    <xdr:sp macro="" textlink="">
      <xdr:nvSpPr>
        <xdr:cNvPr id="14" name="Accolade fermante 13"/>
        <xdr:cNvSpPr/>
      </xdr:nvSpPr>
      <xdr:spPr>
        <a:xfrm>
          <a:off x="2181225" y="2809875"/>
          <a:ext cx="361950" cy="1704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1123156</xdr:colOff>
      <xdr:row>2</xdr:row>
      <xdr:rowOff>134144</xdr:rowOff>
    </xdr:from>
    <xdr:to>
      <xdr:col>2</xdr:col>
      <xdr:colOff>1124744</xdr:colOff>
      <xdr:row>8</xdr:row>
      <xdr:rowOff>67469</xdr:rowOff>
    </xdr:to>
    <xdr:cxnSp macro="">
      <xdr:nvCxnSpPr>
        <xdr:cNvPr id="5" name="Connecteur droit avec flèche 4"/>
        <xdr:cNvCxnSpPr/>
      </xdr:nvCxnSpPr>
      <xdr:spPr>
        <a:xfrm rot="5400000">
          <a:off x="3343275" y="1247775"/>
          <a:ext cx="1085850" cy="1588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37.686051504628" createdVersion="4" refreshedVersion="3" minRefreshableVersion="3" recordCount="1">
  <cacheSource type="worksheet">
    <worksheetSource name="Tableau4"/>
  </cacheSource>
  <cacheFields count="11">
    <cacheField name="DATE" numFmtId="164">
      <sharedItems containsNonDate="0" containsString="0" containsBlank="1" count="1">
        <m/>
      </sharedItems>
    </cacheField>
    <cacheField name="Mouvements" numFmtId="0">
      <sharedItems containsNonDate="0" containsString="0" containsBlank="1"/>
    </cacheField>
    <cacheField name="N°(BE/BS)" numFmtId="165">
      <sharedItems containsNonDate="0" containsString="0" containsBlank="1"/>
    </cacheField>
    <cacheField name="CODE" numFmtId="0">
      <sharedItems containsNonDate="0" containsString="0" containsBlank="1"/>
    </cacheField>
    <cacheField name="FAMILLE" numFmtId="0">
      <sharedItems count="8">
        <e v="#N/A"/>
        <s v="SALON" u="1"/>
        <s v="AUTRES" u="1"/>
        <s v="C.A.C.AD" u="1"/>
        <s v="MATELAS" u="1"/>
        <s v="TAPIS" u="1"/>
        <s v="S.A.M" u="1"/>
        <s v="C.A.C.EN" u="1"/>
      </sharedItems>
    </cacheField>
    <cacheField name="ARTICLE" numFmtId="0">
      <sharedItems count="30">
        <e v="#N/A"/>
        <s v="COUVRE LIT 1P" u="1"/>
        <s v="COLONNE" u="1"/>
        <s v="LIT 1,60X2,00" u="1"/>
        <s v="KRISTAL 3+2+B+B" u="1"/>
        <s v="OREILLER" u="1"/>
        <s v="ARMOIR 4P" u="1"/>
        <s v="PROTEGE MATELAS 1P" u="1"/>
        <s v="LIT 1,80X2,00" u="1"/>
        <s v="PASIFIC 3+2+1" u="1"/>
        <s v="CHEVET" u="1"/>
        <s v="0,80X1" u="1"/>
        <s v="FORM PEDIQUE 2,00X2,00" u="1"/>
        <s v="ARMOIR COULISSE" u="1"/>
        <s v="FORM PEDIQUE 1,60X2,00" u="1"/>
        <s v="BUFFET + MIROIR" u="1"/>
        <s v="ARMOIR 2P" u="1"/>
        <s v="COMMODE+MIROIR" u="1"/>
        <s v="TABLE+6CHAISE" u="1"/>
        <s v="VISION 3+2+1" u="1"/>
        <s v="CONFORT 1,60X2,00" u="1"/>
        <s v="LIT 1,00X2,00" u="1"/>
        <s v="ARMOIR 6P" u="1"/>
        <s v="VENTURO 3+2+B+B" u="1"/>
        <s v="LIT 1,20X2,00" u="1"/>
        <s v="PROTEGE MATELAS 2P" u="1"/>
        <s v="SOHO 3+2+B+B" u="1"/>
        <s v="CONFORT 1,80X2,00" u="1"/>
        <s v="ARMOIR 5P" u="1"/>
        <s v="0,80X3,00" u="1"/>
      </sharedItems>
    </cacheField>
    <cacheField name="Qte" numFmtId="0">
      <sharedItems containsNonDate="0" containsString="0" containsBlank="1"/>
    </cacheField>
    <cacheField name="P U" numFmtId="2">
      <sharedItems containsNonDate="0" containsString="0" containsBlank="1"/>
    </cacheField>
    <cacheField name="Montant" numFmtId="4">
      <sharedItems containsSemiMixedTypes="0" containsString="0" containsNumber="1" containsInteger="1" minValue="0" maxValue="0"/>
    </cacheField>
    <cacheField name="Lieu" numFmtId="4">
      <sharedItems/>
    </cacheField>
    <cacheField name="VENDEUR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m/>
    <x v="0"/>
    <x v="0"/>
    <m/>
    <m/>
    <n v="0"/>
    <s v="DE MAGASIN"/>
    <s v="AMI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2" colHeaderCaption="">
  <location ref="A1:C4" firstHeaderRow="1" firstDataRow="2" firstDataCol="1"/>
  <pivotFields count="11">
    <pivotField axis="axisCol" numFmtId="164" showAll="0">
      <items count="2">
        <item x="0"/>
        <item t="default"/>
      </items>
    </pivotField>
    <pivotField showAll="0"/>
    <pivotField showAll="0"/>
    <pivotField showAll="0"/>
    <pivotField axis="axisRow" showAll="0">
      <items count="9">
        <item m="1" x="2"/>
        <item m="1" x="3"/>
        <item m="1" x="7"/>
        <item m="1" x="4"/>
        <item m="1" x="6"/>
        <item m="1" x="1"/>
        <item m="1" x="5"/>
        <item sd="0" x="0"/>
        <item t="default"/>
      </items>
    </pivotField>
    <pivotField axis="axisRow" showAll="0" sortType="descending">
      <items count="31">
        <item m="1" x="11"/>
        <item m="1" x="29"/>
        <item m="1" x="16"/>
        <item m="1" x="6"/>
        <item m="1" x="28"/>
        <item m="1" x="22"/>
        <item m="1" x="13"/>
        <item m="1" x="15"/>
        <item m="1" x="10"/>
        <item m="1" x="2"/>
        <item m="1" x="17"/>
        <item m="1" x="20"/>
        <item m="1" x="27"/>
        <item m="1" x="1"/>
        <item m="1" x="14"/>
        <item m="1" x="12"/>
        <item m="1" x="4"/>
        <item m="1" x="21"/>
        <item m="1" x="24"/>
        <item m="1" x="3"/>
        <item m="1" x="8"/>
        <item m="1" x="5"/>
        <item m="1" x="9"/>
        <item m="1" x="7"/>
        <item m="1" x="25"/>
        <item m="1" x="26"/>
        <item m="1" x="18"/>
        <item m="1" x="23"/>
        <item m="1" x="19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2" showAll="0"/>
    <pivotField dataField="1" numFmtId="4" showAll="0"/>
    <pivotField showAll="0"/>
    <pivotField showAll="0" defaultSubtotal="0"/>
  </pivotFields>
  <rowFields count="2">
    <field x="4"/>
    <field x="5"/>
  </rowFields>
  <rowItems count="2">
    <i>
      <x v="7"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Montant" fld="8" baseField="0" baseItem="0" numFmtId="2"/>
  </dataFields>
  <formats count="1">
    <format dxfId="2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E3" totalsRowShown="0" headerRowDxfId="48">
  <autoFilter ref="A1:AE3"/>
  <sortState ref="A2:AE1828">
    <sortCondition ref="C1:C1828"/>
  </sortState>
  <tableColumns count="31">
    <tableColumn id="1" name="Article" dataDxfId="47"/>
    <tableColumn id="2" name="Famille" dataDxfId="46"/>
    <tableColumn id="3" name="CODE" dataDxfId="45"/>
    <tableColumn id="4" name="Col_M1" dataDxfId="44">
      <calculatedColumnFormula>SUMPRODUCT((MONTH(MCOL_Date)=COLUMNS($D:D))*(MCOL_Code=$C2*1)*(MCOL_Mouv="Sortie"),MCOL_Montant)</calculatedColumnFormula>
    </tableColumn>
    <tableColumn id="5" name="Col_M2" dataDxfId="43">
      <calculatedColumnFormula>SUMPRODUCT((MONTH(MCOL_Date)=COLUMNS($D:E))*(MCOL_Code=$C2*1)*(MCOL_Mouv="Sortie"),MCOL_Montant)</calculatedColumnFormula>
    </tableColumn>
    <tableColumn id="6" name="Col_M3" dataDxfId="42">
      <calculatedColumnFormula>SUMPRODUCT((MONTH(MCOL_Date)=COLUMNS($D:F))*(MCOL_Code=$C2*1)*(MCOL_Mouv="Sortie"),MCOL_Montant)</calculatedColumnFormula>
    </tableColumn>
    <tableColumn id="7" name="Col_M4" dataDxfId="41">
      <calculatedColumnFormula>SUMPRODUCT((MONTH(MCOL_Date)=COLUMNS($D:G))*(MCOL_Code=$C2*1)*(MCOL_Mouv="Sortie"),MCOL_Montant)</calculatedColumnFormula>
    </tableColumn>
    <tableColumn id="8" name="Col_M5" dataDxfId="40">
      <calculatedColumnFormula>SUMPRODUCT((MONTH(MCOL_Date)=COLUMNS($D:H))*(MCOL_Code=$C2*1)*(MCOL_Mouv="Sortie"),MCOL_Montant)</calculatedColumnFormula>
    </tableColumn>
    <tableColumn id="9" name="Col_M6" dataDxfId="39">
      <calculatedColumnFormula>SUMPRODUCT((MONTH(MCOL_Date)=COLUMNS($D:I))*(MCOL_Code=$C2*1)*(MCOL_Mouv="Sortie"),MCOL_Montant)</calculatedColumnFormula>
    </tableColumn>
    <tableColumn id="10" name="Col_M7" dataDxfId="38">
      <calculatedColumnFormula>SUMPRODUCT((MONTH(MCOL_Date)=COLUMNS($D:J))*(MCOL_Code=$C2*1)*(MCOL_Mouv="Sortie"),MCOL_Montant)</calculatedColumnFormula>
    </tableColumn>
    <tableColumn id="11" name="Col_M8" dataDxfId="37">
      <calculatedColumnFormula>SUMPRODUCT((MONTH(MCOL_Date)=COLUMNS($D:K))*(MCOL_Code=$C2*1)*(MCOL_Mouv="Sortie"),MCOL_Montant)</calculatedColumnFormula>
    </tableColumn>
    <tableColumn id="12" name="Col_M9" dataDxfId="36">
      <calculatedColumnFormula>SUMPRODUCT((MONTH(MCOL_Date)=COLUMNS($D:L))*(MCOL_Code=$C2*1)*(MCOL_Mouv="Sortie"),MCOL_Montant)</calculatedColumnFormula>
    </tableColumn>
    <tableColumn id="13" name="Col_M10" dataDxfId="35">
      <calculatedColumnFormula>SUMPRODUCT((MONTH(MCOL_Date)=COLUMNS($D:M))*(MCOL_Code=$C2*1)*(MCOL_Mouv="Sortie"),MCOL_Montant)</calculatedColumnFormula>
    </tableColumn>
    <tableColumn id="14" name="Col_M11" dataDxfId="34">
      <calculatedColumnFormula>SUMPRODUCT((MONTH(MCOL_Date)=COLUMNS($D:N))*(MCOL_Code=$C2*1)*(MCOL_Mouv="Sortie"),MCOL_Montant)</calculatedColumnFormula>
    </tableColumn>
    <tableColumn id="15" name="Col_M12" dataDxfId="33">
      <calculatedColumnFormula>SUMPRODUCT((MONTH(MCOL_Date)=COLUMNS($D:O))*(MCOL_Code=$C2*1)*(MCOL_Mouv="Sortie"),MCOL_Montant)</calculatedColumnFormula>
    </tableColumn>
    <tableColumn id="16" name="Col_Q1" dataDxfId="32">
      <calculatedColumnFormula>SUMPRODUCT((MONTH(MCOL_Date)=COLUMNS($P:P))*(MCOL_Code=$C2*1)*(MCOL_Mouv="Sortie"),MCOL_Qte)</calculatedColumnFormula>
    </tableColumn>
    <tableColumn id="17" name="Col_Q2" dataDxfId="31">
      <calculatedColumnFormula>SUMPRODUCT((MONTH(MCOL_Date)=COLUMNS($P:Q))*(MCOL_Code=$C2*1)*(MCOL_Mouv="Sortie"),MCOL_Qte)</calculatedColumnFormula>
    </tableColumn>
    <tableColumn id="18" name="Col_Q3" dataDxfId="30">
      <calculatedColumnFormula>SUMPRODUCT((MONTH(MCOL_Date)=COLUMNS($P:R))*(MCOL_Code=$C2*1)*(MCOL_Mouv="Sortie"),MCOL_Qte)</calculatedColumnFormula>
    </tableColumn>
    <tableColumn id="19" name="Col_Q4" dataDxfId="29">
      <calculatedColumnFormula>SUMPRODUCT((MONTH(MCOL_Date)=COLUMNS($P:S))*(MCOL_Code=$C2*1)*(MCOL_Mouv="Sortie"),MCOL_Qte)</calculatedColumnFormula>
    </tableColumn>
    <tableColumn id="20" name="Col_Q5" dataDxfId="28">
      <calculatedColumnFormula>SUMPRODUCT((MONTH(MCOL_Date)=COLUMNS($P:T))*(MCOL_Code=$C2*1)*(MCOL_Mouv="Sortie"),MCOL_Qte)</calculatedColumnFormula>
    </tableColumn>
    <tableColumn id="21" name="Col_Q6" dataDxfId="27">
      <calculatedColumnFormula>SUMPRODUCT((MONTH(MCOL_Date)=COLUMNS($P:U))*(MCOL_Code=$C2*1)*(MCOL_Mouv="Sortie"),MCOL_Qte)</calculatedColumnFormula>
    </tableColumn>
    <tableColumn id="22" name="Col_Q7" dataDxfId="26">
      <calculatedColumnFormula>SUMPRODUCT((MONTH(MCOL_Date)=COLUMNS($P:V))*(MCOL_Code=$C2*1)*(MCOL_Mouv="Sortie"),MCOL_Qte)</calculatedColumnFormula>
    </tableColumn>
    <tableColumn id="23" name="Col_Q8" dataDxfId="25">
      <calculatedColumnFormula>SUMPRODUCT((MONTH(MCOL_Date)=COLUMNS($P:W))*(MCOL_Code=$C2*1)*(MCOL_Mouv="Sortie"),MCOL_Qte)</calculatedColumnFormula>
    </tableColumn>
    <tableColumn id="24" name="Col_Q9" dataDxfId="24">
      <calculatedColumnFormula>SUMPRODUCT((MONTH(MCOL_Date)=COLUMNS($P:X))*(MCOL_Code=$C2*1)*(MCOL_Mouv="Sortie"),MCOL_Qte)</calculatedColumnFormula>
    </tableColumn>
    <tableColumn id="25" name="Col_Q10" dataDxfId="23">
      <calculatedColumnFormula>SUMPRODUCT((MONTH(MCOL_Date)=COLUMNS($P:Y))*(MCOL_Code=$C2*1)*(MCOL_Mouv="Sortie"),MCOL_Qte)</calculatedColumnFormula>
    </tableColumn>
    <tableColumn id="26" name="Col_Q11" dataDxfId="22">
      <calculatedColumnFormula>SUMPRODUCT((MONTH(MCOL_Date)=COLUMNS($P:Z))*(MCOL_Code=$C2*1)*(MCOL_Mouv="Sortie"),MCOL_Qte)</calculatedColumnFormula>
    </tableColumn>
    <tableColumn id="27" name="Col_Q12" dataDxfId="21">
      <calculatedColumnFormula>SUMPRODUCT((MONTH(MCOL_Date)=COLUMNS($P:AA))*(MCOL_Code=$C2*1)*(MCOL_Mouv="Sortie"),MCOL_Qte)</calculatedColumnFormula>
    </tableColumn>
    <tableColumn id="28" name="Stock_init_Mag" dataDxfId="20"/>
    <tableColumn id="29" name="Stock_init_Dep" dataDxfId="19"/>
    <tableColumn id="30" name="Stock_Act_Mag" dataDxfId="18">
      <calculatedColumnFormula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calculatedColumnFormula>
    </tableColumn>
    <tableColumn id="31" name="Stock_Act_Dep" dataDxfId="17">
      <calculatedColumnFormula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O3" totalsRowShown="0">
  <autoFilter ref="A1:O3">
    <filterColumn colId="10"/>
    <filterColumn colId="11"/>
    <filterColumn colId="14"/>
  </autoFilter>
  <sortState ref="A2:M283">
    <sortCondition ref="C1:C283"/>
  </sortState>
  <tableColumns count="15">
    <tableColumn id="1" name="DATE" dataDxfId="15"/>
    <tableColumn id="2" name="Mouvements"/>
    <tableColumn id="3" name="N°(BE/BS)" dataDxfId="14"/>
    <tableColumn id="10" name="Lieu" dataDxfId="13"/>
    <tableColumn id="12" name="CLIENT" dataDxfId="12"/>
    <tableColumn id="8" name="CODE" dataDxfId="11"/>
    <tableColumn id="4" name="FAMILLE" dataDxfId="10">
      <calculatedColumnFormula>INDEX(Col_Familles,MATCH(Tableau4[[#This Row],[CODE]]&amp;"",Col_Codes,0))&amp;""</calculatedColumnFormula>
    </tableColumn>
    <tableColumn id="5" name="ARTICLE" dataDxfId="9">
      <calculatedColumnFormula>INDEX(Col_Artciles,MATCH(Tableau4[[#This Row],[CODE]]&amp;"",Col_Codes,0))&amp;""</calculatedColumnFormula>
    </tableColumn>
    <tableColumn id="6" name="Qte" dataDxfId="8"/>
    <tableColumn id="7" name="P U" dataDxfId="7"/>
    <tableColumn id="14" name="PRC REMISE" dataDxfId="6"/>
    <tableColumn id="15" name="REMISE" dataDxfId="5">
      <calculatedColumnFormula>IFERROR(Tableau4[[#This Row],[Qte]]*Tableau4[[#This Row],[P U]]*Tableau4[[#This Row],[PRC REMISE]],)</calculatedColumnFormula>
    </tableColumn>
    <tableColumn id="9" name="Montant" dataDxfId="4">
      <calculatedColumnFormula>IFERROR(Tableau4[[#This Row],[Qte]]*Tableau4[[#This Row],[P U]],)-(Tableau4[[#This Row],[Qte]]*Tableau4[[#This Row],[P U]]*[PRC REMISE])</calculatedColumnFormula>
    </tableColumn>
    <tableColumn id="11" name="VENDEUR"/>
    <tableColumn id="13" name="STOCK ACT" dataDxfId="3">
      <calculatedColumnFormula>IF($B2="Sortie",VLOOKUP($H2,Tableau1[],30+($D2="DE DEPOT"),0),"----------")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workbookViewId="0">
      <selection activeCell="M22" sqref="M22"/>
    </sheetView>
  </sheetViews>
  <sheetFormatPr baseColWidth="10" defaultRowHeight="15"/>
  <cols>
    <col min="1" max="1" width="14.85546875" customWidth="1"/>
    <col min="2" max="25" width="10.7109375" customWidth="1"/>
    <col min="26" max="28" width="2.7109375" customWidth="1"/>
    <col min="29" max="29" width="14.42578125" customWidth="1"/>
    <col min="30" max="31" width="21.85546875" bestFit="1" customWidth="1"/>
  </cols>
  <sheetData>
    <row r="1" spans="1:32" ht="15.75">
      <c r="A1" s="4" t="s">
        <v>9</v>
      </c>
      <c r="B1" s="23" t="s">
        <v>41</v>
      </c>
      <c r="C1" s="23" t="s">
        <v>42</v>
      </c>
      <c r="D1" s="23" t="s">
        <v>43</v>
      </c>
      <c r="E1" s="23" t="s">
        <v>44</v>
      </c>
      <c r="F1" s="23" t="s">
        <v>45</v>
      </c>
      <c r="G1" s="23" t="s">
        <v>46</v>
      </c>
      <c r="H1" s="23" t="s">
        <v>47</v>
      </c>
      <c r="I1" s="23" t="s">
        <v>48</v>
      </c>
      <c r="J1" s="23" t="s">
        <v>49</v>
      </c>
      <c r="K1" s="23" t="s">
        <v>50</v>
      </c>
      <c r="L1" s="23" t="s">
        <v>51</v>
      </c>
      <c r="M1" s="23" t="s">
        <v>52</v>
      </c>
      <c r="N1" s="24" t="s">
        <v>71</v>
      </c>
      <c r="O1" s="24" t="s">
        <v>72</v>
      </c>
      <c r="P1" s="24" t="s">
        <v>73</v>
      </c>
      <c r="Q1" s="24" t="s">
        <v>74</v>
      </c>
      <c r="R1" s="24" t="s">
        <v>75</v>
      </c>
      <c r="S1" s="24" t="s">
        <v>76</v>
      </c>
      <c r="T1" s="24" t="s">
        <v>77</v>
      </c>
      <c r="U1" s="24" t="s">
        <v>78</v>
      </c>
      <c r="V1" s="24" t="s">
        <v>79</v>
      </c>
      <c r="W1" s="24" t="s">
        <v>80</v>
      </c>
      <c r="X1" s="24" t="s">
        <v>81</v>
      </c>
      <c r="Y1" s="24" t="s">
        <v>82</v>
      </c>
      <c r="AC1" s="4" t="s">
        <v>12</v>
      </c>
      <c r="AD1" s="1"/>
      <c r="AE1" s="1"/>
      <c r="AF1" s="1"/>
    </row>
    <row r="2" spans="1:32" ht="15.75">
      <c r="A2" s="33" t="s">
        <v>90</v>
      </c>
      <c r="B2" s="16">
        <f ca="1">SUMIF(Col_Familles,$A2,OFFSET(Col_Codes,,COLUMNS($B:B)))</f>
        <v>0</v>
      </c>
      <c r="C2" s="16">
        <f ca="1">SUMIF(Col_Familles,$A2,OFFSET(Col_Codes,,COLUMNS($B:C)))</f>
        <v>0</v>
      </c>
      <c r="D2" s="16">
        <f ca="1">SUMIF(Col_Familles,$A2,OFFSET(Col_Codes,,COLUMNS($B:D)))</f>
        <v>0</v>
      </c>
      <c r="E2" s="16">
        <f ca="1">SUMIF(Col_Familles,$A2,OFFSET(Col_Codes,,COLUMNS($B:E)))</f>
        <v>0</v>
      </c>
      <c r="F2" s="16">
        <f ca="1">SUMIF(Col_Familles,$A2,OFFSET(Col_Codes,,COLUMNS($B:F)))</f>
        <v>0</v>
      </c>
      <c r="G2" s="16">
        <f ca="1">SUMIF(Col_Familles,$A2,OFFSET(Col_Codes,,COLUMNS($B:G)))</f>
        <v>0</v>
      </c>
      <c r="H2" s="16">
        <f ca="1">SUMIF(Col_Familles,$A2,OFFSET(Col_Codes,,COLUMNS($B:H)))</f>
        <v>0</v>
      </c>
      <c r="I2" s="16">
        <f ca="1">SUMIF(Col_Familles,$A2,OFFSET(Col_Codes,,COLUMNS($B:I)))</f>
        <v>0</v>
      </c>
      <c r="J2" s="16">
        <f ca="1">SUMIF(Col_Familles,$A2,OFFSET(Col_Codes,,COLUMNS($B:J)))</f>
        <v>0</v>
      </c>
      <c r="K2" s="16">
        <f ca="1">SUMIF(Col_Familles,$A2,OFFSET(Col_Codes,,COLUMNS($B:K)))</f>
        <v>0</v>
      </c>
      <c r="L2" s="16">
        <f ca="1">SUMIF(Col_Familles,$A2,OFFSET(Col_Codes,,COLUMNS($B:L)))</f>
        <v>0</v>
      </c>
      <c r="M2" s="16">
        <f ca="1">SUMIF(Col_Familles,$A2,OFFSET(Col_Codes,,COLUMNS($B:M)))</f>
        <v>0</v>
      </c>
      <c r="N2" s="40">
        <f ca="1">SUMIF(Col_Familles,$A2,OFFSET(Col_Codes,,COLUMNS($B:N)))</f>
        <v>0</v>
      </c>
      <c r="O2" s="40">
        <f ca="1">SUMIF(Col_Familles,$A2,OFFSET(Col_Codes,,COLUMNS($B:O)))</f>
        <v>0</v>
      </c>
      <c r="P2" s="40">
        <f ca="1">SUMIF(Col_Familles,$A2,OFFSET(Col_Codes,,COLUMNS($B:P)))</f>
        <v>0</v>
      </c>
      <c r="Q2" s="40">
        <f ca="1">SUMIF(Col_Familles,$A2,OFFSET(Col_Codes,,COLUMNS($B:Q)))</f>
        <v>0</v>
      </c>
      <c r="R2" s="40">
        <f ca="1">SUMIF(Col_Familles,$A2,OFFSET(Col_Codes,,COLUMNS($B:R)))</f>
        <v>0</v>
      </c>
      <c r="S2" s="40">
        <f ca="1">SUMIF(Col_Familles,$A2,OFFSET(Col_Codes,,COLUMNS($B:S)))</f>
        <v>0</v>
      </c>
      <c r="T2" s="40">
        <f ca="1">SUMIF(Col_Familles,$A2,OFFSET(Col_Codes,,COLUMNS($B:T)))</f>
        <v>0</v>
      </c>
      <c r="U2" s="40">
        <f ca="1">SUMIF(Col_Familles,$A2,OFFSET(Col_Codes,,COLUMNS($B:U)))</f>
        <v>0</v>
      </c>
      <c r="V2" s="40">
        <f ca="1">SUMIF(Col_Familles,$A2,OFFSET(Col_Codes,,COLUMNS($B:V)))</f>
        <v>0</v>
      </c>
      <c r="W2" s="40">
        <f ca="1">SUMIF(Col_Familles,$A2,OFFSET(Col_Codes,,COLUMNS($B:W)))</f>
        <v>0</v>
      </c>
      <c r="X2" s="40">
        <f ca="1">SUMIF(Col_Familles,$A2,OFFSET(Col_Codes,,COLUMNS($B:X)))</f>
        <v>0</v>
      </c>
      <c r="Y2" s="40">
        <f ca="1">SUMIF(Col_Familles,$A2,OFFSET(Col_Codes,,COLUMNS($B:Y)))</f>
        <v>0</v>
      </c>
      <c r="AC2" s="5" t="s">
        <v>6</v>
      </c>
      <c r="AD2" s="5" t="s">
        <v>14</v>
      </c>
      <c r="AE2" s="5" t="s">
        <v>15</v>
      </c>
    </row>
    <row r="3" spans="1:32" ht="15.75">
      <c r="A3" s="33" t="s">
        <v>91</v>
      </c>
      <c r="B3" s="16">
        <f ca="1">SUMIF(Col_Familles,$A3,OFFSET(Col_Codes,,COLUMNS($B:B)))</f>
        <v>0</v>
      </c>
      <c r="C3" s="16">
        <f ca="1">SUMIF(Col_Familles,$A3,OFFSET(Col_Codes,,COLUMNS($B:C)))</f>
        <v>0</v>
      </c>
      <c r="D3" s="16">
        <f ca="1">SUMIF(Col_Familles,$A3,OFFSET(Col_Codes,,COLUMNS($B:D)))</f>
        <v>0</v>
      </c>
      <c r="E3" s="16">
        <f ca="1">SUMIF(Col_Familles,$A3,OFFSET(Col_Codes,,COLUMNS($B:E)))</f>
        <v>0</v>
      </c>
      <c r="F3" s="16">
        <f ca="1">SUMIF(Col_Familles,$A3,OFFSET(Col_Codes,,COLUMNS($B:F)))</f>
        <v>0</v>
      </c>
      <c r="G3" s="16">
        <f ca="1">SUMIF(Col_Familles,$A3,OFFSET(Col_Codes,,COLUMNS($B:G)))</f>
        <v>0</v>
      </c>
      <c r="H3" s="16">
        <f ca="1">SUMIF(Col_Familles,$A3,OFFSET(Col_Codes,,COLUMNS($B:H)))</f>
        <v>0</v>
      </c>
      <c r="I3" s="16">
        <f ca="1">SUMIF(Col_Familles,$A3,OFFSET(Col_Codes,,COLUMNS($B:I)))</f>
        <v>0</v>
      </c>
      <c r="J3" s="16">
        <f ca="1">SUMIF(Col_Familles,$A3,OFFSET(Col_Codes,,COLUMNS($B:J)))</f>
        <v>0</v>
      </c>
      <c r="K3" s="16">
        <f ca="1">SUMIF(Col_Familles,$A3,OFFSET(Col_Codes,,COLUMNS($B:K)))</f>
        <v>0</v>
      </c>
      <c r="L3" s="16">
        <f ca="1">SUMIF(Col_Familles,$A3,OFFSET(Col_Codes,,COLUMNS($B:L)))</f>
        <v>0</v>
      </c>
      <c r="M3" s="16">
        <f ca="1">SUMIF(Col_Familles,$A3,OFFSET(Col_Codes,,COLUMNS($B:M)))</f>
        <v>0</v>
      </c>
      <c r="N3" s="40">
        <f ca="1">SUMIF(Col_Familles,$A3,OFFSET(Col_Codes,,COLUMNS($B:N)))</f>
        <v>0</v>
      </c>
      <c r="O3" s="40">
        <f ca="1">SUMIF(Col_Familles,$A3,OFFSET(Col_Codes,,COLUMNS($B:O)))</f>
        <v>0</v>
      </c>
      <c r="P3" s="40">
        <f ca="1">SUMIF(Col_Familles,$A3,OFFSET(Col_Codes,,COLUMNS($B:P)))</f>
        <v>0</v>
      </c>
      <c r="Q3" s="40">
        <f ca="1">SUMIF(Col_Familles,$A3,OFFSET(Col_Codes,,COLUMNS($B:Q)))</f>
        <v>0</v>
      </c>
      <c r="R3" s="40">
        <f ca="1">SUMIF(Col_Familles,$A3,OFFSET(Col_Codes,,COLUMNS($B:R)))</f>
        <v>0</v>
      </c>
      <c r="S3" s="40">
        <f ca="1">SUMIF(Col_Familles,$A3,OFFSET(Col_Codes,,COLUMNS($B:S)))</f>
        <v>0</v>
      </c>
      <c r="T3" s="40">
        <f ca="1">SUMIF(Col_Familles,$A3,OFFSET(Col_Codes,,COLUMNS($B:T)))</f>
        <v>0</v>
      </c>
      <c r="U3" s="40">
        <f ca="1">SUMIF(Col_Familles,$A3,OFFSET(Col_Codes,,COLUMNS($B:U)))</f>
        <v>0</v>
      </c>
      <c r="V3" s="40">
        <f ca="1">SUMIF(Col_Familles,$A3,OFFSET(Col_Codes,,COLUMNS($B:V)))</f>
        <v>0</v>
      </c>
      <c r="W3" s="40">
        <f ca="1">SUMIF(Col_Familles,$A3,OFFSET(Col_Codes,,COLUMNS($B:W)))</f>
        <v>0</v>
      </c>
      <c r="X3" s="40">
        <f ca="1">SUMIF(Col_Familles,$A3,OFFSET(Col_Codes,,COLUMNS($B:X)))</f>
        <v>0</v>
      </c>
      <c r="Y3" s="40">
        <f ca="1">SUMIF(Col_Familles,$A3,OFFSET(Col_Codes,,COLUMNS($B:Y)))</f>
        <v>0</v>
      </c>
      <c r="AC3" s="6" t="s">
        <v>13</v>
      </c>
      <c r="AD3" s="5" t="s">
        <v>16</v>
      </c>
      <c r="AE3" s="5" t="s">
        <v>17</v>
      </c>
    </row>
    <row r="4" spans="1:32" ht="15.75">
      <c r="A4" s="33" t="s">
        <v>92</v>
      </c>
      <c r="B4" s="16">
        <f ca="1">SUMIF(Col_Familles,$A4,OFFSET(Col_Codes,,COLUMNS($B:B)))</f>
        <v>0</v>
      </c>
      <c r="C4" s="16">
        <f ca="1">SUMIF(Col_Familles,$A4,OFFSET(Col_Codes,,COLUMNS($B:C)))</f>
        <v>0</v>
      </c>
      <c r="D4" s="16">
        <f ca="1">SUMIF(Col_Familles,$A4,OFFSET(Col_Codes,,COLUMNS($B:D)))</f>
        <v>0</v>
      </c>
      <c r="E4" s="16">
        <f ca="1">SUMIF(Col_Familles,$A4,OFFSET(Col_Codes,,COLUMNS($B:E)))</f>
        <v>0</v>
      </c>
      <c r="F4" s="16">
        <f ca="1">SUMIF(Col_Familles,$A4,OFFSET(Col_Codes,,COLUMNS($B:F)))</f>
        <v>0</v>
      </c>
      <c r="G4" s="16">
        <f ca="1">SUMIF(Col_Familles,$A4,OFFSET(Col_Codes,,COLUMNS($B:G)))</f>
        <v>0</v>
      </c>
      <c r="H4" s="16">
        <f ca="1">SUMIF(Col_Familles,$A4,OFFSET(Col_Codes,,COLUMNS($B:H)))</f>
        <v>0</v>
      </c>
      <c r="I4" s="16">
        <f ca="1">SUMIF(Col_Familles,$A4,OFFSET(Col_Codes,,COLUMNS($B:I)))</f>
        <v>0</v>
      </c>
      <c r="J4" s="16">
        <f ca="1">SUMIF(Col_Familles,$A4,OFFSET(Col_Codes,,COLUMNS($B:J)))</f>
        <v>0</v>
      </c>
      <c r="K4" s="16">
        <f ca="1">SUMIF(Col_Familles,$A4,OFFSET(Col_Codes,,COLUMNS($B:K)))</f>
        <v>0</v>
      </c>
      <c r="L4" s="16">
        <f ca="1">SUMIF(Col_Familles,$A4,OFFSET(Col_Codes,,COLUMNS($B:L)))</f>
        <v>0</v>
      </c>
      <c r="M4" s="16">
        <f ca="1">SUMIF(Col_Familles,$A4,OFFSET(Col_Codes,,COLUMNS($B:M)))</f>
        <v>0</v>
      </c>
      <c r="N4" s="40">
        <f ca="1">SUMIF(Col_Familles,$A4,OFFSET(Col_Codes,,COLUMNS($B:N)))</f>
        <v>0</v>
      </c>
      <c r="O4" s="40">
        <f ca="1">SUMIF(Col_Familles,$A4,OFFSET(Col_Codes,,COLUMNS($B:O)))</f>
        <v>0</v>
      </c>
      <c r="P4" s="40">
        <f ca="1">SUMIF(Col_Familles,$A4,OFFSET(Col_Codes,,COLUMNS($B:P)))</f>
        <v>0</v>
      </c>
      <c r="Q4" s="40">
        <f ca="1">SUMIF(Col_Familles,$A4,OFFSET(Col_Codes,,COLUMNS($B:Q)))</f>
        <v>0</v>
      </c>
      <c r="R4" s="40">
        <f ca="1">SUMIF(Col_Familles,$A4,OFFSET(Col_Codes,,COLUMNS($B:R)))</f>
        <v>0</v>
      </c>
      <c r="S4" s="40">
        <f ca="1">SUMIF(Col_Familles,$A4,OFFSET(Col_Codes,,COLUMNS($B:S)))</f>
        <v>0</v>
      </c>
      <c r="T4" s="40">
        <f ca="1">SUMIF(Col_Familles,$A4,OFFSET(Col_Codes,,COLUMNS($B:T)))</f>
        <v>0</v>
      </c>
      <c r="U4" s="40">
        <f ca="1">SUMIF(Col_Familles,$A4,OFFSET(Col_Codes,,COLUMNS($B:U)))</f>
        <v>0</v>
      </c>
      <c r="V4" s="40">
        <f ca="1">SUMIF(Col_Familles,$A4,OFFSET(Col_Codes,,COLUMNS($B:V)))</f>
        <v>0</v>
      </c>
      <c r="W4" s="40">
        <f ca="1">SUMIF(Col_Familles,$A4,OFFSET(Col_Codes,,COLUMNS($B:W)))</f>
        <v>0</v>
      </c>
      <c r="X4" s="40">
        <f ca="1">SUMIF(Col_Familles,$A4,OFFSET(Col_Codes,,COLUMNS($B:X)))</f>
        <v>0</v>
      </c>
      <c r="Y4" s="40">
        <f ca="1">SUMIF(Col_Familles,$A4,OFFSET(Col_Codes,,COLUMNS($B:Y)))</f>
        <v>0</v>
      </c>
      <c r="AC4" s="5" t="s">
        <v>7</v>
      </c>
      <c r="AD4" s="5" t="s">
        <v>18</v>
      </c>
      <c r="AE4" s="5" t="s">
        <v>19</v>
      </c>
    </row>
    <row r="5" spans="1:32" ht="15.75">
      <c r="A5" s="33" t="s">
        <v>93</v>
      </c>
      <c r="B5" s="16">
        <f ca="1">SUMIF(Col_Familles,$A5,OFFSET(Col_Codes,,COLUMNS($B:B)))</f>
        <v>2000</v>
      </c>
      <c r="C5" s="16">
        <f ca="1">SUMIF(Col_Familles,$A5,OFFSET(Col_Codes,,COLUMNS($B:C)))</f>
        <v>0</v>
      </c>
      <c r="D5" s="16">
        <f ca="1">SUMIF(Col_Familles,$A5,OFFSET(Col_Codes,,COLUMNS($B:D)))</f>
        <v>0</v>
      </c>
      <c r="E5" s="16">
        <f ca="1">SUMIF(Col_Familles,$A5,OFFSET(Col_Codes,,COLUMNS($B:E)))</f>
        <v>0</v>
      </c>
      <c r="F5" s="16">
        <f ca="1">SUMIF(Col_Familles,$A5,OFFSET(Col_Codes,,COLUMNS($B:F)))</f>
        <v>0</v>
      </c>
      <c r="G5" s="16">
        <f ca="1">SUMIF(Col_Familles,$A5,OFFSET(Col_Codes,,COLUMNS($B:G)))</f>
        <v>0</v>
      </c>
      <c r="H5" s="16">
        <f ca="1">SUMIF(Col_Familles,$A5,OFFSET(Col_Codes,,COLUMNS($B:H)))</f>
        <v>0</v>
      </c>
      <c r="I5" s="16">
        <f ca="1">SUMIF(Col_Familles,$A5,OFFSET(Col_Codes,,COLUMNS($B:I)))</f>
        <v>0</v>
      </c>
      <c r="J5" s="16">
        <f ca="1">SUMIF(Col_Familles,$A5,OFFSET(Col_Codes,,COLUMNS($B:J)))</f>
        <v>0</v>
      </c>
      <c r="K5" s="16">
        <f ca="1">SUMIF(Col_Familles,$A5,OFFSET(Col_Codes,,COLUMNS($B:K)))</f>
        <v>0</v>
      </c>
      <c r="L5" s="16">
        <f ca="1">SUMIF(Col_Familles,$A5,OFFSET(Col_Codes,,COLUMNS($B:L)))</f>
        <v>0</v>
      </c>
      <c r="M5" s="16">
        <f ca="1">SUMIF(Col_Familles,$A5,OFFSET(Col_Codes,,COLUMNS($B:M)))</f>
        <v>0</v>
      </c>
      <c r="N5" s="40">
        <f ca="1">SUMIF(Col_Familles,$A5,OFFSET(Col_Codes,,COLUMNS($B:N)))</f>
        <v>1</v>
      </c>
      <c r="O5" s="40">
        <f ca="1">SUMIF(Col_Familles,$A5,OFFSET(Col_Codes,,COLUMNS($B:O)))</f>
        <v>0</v>
      </c>
      <c r="P5" s="40">
        <f ca="1">SUMIF(Col_Familles,$A5,OFFSET(Col_Codes,,COLUMNS($B:P)))</f>
        <v>0</v>
      </c>
      <c r="Q5" s="40">
        <f ca="1">SUMIF(Col_Familles,$A5,OFFSET(Col_Codes,,COLUMNS($B:Q)))</f>
        <v>0</v>
      </c>
      <c r="R5" s="40">
        <f ca="1">SUMIF(Col_Familles,$A5,OFFSET(Col_Codes,,COLUMNS($B:R)))</f>
        <v>0</v>
      </c>
      <c r="S5" s="40">
        <f ca="1">SUMIF(Col_Familles,$A5,OFFSET(Col_Codes,,COLUMNS($B:S)))</f>
        <v>0</v>
      </c>
      <c r="T5" s="40">
        <f ca="1">SUMIF(Col_Familles,$A5,OFFSET(Col_Codes,,COLUMNS($B:T)))</f>
        <v>0</v>
      </c>
      <c r="U5" s="40">
        <f ca="1">SUMIF(Col_Familles,$A5,OFFSET(Col_Codes,,COLUMNS($B:U)))</f>
        <v>0</v>
      </c>
      <c r="V5" s="40">
        <f ca="1">SUMIF(Col_Familles,$A5,OFFSET(Col_Codes,,COLUMNS($B:V)))</f>
        <v>0</v>
      </c>
      <c r="W5" s="40">
        <f ca="1">SUMIF(Col_Familles,$A5,OFFSET(Col_Codes,,COLUMNS($B:W)))</f>
        <v>0</v>
      </c>
      <c r="X5" s="40">
        <f ca="1">SUMIF(Col_Familles,$A5,OFFSET(Col_Codes,,COLUMNS($B:X)))</f>
        <v>0</v>
      </c>
      <c r="Y5" s="40">
        <f ca="1">SUMIF(Col_Familles,$A5,OFFSET(Col_Codes,,COLUMNS($B:Y)))</f>
        <v>0</v>
      </c>
    </row>
    <row r="6" spans="1:32" ht="15.75">
      <c r="A6" s="34" t="s">
        <v>94</v>
      </c>
      <c r="B6" s="16">
        <f ca="1">SUMIF(Col_Familles,$A6,OFFSET(Col_Codes,,COLUMNS($B:B)))</f>
        <v>0</v>
      </c>
      <c r="C6" s="16">
        <f ca="1">SUMIF(Col_Familles,$A6,OFFSET(Col_Codes,,COLUMNS($B:C)))</f>
        <v>0</v>
      </c>
      <c r="D6" s="16">
        <f ca="1">SUMIF(Col_Familles,$A6,OFFSET(Col_Codes,,COLUMNS($B:D)))</f>
        <v>0</v>
      </c>
      <c r="E6" s="16">
        <f ca="1">SUMIF(Col_Familles,$A6,OFFSET(Col_Codes,,COLUMNS($B:E)))</f>
        <v>0</v>
      </c>
      <c r="F6" s="16">
        <f ca="1">SUMIF(Col_Familles,$A6,OFFSET(Col_Codes,,COLUMNS($B:F)))</f>
        <v>0</v>
      </c>
      <c r="G6" s="16">
        <f ca="1">SUMIF(Col_Familles,$A6,OFFSET(Col_Codes,,COLUMNS($B:G)))</f>
        <v>0</v>
      </c>
      <c r="H6" s="16">
        <f ca="1">SUMIF(Col_Familles,$A6,OFFSET(Col_Codes,,COLUMNS($B:H)))</f>
        <v>0</v>
      </c>
      <c r="I6" s="16">
        <f ca="1">SUMIF(Col_Familles,$A6,OFFSET(Col_Codes,,COLUMNS($B:I)))</f>
        <v>0</v>
      </c>
      <c r="J6" s="16">
        <f ca="1">SUMIF(Col_Familles,$A6,OFFSET(Col_Codes,,COLUMNS($B:J)))</f>
        <v>0</v>
      </c>
      <c r="K6" s="16">
        <f ca="1">SUMIF(Col_Familles,$A6,OFFSET(Col_Codes,,COLUMNS($B:K)))</f>
        <v>0</v>
      </c>
      <c r="L6" s="16">
        <f ca="1">SUMIF(Col_Familles,$A6,OFFSET(Col_Codes,,COLUMNS($B:L)))</f>
        <v>0</v>
      </c>
      <c r="M6" s="16">
        <f ca="1">SUMIF(Col_Familles,$A6,OFFSET(Col_Codes,,COLUMNS($B:M)))</f>
        <v>0</v>
      </c>
      <c r="N6" s="40">
        <f ca="1">SUMIF(Col_Familles,$A6,OFFSET(Col_Codes,,COLUMNS($B:N)))</f>
        <v>0</v>
      </c>
      <c r="O6" s="40">
        <f ca="1">SUMIF(Col_Familles,$A6,OFFSET(Col_Codes,,COLUMNS($B:O)))</f>
        <v>0</v>
      </c>
      <c r="P6" s="40">
        <f ca="1">SUMIF(Col_Familles,$A6,OFFSET(Col_Codes,,COLUMNS($B:P)))</f>
        <v>0</v>
      </c>
      <c r="Q6" s="40">
        <f ca="1">SUMIF(Col_Familles,$A6,OFFSET(Col_Codes,,COLUMNS($B:Q)))</f>
        <v>0</v>
      </c>
      <c r="R6" s="40">
        <f ca="1">SUMIF(Col_Familles,$A6,OFFSET(Col_Codes,,COLUMNS($B:R)))</f>
        <v>0</v>
      </c>
      <c r="S6" s="40">
        <f ca="1">SUMIF(Col_Familles,$A6,OFFSET(Col_Codes,,COLUMNS($B:S)))</f>
        <v>0</v>
      </c>
      <c r="T6" s="40">
        <f ca="1">SUMIF(Col_Familles,$A6,OFFSET(Col_Codes,,COLUMNS($B:T)))</f>
        <v>0</v>
      </c>
      <c r="U6" s="40">
        <f ca="1">SUMIF(Col_Familles,$A6,OFFSET(Col_Codes,,COLUMNS($B:U)))</f>
        <v>0</v>
      </c>
      <c r="V6" s="40">
        <f ca="1">SUMIF(Col_Familles,$A6,OFFSET(Col_Codes,,COLUMNS($B:V)))</f>
        <v>0</v>
      </c>
      <c r="W6" s="40">
        <f ca="1">SUMIF(Col_Familles,$A6,OFFSET(Col_Codes,,COLUMNS($B:W)))</f>
        <v>0</v>
      </c>
      <c r="X6" s="40">
        <f ca="1">SUMIF(Col_Familles,$A6,OFFSET(Col_Codes,,COLUMNS($B:X)))</f>
        <v>0</v>
      </c>
      <c r="Y6" s="40">
        <f ca="1">SUMIF(Col_Familles,$A6,OFFSET(Col_Codes,,COLUMNS($B:Y)))</f>
        <v>0</v>
      </c>
    </row>
    <row r="7" spans="1:32" ht="15.75">
      <c r="A7" s="34" t="s">
        <v>95</v>
      </c>
      <c r="B7" s="16">
        <f ca="1">SUMIF(Col_Familles,$A7,OFFSET(Col_Codes,,COLUMNS($B:B)))</f>
        <v>0</v>
      </c>
      <c r="C7" s="16">
        <f ca="1">SUMIF(Col_Familles,$A7,OFFSET(Col_Codes,,COLUMNS($B:C)))</f>
        <v>0</v>
      </c>
      <c r="D7" s="16">
        <f ca="1">SUMIF(Col_Familles,$A7,OFFSET(Col_Codes,,COLUMNS($B:D)))</f>
        <v>0</v>
      </c>
      <c r="E7" s="16">
        <f ca="1">SUMIF(Col_Familles,$A7,OFFSET(Col_Codes,,COLUMNS($B:E)))</f>
        <v>0</v>
      </c>
      <c r="F7" s="16">
        <f ca="1">SUMIF(Col_Familles,$A7,OFFSET(Col_Codes,,COLUMNS($B:F)))</f>
        <v>0</v>
      </c>
      <c r="G7" s="16">
        <f ca="1">SUMIF(Col_Familles,$A7,OFFSET(Col_Codes,,COLUMNS($B:G)))</f>
        <v>0</v>
      </c>
      <c r="H7" s="16">
        <f ca="1">SUMIF(Col_Familles,$A7,OFFSET(Col_Codes,,COLUMNS($B:H)))</f>
        <v>0</v>
      </c>
      <c r="I7" s="16">
        <f ca="1">SUMIF(Col_Familles,$A7,OFFSET(Col_Codes,,COLUMNS($B:I)))</f>
        <v>0</v>
      </c>
      <c r="J7" s="16">
        <f ca="1">SUMIF(Col_Familles,$A7,OFFSET(Col_Codes,,COLUMNS($B:J)))</f>
        <v>0</v>
      </c>
      <c r="K7" s="16">
        <f ca="1">SUMIF(Col_Familles,$A7,OFFSET(Col_Codes,,COLUMNS($B:K)))</f>
        <v>0</v>
      </c>
      <c r="L7" s="16">
        <f ca="1">SUMIF(Col_Familles,$A7,OFFSET(Col_Codes,,COLUMNS($B:L)))</f>
        <v>0</v>
      </c>
      <c r="M7" s="16">
        <f ca="1">SUMIF(Col_Familles,$A7,OFFSET(Col_Codes,,COLUMNS($B:M)))</f>
        <v>0</v>
      </c>
      <c r="N7" s="40">
        <f ca="1">SUMIF(Col_Familles,$A7,OFFSET(Col_Codes,,COLUMNS($B:N)))</f>
        <v>0</v>
      </c>
      <c r="O7" s="40">
        <f ca="1">SUMIF(Col_Familles,$A7,OFFSET(Col_Codes,,COLUMNS($B:O)))</f>
        <v>0</v>
      </c>
      <c r="P7" s="40">
        <f ca="1">SUMIF(Col_Familles,$A7,OFFSET(Col_Codes,,COLUMNS($B:P)))</f>
        <v>0</v>
      </c>
      <c r="Q7" s="40">
        <f ca="1">SUMIF(Col_Familles,$A7,OFFSET(Col_Codes,,COLUMNS($B:Q)))</f>
        <v>0</v>
      </c>
      <c r="R7" s="40">
        <f ca="1">SUMIF(Col_Familles,$A7,OFFSET(Col_Codes,,COLUMNS($B:R)))</f>
        <v>0</v>
      </c>
      <c r="S7" s="40">
        <f ca="1">SUMIF(Col_Familles,$A7,OFFSET(Col_Codes,,COLUMNS($B:S)))</f>
        <v>0</v>
      </c>
      <c r="T7" s="40">
        <f ca="1">SUMIF(Col_Familles,$A7,OFFSET(Col_Codes,,COLUMNS($B:T)))</f>
        <v>0</v>
      </c>
      <c r="U7" s="40">
        <f ca="1">SUMIF(Col_Familles,$A7,OFFSET(Col_Codes,,COLUMNS($B:U)))</f>
        <v>0</v>
      </c>
      <c r="V7" s="40">
        <f ca="1">SUMIF(Col_Familles,$A7,OFFSET(Col_Codes,,COLUMNS($B:V)))</f>
        <v>0</v>
      </c>
      <c r="W7" s="40">
        <f ca="1">SUMIF(Col_Familles,$A7,OFFSET(Col_Codes,,COLUMNS($B:W)))</f>
        <v>0</v>
      </c>
      <c r="X7" s="40">
        <f ca="1">SUMIF(Col_Familles,$A7,OFFSET(Col_Codes,,COLUMNS($B:X)))</f>
        <v>0</v>
      </c>
      <c r="Y7" s="40">
        <f ca="1">SUMIF(Col_Familles,$A7,OFFSET(Col_Codes,,COLUMNS($B:Y)))</f>
        <v>0</v>
      </c>
    </row>
    <row r="8" spans="1:32" ht="15.75">
      <c r="A8" s="34" t="s">
        <v>96</v>
      </c>
      <c r="B8" s="16">
        <f ca="1">SUMIF(Col_Familles,$A8,OFFSET(Col_Codes,,COLUMNS($B:B)))</f>
        <v>0</v>
      </c>
      <c r="C8" s="16">
        <f ca="1">SUMIF(Col_Familles,$A8,OFFSET(Col_Codes,,COLUMNS($B:C)))</f>
        <v>0</v>
      </c>
      <c r="D8" s="16">
        <f ca="1">SUMIF(Col_Familles,$A8,OFFSET(Col_Codes,,COLUMNS($B:D)))</f>
        <v>0</v>
      </c>
      <c r="E8" s="16">
        <f ca="1">SUMIF(Col_Familles,$A8,OFFSET(Col_Codes,,COLUMNS($B:E)))</f>
        <v>0</v>
      </c>
      <c r="F8" s="16">
        <f ca="1">SUMIF(Col_Familles,$A8,OFFSET(Col_Codes,,COLUMNS($B:F)))</f>
        <v>0</v>
      </c>
      <c r="G8" s="16">
        <f ca="1">SUMIF(Col_Familles,$A8,OFFSET(Col_Codes,,COLUMNS($B:G)))</f>
        <v>0</v>
      </c>
      <c r="H8" s="16">
        <f ca="1">SUMIF(Col_Familles,$A8,OFFSET(Col_Codes,,COLUMNS($B:H)))</f>
        <v>0</v>
      </c>
      <c r="I8" s="16">
        <f ca="1">SUMIF(Col_Familles,$A8,OFFSET(Col_Codes,,COLUMNS($B:I)))</f>
        <v>0</v>
      </c>
      <c r="J8" s="16">
        <f ca="1">SUMIF(Col_Familles,$A8,OFFSET(Col_Codes,,COLUMNS($B:J)))</f>
        <v>0</v>
      </c>
      <c r="K8" s="16">
        <f ca="1">SUMIF(Col_Familles,$A8,OFFSET(Col_Codes,,COLUMNS($B:K)))</f>
        <v>0</v>
      </c>
      <c r="L8" s="16">
        <f ca="1">SUMIF(Col_Familles,$A8,OFFSET(Col_Codes,,COLUMNS($B:L)))</f>
        <v>0</v>
      </c>
      <c r="M8" s="16">
        <f ca="1">SUMIF(Col_Familles,$A8,OFFSET(Col_Codes,,COLUMNS($B:M)))</f>
        <v>0</v>
      </c>
      <c r="N8" s="40">
        <f ca="1">SUMIF(Col_Familles,$A8,OFFSET(Col_Codes,,COLUMNS($B:N)))</f>
        <v>0</v>
      </c>
      <c r="O8" s="40">
        <f ca="1">SUMIF(Col_Familles,$A8,OFFSET(Col_Codes,,COLUMNS($B:O)))</f>
        <v>0</v>
      </c>
      <c r="P8" s="40">
        <f ca="1">SUMIF(Col_Familles,$A8,OFFSET(Col_Codes,,COLUMNS($B:P)))</f>
        <v>0</v>
      </c>
      <c r="Q8" s="40">
        <f ca="1">SUMIF(Col_Familles,$A8,OFFSET(Col_Codes,,COLUMNS($B:Q)))</f>
        <v>0</v>
      </c>
      <c r="R8" s="40">
        <f ca="1">SUMIF(Col_Familles,$A8,OFFSET(Col_Codes,,COLUMNS($B:R)))</f>
        <v>0</v>
      </c>
      <c r="S8" s="40">
        <f ca="1">SUMIF(Col_Familles,$A8,OFFSET(Col_Codes,,COLUMNS($B:S)))</f>
        <v>0</v>
      </c>
      <c r="T8" s="40">
        <f ca="1">SUMIF(Col_Familles,$A8,OFFSET(Col_Codes,,COLUMNS($B:T)))</f>
        <v>0</v>
      </c>
      <c r="U8" s="40">
        <f ca="1">SUMIF(Col_Familles,$A8,OFFSET(Col_Codes,,COLUMNS($B:U)))</f>
        <v>0</v>
      </c>
      <c r="V8" s="40">
        <f ca="1">SUMIF(Col_Familles,$A8,OFFSET(Col_Codes,,COLUMNS($B:V)))</f>
        <v>0</v>
      </c>
      <c r="W8" s="40">
        <f ca="1">SUMIF(Col_Familles,$A8,OFFSET(Col_Codes,,COLUMNS($B:W)))</f>
        <v>0</v>
      </c>
      <c r="X8" s="40">
        <f ca="1">SUMIF(Col_Familles,$A8,OFFSET(Col_Codes,,COLUMNS($B:X)))</f>
        <v>0</v>
      </c>
      <c r="Y8" s="40">
        <f ca="1">SUMIF(Col_Familles,$A8,OFFSET(Col_Codes,,COLUMNS($B:Y)))</f>
        <v>0</v>
      </c>
    </row>
    <row r="9" spans="1:32" ht="15.75">
      <c r="A9" s="5" t="s">
        <v>104</v>
      </c>
      <c r="B9" s="16">
        <f ca="1">SUMIF(Col_Familles,$A9,OFFSET(Col_Codes,,COLUMNS($B:B)))</f>
        <v>0</v>
      </c>
      <c r="C9" s="16">
        <f ca="1">SUMIF(Col_Familles,$A9,OFFSET(Col_Codes,,COLUMNS($B:C)))</f>
        <v>0</v>
      </c>
      <c r="D9" s="16">
        <f ca="1">SUMIF(Col_Familles,$A9,OFFSET(Col_Codes,,COLUMNS($B:D)))</f>
        <v>0</v>
      </c>
      <c r="E9" s="16">
        <f ca="1">SUMIF(Col_Familles,$A9,OFFSET(Col_Codes,,COLUMNS($B:E)))</f>
        <v>0</v>
      </c>
      <c r="F9" s="16">
        <f ca="1">SUMIF(Col_Familles,$A9,OFFSET(Col_Codes,,COLUMNS($B:F)))</f>
        <v>0</v>
      </c>
      <c r="G9" s="16">
        <f ca="1">SUMIF(Col_Familles,$A9,OFFSET(Col_Codes,,COLUMNS($B:G)))</f>
        <v>0</v>
      </c>
      <c r="H9" s="16">
        <f ca="1">SUMIF(Col_Familles,$A9,OFFSET(Col_Codes,,COLUMNS($B:H)))</f>
        <v>0</v>
      </c>
      <c r="I9" s="16">
        <f ca="1">SUMIF(Col_Familles,$A9,OFFSET(Col_Codes,,COLUMNS($B:I)))</f>
        <v>0</v>
      </c>
      <c r="J9" s="16">
        <f ca="1">SUMIF(Col_Familles,$A9,OFFSET(Col_Codes,,COLUMNS($B:J)))</f>
        <v>0</v>
      </c>
      <c r="K9" s="16">
        <f ca="1">SUMIF(Col_Familles,$A9,OFFSET(Col_Codes,,COLUMNS($B:K)))</f>
        <v>0</v>
      </c>
      <c r="L9" s="16">
        <f ca="1">SUMIF(Col_Familles,$A9,OFFSET(Col_Codes,,COLUMNS($B:L)))</f>
        <v>0</v>
      </c>
      <c r="M9" s="16">
        <f ca="1">SUMIF(Col_Familles,$A9,OFFSET(Col_Codes,,COLUMNS($B:M)))</f>
        <v>0</v>
      </c>
      <c r="N9" s="40">
        <f ca="1">SUMIF(Col_Familles,$A9,OFFSET(Col_Codes,,COLUMNS($B:N)))</f>
        <v>0</v>
      </c>
      <c r="O9" s="40">
        <f ca="1">SUMIF(Col_Familles,$A9,OFFSET(Col_Codes,,COLUMNS($B:O)))</f>
        <v>0</v>
      </c>
      <c r="P9" s="40">
        <f ca="1">SUMIF(Col_Familles,$A9,OFFSET(Col_Codes,,COLUMNS($B:P)))</f>
        <v>0</v>
      </c>
      <c r="Q9" s="40">
        <f ca="1">SUMIF(Col_Familles,$A9,OFFSET(Col_Codes,,COLUMNS($B:Q)))</f>
        <v>0</v>
      </c>
      <c r="R9" s="40">
        <f ca="1">SUMIF(Col_Familles,$A9,OFFSET(Col_Codes,,COLUMNS($B:R)))</f>
        <v>0</v>
      </c>
      <c r="S9" s="40">
        <f ca="1">SUMIF(Col_Familles,$A9,OFFSET(Col_Codes,,COLUMNS($B:S)))</f>
        <v>0</v>
      </c>
      <c r="T9" s="40">
        <f ca="1">SUMIF(Col_Familles,$A9,OFFSET(Col_Codes,,COLUMNS($B:T)))</f>
        <v>0</v>
      </c>
      <c r="U9" s="40">
        <f ca="1">SUMIF(Col_Familles,$A9,OFFSET(Col_Codes,,COLUMNS($B:U)))</f>
        <v>0</v>
      </c>
      <c r="V9" s="40">
        <f ca="1">SUMIF(Col_Familles,$A9,OFFSET(Col_Codes,,COLUMNS($B:V)))</f>
        <v>0</v>
      </c>
      <c r="W9" s="40">
        <f ca="1">SUMIF(Col_Familles,$A9,OFFSET(Col_Codes,,COLUMNS($B:W)))</f>
        <v>0</v>
      </c>
      <c r="X9" s="40">
        <f ca="1">SUMIF(Col_Familles,$A9,OFFSET(Col_Codes,,COLUMNS($B:X)))</f>
        <v>0</v>
      </c>
      <c r="Y9" s="40">
        <f ca="1">SUMIF(Col_Familles,$A9,OFFSET(Col_Codes,,COLUMNS($B:Y)))</f>
        <v>0</v>
      </c>
    </row>
    <row r="10" spans="1:32" ht="15.75">
      <c r="A10" s="5"/>
      <c r="B10" s="16">
        <f ca="1">SUMIF(Col_Familles,$A10,OFFSET(Col_Codes,,COLUMNS($B:B)))</f>
        <v>0</v>
      </c>
      <c r="C10" s="16">
        <f ca="1">SUMIF(Col_Familles,$A10,OFFSET(Col_Codes,,COLUMNS($B:C)))</f>
        <v>0</v>
      </c>
      <c r="D10" s="16">
        <f ca="1">SUMIF(Col_Familles,$A10,OFFSET(Col_Codes,,COLUMNS($B:D)))</f>
        <v>0</v>
      </c>
      <c r="E10" s="16">
        <f ca="1">SUMIF(Col_Familles,$A10,OFFSET(Col_Codes,,COLUMNS($B:E)))</f>
        <v>0</v>
      </c>
      <c r="F10" s="16">
        <f ca="1">SUMIF(Col_Familles,$A10,OFFSET(Col_Codes,,COLUMNS($B:F)))</f>
        <v>0</v>
      </c>
      <c r="G10" s="16">
        <f ca="1">SUMIF(Col_Familles,$A10,OFFSET(Col_Codes,,COLUMNS($B:G)))</f>
        <v>0</v>
      </c>
      <c r="H10" s="16">
        <f ca="1">SUMIF(Col_Familles,$A10,OFFSET(Col_Codes,,COLUMNS($B:H)))</f>
        <v>0</v>
      </c>
      <c r="I10" s="16">
        <f ca="1">SUMIF(Col_Familles,$A10,OFFSET(Col_Codes,,COLUMNS($B:I)))</f>
        <v>0</v>
      </c>
      <c r="J10" s="16">
        <f ca="1">SUMIF(Col_Familles,$A10,OFFSET(Col_Codes,,COLUMNS($B:J)))</f>
        <v>0</v>
      </c>
      <c r="K10" s="16">
        <f ca="1">SUMIF(Col_Familles,$A10,OFFSET(Col_Codes,,COLUMNS($B:K)))</f>
        <v>0</v>
      </c>
      <c r="L10" s="16">
        <f ca="1">SUMIF(Col_Familles,$A10,OFFSET(Col_Codes,,COLUMNS($B:L)))</f>
        <v>0</v>
      </c>
      <c r="M10" s="16">
        <f ca="1">SUMIF(Col_Familles,$A10,OFFSET(Col_Codes,,COLUMNS($B:M)))</f>
        <v>0</v>
      </c>
      <c r="N10" s="40">
        <f ca="1">SUMIF(Col_Familles,$A10,OFFSET(Col_Codes,,COLUMNS($B:N)))</f>
        <v>0</v>
      </c>
      <c r="O10" s="40">
        <f ca="1">SUMIF(Col_Familles,$A10,OFFSET(Col_Codes,,COLUMNS($B:O)))</f>
        <v>0</v>
      </c>
      <c r="P10" s="40">
        <f ca="1">SUMIF(Col_Familles,$A10,OFFSET(Col_Codes,,COLUMNS($B:P)))</f>
        <v>0</v>
      </c>
      <c r="Q10" s="40">
        <f ca="1">SUMIF(Col_Familles,$A10,OFFSET(Col_Codes,,COLUMNS($B:Q)))</f>
        <v>0</v>
      </c>
      <c r="R10" s="40">
        <f ca="1">SUMIF(Col_Familles,$A10,OFFSET(Col_Codes,,COLUMNS($B:R)))</f>
        <v>0</v>
      </c>
      <c r="S10" s="40">
        <f ca="1">SUMIF(Col_Familles,$A10,OFFSET(Col_Codes,,COLUMNS($B:S)))</f>
        <v>0</v>
      </c>
      <c r="T10" s="40">
        <f ca="1">SUMIF(Col_Familles,$A10,OFFSET(Col_Codes,,COLUMNS($B:T)))</f>
        <v>0</v>
      </c>
      <c r="U10" s="40">
        <f ca="1">SUMIF(Col_Familles,$A10,OFFSET(Col_Codes,,COLUMNS($B:U)))</f>
        <v>0</v>
      </c>
      <c r="V10" s="40">
        <f ca="1">SUMIF(Col_Familles,$A10,OFFSET(Col_Codes,,COLUMNS($B:V)))</f>
        <v>0</v>
      </c>
      <c r="W10" s="40">
        <f ca="1">SUMIF(Col_Familles,$A10,OFFSET(Col_Codes,,COLUMNS($B:W)))</f>
        <v>0</v>
      </c>
      <c r="X10" s="40">
        <f ca="1">SUMIF(Col_Familles,$A10,OFFSET(Col_Codes,,COLUMNS($B:X)))</f>
        <v>0</v>
      </c>
      <c r="Y10" s="40">
        <f ca="1">SUMIF(Col_Familles,$A10,OFFSET(Col_Codes,,COLUMNS($B:Y)))</f>
        <v>0</v>
      </c>
    </row>
    <row r="11" spans="1:32" ht="15.75">
      <c r="A11" s="5"/>
      <c r="B11" s="16">
        <f ca="1">SUMIF(Col_Familles,$A11,OFFSET(Col_Codes,,COLUMNS($B:B)))</f>
        <v>0</v>
      </c>
      <c r="C11" s="16">
        <f ca="1">SUMIF(Col_Familles,$A11,OFFSET(Col_Codes,,COLUMNS($B:C)))</f>
        <v>0</v>
      </c>
      <c r="D11" s="16">
        <f ca="1">SUMIF(Col_Familles,$A11,OFFSET(Col_Codes,,COLUMNS($B:D)))</f>
        <v>0</v>
      </c>
      <c r="E11" s="16">
        <f ca="1">SUMIF(Col_Familles,$A11,OFFSET(Col_Codes,,COLUMNS($B:E)))</f>
        <v>0</v>
      </c>
      <c r="F11" s="16">
        <f ca="1">SUMIF(Col_Familles,$A11,OFFSET(Col_Codes,,COLUMNS($B:F)))</f>
        <v>0</v>
      </c>
      <c r="G11" s="16">
        <f ca="1">SUMIF(Col_Familles,$A11,OFFSET(Col_Codes,,COLUMNS($B:G)))</f>
        <v>0</v>
      </c>
      <c r="H11" s="16">
        <f ca="1">SUMIF(Col_Familles,$A11,OFFSET(Col_Codes,,COLUMNS($B:H)))</f>
        <v>0</v>
      </c>
      <c r="I11" s="16">
        <f ca="1">SUMIF(Col_Familles,$A11,OFFSET(Col_Codes,,COLUMNS($B:I)))</f>
        <v>0</v>
      </c>
      <c r="J11" s="16">
        <f ca="1">SUMIF(Col_Familles,$A11,OFFSET(Col_Codes,,COLUMNS($B:J)))</f>
        <v>0</v>
      </c>
      <c r="K11" s="16">
        <f ca="1">SUMIF(Col_Familles,$A11,OFFSET(Col_Codes,,COLUMNS($B:K)))</f>
        <v>0</v>
      </c>
      <c r="L11" s="16">
        <f ca="1">SUMIF(Col_Familles,$A11,OFFSET(Col_Codes,,COLUMNS($B:L)))</f>
        <v>0</v>
      </c>
      <c r="M11" s="16">
        <f ca="1">SUMIF(Col_Familles,$A11,OFFSET(Col_Codes,,COLUMNS($B:M)))</f>
        <v>0</v>
      </c>
      <c r="N11" s="40">
        <f ca="1">SUMIF(Col_Familles,$A11,OFFSET(Col_Codes,,COLUMNS($B:N)))</f>
        <v>0</v>
      </c>
      <c r="O11" s="40">
        <f ca="1">SUMIF(Col_Familles,$A11,OFFSET(Col_Codes,,COLUMNS($B:O)))</f>
        <v>0</v>
      </c>
      <c r="P11" s="40">
        <f ca="1">SUMIF(Col_Familles,$A11,OFFSET(Col_Codes,,COLUMNS($B:P)))</f>
        <v>0</v>
      </c>
      <c r="Q11" s="40">
        <f ca="1">SUMIF(Col_Familles,$A11,OFFSET(Col_Codes,,COLUMNS($B:Q)))</f>
        <v>0</v>
      </c>
      <c r="R11" s="40">
        <f ca="1">SUMIF(Col_Familles,$A11,OFFSET(Col_Codes,,COLUMNS($B:R)))</f>
        <v>0</v>
      </c>
      <c r="S11" s="40">
        <f ca="1">SUMIF(Col_Familles,$A11,OFFSET(Col_Codes,,COLUMNS($B:S)))</f>
        <v>0</v>
      </c>
      <c r="T11" s="40">
        <f ca="1">SUMIF(Col_Familles,$A11,OFFSET(Col_Codes,,COLUMNS($B:T)))</f>
        <v>0</v>
      </c>
      <c r="U11" s="40">
        <f ca="1">SUMIF(Col_Familles,$A11,OFFSET(Col_Codes,,COLUMNS($B:U)))</f>
        <v>0</v>
      </c>
      <c r="V11" s="40">
        <f ca="1">SUMIF(Col_Familles,$A11,OFFSET(Col_Codes,,COLUMNS($B:V)))</f>
        <v>0</v>
      </c>
      <c r="W11" s="40">
        <f ca="1">SUMIF(Col_Familles,$A11,OFFSET(Col_Codes,,COLUMNS($B:W)))</f>
        <v>0</v>
      </c>
      <c r="X11" s="40">
        <f ca="1">SUMIF(Col_Familles,$A11,OFFSET(Col_Codes,,COLUMNS($B:X)))</f>
        <v>0</v>
      </c>
      <c r="Y11" s="40">
        <f ca="1">SUMIF(Col_Familles,$A11,OFFSET(Col_Codes,,COLUMNS($B:Y)))</f>
        <v>0</v>
      </c>
    </row>
    <row r="12" spans="1:32" ht="15.75">
      <c r="A12" s="5"/>
      <c r="B12" s="16">
        <f ca="1">SUMIF(Col_Familles,$A12,OFFSET(Col_Codes,,COLUMNS($B:B)))</f>
        <v>0</v>
      </c>
      <c r="C12" s="16">
        <f ca="1">SUMIF(Col_Familles,$A12,OFFSET(Col_Codes,,COLUMNS($B:C)))</f>
        <v>0</v>
      </c>
      <c r="D12" s="16">
        <f ca="1">SUMIF(Col_Familles,$A12,OFFSET(Col_Codes,,COLUMNS($B:D)))</f>
        <v>0</v>
      </c>
      <c r="E12" s="16">
        <f ca="1">SUMIF(Col_Familles,$A12,OFFSET(Col_Codes,,COLUMNS($B:E)))</f>
        <v>0</v>
      </c>
      <c r="F12" s="16">
        <f ca="1">SUMIF(Col_Familles,$A12,OFFSET(Col_Codes,,COLUMNS($B:F)))</f>
        <v>0</v>
      </c>
      <c r="G12" s="16">
        <f ca="1">SUMIF(Col_Familles,$A12,OFFSET(Col_Codes,,COLUMNS($B:G)))</f>
        <v>0</v>
      </c>
      <c r="H12" s="16">
        <f ca="1">SUMIF(Col_Familles,$A12,OFFSET(Col_Codes,,COLUMNS($B:H)))</f>
        <v>0</v>
      </c>
      <c r="I12" s="16">
        <f ca="1">SUMIF(Col_Familles,$A12,OFFSET(Col_Codes,,COLUMNS($B:I)))</f>
        <v>0</v>
      </c>
      <c r="J12" s="16">
        <f ca="1">SUMIF(Col_Familles,$A12,OFFSET(Col_Codes,,COLUMNS($B:J)))</f>
        <v>0</v>
      </c>
      <c r="K12" s="16">
        <f ca="1">SUMIF(Col_Familles,$A12,OFFSET(Col_Codes,,COLUMNS($B:K)))</f>
        <v>0</v>
      </c>
      <c r="L12" s="16">
        <f ca="1">SUMIF(Col_Familles,$A12,OFFSET(Col_Codes,,COLUMNS($B:L)))</f>
        <v>0</v>
      </c>
      <c r="M12" s="16">
        <f ca="1">SUMIF(Col_Familles,$A12,OFFSET(Col_Codes,,COLUMNS($B:M)))</f>
        <v>0</v>
      </c>
      <c r="N12" s="40">
        <f ca="1">SUMIF(Col_Familles,$A12,OFFSET(Col_Codes,,COLUMNS($B:N)))</f>
        <v>0</v>
      </c>
      <c r="O12" s="40">
        <f ca="1">SUMIF(Col_Familles,$A12,OFFSET(Col_Codes,,COLUMNS($B:O)))</f>
        <v>0</v>
      </c>
      <c r="P12" s="40">
        <f ca="1">SUMIF(Col_Familles,$A12,OFFSET(Col_Codes,,COLUMNS($B:P)))</f>
        <v>0</v>
      </c>
      <c r="Q12" s="40">
        <f ca="1">SUMIF(Col_Familles,$A12,OFFSET(Col_Codes,,COLUMNS($B:Q)))</f>
        <v>0</v>
      </c>
      <c r="R12" s="40">
        <f ca="1">SUMIF(Col_Familles,$A12,OFFSET(Col_Codes,,COLUMNS($B:R)))</f>
        <v>0</v>
      </c>
      <c r="S12" s="40">
        <f ca="1">SUMIF(Col_Familles,$A12,OFFSET(Col_Codes,,COLUMNS($B:S)))</f>
        <v>0</v>
      </c>
      <c r="T12" s="40">
        <f ca="1">SUMIF(Col_Familles,$A12,OFFSET(Col_Codes,,COLUMNS($B:T)))</f>
        <v>0</v>
      </c>
      <c r="U12" s="40">
        <f ca="1">SUMIF(Col_Familles,$A12,OFFSET(Col_Codes,,COLUMNS($B:U)))</f>
        <v>0</v>
      </c>
      <c r="V12" s="40">
        <f ca="1">SUMIF(Col_Familles,$A12,OFFSET(Col_Codes,,COLUMNS($B:V)))</f>
        <v>0</v>
      </c>
      <c r="W12" s="40">
        <f ca="1">SUMIF(Col_Familles,$A12,OFFSET(Col_Codes,,COLUMNS($B:W)))</f>
        <v>0</v>
      </c>
      <c r="X12" s="40">
        <f ca="1">SUMIF(Col_Familles,$A12,OFFSET(Col_Codes,,COLUMNS($B:X)))</f>
        <v>0</v>
      </c>
      <c r="Y12" s="40">
        <f ca="1">SUMIF(Col_Familles,$A12,OFFSET(Col_Codes,,COLUMNS($B:Y)))</f>
        <v>0</v>
      </c>
    </row>
    <row r="13" spans="1:32" ht="15.75">
      <c r="A13" s="5"/>
      <c r="B13" s="16">
        <f ca="1">SUMIF(Col_Familles,$A13,OFFSET(Col_Codes,,COLUMNS($B:B)))</f>
        <v>0</v>
      </c>
      <c r="C13" s="16">
        <f ca="1">SUMIF(Col_Familles,$A13,OFFSET(Col_Codes,,COLUMNS($B:C)))</f>
        <v>0</v>
      </c>
      <c r="D13" s="16">
        <f ca="1">SUMIF(Col_Familles,$A13,OFFSET(Col_Codes,,COLUMNS($B:D)))</f>
        <v>0</v>
      </c>
      <c r="E13" s="16">
        <f ca="1">SUMIF(Col_Familles,$A13,OFFSET(Col_Codes,,COLUMNS($B:E)))</f>
        <v>0</v>
      </c>
      <c r="F13" s="16">
        <f ca="1">SUMIF(Col_Familles,$A13,OFFSET(Col_Codes,,COLUMNS($B:F)))</f>
        <v>0</v>
      </c>
      <c r="G13" s="16">
        <f ca="1">SUMIF(Col_Familles,$A13,OFFSET(Col_Codes,,COLUMNS($B:G)))</f>
        <v>0</v>
      </c>
      <c r="H13" s="16">
        <f ca="1">SUMIF(Col_Familles,$A13,OFFSET(Col_Codes,,COLUMNS($B:H)))</f>
        <v>0</v>
      </c>
      <c r="I13" s="16">
        <f ca="1">SUMIF(Col_Familles,$A13,OFFSET(Col_Codes,,COLUMNS($B:I)))</f>
        <v>0</v>
      </c>
      <c r="J13" s="16">
        <f ca="1">SUMIF(Col_Familles,$A13,OFFSET(Col_Codes,,COLUMNS($B:J)))</f>
        <v>0</v>
      </c>
      <c r="K13" s="16">
        <f ca="1">SUMIF(Col_Familles,$A13,OFFSET(Col_Codes,,COLUMNS($B:K)))</f>
        <v>0</v>
      </c>
      <c r="L13" s="16">
        <f ca="1">SUMIF(Col_Familles,$A13,OFFSET(Col_Codes,,COLUMNS($B:L)))</f>
        <v>0</v>
      </c>
      <c r="M13" s="16">
        <f ca="1">SUMIF(Col_Familles,$A13,OFFSET(Col_Codes,,COLUMNS($B:M)))</f>
        <v>0</v>
      </c>
      <c r="N13" s="40">
        <f ca="1">SUMIF(Col_Familles,$A13,OFFSET(Col_Codes,,COLUMNS($B:N)))</f>
        <v>0</v>
      </c>
      <c r="O13" s="40">
        <f ca="1">SUMIF(Col_Familles,$A13,OFFSET(Col_Codes,,COLUMNS($B:O)))</f>
        <v>0</v>
      </c>
      <c r="P13" s="40">
        <f ca="1">SUMIF(Col_Familles,$A13,OFFSET(Col_Codes,,COLUMNS($B:P)))</f>
        <v>0</v>
      </c>
      <c r="Q13" s="40">
        <f ca="1">SUMIF(Col_Familles,$A13,OFFSET(Col_Codes,,COLUMNS($B:Q)))</f>
        <v>0</v>
      </c>
      <c r="R13" s="40">
        <f ca="1">SUMIF(Col_Familles,$A13,OFFSET(Col_Codes,,COLUMNS($B:R)))</f>
        <v>0</v>
      </c>
      <c r="S13" s="40">
        <f ca="1">SUMIF(Col_Familles,$A13,OFFSET(Col_Codes,,COLUMNS($B:S)))</f>
        <v>0</v>
      </c>
      <c r="T13" s="40">
        <f ca="1">SUMIF(Col_Familles,$A13,OFFSET(Col_Codes,,COLUMNS($B:T)))</f>
        <v>0</v>
      </c>
      <c r="U13" s="40">
        <f ca="1">SUMIF(Col_Familles,$A13,OFFSET(Col_Codes,,COLUMNS($B:U)))</f>
        <v>0</v>
      </c>
      <c r="V13" s="40">
        <f ca="1">SUMIF(Col_Familles,$A13,OFFSET(Col_Codes,,COLUMNS($B:V)))</f>
        <v>0</v>
      </c>
      <c r="W13" s="40">
        <f ca="1">SUMIF(Col_Familles,$A13,OFFSET(Col_Codes,,COLUMNS($B:W)))</f>
        <v>0</v>
      </c>
      <c r="X13" s="40">
        <f ca="1">SUMIF(Col_Familles,$A13,OFFSET(Col_Codes,,COLUMNS($B:X)))</f>
        <v>0</v>
      </c>
      <c r="Y13" s="40">
        <f ca="1">SUMIF(Col_Familles,$A13,OFFSET(Col_Codes,,COLUMNS($B:Y)))</f>
        <v>0</v>
      </c>
    </row>
    <row r="14" spans="1:32">
      <c r="A14" s="74" t="s">
        <v>113</v>
      </c>
      <c r="B14" s="74"/>
      <c r="N14" s="74" t="s">
        <v>113</v>
      </c>
      <c r="O14" s="74"/>
    </row>
    <row r="16" spans="1:32">
      <c r="B16" s="81" t="s">
        <v>109</v>
      </c>
      <c r="C16" s="81"/>
      <c r="D16" s="81"/>
      <c r="E16" s="81"/>
      <c r="F16" s="81"/>
      <c r="G16" s="81"/>
      <c r="H16" s="81"/>
      <c r="I16" s="81"/>
      <c r="L16" s="81" t="s">
        <v>110</v>
      </c>
      <c r="M16" s="81"/>
      <c r="N16" s="81"/>
      <c r="O16" s="81"/>
      <c r="P16" s="81"/>
      <c r="Q16" s="81"/>
      <c r="R16" s="81"/>
    </row>
    <row r="17" spans="2:9">
      <c r="B17" t="s">
        <v>111</v>
      </c>
    </row>
    <row r="18" spans="2:9">
      <c r="B18" t="s">
        <v>112</v>
      </c>
    </row>
    <row r="20" spans="2:9" ht="15.75" thickBot="1"/>
    <row r="21" spans="2:9" ht="16.5" thickBot="1">
      <c r="G21" s="75" t="s">
        <v>115</v>
      </c>
      <c r="H21" s="76"/>
      <c r="I21" s="77"/>
    </row>
    <row r="22" spans="2:9" ht="15.75" thickBot="1">
      <c r="G22" s="78" t="s">
        <v>118</v>
      </c>
      <c r="H22" s="79"/>
      <c r="I22" s="80"/>
    </row>
  </sheetData>
  <sortState ref="AC2:AC4">
    <sortCondition descending="1" ref="AC2"/>
  </sortState>
  <mergeCells count="6">
    <mergeCell ref="A14:B14"/>
    <mergeCell ref="N14:O14"/>
    <mergeCell ref="G21:I21"/>
    <mergeCell ref="G22:I22"/>
    <mergeCell ref="B16:I16"/>
    <mergeCell ref="L16:R16"/>
  </mergeCells>
  <conditionalFormatting sqref="B2:M13">
    <cfRule type="cellIs" dxfId="1" priority="2" operator="greaterThan">
      <formula>0</formula>
    </cfRule>
  </conditionalFormatting>
  <conditionalFormatting sqref="N2:Y13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10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P14" sqref="P14"/>
    </sheetView>
  </sheetViews>
  <sheetFormatPr baseColWidth="10" defaultRowHeight="15"/>
  <cols>
    <col min="1" max="1" width="36.5703125" customWidth="1"/>
    <col min="2" max="2" width="22.140625" customWidth="1"/>
    <col min="3" max="3" width="8.42578125" customWidth="1"/>
    <col min="4" max="4" width="12.28515625" style="13" customWidth="1"/>
    <col min="5" max="12" width="11.85546875" style="13" hidden="1" customWidth="1"/>
    <col min="13" max="15" width="13.28515625" style="13" hidden="1" customWidth="1"/>
    <col min="16" max="24" width="11.42578125" customWidth="1"/>
    <col min="25" max="26" width="12.7109375" customWidth="1"/>
    <col min="27" max="27" width="13.140625" customWidth="1"/>
    <col min="28" max="28" width="21.28515625" style="45" customWidth="1"/>
    <col min="29" max="29" width="21.85546875" style="45" customWidth="1"/>
    <col min="30" max="30" width="21.28515625" style="27" customWidth="1"/>
    <col min="31" max="31" width="20.85546875" style="27" bestFit="1" customWidth="1"/>
  </cols>
  <sheetData>
    <row r="1" spans="1:31" ht="21.75" customHeight="1">
      <c r="A1" s="35" t="s">
        <v>10</v>
      </c>
      <c r="B1" s="36" t="s">
        <v>8</v>
      </c>
      <c r="C1" s="35" t="s">
        <v>11</v>
      </c>
      <c r="D1" s="37" t="s">
        <v>41</v>
      </c>
      <c r="E1" s="37" t="s">
        <v>42</v>
      </c>
      <c r="F1" s="37" t="s">
        <v>43</v>
      </c>
      <c r="G1" s="37" t="s">
        <v>44</v>
      </c>
      <c r="H1" s="37" t="s">
        <v>45</v>
      </c>
      <c r="I1" s="37" t="s">
        <v>46</v>
      </c>
      <c r="J1" s="37" t="s">
        <v>47</v>
      </c>
      <c r="K1" s="37" t="s">
        <v>48</v>
      </c>
      <c r="L1" s="37" t="s">
        <v>49</v>
      </c>
      <c r="M1" s="37" t="s">
        <v>50</v>
      </c>
      <c r="N1" s="37" t="s">
        <v>51</v>
      </c>
      <c r="O1" s="37" t="s">
        <v>52</v>
      </c>
      <c r="P1" s="38" t="s">
        <v>71</v>
      </c>
      <c r="Q1" s="38" t="s">
        <v>72</v>
      </c>
      <c r="R1" s="38" t="s">
        <v>73</v>
      </c>
      <c r="S1" s="38" t="s">
        <v>74</v>
      </c>
      <c r="T1" s="38" t="s">
        <v>75</v>
      </c>
      <c r="U1" s="38" t="s">
        <v>76</v>
      </c>
      <c r="V1" s="38" t="s">
        <v>77</v>
      </c>
      <c r="W1" s="38" t="s">
        <v>78</v>
      </c>
      <c r="X1" s="38" t="s">
        <v>79</v>
      </c>
      <c r="Y1" s="38" t="s">
        <v>80</v>
      </c>
      <c r="Z1" s="38" t="s">
        <v>81</v>
      </c>
      <c r="AA1" s="38" t="s">
        <v>82</v>
      </c>
      <c r="AB1" s="44" t="s">
        <v>86</v>
      </c>
      <c r="AC1" s="44" t="s">
        <v>87</v>
      </c>
      <c r="AD1" s="43" t="s">
        <v>88</v>
      </c>
      <c r="AE1" s="43" t="s">
        <v>89</v>
      </c>
    </row>
    <row r="2" spans="1:31">
      <c r="A2" s="59" t="s">
        <v>105</v>
      </c>
      <c r="B2" s="60" t="s">
        <v>90</v>
      </c>
      <c r="C2" s="69" t="s">
        <v>106</v>
      </c>
      <c r="D2" s="61">
        <f>SUMPRODUCT((MONTH(MCOL_Date)=COLUMNS($D:D))*(MCOL_Code=$C2*1)*(MCOL_Mouv="Sortie"),MCOL_Montant)</f>
        <v>0</v>
      </c>
      <c r="E2" s="61">
        <f>SUMPRODUCT((MONTH(MCOL_Date)=COLUMNS($D:E))*(MCOL_Code=$C2*1)*(MCOL_Mouv="Sortie"),MCOL_Montant)</f>
        <v>0</v>
      </c>
      <c r="F2" s="61">
        <f>SUMPRODUCT((MONTH(MCOL_Date)=COLUMNS($D:F))*(MCOL_Code=$C2*1)*(MCOL_Mouv="Sortie"),MCOL_Montant)</f>
        <v>0</v>
      </c>
      <c r="G2" s="61">
        <f>SUMPRODUCT((MONTH(MCOL_Date)=COLUMNS($D:G))*(MCOL_Code=$C2*1)*(MCOL_Mouv="Sortie"),MCOL_Montant)</f>
        <v>0</v>
      </c>
      <c r="H2" s="61">
        <f>SUMPRODUCT((MONTH(MCOL_Date)=COLUMNS($D:H))*(MCOL_Code=$C2*1)*(MCOL_Mouv="Sortie"),MCOL_Montant)</f>
        <v>0</v>
      </c>
      <c r="I2" s="61">
        <f>SUMPRODUCT((MONTH(MCOL_Date)=COLUMNS($D:I))*(MCOL_Code=$C2*1)*(MCOL_Mouv="Sortie"),MCOL_Montant)</f>
        <v>0</v>
      </c>
      <c r="J2" s="61">
        <f>SUMPRODUCT((MONTH(MCOL_Date)=COLUMNS($D:J))*(MCOL_Code=$C2*1)*(MCOL_Mouv="Sortie"),MCOL_Montant)</f>
        <v>0</v>
      </c>
      <c r="K2" s="61">
        <f>SUMPRODUCT((MONTH(MCOL_Date)=COLUMNS($D:K))*(MCOL_Code=$C2*1)*(MCOL_Mouv="Sortie"),MCOL_Montant)</f>
        <v>0</v>
      </c>
      <c r="L2" s="61">
        <f>SUMPRODUCT((MONTH(MCOL_Date)=COLUMNS($D:L))*(MCOL_Code=$C2*1)*(MCOL_Mouv="Sortie"),MCOL_Montant)</f>
        <v>0</v>
      </c>
      <c r="M2" s="61">
        <f>SUMPRODUCT((MONTH(MCOL_Date)=COLUMNS($D:M))*(MCOL_Code=$C2*1)*(MCOL_Mouv="Sortie"),MCOL_Montant)</f>
        <v>0</v>
      </c>
      <c r="N2" s="61">
        <f>SUMPRODUCT((MONTH(MCOL_Date)=COLUMNS($D:N))*(MCOL_Code=$C2*1)*(MCOL_Mouv="Sortie"),MCOL_Montant)</f>
        <v>0</v>
      </c>
      <c r="O2" s="62">
        <f>SUMPRODUCT((MONTH(MCOL_Date)=COLUMNS($D:O))*(MCOL_Code=$C2*1)*(MCOL_Mouv="Sortie"),MCOL_Montant)</f>
        <v>0</v>
      </c>
      <c r="P2" s="63">
        <f>SUMPRODUCT((MONTH(MCOL_Date)=COLUMNS($P:P))*(MCOL_Code=$C2*1)*(MCOL_Mouv="Sortie"),MCOL_Qte)</f>
        <v>0</v>
      </c>
      <c r="Q2" s="64">
        <f>SUMPRODUCT((MONTH(MCOL_Date)=COLUMNS($P:Q))*(MCOL_Code=$C2*1)*(MCOL_Mouv="Sortie"),MCOL_Qte)</f>
        <v>0</v>
      </c>
      <c r="R2" s="64">
        <f>SUMPRODUCT((MONTH(MCOL_Date)=COLUMNS($P:R))*(MCOL_Code=$C2*1)*(MCOL_Mouv="Sortie"),MCOL_Qte)</f>
        <v>0</v>
      </c>
      <c r="S2" s="64">
        <f>SUMPRODUCT((MONTH(MCOL_Date)=COLUMNS($P:S))*(MCOL_Code=$C2*1)*(MCOL_Mouv="Sortie"),MCOL_Qte)</f>
        <v>0</v>
      </c>
      <c r="T2" s="64">
        <f>SUMPRODUCT((MONTH(MCOL_Date)=COLUMNS($P:T))*(MCOL_Code=$C2*1)*(MCOL_Mouv="Sortie"),MCOL_Qte)</f>
        <v>0</v>
      </c>
      <c r="U2" s="64">
        <f>SUMPRODUCT((MONTH(MCOL_Date)=COLUMNS($P:U))*(MCOL_Code=$C2*1)*(MCOL_Mouv="Sortie"),MCOL_Qte)</f>
        <v>0</v>
      </c>
      <c r="V2" s="64">
        <f>SUMPRODUCT((MONTH(MCOL_Date)=COLUMNS($P:V))*(MCOL_Code=$C2*1)*(MCOL_Mouv="Sortie"),MCOL_Qte)</f>
        <v>0</v>
      </c>
      <c r="W2" s="64">
        <f>SUMPRODUCT((MONTH(MCOL_Date)=COLUMNS($P:W))*(MCOL_Code=$C2*1)*(MCOL_Mouv="Sortie"),MCOL_Qte)</f>
        <v>0</v>
      </c>
      <c r="X2" s="64">
        <f>SUMPRODUCT((MONTH(MCOL_Date)=COLUMNS($P:X))*(MCOL_Code=$C2*1)*(MCOL_Mouv="Sortie"),MCOL_Qte)</f>
        <v>0</v>
      </c>
      <c r="Y2" s="64">
        <f>SUMPRODUCT((MONTH(MCOL_Date)=COLUMNS($P:Y))*(MCOL_Code=$C2*1)*(MCOL_Mouv="Sortie"),MCOL_Qte)</f>
        <v>0</v>
      </c>
      <c r="Z2" s="64">
        <f>SUMPRODUCT((MONTH(MCOL_Date)=COLUMNS($P:Z))*(MCOL_Code=$C2*1)*(MCOL_Mouv="Sortie"),MCOL_Qte)</f>
        <v>0</v>
      </c>
      <c r="AA2" s="65">
        <f>SUMPRODUCT((MONTH(MCOL_Date)=COLUMNS($P:AA))*(MCOL_Code=$C2*1)*(MCOL_Mouv="Sortie"),MCOL_Qte)</f>
        <v>0</v>
      </c>
      <c r="AB2" s="66"/>
      <c r="AC2" s="67"/>
      <c r="AD2" s="68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2" s="68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-5</v>
      </c>
    </row>
    <row r="3" spans="1:31">
      <c r="A3" s="59" t="s">
        <v>107</v>
      </c>
      <c r="B3" s="60" t="s">
        <v>93</v>
      </c>
      <c r="C3" s="69" t="s">
        <v>108</v>
      </c>
      <c r="D3" s="61">
        <f>SUMPRODUCT((MONTH(MCOL_Date)=COLUMNS($D:D))*(MCOL_Code=$C3*1)*(MCOL_Mouv="Sortie"),MCOL_Montant)</f>
        <v>2000</v>
      </c>
      <c r="E3" s="61">
        <f>SUMPRODUCT((MONTH(MCOL_Date)=COLUMNS($D:E))*(MCOL_Code=$C3*1)*(MCOL_Mouv="Sortie"),MCOL_Montant)</f>
        <v>0</v>
      </c>
      <c r="F3" s="61">
        <f>SUMPRODUCT((MONTH(MCOL_Date)=COLUMNS($D:F))*(MCOL_Code=$C3*1)*(MCOL_Mouv="Sortie"),MCOL_Montant)</f>
        <v>0</v>
      </c>
      <c r="G3" s="61">
        <f>SUMPRODUCT((MONTH(MCOL_Date)=COLUMNS($D:G))*(MCOL_Code=$C3*1)*(MCOL_Mouv="Sortie"),MCOL_Montant)</f>
        <v>0</v>
      </c>
      <c r="H3" s="61">
        <f>SUMPRODUCT((MONTH(MCOL_Date)=COLUMNS($D:H))*(MCOL_Code=$C3*1)*(MCOL_Mouv="Sortie"),MCOL_Montant)</f>
        <v>0</v>
      </c>
      <c r="I3" s="61">
        <f>SUMPRODUCT((MONTH(MCOL_Date)=COLUMNS($D:I))*(MCOL_Code=$C3*1)*(MCOL_Mouv="Sortie"),MCOL_Montant)</f>
        <v>0</v>
      </c>
      <c r="J3" s="61">
        <f>SUMPRODUCT((MONTH(MCOL_Date)=COLUMNS($D:J))*(MCOL_Code=$C3*1)*(MCOL_Mouv="Sortie"),MCOL_Montant)</f>
        <v>0</v>
      </c>
      <c r="K3" s="61">
        <f>SUMPRODUCT((MONTH(MCOL_Date)=COLUMNS($D:K))*(MCOL_Code=$C3*1)*(MCOL_Mouv="Sortie"),MCOL_Montant)</f>
        <v>0</v>
      </c>
      <c r="L3" s="61">
        <f>SUMPRODUCT((MONTH(MCOL_Date)=COLUMNS($D:L))*(MCOL_Code=$C3*1)*(MCOL_Mouv="Sortie"),MCOL_Montant)</f>
        <v>0</v>
      </c>
      <c r="M3" s="61">
        <f>SUMPRODUCT((MONTH(MCOL_Date)=COLUMNS($D:M))*(MCOL_Code=$C3*1)*(MCOL_Mouv="Sortie"),MCOL_Montant)</f>
        <v>0</v>
      </c>
      <c r="N3" s="61">
        <f>SUMPRODUCT((MONTH(MCOL_Date)=COLUMNS($D:N))*(MCOL_Code=$C3*1)*(MCOL_Mouv="Sortie"),MCOL_Montant)</f>
        <v>0</v>
      </c>
      <c r="O3" s="62">
        <f>SUMPRODUCT((MONTH(MCOL_Date)=COLUMNS($D:O))*(MCOL_Code=$C3*1)*(MCOL_Mouv="Sortie"),MCOL_Montant)</f>
        <v>0</v>
      </c>
      <c r="P3" s="63">
        <f>SUMPRODUCT((MONTH(MCOL_Date)=COLUMNS($P:P))*(MCOL_Code=$C3*1)*(MCOL_Mouv="Sortie"),MCOL_Qte)</f>
        <v>1</v>
      </c>
      <c r="Q3" s="64">
        <f>SUMPRODUCT((MONTH(MCOL_Date)=COLUMNS($P:Q))*(MCOL_Code=$C3*1)*(MCOL_Mouv="Sortie"),MCOL_Qte)</f>
        <v>0</v>
      </c>
      <c r="R3" s="64">
        <f>SUMPRODUCT((MONTH(MCOL_Date)=COLUMNS($P:R))*(MCOL_Code=$C3*1)*(MCOL_Mouv="Sortie"),MCOL_Qte)</f>
        <v>0</v>
      </c>
      <c r="S3" s="64">
        <f>SUMPRODUCT((MONTH(MCOL_Date)=COLUMNS($P:S))*(MCOL_Code=$C3*1)*(MCOL_Mouv="Sortie"),MCOL_Qte)</f>
        <v>0</v>
      </c>
      <c r="T3" s="64">
        <f>SUMPRODUCT((MONTH(MCOL_Date)=COLUMNS($P:T))*(MCOL_Code=$C3*1)*(MCOL_Mouv="Sortie"),MCOL_Qte)</f>
        <v>0</v>
      </c>
      <c r="U3" s="64">
        <f>SUMPRODUCT((MONTH(MCOL_Date)=COLUMNS($P:U))*(MCOL_Code=$C3*1)*(MCOL_Mouv="Sortie"),MCOL_Qte)</f>
        <v>0</v>
      </c>
      <c r="V3" s="64">
        <f>SUMPRODUCT((MONTH(MCOL_Date)=COLUMNS($P:V))*(MCOL_Code=$C3*1)*(MCOL_Mouv="Sortie"),MCOL_Qte)</f>
        <v>0</v>
      </c>
      <c r="W3" s="64">
        <f>SUMPRODUCT((MONTH(MCOL_Date)=COLUMNS($P:W))*(MCOL_Code=$C3*1)*(MCOL_Mouv="Sortie"),MCOL_Qte)</f>
        <v>0</v>
      </c>
      <c r="X3" s="64">
        <f>SUMPRODUCT((MONTH(MCOL_Date)=COLUMNS($P:X))*(MCOL_Code=$C3*1)*(MCOL_Mouv="Sortie"),MCOL_Qte)</f>
        <v>0</v>
      </c>
      <c r="Y3" s="64">
        <f>SUMPRODUCT((MONTH(MCOL_Date)=COLUMNS($P:Y))*(MCOL_Code=$C3*1)*(MCOL_Mouv="Sortie"),MCOL_Qte)</f>
        <v>0</v>
      </c>
      <c r="Z3" s="64">
        <f>SUMPRODUCT((MONTH(MCOL_Date)=COLUMNS($P:Z))*(MCOL_Code=$C3*1)*(MCOL_Mouv="Sortie"),MCOL_Qte)</f>
        <v>0</v>
      </c>
      <c r="AA3" s="65">
        <f>SUMPRODUCT((MONTH(MCOL_Date)=COLUMNS($P:AA))*(MCOL_Code=$C3*1)*(MCOL_Mouv="Sortie"),MCOL_Qte)</f>
        <v>0</v>
      </c>
      <c r="AB3" s="66"/>
      <c r="AC3" s="67"/>
      <c r="AD3" s="68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3" s="68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-1</v>
      </c>
    </row>
    <row r="6" spans="1:31" ht="15.75" thickBot="1"/>
    <row r="7" spans="1:31" ht="15.75" thickBot="1">
      <c r="P7" s="73" t="s">
        <v>116</v>
      </c>
    </row>
    <row r="10" spans="1:31">
      <c r="D10" s="82" t="s">
        <v>117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</row>
  </sheetData>
  <sortState ref="C2:E148">
    <sortCondition ref="C2"/>
  </sortState>
  <mergeCells count="1">
    <mergeCell ref="D10:P10"/>
  </mergeCells>
  <conditionalFormatting sqref="AD1:AE1048576">
    <cfRule type="cellIs" dxfId="51" priority="4" operator="lessThan">
      <formula>0</formula>
    </cfRule>
  </conditionalFormatting>
  <conditionalFormatting sqref="C1:C1048576">
    <cfRule type="duplicateValues" dxfId="50" priority="2"/>
  </conditionalFormatting>
  <conditionalFormatting sqref="AD2:AE3">
    <cfRule type="cellIs" dxfId="49" priority="1" operator="greaterThan">
      <formula>0</formula>
    </cfRule>
  </conditionalFormatting>
  <dataValidations count="1">
    <dataValidation type="list" allowBlank="1" showInputMessage="1" showErrorMessage="1" sqref="B2:B3">
      <formula1>Lst_Familles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O3"/>
  <sheetViews>
    <sheetView workbookViewId="0">
      <pane ySplit="1" topLeftCell="A2" activePane="bottomLeft" state="frozen"/>
      <selection pane="bottomLeft" activeCell="L12" sqref="L12"/>
    </sheetView>
  </sheetViews>
  <sheetFormatPr baseColWidth="10" defaultRowHeight="15"/>
  <cols>
    <col min="1" max="1" width="10.7109375" bestFit="1" customWidth="1"/>
    <col min="2" max="2" width="7.42578125" customWidth="1"/>
    <col min="3" max="3" width="10.7109375" customWidth="1"/>
    <col min="4" max="4" width="14" style="42" customWidth="1"/>
    <col min="5" max="5" width="16.5703125" style="39" customWidth="1"/>
    <col min="6" max="6" width="10" customWidth="1"/>
    <col min="7" max="7" width="9.7109375" customWidth="1"/>
    <col min="8" max="8" width="30.85546875" customWidth="1"/>
    <col min="9" max="9" width="6.28515625" customWidth="1"/>
    <col min="10" max="10" width="8.5703125" style="19" bestFit="1" customWidth="1"/>
    <col min="11" max="11" width="9.85546875" style="19" customWidth="1"/>
    <col min="12" max="12" width="8.5703125" style="19" customWidth="1"/>
    <col min="13" max="13" width="8.5703125" customWidth="1"/>
    <col min="14" max="14" width="7.7109375" customWidth="1"/>
    <col min="15" max="15" width="15.140625" style="2" bestFit="1" customWidth="1"/>
  </cols>
  <sheetData>
    <row r="1" spans="1:15">
      <c r="A1" s="19" t="s">
        <v>1</v>
      </c>
      <c r="B1" t="s">
        <v>12</v>
      </c>
      <c r="C1" t="s">
        <v>2</v>
      </c>
      <c r="D1" s="2" t="s">
        <v>20</v>
      </c>
      <c r="E1" s="41" t="s">
        <v>100</v>
      </c>
      <c r="F1" s="39" t="s">
        <v>11</v>
      </c>
      <c r="G1" t="s">
        <v>0</v>
      </c>
      <c r="H1" s="7" t="s">
        <v>3</v>
      </c>
      <c r="I1" s="19" t="s">
        <v>4</v>
      </c>
      <c r="J1" s="19" t="s">
        <v>5</v>
      </c>
      <c r="K1" s="19" t="s">
        <v>102</v>
      </c>
      <c r="L1" s="19" t="s">
        <v>103</v>
      </c>
      <c r="M1" s="19" t="s">
        <v>21</v>
      </c>
      <c r="N1" t="s">
        <v>97</v>
      </c>
      <c r="O1" s="53" t="s">
        <v>101</v>
      </c>
    </row>
    <row r="2" spans="1:15">
      <c r="A2" s="46">
        <v>42370</v>
      </c>
      <c r="B2" s="47" t="s">
        <v>6</v>
      </c>
      <c r="C2" s="48"/>
      <c r="D2" s="49" t="s">
        <v>15</v>
      </c>
      <c r="E2" s="50"/>
      <c r="F2" s="70" t="s">
        <v>106</v>
      </c>
      <c r="G2" s="57" t="str">
        <f>INDEX(Col_Familles,MATCH(Tableau4[[#This Row],[CODE]]&amp;"",Col_Codes,0))&amp;""</f>
        <v>LITERIE</v>
      </c>
      <c r="H2" s="57" t="str">
        <f>INDEX(Col_Artciles,MATCH(Tableau4[[#This Row],[CODE]]&amp;"",Col_Codes,0))&amp;""</f>
        <v>JEU DE LIT BEBE IMPRIMER</v>
      </c>
      <c r="I2" s="52">
        <v>5</v>
      </c>
      <c r="J2" s="55">
        <v>1000</v>
      </c>
      <c r="K2" s="55"/>
      <c r="L2" s="56">
        <f>IFERROR(Tableau4[[#This Row],[Qte]]*Tableau4[[#This Row],[P U]]*Tableau4[[#This Row],[PRC REMISE]],)</f>
        <v>0</v>
      </c>
      <c r="M2" s="58">
        <f>IFERROR(Tableau4[[#This Row],[Qte]]*Tableau4[[#This Row],[P U]],)-(Tableau4[[#This Row],[Qte]]*Tableau4[[#This Row],[P U]]*[PRC REMISE])</f>
        <v>5000</v>
      </c>
      <c r="N2" s="47"/>
      <c r="O2" s="54">
        <f>IF($B2="Sortie",VLOOKUP($H2,Tableau1[],30+($D2="DE DEPOT"),0),"----------")</f>
        <v>-5</v>
      </c>
    </row>
    <row r="3" spans="1:15">
      <c r="A3" s="46">
        <v>42370</v>
      </c>
      <c r="B3" s="47" t="s">
        <v>6</v>
      </c>
      <c r="C3" s="48"/>
      <c r="D3" s="49" t="s">
        <v>15</v>
      </c>
      <c r="E3" s="50"/>
      <c r="F3" s="51">
        <v>3020079</v>
      </c>
      <c r="G3" s="57" t="str">
        <f>INDEX(Col_Familles,MATCH(Tableau4[[#This Row],[CODE]]&amp;"",Col_Codes,0))&amp;""</f>
        <v>C.AC.ENFANTS&amp;ADO</v>
      </c>
      <c r="H3" s="57" t="str">
        <f>INDEX(Col_Artciles,MATCH(Tableau4[[#This Row],[CODE]]&amp;"",Col_Codes,0))&amp;""</f>
        <v>LIT+TETE DE LIT 140+SOMMIER CAMIZION</v>
      </c>
      <c r="I3" s="52">
        <v>1</v>
      </c>
      <c r="J3" s="55">
        <v>2000</v>
      </c>
      <c r="K3" s="55"/>
      <c r="L3" s="56">
        <f>IFERROR(Tableau4[[#This Row],[Qte]]*Tableau4[[#This Row],[P U]]*Tableau4[[#This Row],[PRC REMISE]],)</f>
        <v>0</v>
      </c>
      <c r="M3" s="58">
        <f>IFERROR(Tableau4[[#This Row],[Qte]]*Tableau4[[#This Row],[P U]],)-(Tableau4[[#This Row],[Qte]]*Tableau4[[#This Row],[P U]]*[PRC REMISE])</f>
        <v>2000</v>
      </c>
      <c r="N3" s="47"/>
      <c r="O3" s="54">
        <f>IF($B3="Sortie",VLOOKUP($H3,Tableau1[],30+($D3="DE DEPOT"),0),"----------")</f>
        <v>-1</v>
      </c>
    </row>
  </sheetData>
  <conditionalFormatting sqref="O1:O1048576">
    <cfRule type="cellIs" dxfId="16" priority="2" operator="lessThan">
      <formula>0</formula>
    </cfRule>
  </conditionalFormatting>
  <dataValidations count="3">
    <dataValidation type="list" allowBlank="1" showInputMessage="1" showErrorMessage="1" sqref="D2:D3">
      <formula1>INDIRECT($B2)</formula1>
    </dataValidation>
    <dataValidation type="list" allowBlank="1" showInputMessage="1" showErrorMessage="1" sqref="N2:N3">
      <formula1>"AMINE,LAILA,FATEMA ZAHRA,HASSAN"</formula1>
    </dataValidation>
    <dataValidation type="list" allowBlank="1" showInputMessage="1" showErrorMessage="1" sqref="B2:B3">
      <formula1>Lst_Mouvements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" sqref="C1"/>
      <pivotSelection pane="bottomRight" activeCol="2" click="1" r:id="rId1">
        <pivotArea type="topRight" dataOnly="0" labelOnly="1" outline="0" fieldPosition="0"/>
      </pivotSelection>
    </sheetView>
  </sheetViews>
  <sheetFormatPr baseColWidth="10" defaultRowHeight="15"/>
  <cols>
    <col min="1" max="1" width="21" customWidth="1"/>
    <col min="2" max="2" width="6.28515625" customWidth="1"/>
    <col min="3" max="3" width="12.5703125" customWidth="1"/>
    <col min="4" max="4" width="23.7109375" bestFit="1" customWidth="1"/>
    <col min="5" max="5" width="24.7109375" bestFit="1" customWidth="1"/>
    <col min="6" max="11" width="8.5703125" bestFit="1" customWidth="1"/>
    <col min="12" max="12" width="9.5703125" bestFit="1" customWidth="1"/>
    <col min="13" max="13" width="8.5703125" bestFit="1" customWidth="1"/>
    <col min="14" max="14" width="12.5703125" bestFit="1" customWidth="1"/>
    <col min="15" max="15" width="8.85546875" bestFit="1" customWidth="1"/>
    <col min="16" max="16" width="9.85546875" bestFit="1" customWidth="1"/>
    <col min="17" max="18" width="10.42578125" bestFit="1" customWidth="1"/>
    <col min="19" max="20" width="9.85546875" bestFit="1" customWidth="1"/>
    <col min="21" max="21" width="10.85546875" bestFit="1" customWidth="1"/>
    <col min="22" max="22" width="8.7109375" bestFit="1" customWidth="1"/>
    <col min="23" max="25" width="9.7109375" bestFit="1" customWidth="1"/>
    <col min="26" max="26" width="9.28515625" bestFit="1" customWidth="1"/>
    <col min="27" max="31" width="10.28515625" bestFit="1" customWidth="1"/>
    <col min="32" max="32" width="10.140625" bestFit="1" customWidth="1"/>
    <col min="33" max="33" width="12.5703125" bestFit="1" customWidth="1"/>
  </cols>
  <sheetData>
    <row r="1" spans="1:3">
      <c r="A1" s="18" t="s">
        <v>57</v>
      </c>
      <c r="B1" s="18" t="s">
        <v>58</v>
      </c>
    </row>
    <row r="2" spans="1:3">
      <c r="A2" s="18" t="s">
        <v>55</v>
      </c>
      <c r="B2" s="3" t="s">
        <v>98</v>
      </c>
      <c r="C2" s="3" t="s">
        <v>56</v>
      </c>
    </row>
    <row r="3" spans="1:3">
      <c r="A3" s="19" t="s">
        <v>99</v>
      </c>
      <c r="B3" s="15">
        <v>0</v>
      </c>
      <c r="C3" s="15">
        <v>0</v>
      </c>
    </row>
    <row r="4" spans="1:3">
      <c r="A4" s="19" t="s">
        <v>56</v>
      </c>
      <c r="B4" s="15">
        <v>0</v>
      </c>
      <c r="C4" s="1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AU28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9" sqref="G9"/>
    </sheetView>
  </sheetViews>
  <sheetFormatPr baseColWidth="10" defaultRowHeight="15"/>
  <cols>
    <col min="1" max="1" width="5.28515625" customWidth="1"/>
    <col min="2" max="2" width="36.140625" customWidth="1"/>
    <col min="3" max="3" width="19.42578125" bestFit="1" customWidth="1"/>
    <col min="4" max="4" width="15" bestFit="1" customWidth="1"/>
    <col min="5" max="13" width="12.7109375" customWidth="1"/>
    <col min="14" max="14" width="15" bestFit="1" customWidth="1"/>
  </cols>
  <sheetData>
    <row r="2" spans="2:47" ht="30" customHeight="1">
      <c r="B2" s="5"/>
      <c r="C2" s="8" t="s">
        <v>22</v>
      </c>
      <c r="D2" s="8" t="s">
        <v>23</v>
      </c>
      <c r="E2" s="8" t="s">
        <v>24</v>
      </c>
      <c r="F2" s="8" t="s">
        <v>25</v>
      </c>
      <c r="G2" s="8" t="s">
        <v>26</v>
      </c>
      <c r="H2" s="8" t="s">
        <v>27</v>
      </c>
      <c r="I2" s="8" t="s">
        <v>28</v>
      </c>
      <c r="J2" s="8" t="s">
        <v>29</v>
      </c>
      <c r="K2" s="8" t="s">
        <v>30</v>
      </c>
      <c r="L2" s="8" t="s">
        <v>31</v>
      </c>
      <c r="M2" s="8" t="s">
        <v>32</v>
      </c>
      <c r="N2" s="8" t="s">
        <v>33</v>
      </c>
    </row>
    <row r="3" spans="2:47">
      <c r="B3" s="9" t="s">
        <v>34</v>
      </c>
      <c r="C3" s="29">
        <f t="shared" ref="C3:N3" ca="1" si="0">SUM(OFFSET(Col_Codes,,MONTH(1&amp;C2)))</f>
        <v>2000</v>
      </c>
      <c r="D3" s="29">
        <f t="shared" ca="1" si="0"/>
        <v>0</v>
      </c>
      <c r="E3" s="29">
        <f t="shared" ca="1" si="0"/>
        <v>0</v>
      </c>
      <c r="F3" s="29">
        <f t="shared" ca="1" si="0"/>
        <v>0</v>
      </c>
      <c r="G3" s="29">
        <f t="shared" ca="1" si="0"/>
        <v>0</v>
      </c>
      <c r="H3" s="29">
        <f t="shared" ca="1" si="0"/>
        <v>0</v>
      </c>
      <c r="I3" s="29">
        <f t="shared" ca="1" si="0"/>
        <v>0</v>
      </c>
      <c r="J3" s="29">
        <f t="shared" ca="1" si="0"/>
        <v>0</v>
      </c>
      <c r="K3" s="29">
        <f t="shared" ca="1" si="0"/>
        <v>0</v>
      </c>
      <c r="L3" s="29">
        <f t="shared" ca="1" si="0"/>
        <v>0</v>
      </c>
      <c r="M3" s="29">
        <f t="shared" ca="1" si="0"/>
        <v>0</v>
      </c>
      <c r="N3" s="29">
        <f t="shared" ca="1" si="0"/>
        <v>0</v>
      </c>
      <c r="AU3" t="s">
        <v>54</v>
      </c>
    </row>
    <row r="4" spans="2:47">
      <c r="B4" s="10" t="s">
        <v>40</v>
      </c>
      <c r="C4" s="30">
        <f ca="1">C3/DAY(EOMONTH(1&amp;C2,0))</f>
        <v>64.516129032258064</v>
      </c>
      <c r="D4" s="30">
        <f t="shared" ref="D4:N4" ca="1" si="1">D3/DAY(EOMONTH(1&amp;D2,0))</f>
        <v>0</v>
      </c>
      <c r="E4" s="30">
        <f t="shared" ca="1" si="1"/>
        <v>0</v>
      </c>
      <c r="F4" s="30">
        <f t="shared" ca="1" si="1"/>
        <v>0</v>
      </c>
      <c r="G4" s="30">
        <f t="shared" ca="1" si="1"/>
        <v>0</v>
      </c>
      <c r="H4" s="30">
        <f t="shared" ca="1" si="1"/>
        <v>0</v>
      </c>
      <c r="I4" s="30">
        <f t="shared" ca="1" si="1"/>
        <v>0</v>
      </c>
      <c r="J4" s="30">
        <f t="shared" ca="1" si="1"/>
        <v>0</v>
      </c>
      <c r="K4" s="30">
        <f t="shared" ca="1" si="1"/>
        <v>0</v>
      </c>
      <c r="L4" s="30">
        <f t="shared" ca="1" si="1"/>
        <v>0</v>
      </c>
      <c r="M4" s="30">
        <f t="shared" ca="1" si="1"/>
        <v>0</v>
      </c>
      <c r="N4" s="30">
        <f t="shared" ca="1" si="1"/>
        <v>0</v>
      </c>
      <c r="AU4" t="s">
        <v>53</v>
      </c>
    </row>
    <row r="5" spans="2:47" ht="15.75">
      <c r="B5" s="11" t="s">
        <v>35</v>
      </c>
      <c r="C5" s="28" t="str">
        <f>IFERROR(AVERAGE(IF((MONTH(MCOL_Date)=MONTH(1&amp;C2))*(MCOL_Mouv="Sortie"),MCOL_Montant)),"")</f>
        <v/>
      </c>
      <c r="D5" s="28" t="str">
        <f>IFERROR(AVERAGE(IF((MONTH(MCOL_Date)=MONTH(1&amp;D2))*(MCOL_Mouv="Sortie"),MCOL_Montant)),"")</f>
        <v/>
      </c>
      <c r="E5" s="28" t="str">
        <f>IFERROR(AVERAGE(IF((MONTH(MCOL_Date)=MONTH(1&amp;E2))*(MCOL_Mouv="Sortie"),MCOL_Montant)),"")</f>
        <v/>
      </c>
      <c r="F5" s="28" t="str">
        <f t="array" ref="F5">IFERROR(AVERAGE(IF((MONTH(MCOL_Date)=MONTH(1&amp;F2))*(MCOL_Mouv="Sortie"),MCOL_Montant)),"")</f>
        <v/>
      </c>
      <c r="G5" s="28" t="str">
        <f t="array" ref="G5">IFERROR(AVERAGE(IF((MONTH(MCOL_Date)=MONTH(1&amp;G2))*(MCOL_Mouv="Sortie"),MCOL_Montant)),"")</f>
        <v/>
      </c>
      <c r="H5" s="28" t="str">
        <f t="array" ref="H5">IFERROR(AVERAGE(IF((MONTH(MCOL_Date)=MONTH(1&amp;H2))*(MCOL_Mouv="Sortie"),MCOL_Montant)),"")</f>
        <v/>
      </c>
      <c r="I5" s="28" t="str">
        <f t="array" ref="I5">IFERROR(AVERAGE(IF((MONTH(MCOL_Date)=MONTH(1&amp;I2))*(MCOL_Mouv="Sortie"),MCOL_Montant)),"")</f>
        <v/>
      </c>
      <c r="J5" s="28" t="str">
        <f t="array" ref="J5">IFERROR(AVERAGE(IF((MONTH(MCOL_Date)=MONTH(1&amp;J2))*(MCOL_Mouv="Sortie"),MCOL_Montant)),"")</f>
        <v/>
      </c>
      <c r="K5" s="28" t="str">
        <f t="array" ref="K5">IFERROR(AVERAGE(IF((MONTH(MCOL_Date)=MONTH(1&amp;K2))*(MCOL_Mouv="Sortie"),MCOL_Montant)),"")</f>
        <v/>
      </c>
      <c r="L5" s="28" t="str">
        <f t="array" ref="L5">IFERROR(AVERAGE(IF((MONTH(MCOL_Date)=MONTH(1&amp;L2))*(MCOL_Mouv="Sortie"),MCOL_Montant)),"")</f>
        <v/>
      </c>
      <c r="M5" s="28" t="str">
        <f t="array" ref="M5">IFERROR(AVERAGE(IF((MONTH(MCOL_Date)=MONTH(1&amp;M2))*(MCOL_Mouv="Sortie"),MCOL_Montant)),"")</f>
        <v/>
      </c>
      <c r="N5" s="28" t="str">
        <f t="array" ref="N5">IFERROR(AVERAGE(IF((MONTH(MCOL_Date)=MONTH(1&amp;N2))*(MCOL_Mouv="Sortie"),MCOL_Montant)),"")</f>
        <v/>
      </c>
    </row>
    <row r="6" spans="2:47">
      <c r="B6" s="14" t="s">
        <v>39</v>
      </c>
      <c r="C6" s="31" t="str">
        <f t="shared" ref="C6:N6" ca="1" si="2">IF(MAX(OFFSET(Col_Codes,,MONTH(1&amp;C2)))=0,"",INDEX(Col_Codes,MATCH(MAX(OFFSET(Col_Codes,,MONTH(1&amp;C2))),OFFSET(Col_Codes,,MONTH(1&amp;C2)),0)))</f>
        <v>3020079</v>
      </c>
      <c r="D6" s="31" t="str">
        <f t="shared" ca="1" si="2"/>
        <v/>
      </c>
      <c r="E6" s="31" t="str">
        <f t="shared" ca="1" si="2"/>
        <v/>
      </c>
      <c r="F6" s="31" t="str">
        <f t="shared" ca="1" si="2"/>
        <v/>
      </c>
      <c r="G6" s="31" t="str">
        <f t="shared" ca="1" si="2"/>
        <v/>
      </c>
      <c r="H6" s="31" t="str">
        <f t="shared" ca="1" si="2"/>
        <v/>
      </c>
      <c r="I6" s="31" t="str">
        <f t="shared" ca="1" si="2"/>
        <v/>
      </c>
      <c r="J6" s="31" t="str">
        <f t="shared" ca="1" si="2"/>
        <v/>
      </c>
      <c r="K6" s="31" t="str">
        <f t="shared" ca="1" si="2"/>
        <v/>
      </c>
      <c r="L6" s="31" t="str">
        <f t="shared" ca="1" si="2"/>
        <v/>
      </c>
      <c r="M6" s="31" t="str">
        <f t="shared" ca="1" si="2"/>
        <v/>
      </c>
      <c r="N6" s="31" t="str">
        <f t="shared" ca="1" si="2"/>
        <v/>
      </c>
      <c r="AU6" t="s">
        <v>59</v>
      </c>
    </row>
    <row r="7" spans="2:47">
      <c r="B7" s="17" t="s">
        <v>36</v>
      </c>
      <c r="C7" s="32" t="str">
        <f t="shared" ref="C7:N7" ca="1" si="3">IF(MAX(OFFSET(Lst_Familles,,MONTH(1&amp;C2)))=0,"",INDEX(Lst_Familles,MATCH(MAX(OFFSET(Lst_Familles,,MONTH(1&amp;C2))),OFFSET(Lst_Familles,,MONTH(1&amp;C2)),0)))</f>
        <v>C.AC.ENFANTS&amp;ADO</v>
      </c>
      <c r="D7" s="32" t="str">
        <f t="shared" ca="1" si="3"/>
        <v/>
      </c>
      <c r="E7" s="32" t="str">
        <f t="shared" ca="1" si="3"/>
        <v/>
      </c>
      <c r="F7" s="32" t="str">
        <f t="shared" ca="1" si="3"/>
        <v/>
      </c>
      <c r="G7" s="32" t="str">
        <f t="shared" ca="1" si="3"/>
        <v/>
      </c>
      <c r="H7" s="32" t="str">
        <f t="shared" ca="1" si="3"/>
        <v/>
      </c>
      <c r="I7" s="32" t="str">
        <f t="shared" ca="1" si="3"/>
        <v/>
      </c>
      <c r="J7" s="32" t="str">
        <f t="shared" ca="1" si="3"/>
        <v/>
      </c>
      <c r="K7" s="32" t="str">
        <f t="shared" ca="1" si="3"/>
        <v/>
      </c>
      <c r="L7" s="32" t="str">
        <f t="shared" ca="1" si="3"/>
        <v/>
      </c>
      <c r="M7" s="32" t="str">
        <f t="shared" ca="1" si="3"/>
        <v/>
      </c>
      <c r="N7" s="32" t="str">
        <f t="shared" ca="1" si="3"/>
        <v/>
      </c>
      <c r="AU7" t="s">
        <v>60</v>
      </c>
    </row>
    <row r="8" spans="2:47">
      <c r="AU8" t="s">
        <v>61</v>
      </c>
    </row>
    <row r="9" spans="2:47" ht="20.100000000000001" customHeight="1">
      <c r="B9">
        <v>1</v>
      </c>
      <c r="C9" s="72" t="s">
        <v>114</v>
      </c>
      <c r="D9" s="71"/>
      <c r="AU9" t="s">
        <v>62</v>
      </c>
    </row>
    <row r="10" spans="2:47" ht="5.0999999999999996" customHeight="1">
      <c r="AU10" t="s">
        <v>63</v>
      </c>
    </row>
    <row r="11" spans="2:47" ht="20.100000000000001" customHeight="1">
      <c r="B11" s="20">
        <v>2</v>
      </c>
      <c r="AU11" t="s">
        <v>64</v>
      </c>
    </row>
    <row r="12" spans="2:47" ht="5.0999999999999996" customHeight="1">
      <c r="AU12" t="s">
        <v>65</v>
      </c>
    </row>
    <row r="13" spans="2:47" ht="30" customHeight="1">
      <c r="B13" s="12" t="s">
        <v>37</v>
      </c>
      <c r="C13" s="8" t="s">
        <v>22</v>
      </c>
      <c r="D13" s="8" t="s">
        <v>23</v>
      </c>
      <c r="E13" s="8" t="s">
        <v>24</v>
      </c>
      <c r="F13" s="8" t="s">
        <v>25</v>
      </c>
      <c r="G13" s="8" t="s">
        <v>26</v>
      </c>
      <c r="H13" s="8" t="s">
        <v>27</v>
      </c>
      <c r="I13" s="8" t="s">
        <v>28</v>
      </c>
      <c r="J13" s="8" t="s">
        <v>29</v>
      </c>
      <c r="K13" s="8" t="s">
        <v>30</v>
      </c>
      <c r="L13" s="8" t="s">
        <v>31</v>
      </c>
      <c r="M13" s="8" t="s">
        <v>32</v>
      </c>
      <c r="N13" s="8" t="s">
        <v>33</v>
      </c>
      <c r="AU13" t="s">
        <v>66</v>
      </c>
    </row>
    <row r="14" spans="2:47">
      <c r="B14" s="25" t="str">
        <f t="shared" ref="B14:B23" ca="1" si="4">IFERROR(INDEX(Col_Artciles,MATCH(OFFSET(B14,,$B$9),Col_Codes,0)),"")</f>
        <v>LIT+TETE DE LIT 140+SOMMIER CAMIZION</v>
      </c>
      <c r="C14" s="26" t="str">
        <f t="array" aca="1" ref="C14" ca="1">IF(COUNTIF(OFFSET(Col_Codes,,MONTH(1&amp;C$13)+($B$11-1)*12),"&gt;0")&lt;ROWS($14:14),"",INDEX(Col_Codes,MATCH(LARGE(OFFSET(Col_Codes,,MONTH(1&amp;C$13)+($B$11-1)*12)-ROW(Col_Codes)/9^9,ROWS($14:14)),OFFSET(Col_Codes,,MONTH(1&amp;C$13)+($B$11-1)*12)-ROW(Col_Codes)/9^9,0)))&amp;""</f>
        <v>3020079</v>
      </c>
      <c r="D14" s="26" t="str">
        <f t="array" aca="1" ref="D14" ca="1">IF(COUNTIF(OFFSET(Col_Codes,,MONTH(1&amp;D$13)+($B$11-1)*12),"&gt;0")&lt;ROWS($14:14),"",INDEX(Col_Codes,MATCH(LARGE(OFFSET(Col_Codes,,MONTH(1&amp;D$13)+($B$11-1)*12)-ROW(Col_Codes)/9^9,ROWS($14:14)),OFFSET(Col_Codes,,MONTH(1&amp;D$13)+($B$11-1)*12)-ROW(Col_Codes)/9^9,0)))&amp;""</f>
        <v/>
      </c>
      <c r="E14" s="26" t="str">
        <f t="array" aca="1" ref="E14" ca="1">IF(COUNTIF(OFFSET(Col_Codes,,MONTH(1&amp;E$13)+($B$11-1)*12),"&gt;0")&lt;ROWS($14:14),"",INDEX(Col_Codes,MATCH(LARGE(OFFSET(Col_Codes,,MONTH(1&amp;E$13)+($B$11-1)*12)-ROW(Col_Codes)/9^9,ROWS($14:14)),OFFSET(Col_Codes,,MONTH(1&amp;E$13)+($B$11-1)*12)-ROW(Col_Codes)/9^9,0)))&amp;""</f>
        <v/>
      </c>
      <c r="F14" s="26" t="str">
        <f t="array" aca="1" ref="F14" ca="1">IF(COUNTIF(OFFSET(Col_Codes,,MONTH(1&amp;F$13)+($B$11-1)*12),"&gt;0")&lt;ROWS($14:14),"",INDEX(Col_Codes,MATCH(LARGE(OFFSET(Col_Codes,,MONTH(1&amp;F$13)+($B$11-1)*12)-ROW(Col_Codes)/9^9,ROWS($14:14)),OFFSET(Col_Codes,,MONTH(1&amp;F$13)+($B$11-1)*12)-ROW(Col_Codes)/9^9,0)))&amp;""</f>
        <v/>
      </c>
      <c r="G14" s="26" t="str">
        <f t="array" aca="1" ref="G14" ca="1">IF(COUNTIF(OFFSET(Col_Codes,,MONTH(1&amp;G$13)+($B$11-1)*12),"&gt;0")&lt;ROWS($14:14),"",INDEX(Col_Codes,MATCH(LARGE(OFFSET(Col_Codes,,MONTH(1&amp;G$13)+($B$11-1)*12)-ROW(Col_Codes)/9^9,ROWS($14:14)),OFFSET(Col_Codes,,MONTH(1&amp;G$13)+($B$11-1)*12)-ROW(Col_Codes)/9^9,0)))&amp;""</f>
        <v/>
      </c>
      <c r="H14" s="26" t="str">
        <f t="array" aca="1" ref="H14" ca="1">IF(COUNTIF(OFFSET(Col_Codes,,MONTH(1&amp;H$13)+($B$11-1)*12),"&gt;0")&lt;ROWS($14:14),"",INDEX(Col_Codes,MATCH(LARGE(OFFSET(Col_Codes,,MONTH(1&amp;H$13)+($B$11-1)*12)-ROW(Col_Codes)/9^9,ROWS($14:14)),OFFSET(Col_Codes,,MONTH(1&amp;H$13)+($B$11-1)*12)-ROW(Col_Codes)/9^9,0)))&amp;""</f>
        <v/>
      </c>
      <c r="I14" s="26" t="str">
        <f t="array" aca="1" ref="I14" ca="1">IF(COUNTIF(OFFSET(Col_Codes,,MONTH(1&amp;I$13)+($B$11-1)*12),"&gt;0")&lt;ROWS($14:14),"",INDEX(Col_Codes,MATCH(LARGE(OFFSET(Col_Codes,,MONTH(1&amp;I$13)+($B$11-1)*12)-ROW(Col_Codes)/9^9,ROWS($14:14)),OFFSET(Col_Codes,,MONTH(1&amp;I$13)+($B$11-1)*12)-ROW(Col_Codes)/9^9,0)))&amp;""</f>
        <v/>
      </c>
      <c r="J14" s="26" t="str">
        <f t="array" aca="1" ref="J14" ca="1">IF(COUNTIF(OFFSET(Col_Codes,,MONTH(1&amp;J$13)+($B$11-1)*12),"&gt;0")&lt;ROWS($14:14),"",INDEX(Col_Codes,MATCH(LARGE(OFFSET(Col_Codes,,MONTH(1&amp;J$13)+($B$11-1)*12)-ROW(Col_Codes)/9^9,ROWS($14:14)),OFFSET(Col_Codes,,MONTH(1&amp;J$13)+($B$11-1)*12)-ROW(Col_Codes)/9^9,0)))&amp;""</f>
        <v/>
      </c>
      <c r="K14" s="26" t="str">
        <f t="array" aca="1" ref="K14" ca="1">IF(COUNTIF(OFFSET(Col_Codes,,MONTH(1&amp;K$13)+($B$11-1)*12),"&gt;0")&lt;ROWS($14:14),"",INDEX(Col_Codes,MATCH(LARGE(OFFSET(Col_Codes,,MONTH(1&amp;K$13)+($B$11-1)*12)-ROW(Col_Codes)/9^9,ROWS($14:14)),OFFSET(Col_Codes,,MONTH(1&amp;K$13)+($B$11-1)*12)-ROW(Col_Codes)/9^9,0)))&amp;""</f>
        <v/>
      </c>
      <c r="L14" s="26" t="str">
        <f t="array" aca="1" ref="L14" ca="1">IF(COUNTIF(OFFSET(Col_Codes,,MONTH(1&amp;L$13)+($B$11-1)*12),"&gt;0")&lt;ROWS($14:14),"",INDEX(Col_Codes,MATCH(LARGE(OFFSET(Col_Codes,,MONTH(1&amp;L$13)+($B$11-1)*12)-ROW(Col_Codes)/9^9,ROWS($14:14)),OFFSET(Col_Codes,,MONTH(1&amp;L$13)+($B$11-1)*12)-ROW(Col_Codes)/9^9,0)))&amp;""</f>
        <v/>
      </c>
      <c r="M14" s="26" t="str">
        <f t="array" aca="1" ref="M14" ca="1">IF(COUNTIF(OFFSET(Col_Codes,,MONTH(1&amp;M$13)+($B$11-1)*12),"&gt;0")&lt;ROWS($14:14),"",INDEX(Col_Codes,MATCH(LARGE(OFFSET(Col_Codes,,MONTH(1&amp;M$13)+($B$11-1)*12)-ROW(Col_Codes)/9^9,ROWS($14:14)),OFFSET(Col_Codes,,MONTH(1&amp;M$13)+($B$11-1)*12)-ROW(Col_Codes)/9^9,0)))&amp;""</f>
        <v/>
      </c>
      <c r="N14" s="26" t="str">
        <f t="array" aca="1" ref="N14" ca="1">IF(COUNTIF(OFFSET(Col_Codes,,MONTH(1&amp;N$13)+($B$11-1)*12),"&gt;0")&lt;ROWS($14:14),"",INDEX(Col_Codes,MATCH(LARGE(OFFSET(Col_Codes,,MONTH(1&amp;N$13)+($B$11-1)*12)-ROW(Col_Codes)/9^9,ROWS($14:14)),OFFSET(Col_Codes,,MONTH(1&amp;N$13)+($B$11-1)*12)-ROW(Col_Codes)/9^9,0)))&amp;""</f>
        <v/>
      </c>
      <c r="AU14" t="s">
        <v>67</v>
      </c>
    </row>
    <row r="15" spans="2:47">
      <c r="B15" s="25" t="str">
        <f t="shared" ca="1" si="4"/>
        <v/>
      </c>
      <c r="C15" s="26" t="str">
        <f t="array" aca="1" ref="C15" ca="1">IF(COUNTIF(OFFSET(Col_Codes,,MONTH(1&amp;C$13)+($B$11-1)*12),"&gt;0")&lt;ROWS($14:15),"",INDEX(Col_Codes,MATCH(LARGE(OFFSET(Col_Codes,,MONTH(1&amp;C$13)+($B$11-1)*12)-ROW(Col_Codes)/9^9,ROWS($14:15)),OFFSET(Col_Codes,,MONTH(1&amp;C$13)+($B$11-1)*12)-ROW(Col_Codes)/9^9,0)))&amp;""</f>
        <v/>
      </c>
      <c r="D15" s="26" t="str">
        <f t="array" aca="1" ref="D15" ca="1">IF(COUNTIF(OFFSET(Col_Codes,,MONTH(1&amp;D$13)+($B$11-1)*12),"&gt;0")&lt;ROWS($14:15),"",INDEX(Col_Codes,MATCH(LARGE(OFFSET(Col_Codes,,MONTH(1&amp;D$13)+($B$11-1)*12)-ROW(Col_Codes)/9^9,ROWS($14:15)),OFFSET(Col_Codes,,MONTH(1&amp;D$13)+($B$11-1)*12)-ROW(Col_Codes)/9^9,0)))&amp;""</f>
        <v/>
      </c>
      <c r="E15" s="26" t="str">
        <f t="array" aca="1" ref="E15" ca="1">IF(COUNTIF(OFFSET(Col_Codes,,MONTH(1&amp;E$13)+($B$11-1)*12),"&gt;0")&lt;ROWS($14:15),"",INDEX(Col_Codes,MATCH(LARGE(OFFSET(Col_Codes,,MONTH(1&amp;E$13)+($B$11-1)*12)-ROW(Col_Codes)/9^9,ROWS($14:15)),OFFSET(Col_Codes,,MONTH(1&amp;E$13)+($B$11-1)*12)-ROW(Col_Codes)/9^9,0)))&amp;""</f>
        <v/>
      </c>
      <c r="F15" s="26" t="str">
        <f t="array" aca="1" ref="F15" ca="1">IF(COUNTIF(OFFSET(Col_Codes,,MONTH(1&amp;F$13)+($B$11-1)*12),"&gt;0")&lt;ROWS($14:15),"",INDEX(Col_Codes,MATCH(LARGE(OFFSET(Col_Codes,,MONTH(1&amp;F$13)+($B$11-1)*12)-ROW(Col_Codes)/9^9,ROWS($14:15)),OFFSET(Col_Codes,,MONTH(1&amp;F$13)+($B$11-1)*12)-ROW(Col_Codes)/9^9,0)))&amp;""</f>
        <v/>
      </c>
      <c r="G15" s="26" t="str">
        <f t="array" aca="1" ref="G15" ca="1">IF(COUNTIF(OFFSET(Col_Codes,,MONTH(1&amp;G$13)+($B$11-1)*12),"&gt;0")&lt;ROWS($14:15),"",INDEX(Col_Codes,MATCH(LARGE(OFFSET(Col_Codes,,MONTH(1&amp;G$13)+($B$11-1)*12)-ROW(Col_Codes)/9^9,ROWS($14:15)),OFFSET(Col_Codes,,MONTH(1&amp;G$13)+($B$11-1)*12)-ROW(Col_Codes)/9^9,0)))&amp;""</f>
        <v/>
      </c>
      <c r="H15" s="26" t="str">
        <f t="array" aca="1" ref="H15" ca="1">IF(COUNTIF(OFFSET(Col_Codes,,MONTH(1&amp;H$13)+($B$11-1)*12),"&gt;0")&lt;ROWS($14:15),"",INDEX(Col_Codes,MATCH(LARGE(OFFSET(Col_Codes,,MONTH(1&amp;H$13)+($B$11-1)*12)-ROW(Col_Codes)/9^9,ROWS($14:15)),OFFSET(Col_Codes,,MONTH(1&amp;H$13)+($B$11-1)*12)-ROW(Col_Codes)/9^9,0)))&amp;""</f>
        <v/>
      </c>
      <c r="I15" s="26" t="str">
        <f t="array" aca="1" ref="I15" ca="1">IF(COUNTIF(OFFSET(Col_Codes,,MONTH(1&amp;I$13)+($B$11-1)*12),"&gt;0")&lt;ROWS($14:15),"",INDEX(Col_Codes,MATCH(LARGE(OFFSET(Col_Codes,,MONTH(1&amp;I$13)+($B$11-1)*12)-ROW(Col_Codes)/9^9,ROWS($14:15)),OFFSET(Col_Codes,,MONTH(1&amp;I$13)+($B$11-1)*12)-ROW(Col_Codes)/9^9,0)))&amp;""</f>
        <v/>
      </c>
      <c r="J15" s="26" t="str">
        <f t="array" aca="1" ref="J15" ca="1">IF(COUNTIF(OFFSET(Col_Codes,,MONTH(1&amp;J$13)+($B$11-1)*12),"&gt;0")&lt;ROWS($14:15),"",INDEX(Col_Codes,MATCH(LARGE(OFFSET(Col_Codes,,MONTH(1&amp;J$13)+($B$11-1)*12)-ROW(Col_Codes)/9^9,ROWS($14:15)),OFFSET(Col_Codes,,MONTH(1&amp;J$13)+($B$11-1)*12)-ROW(Col_Codes)/9^9,0)))&amp;""</f>
        <v/>
      </c>
      <c r="K15" s="26" t="str">
        <f t="array" aca="1" ref="K15" ca="1">IF(COUNTIF(OFFSET(Col_Codes,,MONTH(1&amp;K$13)+($B$11-1)*12),"&gt;0")&lt;ROWS($14:15),"",INDEX(Col_Codes,MATCH(LARGE(OFFSET(Col_Codes,,MONTH(1&amp;K$13)+($B$11-1)*12)-ROW(Col_Codes)/9^9,ROWS($14:15)),OFFSET(Col_Codes,,MONTH(1&amp;K$13)+($B$11-1)*12)-ROW(Col_Codes)/9^9,0)))&amp;""</f>
        <v/>
      </c>
      <c r="L15" s="26" t="str">
        <f t="array" aca="1" ref="L15" ca="1">IF(COUNTIF(OFFSET(Col_Codes,,MONTH(1&amp;L$13)+($B$11-1)*12),"&gt;0")&lt;ROWS($14:15),"",INDEX(Col_Codes,MATCH(LARGE(OFFSET(Col_Codes,,MONTH(1&amp;L$13)+($B$11-1)*12)-ROW(Col_Codes)/9^9,ROWS($14:15)),OFFSET(Col_Codes,,MONTH(1&amp;L$13)+($B$11-1)*12)-ROW(Col_Codes)/9^9,0)))&amp;""</f>
        <v/>
      </c>
      <c r="M15" s="26" t="str">
        <f t="array" aca="1" ref="M15" ca="1">IF(COUNTIF(OFFSET(Col_Codes,,MONTH(1&amp;M$13)+($B$11-1)*12),"&gt;0")&lt;ROWS($14:15),"",INDEX(Col_Codes,MATCH(LARGE(OFFSET(Col_Codes,,MONTH(1&amp;M$13)+($B$11-1)*12)-ROW(Col_Codes)/9^9,ROWS($14:15)),OFFSET(Col_Codes,,MONTH(1&amp;M$13)+($B$11-1)*12)-ROW(Col_Codes)/9^9,0)))&amp;""</f>
        <v/>
      </c>
      <c r="N15" s="26" t="str">
        <f t="array" aca="1" ref="N15" ca="1">IF(COUNTIF(OFFSET(Col_Codes,,MONTH(1&amp;N$13)+($B$11-1)*12),"&gt;0")&lt;ROWS($14:15),"",INDEX(Col_Codes,MATCH(LARGE(OFFSET(Col_Codes,,MONTH(1&amp;N$13)+($B$11-1)*12)-ROW(Col_Codes)/9^9,ROWS($14:15)),OFFSET(Col_Codes,,MONTH(1&amp;N$13)+($B$11-1)*12)-ROW(Col_Codes)/9^9,0)))&amp;""</f>
        <v/>
      </c>
      <c r="AU15" t="s">
        <v>68</v>
      </c>
    </row>
    <row r="16" spans="2:47">
      <c r="B16" s="25" t="str">
        <f t="shared" ca="1" si="4"/>
        <v/>
      </c>
      <c r="C16" s="26" t="str">
        <f t="array" aca="1" ref="C16" ca="1">IF(COUNTIF(OFFSET(Col_Codes,,MONTH(1&amp;C$13)+($B$11-1)*12),"&gt;0")&lt;ROWS($14:16),"",INDEX(Col_Codes,MATCH(LARGE(OFFSET(Col_Codes,,MONTH(1&amp;C$13)+($B$11-1)*12)-ROW(Col_Codes)/9^9,ROWS($14:16)),OFFSET(Col_Codes,,MONTH(1&amp;C$13)+($B$11-1)*12)-ROW(Col_Codes)/9^9,0)))&amp;""</f>
        <v/>
      </c>
      <c r="D16" s="26" t="str">
        <f t="array" aca="1" ref="D16" ca="1">IF(COUNTIF(OFFSET(Col_Codes,,MONTH(1&amp;D$13)+($B$11-1)*12),"&gt;0")&lt;ROWS($14:16),"",INDEX(Col_Codes,MATCH(LARGE(OFFSET(Col_Codes,,MONTH(1&amp;D$13)+($B$11-1)*12)-ROW(Col_Codes)/9^9,ROWS($14:16)),OFFSET(Col_Codes,,MONTH(1&amp;D$13)+($B$11-1)*12)-ROW(Col_Codes)/9^9,0)))&amp;""</f>
        <v/>
      </c>
      <c r="E16" s="26" t="str">
        <f t="array" aca="1" ref="E16" ca="1">IF(COUNTIF(OFFSET(Col_Codes,,MONTH(1&amp;E$13)+($B$11-1)*12),"&gt;0")&lt;ROWS($14:16),"",INDEX(Col_Codes,MATCH(LARGE(OFFSET(Col_Codes,,MONTH(1&amp;E$13)+($B$11-1)*12)-ROW(Col_Codes)/9^9,ROWS($14:16)),OFFSET(Col_Codes,,MONTH(1&amp;E$13)+($B$11-1)*12)-ROW(Col_Codes)/9^9,0)))&amp;""</f>
        <v/>
      </c>
      <c r="F16" s="26" t="str">
        <f t="array" aca="1" ref="F16" ca="1">IF(COUNTIF(OFFSET(Col_Codes,,MONTH(1&amp;F$13)+($B$11-1)*12),"&gt;0")&lt;ROWS($14:16),"",INDEX(Col_Codes,MATCH(LARGE(OFFSET(Col_Codes,,MONTH(1&amp;F$13)+($B$11-1)*12)-ROW(Col_Codes)/9^9,ROWS($14:16)),OFFSET(Col_Codes,,MONTH(1&amp;F$13)+($B$11-1)*12)-ROW(Col_Codes)/9^9,0)))&amp;""</f>
        <v/>
      </c>
      <c r="G16" s="26" t="str">
        <f t="array" aca="1" ref="G16" ca="1">IF(COUNTIF(OFFSET(Col_Codes,,MONTH(1&amp;G$13)+($B$11-1)*12),"&gt;0")&lt;ROWS($14:16),"",INDEX(Col_Codes,MATCH(LARGE(OFFSET(Col_Codes,,MONTH(1&amp;G$13)+($B$11-1)*12)-ROW(Col_Codes)/9^9,ROWS($14:16)),OFFSET(Col_Codes,,MONTH(1&amp;G$13)+($B$11-1)*12)-ROW(Col_Codes)/9^9,0)))&amp;""</f>
        <v/>
      </c>
      <c r="H16" s="26" t="str">
        <f t="array" aca="1" ref="H16" ca="1">IF(COUNTIF(OFFSET(Col_Codes,,MONTH(1&amp;H$13)+($B$11-1)*12),"&gt;0")&lt;ROWS($14:16),"",INDEX(Col_Codes,MATCH(LARGE(OFFSET(Col_Codes,,MONTH(1&amp;H$13)+($B$11-1)*12)-ROW(Col_Codes)/9^9,ROWS($14:16)),OFFSET(Col_Codes,,MONTH(1&amp;H$13)+($B$11-1)*12)-ROW(Col_Codes)/9^9,0)))&amp;""</f>
        <v/>
      </c>
      <c r="I16" s="26" t="str">
        <f t="array" aca="1" ref="I16" ca="1">IF(COUNTIF(OFFSET(Col_Codes,,MONTH(1&amp;I$13)+($B$11-1)*12),"&gt;0")&lt;ROWS($14:16),"",INDEX(Col_Codes,MATCH(LARGE(OFFSET(Col_Codes,,MONTH(1&amp;I$13)+($B$11-1)*12)-ROW(Col_Codes)/9^9,ROWS($14:16)),OFFSET(Col_Codes,,MONTH(1&amp;I$13)+($B$11-1)*12)-ROW(Col_Codes)/9^9,0)))&amp;""</f>
        <v/>
      </c>
      <c r="J16" s="26" t="str">
        <f t="array" aca="1" ref="J16" ca="1">IF(COUNTIF(OFFSET(Col_Codes,,MONTH(1&amp;J$13)+($B$11-1)*12),"&gt;0")&lt;ROWS($14:16),"",INDEX(Col_Codes,MATCH(LARGE(OFFSET(Col_Codes,,MONTH(1&amp;J$13)+($B$11-1)*12)-ROW(Col_Codes)/9^9,ROWS($14:16)),OFFSET(Col_Codes,,MONTH(1&amp;J$13)+($B$11-1)*12)-ROW(Col_Codes)/9^9,0)))&amp;""</f>
        <v/>
      </c>
      <c r="K16" s="26" t="str">
        <f t="array" aca="1" ref="K16" ca="1">IF(COUNTIF(OFFSET(Col_Codes,,MONTH(1&amp;K$13)+($B$11-1)*12),"&gt;0")&lt;ROWS($14:16),"",INDEX(Col_Codes,MATCH(LARGE(OFFSET(Col_Codes,,MONTH(1&amp;K$13)+($B$11-1)*12)-ROW(Col_Codes)/9^9,ROWS($14:16)),OFFSET(Col_Codes,,MONTH(1&amp;K$13)+($B$11-1)*12)-ROW(Col_Codes)/9^9,0)))&amp;""</f>
        <v/>
      </c>
      <c r="L16" s="26" t="str">
        <f t="array" aca="1" ref="L16" ca="1">IF(COUNTIF(OFFSET(Col_Codes,,MONTH(1&amp;L$13)+($B$11-1)*12),"&gt;0")&lt;ROWS($14:16),"",INDEX(Col_Codes,MATCH(LARGE(OFFSET(Col_Codes,,MONTH(1&amp;L$13)+($B$11-1)*12)-ROW(Col_Codes)/9^9,ROWS($14:16)),OFFSET(Col_Codes,,MONTH(1&amp;L$13)+($B$11-1)*12)-ROW(Col_Codes)/9^9,0)))&amp;""</f>
        <v/>
      </c>
      <c r="M16" s="26" t="str">
        <f t="array" aca="1" ref="M16" ca="1">IF(COUNTIF(OFFSET(Col_Codes,,MONTH(1&amp;M$13)+($B$11-1)*12),"&gt;0")&lt;ROWS($14:16),"",INDEX(Col_Codes,MATCH(LARGE(OFFSET(Col_Codes,,MONTH(1&amp;M$13)+($B$11-1)*12)-ROW(Col_Codes)/9^9,ROWS($14:16)),OFFSET(Col_Codes,,MONTH(1&amp;M$13)+($B$11-1)*12)-ROW(Col_Codes)/9^9,0)))&amp;""</f>
        <v/>
      </c>
      <c r="N16" s="26" t="str">
        <f t="array" aca="1" ref="N16" ca="1">IF(COUNTIF(OFFSET(Col_Codes,,MONTH(1&amp;N$13)+($B$11-1)*12),"&gt;0")&lt;ROWS($14:16),"",INDEX(Col_Codes,MATCH(LARGE(OFFSET(Col_Codes,,MONTH(1&amp;N$13)+($B$11-1)*12)-ROW(Col_Codes)/9^9,ROWS($14:16)),OFFSET(Col_Codes,,MONTH(1&amp;N$13)+($B$11-1)*12)-ROW(Col_Codes)/9^9,0)))&amp;""</f>
        <v/>
      </c>
      <c r="AU16" t="s">
        <v>69</v>
      </c>
    </row>
    <row r="17" spans="2:47">
      <c r="B17" s="25" t="str">
        <f t="shared" ca="1" si="4"/>
        <v/>
      </c>
      <c r="C17" s="26" t="str">
        <f t="array" aca="1" ref="C17" ca="1">IF(COUNTIF(OFFSET(Col_Codes,,MONTH(1&amp;C$13)+($B$11-1)*12),"&gt;0")&lt;ROWS($14:17),"",INDEX(Col_Codes,MATCH(LARGE(OFFSET(Col_Codes,,MONTH(1&amp;C$13)+($B$11-1)*12)-ROW(Col_Codes)/9^9,ROWS($14:17)),OFFSET(Col_Codes,,MONTH(1&amp;C$13)+($B$11-1)*12)-ROW(Col_Codes)/9^9,0)))&amp;""</f>
        <v/>
      </c>
      <c r="D17" s="26" t="str">
        <f t="array" aca="1" ref="D17" ca="1">IF(COUNTIF(OFFSET(Col_Codes,,MONTH(1&amp;D$13)+($B$11-1)*12),"&gt;0")&lt;ROWS($14:17),"",INDEX(Col_Codes,MATCH(LARGE(OFFSET(Col_Codes,,MONTH(1&amp;D$13)+($B$11-1)*12)-ROW(Col_Codes)/9^9,ROWS($14:17)),OFFSET(Col_Codes,,MONTH(1&amp;D$13)+($B$11-1)*12)-ROW(Col_Codes)/9^9,0)))&amp;""</f>
        <v/>
      </c>
      <c r="E17" s="26" t="str">
        <f t="array" aca="1" ref="E17" ca="1">IF(COUNTIF(OFFSET(Col_Codes,,MONTH(1&amp;E$13)+($B$11-1)*12),"&gt;0")&lt;ROWS($14:17),"",INDEX(Col_Codes,MATCH(LARGE(OFFSET(Col_Codes,,MONTH(1&amp;E$13)+($B$11-1)*12)-ROW(Col_Codes)/9^9,ROWS($14:17)),OFFSET(Col_Codes,,MONTH(1&amp;E$13)+($B$11-1)*12)-ROW(Col_Codes)/9^9,0)))&amp;""</f>
        <v/>
      </c>
      <c r="F17" s="26" t="str">
        <f t="array" aca="1" ref="F17" ca="1">IF(COUNTIF(OFFSET(Col_Codes,,MONTH(1&amp;F$13)+($B$11-1)*12),"&gt;0")&lt;ROWS($14:17),"",INDEX(Col_Codes,MATCH(LARGE(OFFSET(Col_Codes,,MONTH(1&amp;F$13)+($B$11-1)*12)-ROW(Col_Codes)/9^9,ROWS($14:17)),OFFSET(Col_Codes,,MONTH(1&amp;F$13)+($B$11-1)*12)-ROW(Col_Codes)/9^9,0)))&amp;""</f>
        <v/>
      </c>
      <c r="G17" s="26" t="str">
        <f t="array" aca="1" ref="G17" ca="1">IF(COUNTIF(OFFSET(Col_Codes,,MONTH(1&amp;G$13)+($B$11-1)*12),"&gt;0")&lt;ROWS($14:17),"",INDEX(Col_Codes,MATCH(LARGE(OFFSET(Col_Codes,,MONTH(1&amp;G$13)+($B$11-1)*12)-ROW(Col_Codes)/9^9,ROWS($14:17)),OFFSET(Col_Codes,,MONTH(1&amp;G$13)+($B$11-1)*12)-ROW(Col_Codes)/9^9,0)))&amp;""</f>
        <v/>
      </c>
      <c r="H17" s="26" t="str">
        <f t="array" aca="1" ref="H17" ca="1">IF(COUNTIF(OFFSET(Col_Codes,,MONTH(1&amp;H$13)+($B$11-1)*12),"&gt;0")&lt;ROWS($14:17),"",INDEX(Col_Codes,MATCH(LARGE(OFFSET(Col_Codes,,MONTH(1&amp;H$13)+($B$11-1)*12)-ROW(Col_Codes)/9^9,ROWS($14:17)),OFFSET(Col_Codes,,MONTH(1&amp;H$13)+($B$11-1)*12)-ROW(Col_Codes)/9^9,0)))&amp;""</f>
        <v/>
      </c>
      <c r="I17" s="26" t="str">
        <f t="array" aca="1" ref="I17" ca="1">IF(COUNTIF(OFFSET(Col_Codes,,MONTH(1&amp;I$13)+($B$11-1)*12),"&gt;0")&lt;ROWS($14:17),"",INDEX(Col_Codes,MATCH(LARGE(OFFSET(Col_Codes,,MONTH(1&amp;I$13)+($B$11-1)*12)-ROW(Col_Codes)/9^9,ROWS($14:17)),OFFSET(Col_Codes,,MONTH(1&amp;I$13)+($B$11-1)*12)-ROW(Col_Codes)/9^9,0)))&amp;""</f>
        <v/>
      </c>
      <c r="J17" s="26" t="str">
        <f t="array" aca="1" ref="J17" ca="1">IF(COUNTIF(OFFSET(Col_Codes,,MONTH(1&amp;J$13)+($B$11-1)*12),"&gt;0")&lt;ROWS($14:17),"",INDEX(Col_Codes,MATCH(LARGE(OFFSET(Col_Codes,,MONTH(1&amp;J$13)+($B$11-1)*12)-ROW(Col_Codes)/9^9,ROWS($14:17)),OFFSET(Col_Codes,,MONTH(1&amp;J$13)+($B$11-1)*12)-ROW(Col_Codes)/9^9,0)))&amp;""</f>
        <v/>
      </c>
      <c r="K17" s="26" t="str">
        <f t="array" aca="1" ref="K17" ca="1">IF(COUNTIF(OFFSET(Col_Codes,,MONTH(1&amp;K$13)+($B$11-1)*12),"&gt;0")&lt;ROWS($14:17),"",INDEX(Col_Codes,MATCH(LARGE(OFFSET(Col_Codes,,MONTH(1&amp;K$13)+($B$11-1)*12)-ROW(Col_Codes)/9^9,ROWS($14:17)),OFFSET(Col_Codes,,MONTH(1&amp;K$13)+($B$11-1)*12)-ROW(Col_Codes)/9^9,0)))&amp;""</f>
        <v/>
      </c>
      <c r="L17" s="26" t="str">
        <f t="array" aca="1" ref="L17" ca="1">IF(COUNTIF(OFFSET(Col_Codes,,MONTH(1&amp;L$13)+($B$11-1)*12),"&gt;0")&lt;ROWS($14:17),"",INDEX(Col_Codes,MATCH(LARGE(OFFSET(Col_Codes,,MONTH(1&amp;L$13)+($B$11-1)*12)-ROW(Col_Codes)/9^9,ROWS($14:17)),OFFSET(Col_Codes,,MONTH(1&amp;L$13)+($B$11-1)*12)-ROW(Col_Codes)/9^9,0)))&amp;""</f>
        <v/>
      </c>
      <c r="M17" s="26" t="str">
        <f t="array" aca="1" ref="M17" ca="1">IF(COUNTIF(OFFSET(Col_Codes,,MONTH(1&amp;M$13)+($B$11-1)*12),"&gt;0")&lt;ROWS($14:17),"",INDEX(Col_Codes,MATCH(LARGE(OFFSET(Col_Codes,,MONTH(1&amp;M$13)+($B$11-1)*12)-ROW(Col_Codes)/9^9,ROWS($14:17)),OFFSET(Col_Codes,,MONTH(1&amp;M$13)+($B$11-1)*12)-ROW(Col_Codes)/9^9,0)))&amp;""</f>
        <v/>
      </c>
      <c r="N17" s="26" t="str">
        <f t="array" aca="1" ref="N17" ca="1">IF(COUNTIF(OFFSET(Col_Codes,,MONTH(1&amp;N$13)+($B$11-1)*12),"&gt;0")&lt;ROWS($14:17),"",INDEX(Col_Codes,MATCH(LARGE(OFFSET(Col_Codes,,MONTH(1&amp;N$13)+($B$11-1)*12)-ROW(Col_Codes)/9^9,ROWS($14:17)),OFFSET(Col_Codes,,MONTH(1&amp;N$13)+($B$11-1)*12)-ROW(Col_Codes)/9^9,0)))&amp;""</f>
        <v/>
      </c>
      <c r="AU17" t="s">
        <v>70</v>
      </c>
    </row>
    <row r="18" spans="2:47">
      <c r="B18" s="25" t="str">
        <f t="shared" ca="1" si="4"/>
        <v/>
      </c>
      <c r="C18" s="26" t="str">
        <f t="array" aca="1" ref="C18" ca="1">IF(COUNTIF(OFFSET(Col_Codes,,MONTH(1&amp;C$13)+($B$11-1)*12),"&gt;0")&lt;ROWS($14:18),"",INDEX(Col_Codes,MATCH(LARGE(OFFSET(Col_Codes,,MONTH(1&amp;C$13)+($B$11-1)*12)-ROW(Col_Codes)/9^9,ROWS($14:18)),OFFSET(Col_Codes,,MONTH(1&amp;C$13)+($B$11-1)*12)-ROW(Col_Codes)/9^9,0)))&amp;""</f>
        <v/>
      </c>
      <c r="D18" s="26" t="str">
        <f t="array" aca="1" ref="D18" ca="1">IF(COUNTIF(OFFSET(Col_Codes,,MONTH(1&amp;D$13)+($B$11-1)*12),"&gt;0")&lt;ROWS($14:18),"",INDEX(Col_Codes,MATCH(LARGE(OFFSET(Col_Codes,,MONTH(1&amp;D$13)+($B$11-1)*12)-ROW(Col_Codes)/9^9,ROWS($14:18)),OFFSET(Col_Codes,,MONTH(1&amp;D$13)+($B$11-1)*12)-ROW(Col_Codes)/9^9,0)))&amp;""</f>
        <v/>
      </c>
      <c r="E18" s="26" t="str">
        <f t="array" aca="1" ref="E18" ca="1">IF(COUNTIF(OFFSET(Col_Codes,,MONTH(1&amp;E$13)+($B$11-1)*12),"&gt;0")&lt;ROWS($14:18),"",INDEX(Col_Codes,MATCH(LARGE(OFFSET(Col_Codes,,MONTH(1&amp;E$13)+($B$11-1)*12)-ROW(Col_Codes)/9^9,ROWS($14:18)),OFFSET(Col_Codes,,MONTH(1&amp;E$13)+($B$11-1)*12)-ROW(Col_Codes)/9^9,0)))&amp;""</f>
        <v/>
      </c>
      <c r="F18" s="26" t="str">
        <f t="array" aca="1" ref="F18" ca="1">IF(COUNTIF(OFFSET(Col_Codes,,MONTH(1&amp;F$13)+($B$11-1)*12),"&gt;0")&lt;ROWS($14:18),"",INDEX(Col_Codes,MATCH(LARGE(OFFSET(Col_Codes,,MONTH(1&amp;F$13)+($B$11-1)*12)-ROW(Col_Codes)/9^9,ROWS($14:18)),OFFSET(Col_Codes,,MONTH(1&amp;F$13)+($B$11-1)*12)-ROW(Col_Codes)/9^9,0)))&amp;""</f>
        <v/>
      </c>
      <c r="G18" s="26" t="str">
        <f t="array" aca="1" ref="G18" ca="1">IF(COUNTIF(OFFSET(Col_Codes,,MONTH(1&amp;G$13)+($B$11-1)*12),"&gt;0")&lt;ROWS($14:18),"",INDEX(Col_Codes,MATCH(LARGE(OFFSET(Col_Codes,,MONTH(1&amp;G$13)+($B$11-1)*12)-ROW(Col_Codes)/9^9,ROWS($14:18)),OFFSET(Col_Codes,,MONTH(1&amp;G$13)+($B$11-1)*12)-ROW(Col_Codes)/9^9,0)))&amp;""</f>
        <v/>
      </c>
      <c r="H18" s="26" t="str">
        <f t="array" aca="1" ref="H18" ca="1">IF(COUNTIF(OFFSET(Col_Codes,,MONTH(1&amp;H$13)+($B$11-1)*12),"&gt;0")&lt;ROWS($14:18),"",INDEX(Col_Codes,MATCH(LARGE(OFFSET(Col_Codes,,MONTH(1&amp;H$13)+($B$11-1)*12)-ROW(Col_Codes)/9^9,ROWS($14:18)),OFFSET(Col_Codes,,MONTH(1&amp;H$13)+($B$11-1)*12)-ROW(Col_Codes)/9^9,0)))&amp;""</f>
        <v/>
      </c>
      <c r="I18" s="26" t="str">
        <f t="array" aca="1" ref="I18" ca="1">IF(COUNTIF(OFFSET(Col_Codes,,MONTH(1&amp;I$13)+($B$11-1)*12),"&gt;0")&lt;ROWS($14:18),"",INDEX(Col_Codes,MATCH(LARGE(OFFSET(Col_Codes,,MONTH(1&amp;I$13)+($B$11-1)*12)-ROW(Col_Codes)/9^9,ROWS($14:18)),OFFSET(Col_Codes,,MONTH(1&amp;I$13)+($B$11-1)*12)-ROW(Col_Codes)/9^9,0)))&amp;""</f>
        <v/>
      </c>
      <c r="J18" s="26" t="str">
        <f t="array" aca="1" ref="J18" ca="1">IF(COUNTIF(OFFSET(Col_Codes,,MONTH(1&amp;J$13)+($B$11-1)*12),"&gt;0")&lt;ROWS($14:18),"",INDEX(Col_Codes,MATCH(LARGE(OFFSET(Col_Codes,,MONTH(1&amp;J$13)+($B$11-1)*12)-ROW(Col_Codes)/9^9,ROWS($14:18)),OFFSET(Col_Codes,,MONTH(1&amp;J$13)+($B$11-1)*12)-ROW(Col_Codes)/9^9,0)))&amp;""</f>
        <v/>
      </c>
      <c r="K18" s="26" t="str">
        <f t="array" aca="1" ref="K18" ca="1">IF(COUNTIF(OFFSET(Col_Codes,,MONTH(1&amp;K$13)+($B$11-1)*12),"&gt;0")&lt;ROWS($14:18),"",INDEX(Col_Codes,MATCH(LARGE(OFFSET(Col_Codes,,MONTH(1&amp;K$13)+($B$11-1)*12)-ROW(Col_Codes)/9^9,ROWS($14:18)),OFFSET(Col_Codes,,MONTH(1&amp;K$13)+($B$11-1)*12)-ROW(Col_Codes)/9^9,0)))&amp;""</f>
        <v/>
      </c>
      <c r="L18" s="26" t="str">
        <f t="array" aca="1" ref="L18" ca="1">IF(COUNTIF(OFFSET(Col_Codes,,MONTH(1&amp;L$13)+($B$11-1)*12),"&gt;0")&lt;ROWS($14:18),"",INDEX(Col_Codes,MATCH(LARGE(OFFSET(Col_Codes,,MONTH(1&amp;L$13)+($B$11-1)*12)-ROW(Col_Codes)/9^9,ROWS($14:18)),OFFSET(Col_Codes,,MONTH(1&amp;L$13)+($B$11-1)*12)-ROW(Col_Codes)/9^9,0)))&amp;""</f>
        <v/>
      </c>
      <c r="M18" s="26" t="str">
        <f t="array" aca="1" ref="M18" ca="1">IF(COUNTIF(OFFSET(Col_Codes,,MONTH(1&amp;M$13)+($B$11-1)*12),"&gt;0")&lt;ROWS($14:18),"",INDEX(Col_Codes,MATCH(LARGE(OFFSET(Col_Codes,,MONTH(1&amp;M$13)+($B$11-1)*12)-ROW(Col_Codes)/9^9,ROWS($14:18)),OFFSET(Col_Codes,,MONTH(1&amp;M$13)+($B$11-1)*12)-ROW(Col_Codes)/9^9,0)))&amp;""</f>
        <v/>
      </c>
      <c r="N18" s="26" t="str">
        <f t="array" aca="1" ref="N18" ca="1">IF(COUNTIF(OFFSET(Col_Codes,,MONTH(1&amp;N$13)+($B$11-1)*12),"&gt;0")&lt;ROWS($14:18),"",INDEX(Col_Codes,MATCH(LARGE(OFFSET(Col_Codes,,MONTH(1&amp;N$13)+($B$11-1)*12)-ROW(Col_Codes)/9^9,ROWS($14:18)),OFFSET(Col_Codes,,MONTH(1&amp;N$13)+($B$11-1)*12)-ROW(Col_Codes)/9^9,0)))&amp;""</f>
        <v/>
      </c>
    </row>
    <row r="19" spans="2:47">
      <c r="B19" s="25" t="str">
        <f t="shared" ca="1" si="4"/>
        <v/>
      </c>
      <c r="C19" s="26" t="str">
        <f t="array" aca="1" ref="C19" ca="1">IF(COUNTIF(OFFSET(Col_Codes,,MONTH(1&amp;C$13)+($B$11-1)*12),"&gt;0")&lt;ROWS($14:19),"",INDEX(Col_Codes,MATCH(LARGE(OFFSET(Col_Codes,,MONTH(1&amp;C$13)+($B$11-1)*12)-ROW(Col_Codes)/9^9,ROWS($14:19)),OFFSET(Col_Codes,,MONTH(1&amp;C$13)+($B$11-1)*12)-ROW(Col_Codes)/9^9,0)))&amp;""</f>
        <v/>
      </c>
      <c r="D19" s="26" t="str">
        <f t="array" aca="1" ref="D19" ca="1">IF(COUNTIF(OFFSET(Col_Codes,,MONTH(1&amp;D$13)+($B$11-1)*12),"&gt;0")&lt;ROWS($14:19),"",INDEX(Col_Codes,MATCH(LARGE(OFFSET(Col_Codes,,MONTH(1&amp;D$13)+($B$11-1)*12)-ROW(Col_Codes)/9^9,ROWS($14:19)),OFFSET(Col_Codes,,MONTH(1&amp;D$13)+($B$11-1)*12)-ROW(Col_Codes)/9^9,0)))&amp;""</f>
        <v/>
      </c>
      <c r="E19" s="26" t="str">
        <f t="array" aca="1" ref="E19" ca="1">IF(COUNTIF(OFFSET(Col_Codes,,MONTH(1&amp;E$13)+($B$11-1)*12),"&gt;0")&lt;ROWS($14:19),"",INDEX(Col_Codes,MATCH(LARGE(OFFSET(Col_Codes,,MONTH(1&amp;E$13)+($B$11-1)*12)-ROW(Col_Codes)/9^9,ROWS($14:19)),OFFSET(Col_Codes,,MONTH(1&amp;E$13)+($B$11-1)*12)-ROW(Col_Codes)/9^9,0)))&amp;""</f>
        <v/>
      </c>
      <c r="F19" s="26" t="str">
        <f t="array" aca="1" ref="F19" ca="1">IF(COUNTIF(OFFSET(Col_Codes,,MONTH(1&amp;F$13)+($B$11-1)*12),"&gt;0")&lt;ROWS($14:19),"",INDEX(Col_Codes,MATCH(LARGE(OFFSET(Col_Codes,,MONTH(1&amp;F$13)+($B$11-1)*12)-ROW(Col_Codes)/9^9,ROWS($14:19)),OFFSET(Col_Codes,,MONTH(1&amp;F$13)+($B$11-1)*12)-ROW(Col_Codes)/9^9,0)))&amp;""</f>
        <v/>
      </c>
      <c r="G19" s="26" t="str">
        <f t="array" aca="1" ref="G19" ca="1">IF(COUNTIF(OFFSET(Col_Codes,,MONTH(1&amp;G$13)+($B$11-1)*12),"&gt;0")&lt;ROWS($14:19),"",INDEX(Col_Codes,MATCH(LARGE(OFFSET(Col_Codes,,MONTH(1&amp;G$13)+($B$11-1)*12)-ROW(Col_Codes)/9^9,ROWS($14:19)),OFFSET(Col_Codes,,MONTH(1&amp;G$13)+($B$11-1)*12)-ROW(Col_Codes)/9^9,0)))&amp;""</f>
        <v/>
      </c>
      <c r="H19" s="26" t="str">
        <f t="array" aca="1" ref="H19" ca="1">IF(COUNTIF(OFFSET(Col_Codes,,MONTH(1&amp;H$13)+($B$11-1)*12),"&gt;0")&lt;ROWS($14:19),"",INDEX(Col_Codes,MATCH(LARGE(OFFSET(Col_Codes,,MONTH(1&amp;H$13)+($B$11-1)*12)-ROW(Col_Codes)/9^9,ROWS($14:19)),OFFSET(Col_Codes,,MONTH(1&amp;H$13)+($B$11-1)*12)-ROW(Col_Codes)/9^9,0)))&amp;""</f>
        <v/>
      </c>
      <c r="I19" s="26" t="str">
        <f t="array" aca="1" ref="I19" ca="1">IF(COUNTIF(OFFSET(Col_Codes,,MONTH(1&amp;I$13)+($B$11-1)*12),"&gt;0")&lt;ROWS($14:19),"",INDEX(Col_Codes,MATCH(LARGE(OFFSET(Col_Codes,,MONTH(1&amp;I$13)+($B$11-1)*12)-ROW(Col_Codes)/9^9,ROWS($14:19)),OFFSET(Col_Codes,,MONTH(1&amp;I$13)+($B$11-1)*12)-ROW(Col_Codes)/9^9,0)))&amp;""</f>
        <v/>
      </c>
      <c r="J19" s="26" t="str">
        <f t="array" aca="1" ref="J19" ca="1">IF(COUNTIF(OFFSET(Col_Codes,,MONTH(1&amp;J$13)+($B$11-1)*12),"&gt;0")&lt;ROWS($14:19),"",INDEX(Col_Codes,MATCH(LARGE(OFFSET(Col_Codes,,MONTH(1&amp;J$13)+($B$11-1)*12)-ROW(Col_Codes)/9^9,ROWS($14:19)),OFFSET(Col_Codes,,MONTH(1&amp;J$13)+($B$11-1)*12)-ROW(Col_Codes)/9^9,0)))&amp;""</f>
        <v/>
      </c>
      <c r="K19" s="26" t="str">
        <f t="array" aca="1" ref="K19" ca="1">IF(COUNTIF(OFFSET(Col_Codes,,MONTH(1&amp;K$13)+($B$11-1)*12),"&gt;0")&lt;ROWS($14:19),"",INDEX(Col_Codes,MATCH(LARGE(OFFSET(Col_Codes,,MONTH(1&amp;K$13)+($B$11-1)*12)-ROW(Col_Codes)/9^9,ROWS($14:19)),OFFSET(Col_Codes,,MONTH(1&amp;K$13)+($B$11-1)*12)-ROW(Col_Codes)/9^9,0)))&amp;""</f>
        <v/>
      </c>
      <c r="L19" s="26" t="str">
        <f t="array" aca="1" ref="L19" ca="1">IF(COUNTIF(OFFSET(Col_Codes,,MONTH(1&amp;L$13)+($B$11-1)*12),"&gt;0")&lt;ROWS($14:19),"",INDEX(Col_Codes,MATCH(LARGE(OFFSET(Col_Codes,,MONTH(1&amp;L$13)+($B$11-1)*12)-ROW(Col_Codes)/9^9,ROWS($14:19)),OFFSET(Col_Codes,,MONTH(1&amp;L$13)+($B$11-1)*12)-ROW(Col_Codes)/9^9,0)))&amp;""</f>
        <v/>
      </c>
      <c r="M19" s="26" t="str">
        <f t="array" aca="1" ref="M19" ca="1">IF(COUNTIF(OFFSET(Col_Codes,,MONTH(1&amp;M$13)+($B$11-1)*12),"&gt;0")&lt;ROWS($14:19),"",INDEX(Col_Codes,MATCH(LARGE(OFFSET(Col_Codes,,MONTH(1&amp;M$13)+($B$11-1)*12)-ROW(Col_Codes)/9^9,ROWS($14:19)),OFFSET(Col_Codes,,MONTH(1&amp;M$13)+($B$11-1)*12)-ROW(Col_Codes)/9^9,0)))&amp;""</f>
        <v/>
      </c>
      <c r="N19" s="26" t="str">
        <f t="array" aca="1" ref="N19" ca="1">IF(COUNTIF(OFFSET(Col_Codes,,MONTH(1&amp;N$13)+($B$11-1)*12),"&gt;0")&lt;ROWS($14:19),"",INDEX(Col_Codes,MATCH(LARGE(OFFSET(Col_Codes,,MONTH(1&amp;N$13)+($B$11-1)*12)-ROW(Col_Codes)/9^9,ROWS($14:19)),OFFSET(Col_Codes,,MONTH(1&amp;N$13)+($B$11-1)*12)-ROW(Col_Codes)/9^9,0)))&amp;""</f>
        <v/>
      </c>
    </row>
    <row r="20" spans="2:47">
      <c r="B20" s="25" t="str">
        <f t="shared" ca="1" si="4"/>
        <v/>
      </c>
      <c r="C20" s="26" t="str">
        <f t="array" aca="1" ref="C20" ca="1">IF(COUNTIF(OFFSET(Col_Codes,,MONTH(1&amp;C$13)+($B$11-1)*12),"&gt;0")&lt;ROWS($14:20),"",INDEX(Col_Codes,MATCH(LARGE(OFFSET(Col_Codes,,MONTH(1&amp;C$13)+($B$11-1)*12)-ROW(Col_Codes)/9^9,ROWS($14:20)),OFFSET(Col_Codes,,MONTH(1&amp;C$13)+($B$11-1)*12)-ROW(Col_Codes)/9^9,0)))&amp;""</f>
        <v/>
      </c>
      <c r="D20" s="26" t="str">
        <f t="array" aca="1" ref="D20" ca="1">IF(COUNTIF(OFFSET(Col_Codes,,MONTH(1&amp;D$13)+($B$11-1)*12),"&gt;0")&lt;ROWS($14:20),"",INDEX(Col_Codes,MATCH(LARGE(OFFSET(Col_Codes,,MONTH(1&amp;D$13)+($B$11-1)*12)-ROW(Col_Codes)/9^9,ROWS($14:20)),OFFSET(Col_Codes,,MONTH(1&amp;D$13)+($B$11-1)*12)-ROW(Col_Codes)/9^9,0)))&amp;""</f>
        <v/>
      </c>
      <c r="E20" s="26" t="str">
        <f t="array" aca="1" ref="E20" ca="1">IF(COUNTIF(OFFSET(Col_Codes,,MONTH(1&amp;E$13)+($B$11-1)*12),"&gt;0")&lt;ROWS($14:20),"",INDEX(Col_Codes,MATCH(LARGE(OFFSET(Col_Codes,,MONTH(1&amp;E$13)+($B$11-1)*12)-ROW(Col_Codes)/9^9,ROWS($14:20)),OFFSET(Col_Codes,,MONTH(1&amp;E$13)+($B$11-1)*12)-ROW(Col_Codes)/9^9,0)))&amp;""</f>
        <v/>
      </c>
      <c r="F20" s="26" t="str">
        <f t="array" aca="1" ref="F20" ca="1">IF(COUNTIF(OFFSET(Col_Codes,,MONTH(1&amp;F$13)+($B$11-1)*12),"&gt;0")&lt;ROWS($14:20),"",INDEX(Col_Codes,MATCH(LARGE(OFFSET(Col_Codes,,MONTH(1&amp;F$13)+($B$11-1)*12)-ROW(Col_Codes)/9^9,ROWS($14:20)),OFFSET(Col_Codes,,MONTH(1&amp;F$13)+($B$11-1)*12)-ROW(Col_Codes)/9^9,0)))&amp;""</f>
        <v/>
      </c>
      <c r="G20" s="26" t="str">
        <f t="array" aca="1" ref="G20" ca="1">IF(COUNTIF(OFFSET(Col_Codes,,MONTH(1&amp;G$13)+($B$11-1)*12),"&gt;0")&lt;ROWS($14:20),"",INDEX(Col_Codes,MATCH(LARGE(OFFSET(Col_Codes,,MONTH(1&amp;G$13)+($B$11-1)*12)-ROW(Col_Codes)/9^9,ROWS($14:20)),OFFSET(Col_Codes,,MONTH(1&amp;G$13)+($B$11-1)*12)-ROW(Col_Codes)/9^9,0)))&amp;""</f>
        <v/>
      </c>
      <c r="H20" s="26" t="str">
        <f t="array" aca="1" ref="H20" ca="1">IF(COUNTIF(OFFSET(Col_Codes,,MONTH(1&amp;H$13)+($B$11-1)*12),"&gt;0")&lt;ROWS($14:20),"",INDEX(Col_Codes,MATCH(LARGE(OFFSET(Col_Codes,,MONTH(1&amp;H$13)+($B$11-1)*12)-ROW(Col_Codes)/9^9,ROWS($14:20)),OFFSET(Col_Codes,,MONTH(1&amp;H$13)+($B$11-1)*12)-ROW(Col_Codes)/9^9,0)))&amp;""</f>
        <v/>
      </c>
      <c r="I20" s="26" t="str">
        <f t="array" aca="1" ref="I20" ca="1">IF(COUNTIF(OFFSET(Col_Codes,,MONTH(1&amp;I$13)+($B$11-1)*12),"&gt;0")&lt;ROWS($14:20),"",INDEX(Col_Codes,MATCH(LARGE(OFFSET(Col_Codes,,MONTH(1&amp;I$13)+($B$11-1)*12)-ROW(Col_Codes)/9^9,ROWS($14:20)),OFFSET(Col_Codes,,MONTH(1&amp;I$13)+($B$11-1)*12)-ROW(Col_Codes)/9^9,0)))&amp;""</f>
        <v/>
      </c>
      <c r="J20" s="26" t="str">
        <f t="array" aca="1" ref="J20" ca="1">IF(COUNTIF(OFFSET(Col_Codes,,MONTH(1&amp;J$13)+($B$11-1)*12),"&gt;0")&lt;ROWS($14:20),"",INDEX(Col_Codes,MATCH(LARGE(OFFSET(Col_Codes,,MONTH(1&amp;J$13)+($B$11-1)*12)-ROW(Col_Codes)/9^9,ROWS($14:20)),OFFSET(Col_Codes,,MONTH(1&amp;J$13)+($B$11-1)*12)-ROW(Col_Codes)/9^9,0)))&amp;""</f>
        <v/>
      </c>
      <c r="K20" s="26" t="str">
        <f t="array" aca="1" ref="K20" ca="1">IF(COUNTIF(OFFSET(Col_Codes,,MONTH(1&amp;K$13)+($B$11-1)*12),"&gt;0")&lt;ROWS($14:20),"",INDEX(Col_Codes,MATCH(LARGE(OFFSET(Col_Codes,,MONTH(1&amp;K$13)+($B$11-1)*12)-ROW(Col_Codes)/9^9,ROWS($14:20)),OFFSET(Col_Codes,,MONTH(1&amp;K$13)+($B$11-1)*12)-ROW(Col_Codes)/9^9,0)))&amp;""</f>
        <v/>
      </c>
      <c r="L20" s="26" t="str">
        <f t="array" aca="1" ref="L20" ca="1">IF(COUNTIF(OFFSET(Col_Codes,,MONTH(1&amp;L$13)+($B$11-1)*12),"&gt;0")&lt;ROWS($14:20),"",INDEX(Col_Codes,MATCH(LARGE(OFFSET(Col_Codes,,MONTH(1&amp;L$13)+($B$11-1)*12)-ROW(Col_Codes)/9^9,ROWS($14:20)),OFFSET(Col_Codes,,MONTH(1&amp;L$13)+($B$11-1)*12)-ROW(Col_Codes)/9^9,0)))&amp;""</f>
        <v/>
      </c>
      <c r="M20" s="26" t="str">
        <f t="array" aca="1" ref="M20" ca="1">IF(COUNTIF(OFFSET(Col_Codes,,MONTH(1&amp;M$13)+($B$11-1)*12),"&gt;0")&lt;ROWS($14:20),"",INDEX(Col_Codes,MATCH(LARGE(OFFSET(Col_Codes,,MONTH(1&amp;M$13)+($B$11-1)*12)-ROW(Col_Codes)/9^9,ROWS($14:20)),OFFSET(Col_Codes,,MONTH(1&amp;M$13)+($B$11-1)*12)-ROW(Col_Codes)/9^9,0)))&amp;""</f>
        <v/>
      </c>
      <c r="N20" s="26" t="str">
        <f t="array" aca="1" ref="N20" ca="1">IF(COUNTIF(OFFSET(Col_Codes,,MONTH(1&amp;N$13)+($B$11-1)*12),"&gt;0")&lt;ROWS($14:20),"",INDEX(Col_Codes,MATCH(LARGE(OFFSET(Col_Codes,,MONTH(1&amp;N$13)+($B$11-1)*12)-ROW(Col_Codes)/9^9,ROWS($14:20)),OFFSET(Col_Codes,,MONTH(1&amp;N$13)+($B$11-1)*12)-ROW(Col_Codes)/9^9,0)))&amp;""</f>
        <v/>
      </c>
    </row>
    <row r="21" spans="2:47">
      <c r="B21" s="25" t="str">
        <f t="shared" ca="1" si="4"/>
        <v/>
      </c>
      <c r="C21" s="26" t="str">
        <f t="array" aca="1" ref="C21" ca="1">IF(COUNTIF(OFFSET(Col_Codes,,MONTH(1&amp;C$13)+($B$11-1)*12),"&gt;0")&lt;ROWS($14:21),"",INDEX(Col_Codes,MATCH(LARGE(OFFSET(Col_Codes,,MONTH(1&amp;C$13)+($B$11-1)*12)-ROW(Col_Codes)/9^9,ROWS($14:21)),OFFSET(Col_Codes,,MONTH(1&amp;C$13)+($B$11-1)*12)-ROW(Col_Codes)/9^9,0)))&amp;""</f>
        <v/>
      </c>
      <c r="D21" s="26" t="str">
        <f t="array" aca="1" ref="D21" ca="1">IF(COUNTIF(OFFSET(Col_Codes,,MONTH(1&amp;D$13)+($B$11-1)*12),"&gt;0")&lt;ROWS($14:21),"",INDEX(Col_Codes,MATCH(LARGE(OFFSET(Col_Codes,,MONTH(1&amp;D$13)+($B$11-1)*12)-ROW(Col_Codes)/9^9,ROWS($14:21)),OFFSET(Col_Codes,,MONTH(1&amp;D$13)+($B$11-1)*12)-ROW(Col_Codes)/9^9,0)))&amp;""</f>
        <v/>
      </c>
      <c r="E21" s="26" t="str">
        <f t="array" aca="1" ref="E21" ca="1">IF(COUNTIF(OFFSET(Col_Codes,,MONTH(1&amp;E$13)+($B$11-1)*12),"&gt;0")&lt;ROWS($14:21),"",INDEX(Col_Codes,MATCH(LARGE(OFFSET(Col_Codes,,MONTH(1&amp;E$13)+($B$11-1)*12)-ROW(Col_Codes)/9^9,ROWS($14:21)),OFFSET(Col_Codes,,MONTH(1&amp;E$13)+($B$11-1)*12)-ROW(Col_Codes)/9^9,0)))&amp;""</f>
        <v/>
      </c>
      <c r="F21" s="26" t="str">
        <f t="array" aca="1" ref="F21" ca="1">IF(COUNTIF(OFFSET(Col_Codes,,MONTH(1&amp;F$13)+($B$11-1)*12),"&gt;0")&lt;ROWS($14:21),"",INDEX(Col_Codes,MATCH(LARGE(OFFSET(Col_Codes,,MONTH(1&amp;F$13)+($B$11-1)*12)-ROW(Col_Codes)/9^9,ROWS($14:21)),OFFSET(Col_Codes,,MONTH(1&amp;F$13)+($B$11-1)*12)-ROW(Col_Codes)/9^9,0)))&amp;""</f>
        <v/>
      </c>
      <c r="G21" s="26" t="str">
        <f t="array" aca="1" ref="G21" ca="1">IF(COUNTIF(OFFSET(Col_Codes,,MONTH(1&amp;G$13)+($B$11-1)*12),"&gt;0")&lt;ROWS($14:21),"",INDEX(Col_Codes,MATCH(LARGE(OFFSET(Col_Codes,,MONTH(1&amp;G$13)+($B$11-1)*12)-ROW(Col_Codes)/9^9,ROWS($14:21)),OFFSET(Col_Codes,,MONTH(1&amp;G$13)+($B$11-1)*12)-ROW(Col_Codes)/9^9,0)))&amp;""</f>
        <v/>
      </c>
      <c r="H21" s="26" t="str">
        <f t="array" aca="1" ref="H21" ca="1">IF(COUNTIF(OFFSET(Col_Codes,,MONTH(1&amp;H$13)+($B$11-1)*12),"&gt;0")&lt;ROWS($14:21),"",INDEX(Col_Codes,MATCH(LARGE(OFFSET(Col_Codes,,MONTH(1&amp;H$13)+($B$11-1)*12)-ROW(Col_Codes)/9^9,ROWS($14:21)),OFFSET(Col_Codes,,MONTH(1&amp;H$13)+($B$11-1)*12)-ROW(Col_Codes)/9^9,0)))&amp;""</f>
        <v/>
      </c>
      <c r="I21" s="26" t="str">
        <f t="array" aca="1" ref="I21" ca="1">IF(COUNTIF(OFFSET(Col_Codes,,MONTH(1&amp;I$13)+($B$11-1)*12),"&gt;0")&lt;ROWS($14:21),"",INDEX(Col_Codes,MATCH(LARGE(OFFSET(Col_Codes,,MONTH(1&amp;I$13)+($B$11-1)*12)-ROW(Col_Codes)/9^9,ROWS($14:21)),OFFSET(Col_Codes,,MONTH(1&amp;I$13)+($B$11-1)*12)-ROW(Col_Codes)/9^9,0)))&amp;""</f>
        <v/>
      </c>
      <c r="J21" s="26" t="str">
        <f t="array" aca="1" ref="J21" ca="1">IF(COUNTIF(OFFSET(Col_Codes,,MONTH(1&amp;J$13)+($B$11-1)*12),"&gt;0")&lt;ROWS($14:21),"",INDEX(Col_Codes,MATCH(LARGE(OFFSET(Col_Codes,,MONTH(1&amp;J$13)+($B$11-1)*12)-ROW(Col_Codes)/9^9,ROWS($14:21)),OFFSET(Col_Codes,,MONTH(1&amp;J$13)+($B$11-1)*12)-ROW(Col_Codes)/9^9,0)))&amp;""</f>
        <v/>
      </c>
      <c r="K21" s="26" t="str">
        <f t="array" aca="1" ref="K21" ca="1">IF(COUNTIF(OFFSET(Col_Codes,,MONTH(1&amp;K$13)+($B$11-1)*12),"&gt;0")&lt;ROWS($14:21),"",INDEX(Col_Codes,MATCH(LARGE(OFFSET(Col_Codes,,MONTH(1&amp;K$13)+($B$11-1)*12)-ROW(Col_Codes)/9^9,ROWS($14:21)),OFFSET(Col_Codes,,MONTH(1&amp;K$13)+($B$11-1)*12)-ROW(Col_Codes)/9^9,0)))&amp;""</f>
        <v/>
      </c>
      <c r="L21" s="26" t="str">
        <f t="array" aca="1" ref="L21" ca="1">IF(COUNTIF(OFFSET(Col_Codes,,MONTH(1&amp;L$13)+($B$11-1)*12),"&gt;0")&lt;ROWS($14:21),"",INDEX(Col_Codes,MATCH(LARGE(OFFSET(Col_Codes,,MONTH(1&amp;L$13)+($B$11-1)*12)-ROW(Col_Codes)/9^9,ROWS($14:21)),OFFSET(Col_Codes,,MONTH(1&amp;L$13)+($B$11-1)*12)-ROW(Col_Codes)/9^9,0)))&amp;""</f>
        <v/>
      </c>
      <c r="M21" s="26" t="str">
        <f t="array" aca="1" ref="M21" ca="1">IF(COUNTIF(OFFSET(Col_Codes,,MONTH(1&amp;M$13)+($B$11-1)*12),"&gt;0")&lt;ROWS($14:21),"",INDEX(Col_Codes,MATCH(LARGE(OFFSET(Col_Codes,,MONTH(1&amp;M$13)+($B$11-1)*12)-ROW(Col_Codes)/9^9,ROWS($14:21)),OFFSET(Col_Codes,,MONTH(1&amp;M$13)+($B$11-1)*12)-ROW(Col_Codes)/9^9,0)))&amp;""</f>
        <v/>
      </c>
      <c r="N21" s="26" t="str">
        <f t="array" aca="1" ref="N21" ca="1">IF(COUNTIF(OFFSET(Col_Codes,,MONTH(1&amp;N$13)+($B$11-1)*12),"&gt;0")&lt;ROWS($14:21),"",INDEX(Col_Codes,MATCH(LARGE(OFFSET(Col_Codes,,MONTH(1&amp;N$13)+($B$11-1)*12)-ROW(Col_Codes)/9^9,ROWS($14:21)),OFFSET(Col_Codes,,MONTH(1&amp;N$13)+($B$11-1)*12)-ROW(Col_Codes)/9^9,0)))&amp;""</f>
        <v/>
      </c>
    </row>
    <row r="22" spans="2:47">
      <c r="B22" s="25" t="str">
        <f t="shared" ca="1" si="4"/>
        <v/>
      </c>
      <c r="C22" s="26" t="str">
        <f t="array" aca="1" ref="C22" ca="1">IF(COUNTIF(OFFSET(Col_Codes,,MONTH(1&amp;C$13)+($B$11-1)*12),"&gt;0")&lt;ROWS($14:22),"",INDEX(Col_Codes,MATCH(LARGE(OFFSET(Col_Codes,,MONTH(1&amp;C$13)+($B$11-1)*12)-ROW(Col_Codes)/9^9,ROWS($14:22)),OFFSET(Col_Codes,,MONTH(1&amp;C$13)+($B$11-1)*12)-ROW(Col_Codes)/9^9,0)))&amp;""</f>
        <v/>
      </c>
      <c r="D22" s="26" t="str">
        <f t="array" aca="1" ref="D22" ca="1">IF(COUNTIF(OFFSET(Col_Codes,,MONTH(1&amp;D$13)+($B$11-1)*12),"&gt;0")&lt;ROWS($14:22),"",INDEX(Col_Codes,MATCH(LARGE(OFFSET(Col_Codes,,MONTH(1&amp;D$13)+($B$11-1)*12)-ROW(Col_Codes)/9^9,ROWS($14:22)),OFFSET(Col_Codes,,MONTH(1&amp;D$13)+($B$11-1)*12)-ROW(Col_Codes)/9^9,0)))&amp;""</f>
        <v/>
      </c>
      <c r="E22" s="26" t="str">
        <f t="array" aca="1" ref="E22" ca="1">IF(COUNTIF(OFFSET(Col_Codes,,MONTH(1&amp;E$13)+($B$11-1)*12),"&gt;0")&lt;ROWS($14:22),"",INDEX(Col_Codes,MATCH(LARGE(OFFSET(Col_Codes,,MONTH(1&amp;E$13)+($B$11-1)*12)-ROW(Col_Codes)/9^9,ROWS($14:22)),OFFSET(Col_Codes,,MONTH(1&amp;E$13)+($B$11-1)*12)-ROW(Col_Codes)/9^9,0)))&amp;""</f>
        <v/>
      </c>
      <c r="F22" s="26" t="str">
        <f t="array" aca="1" ref="F22" ca="1">IF(COUNTIF(OFFSET(Col_Codes,,MONTH(1&amp;F$13)+($B$11-1)*12),"&gt;0")&lt;ROWS($14:22),"",INDEX(Col_Codes,MATCH(LARGE(OFFSET(Col_Codes,,MONTH(1&amp;F$13)+($B$11-1)*12)-ROW(Col_Codes)/9^9,ROWS($14:22)),OFFSET(Col_Codes,,MONTH(1&amp;F$13)+($B$11-1)*12)-ROW(Col_Codes)/9^9,0)))&amp;""</f>
        <v/>
      </c>
      <c r="G22" s="26" t="str">
        <f t="array" aca="1" ref="G22" ca="1">IF(COUNTIF(OFFSET(Col_Codes,,MONTH(1&amp;G$13)+($B$11-1)*12),"&gt;0")&lt;ROWS($14:22),"",INDEX(Col_Codes,MATCH(LARGE(OFFSET(Col_Codes,,MONTH(1&amp;G$13)+($B$11-1)*12)-ROW(Col_Codes)/9^9,ROWS($14:22)),OFFSET(Col_Codes,,MONTH(1&amp;G$13)+($B$11-1)*12)-ROW(Col_Codes)/9^9,0)))&amp;""</f>
        <v/>
      </c>
      <c r="H22" s="26" t="str">
        <f t="array" aca="1" ref="H22" ca="1">IF(COUNTIF(OFFSET(Col_Codes,,MONTH(1&amp;H$13)+($B$11-1)*12),"&gt;0")&lt;ROWS($14:22),"",INDEX(Col_Codes,MATCH(LARGE(OFFSET(Col_Codes,,MONTH(1&amp;H$13)+($B$11-1)*12)-ROW(Col_Codes)/9^9,ROWS($14:22)),OFFSET(Col_Codes,,MONTH(1&amp;H$13)+($B$11-1)*12)-ROW(Col_Codes)/9^9,0)))&amp;""</f>
        <v/>
      </c>
      <c r="I22" s="26" t="str">
        <f t="array" aca="1" ref="I22" ca="1">IF(COUNTIF(OFFSET(Col_Codes,,MONTH(1&amp;I$13)+($B$11-1)*12),"&gt;0")&lt;ROWS($14:22),"",INDEX(Col_Codes,MATCH(LARGE(OFFSET(Col_Codes,,MONTH(1&amp;I$13)+($B$11-1)*12)-ROW(Col_Codes)/9^9,ROWS($14:22)),OFFSET(Col_Codes,,MONTH(1&amp;I$13)+($B$11-1)*12)-ROW(Col_Codes)/9^9,0)))&amp;""</f>
        <v/>
      </c>
      <c r="J22" s="26" t="str">
        <f t="array" aca="1" ref="J22" ca="1">IF(COUNTIF(OFFSET(Col_Codes,,MONTH(1&amp;J$13)+($B$11-1)*12),"&gt;0")&lt;ROWS($14:22),"",INDEX(Col_Codes,MATCH(LARGE(OFFSET(Col_Codes,,MONTH(1&amp;J$13)+($B$11-1)*12)-ROW(Col_Codes)/9^9,ROWS($14:22)),OFFSET(Col_Codes,,MONTH(1&amp;J$13)+($B$11-1)*12)-ROW(Col_Codes)/9^9,0)))&amp;""</f>
        <v/>
      </c>
      <c r="K22" s="26" t="str">
        <f t="array" aca="1" ref="K22" ca="1">IF(COUNTIF(OFFSET(Col_Codes,,MONTH(1&amp;K$13)+($B$11-1)*12),"&gt;0")&lt;ROWS($14:22),"",INDEX(Col_Codes,MATCH(LARGE(OFFSET(Col_Codes,,MONTH(1&amp;K$13)+($B$11-1)*12)-ROW(Col_Codes)/9^9,ROWS($14:22)),OFFSET(Col_Codes,,MONTH(1&amp;K$13)+($B$11-1)*12)-ROW(Col_Codes)/9^9,0)))&amp;""</f>
        <v/>
      </c>
      <c r="L22" s="26" t="str">
        <f t="array" aca="1" ref="L22" ca="1">IF(COUNTIF(OFFSET(Col_Codes,,MONTH(1&amp;L$13)+($B$11-1)*12),"&gt;0")&lt;ROWS($14:22),"",INDEX(Col_Codes,MATCH(LARGE(OFFSET(Col_Codes,,MONTH(1&amp;L$13)+($B$11-1)*12)-ROW(Col_Codes)/9^9,ROWS($14:22)),OFFSET(Col_Codes,,MONTH(1&amp;L$13)+($B$11-1)*12)-ROW(Col_Codes)/9^9,0)))&amp;""</f>
        <v/>
      </c>
      <c r="M22" s="26" t="str">
        <f t="array" aca="1" ref="M22" ca="1">IF(COUNTIF(OFFSET(Col_Codes,,MONTH(1&amp;M$13)+($B$11-1)*12),"&gt;0")&lt;ROWS($14:22),"",INDEX(Col_Codes,MATCH(LARGE(OFFSET(Col_Codes,,MONTH(1&amp;M$13)+($B$11-1)*12)-ROW(Col_Codes)/9^9,ROWS($14:22)),OFFSET(Col_Codes,,MONTH(1&amp;M$13)+($B$11-1)*12)-ROW(Col_Codes)/9^9,0)))&amp;""</f>
        <v/>
      </c>
      <c r="N22" s="26" t="str">
        <f t="array" aca="1" ref="N22" ca="1">IF(COUNTIF(OFFSET(Col_Codes,,MONTH(1&amp;N$13)+($B$11-1)*12),"&gt;0")&lt;ROWS($14:22),"",INDEX(Col_Codes,MATCH(LARGE(OFFSET(Col_Codes,,MONTH(1&amp;N$13)+($B$11-1)*12)-ROW(Col_Codes)/9^9,ROWS($14:22)),OFFSET(Col_Codes,,MONTH(1&amp;N$13)+($B$11-1)*12)-ROW(Col_Codes)/9^9,0)))&amp;""</f>
        <v/>
      </c>
    </row>
    <row r="23" spans="2:47">
      <c r="B23" s="25" t="str">
        <f t="shared" ca="1" si="4"/>
        <v/>
      </c>
      <c r="C23" s="26" t="str">
        <f t="array" aca="1" ref="C23" ca="1">IF(COUNTIF(OFFSET(Col_Codes,,MONTH(1&amp;C$13)+($B$11-1)*12),"&gt;0")&lt;ROWS($14:23),"",INDEX(Col_Codes,MATCH(LARGE(OFFSET(Col_Codes,,MONTH(1&amp;C$13)+($B$11-1)*12)-ROW(Col_Codes)/9^9,ROWS($14:23)),OFFSET(Col_Codes,,MONTH(1&amp;C$13)+($B$11-1)*12)-ROW(Col_Codes)/9^9,0)))&amp;""</f>
        <v/>
      </c>
      <c r="D23" s="26" t="str">
        <f t="array" aca="1" ref="D23" ca="1">IF(COUNTIF(OFFSET(Col_Codes,,MONTH(1&amp;D$13)+($B$11-1)*12),"&gt;0")&lt;ROWS($14:23),"",INDEX(Col_Codes,MATCH(LARGE(OFFSET(Col_Codes,,MONTH(1&amp;D$13)+($B$11-1)*12)-ROW(Col_Codes)/9^9,ROWS($14:23)),OFFSET(Col_Codes,,MONTH(1&amp;D$13)+($B$11-1)*12)-ROW(Col_Codes)/9^9,0)))&amp;""</f>
        <v/>
      </c>
      <c r="E23" s="26" t="str">
        <f t="array" aca="1" ref="E23" ca="1">IF(COUNTIF(OFFSET(Col_Codes,,MONTH(1&amp;E$13)+($B$11-1)*12),"&gt;0")&lt;ROWS($14:23),"",INDEX(Col_Codes,MATCH(LARGE(OFFSET(Col_Codes,,MONTH(1&amp;E$13)+($B$11-1)*12)-ROW(Col_Codes)/9^9,ROWS($14:23)),OFFSET(Col_Codes,,MONTH(1&amp;E$13)+($B$11-1)*12)-ROW(Col_Codes)/9^9,0)))&amp;""</f>
        <v/>
      </c>
      <c r="F23" s="26" t="str">
        <f t="array" aca="1" ref="F23" ca="1">IF(COUNTIF(OFFSET(Col_Codes,,MONTH(1&amp;F$13)+($B$11-1)*12),"&gt;0")&lt;ROWS($14:23),"",INDEX(Col_Codes,MATCH(LARGE(OFFSET(Col_Codes,,MONTH(1&amp;F$13)+($B$11-1)*12)-ROW(Col_Codes)/9^9,ROWS($14:23)),OFFSET(Col_Codes,,MONTH(1&amp;F$13)+($B$11-1)*12)-ROW(Col_Codes)/9^9,0)))&amp;""</f>
        <v/>
      </c>
      <c r="G23" s="26" t="str">
        <f t="array" aca="1" ref="G23" ca="1">IF(COUNTIF(OFFSET(Col_Codes,,MONTH(1&amp;G$13)+($B$11-1)*12),"&gt;0")&lt;ROWS($14:23),"",INDEX(Col_Codes,MATCH(LARGE(OFFSET(Col_Codes,,MONTH(1&amp;G$13)+($B$11-1)*12)-ROW(Col_Codes)/9^9,ROWS($14:23)),OFFSET(Col_Codes,,MONTH(1&amp;G$13)+($B$11-1)*12)-ROW(Col_Codes)/9^9,0)))&amp;""</f>
        <v/>
      </c>
      <c r="H23" s="26" t="str">
        <f t="array" aca="1" ref="H23" ca="1">IF(COUNTIF(OFFSET(Col_Codes,,MONTH(1&amp;H$13)+($B$11-1)*12),"&gt;0")&lt;ROWS($14:23),"",INDEX(Col_Codes,MATCH(LARGE(OFFSET(Col_Codes,,MONTH(1&amp;H$13)+($B$11-1)*12)-ROW(Col_Codes)/9^9,ROWS($14:23)),OFFSET(Col_Codes,,MONTH(1&amp;H$13)+($B$11-1)*12)-ROW(Col_Codes)/9^9,0)))&amp;""</f>
        <v/>
      </c>
      <c r="I23" s="26" t="str">
        <f t="array" aca="1" ref="I23" ca="1">IF(COUNTIF(OFFSET(Col_Codes,,MONTH(1&amp;I$13)+($B$11-1)*12),"&gt;0")&lt;ROWS($14:23),"",INDEX(Col_Codes,MATCH(LARGE(OFFSET(Col_Codes,,MONTH(1&amp;I$13)+($B$11-1)*12)-ROW(Col_Codes)/9^9,ROWS($14:23)),OFFSET(Col_Codes,,MONTH(1&amp;I$13)+($B$11-1)*12)-ROW(Col_Codes)/9^9,0)))&amp;""</f>
        <v/>
      </c>
      <c r="J23" s="26" t="str">
        <f t="array" aca="1" ref="J23" ca="1">IF(COUNTIF(OFFSET(Col_Codes,,MONTH(1&amp;J$13)+($B$11-1)*12),"&gt;0")&lt;ROWS($14:23),"",INDEX(Col_Codes,MATCH(LARGE(OFFSET(Col_Codes,,MONTH(1&amp;J$13)+($B$11-1)*12)-ROW(Col_Codes)/9^9,ROWS($14:23)),OFFSET(Col_Codes,,MONTH(1&amp;J$13)+($B$11-1)*12)-ROW(Col_Codes)/9^9,0)))&amp;""</f>
        <v/>
      </c>
      <c r="K23" s="26" t="str">
        <f t="array" aca="1" ref="K23" ca="1">IF(COUNTIF(OFFSET(Col_Codes,,MONTH(1&amp;K$13)+($B$11-1)*12),"&gt;0")&lt;ROWS($14:23),"",INDEX(Col_Codes,MATCH(LARGE(OFFSET(Col_Codes,,MONTH(1&amp;K$13)+($B$11-1)*12)-ROW(Col_Codes)/9^9,ROWS($14:23)),OFFSET(Col_Codes,,MONTH(1&amp;K$13)+($B$11-1)*12)-ROW(Col_Codes)/9^9,0)))&amp;""</f>
        <v/>
      </c>
      <c r="L23" s="26" t="str">
        <f t="array" aca="1" ref="L23" ca="1">IF(COUNTIF(OFFSET(Col_Codes,,MONTH(1&amp;L$13)+($B$11-1)*12),"&gt;0")&lt;ROWS($14:23),"",INDEX(Col_Codes,MATCH(LARGE(OFFSET(Col_Codes,,MONTH(1&amp;L$13)+($B$11-1)*12)-ROW(Col_Codes)/9^9,ROWS($14:23)),OFFSET(Col_Codes,,MONTH(1&amp;L$13)+($B$11-1)*12)-ROW(Col_Codes)/9^9,0)))&amp;""</f>
        <v/>
      </c>
      <c r="M23" s="26" t="str">
        <f t="array" aca="1" ref="M23" ca="1">IF(COUNTIF(OFFSET(Col_Codes,,MONTH(1&amp;M$13)+($B$11-1)*12),"&gt;0")&lt;ROWS($14:23),"",INDEX(Col_Codes,MATCH(LARGE(OFFSET(Col_Codes,,MONTH(1&amp;M$13)+($B$11-1)*12)-ROW(Col_Codes)/9^9,ROWS($14:23)),OFFSET(Col_Codes,,MONTH(1&amp;M$13)+($B$11-1)*12)-ROW(Col_Codes)/9^9,0)))&amp;""</f>
        <v/>
      </c>
      <c r="N23" s="26" t="str">
        <f t="array" aca="1" ref="N23" ca="1">IF(COUNTIF(OFFSET(Col_Codes,,MONTH(1&amp;N$13)+($B$11-1)*12),"&gt;0")&lt;ROWS($14:23),"",INDEX(Col_Codes,MATCH(LARGE(OFFSET(Col_Codes,,MONTH(1&amp;N$13)+($B$11-1)*12)-ROW(Col_Codes)/9^9,ROWS($14:23)),OFFSET(Col_Codes,,MONTH(1&amp;N$13)+($B$11-1)*12)-ROW(Col_Codes)/9^9,0)))&amp;""</f>
        <v/>
      </c>
    </row>
    <row r="25" spans="2:47" ht="30" customHeight="1">
      <c r="B25" s="12" t="s">
        <v>38</v>
      </c>
      <c r="C25" s="8" t="s">
        <v>22</v>
      </c>
      <c r="D25" s="8" t="s">
        <v>23</v>
      </c>
      <c r="E25" s="8" t="s">
        <v>24</v>
      </c>
      <c r="F25" s="8" t="s">
        <v>25</v>
      </c>
      <c r="G25" s="8" t="s">
        <v>26</v>
      </c>
      <c r="H25" s="8" t="s">
        <v>27</v>
      </c>
      <c r="I25" s="8" t="s">
        <v>28</v>
      </c>
      <c r="J25" s="8" t="s">
        <v>29</v>
      </c>
      <c r="K25" s="8" t="s">
        <v>30</v>
      </c>
      <c r="L25" s="8" t="s">
        <v>31</v>
      </c>
      <c r="M25" s="8" t="s">
        <v>32</v>
      </c>
      <c r="N25" s="8" t="s">
        <v>33</v>
      </c>
    </row>
    <row r="26" spans="2:47">
      <c r="B26" s="22" t="s">
        <v>83</v>
      </c>
      <c r="C26" s="21" t="str">
        <f t="array" aca="1" ref="C26" ca="1">IF(MAX(OFFSET(Col_Codes,,MONTH(1&amp;C$13)+($B$11-1)*12))=0,"",INDEX(Lst_Familles,MATCH(LARGE(OFFSET(Lst_Familles,,MONTH(1&amp;C$25)+($B$11-1)*12)-ROW(Lst_Familles)/9^9,ROWS($14:14)),OFFSET(Lst_Familles,,MONTH(1&amp;C$25)+($B$11-1)*12)-ROW(Lst_Familles)/9^9,0)))&amp;""</f>
        <v>C.AC.ENFANTS&amp;ADO</v>
      </c>
      <c r="D26" s="21" t="str">
        <f t="array" aca="1" ref="D26" ca="1">IF(MAX(OFFSET(Col_Codes,,MONTH(1&amp;D$13)+($B$11-1)*12))=0,"",INDEX(Lst_Familles,MATCH(LARGE(OFFSET(Lst_Familles,,MONTH(1&amp;D$25)+($B$11-1)*12)-ROW(Lst_Familles)/9^9,ROWS($14:14)),OFFSET(Lst_Familles,,MONTH(1&amp;D$25)+($B$11-1)*12)-ROW(Lst_Familles)/9^9,0)))&amp;""</f>
        <v/>
      </c>
      <c r="E26" s="21" t="str">
        <f t="array" aca="1" ref="E26" ca="1">IF(MAX(OFFSET(Col_Codes,,MONTH(1&amp;E$13)+($B$11-1)*12))=0,"",INDEX(Lst_Familles,MATCH(LARGE(OFFSET(Lst_Familles,,MONTH(1&amp;E$25)+($B$11-1)*12)-ROW(Lst_Familles)/9^9,ROWS($14:14)),OFFSET(Lst_Familles,,MONTH(1&amp;E$25)+($B$11-1)*12)-ROW(Lst_Familles)/9^9,0)))&amp;""</f>
        <v/>
      </c>
      <c r="F26" s="21" t="str">
        <f t="array" aca="1" ref="F26" ca="1">IF(MAX(OFFSET(Col_Codes,,MONTH(1&amp;F$13)+($B$11-1)*12))=0,"",INDEX(Lst_Familles,MATCH(LARGE(OFFSET(Lst_Familles,,MONTH(1&amp;F$25)+($B$11-1)*12)-ROW(Lst_Familles)/9^9,ROWS($14:14)),OFFSET(Lst_Familles,,MONTH(1&amp;F$25)+($B$11-1)*12)-ROW(Lst_Familles)/9^9,0)))&amp;""</f>
        <v/>
      </c>
      <c r="G26" s="21" t="str">
        <f t="array" aca="1" ref="G26" ca="1">IF(MAX(OFFSET(Col_Codes,,MONTH(1&amp;G$13)+($B$11-1)*12))=0,"",INDEX(Lst_Familles,MATCH(LARGE(OFFSET(Lst_Familles,,MONTH(1&amp;G$25)+($B$11-1)*12)-ROW(Lst_Familles)/9^9,ROWS($14:14)),OFFSET(Lst_Familles,,MONTH(1&amp;G$25)+($B$11-1)*12)-ROW(Lst_Familles)/9^9,0)))&amp;""</f>
        <v/>
      </c>
      <c r="H26" s="21" t="str">
        <f t="array" aca="1" ref="H26" ca="1">IF(MAX(OFFSET(Col_Codes,,MONTH(1&amp;H$13)+($B$11-1)*12))=0,"",INDEX(Lst_Familles,MATCH(LARGE(OFFSET(Lst_Familles,,MONTH(1&amp;H$25)+($B$11-1)*12)-ROW(Lst_Familles)/9^9,ROWS($14:14)),OFFSET(Lst_Familles,,MONTH(1&amp;H$25)+($B$11-1)*12)-ROW(Lst_Familles)/9^9,0)))&amp;""</f>
        <v/>
      </c>
      <c r="I26" s="21" t="str">
        <f t="array" aca="1" ref="I26" ca="1">IF(MAX(OFFSET(Col_Codes,,MONTH(1&amp;I$13)+($B$11-1)*12))=0,"",INDEX(Lst_Familles,MATCH(LARGE(OFFSET(Lst_Familles,,MONTH(1&amp;I$25)+($B$11-1)*12)-ROW(Lst_Familles)/9^9,ROWS($14:14)),OFFSET(Lst_Familles,,MONTH(1&amp;I$25)+($B$11-1)*12)-ROW(Lst_Familles)/9^9,0)))&amp;""</f>
        <v/>
      </c>
      <c r="J26" s="21" t="str">
        <f t="array" aca="1" ref="J26" ca="1">IF(MAX(OFFSET(Col_Codes,,MONTH(1&amp;J$13)+($B$11-1)*12))=0,"",INDEX(Lst_Familles,MATCH(LARGE(OFFSET(Lst_Familles,,MONTH(1&amp;J$25)+($B$11-1)*12)-ROW(Lst_Familles)/9^9,ROWS($14:14)),OFFSET(Lst_Familles,,MONTH(1&amp;J$25)+($B$11-1)*12)-ROW(Lst_Familles)/9^9,0)))&amp;""</f>
        <v/>
      </c>
      <c r="K26" s="21" t="str">
        <f t="array" aca="1" ref="K26" ca="1">IF(MAX(OFFSET(Col_Codes,,MONTH(1&amp;K$13)+($B$11-1)*12))=0,"",INDEX(Lst_Familles,MATCH(LARGE(OFFSET(Lst_Familles,,MONTH(1&amp;K$25)+($B$11-1)*12)-ROW(Lst_Familles)/9^9,ROWS($14:14)),OFFSET(Lst_Familles,,MONTH(1&amp;K$25)+($B$11-1)*12)-ROW(Lst_Familles)/9^9,0)))&amp;""</f>
        <v/>
      </c>
      <c r="L26" s="21" t="str">
        <f t="array" aca="1" ref="L26" ca="1">IF(MAX(OFFSET(Col_Codes,,MONTH(1&amp;L$13)+($B$11-1)*12))=0,"",INDEX(Lst_Familles,MATCH(LARGE(OFFSET(Lst_Familles,,MONTH(1&amp;L$25)+($B$11-1)*12)-ROW(Lst_Familles)/9^9,ROWS($14:14)),OFFSET(Lst_Familles,,MONTH(1&amp;L$25)+($B$11-1)*12)-ROW(Lst_Familles)/9^9,0)))&amp;""</f>
        <v/>
      </c>
      <c r="M26" s="21" t="str">
        <f t="array" aca="1" ref="M26" ca="1">IF(MAX(OFFSET(Col_Codes,,MONTH(1&amp;M$13)+($B$11-1)*12))=0,"",INDEX(Lst_Familles,MATCH(LARGE(OFFSET(Lst_Familles,,MONTH(1&amp;M$25)+($B$11-1)*12)-ROW(Lst_Familles)/9^9,ROWS($14:14)),OFFSET(Lst_Familles,,MONTH(1&amp;M$25)+($B$11-1)*12)-ROW(Lst_Familles)/9^9,0)))&amp;""</f>
        <v/>
      </c>
      <c r="N26" s="21" t="str">
        <f t="array" aca="1" ref="N26" ca="1">IF(MAX(OFFSET(Col_Codes,,MONTH(1&amp;N$13)+($B$11-1)*12))=0,"",INDEX(Lst_Familles,MATCH(LARGE(OFFSET(Lst_Familles,,MONTH(1&amp;N$25)+($B$11-1)*12)-ROW(Lst_Familles)/9^9,ROWS($14:14)),OFFSET(Lst_Familles,,MONTH(1&amp;N$25)+($B$11-1)*12)-ROW(Lst_Familles)/9^9,0)))&amp;""</f>
        <v/>
      </c>
    </row>
    <row r="27" spans="2:47">
      <c r="B27" s="22" t="s">
        <v>84</v>
      </c>
      <c r="C27" s="21" t="str">
        <f t="array" aca="1" ref="C27" ca="1">IF(MAX(OFFSET(Col_Codes,,MONTH(1&amp;C$13)+($B$11-1)*12))=0,"",INDEX(Lst_Familles,MATCH(LARGE(OFFSET(Lst_Familles,,MONTH(1&amp;C$25)+($B$11-1)*12)-ROW(Lst_Familles)/9^9,ROWS($14:15)),OFFSET(Lst_Familles,,MONTH(1&amp;C$25)+($B$11-1)*12)-ROW(Lst_Familles)/9^9,0)))&amp;""</f>
        <v>LITERIE</v>
      </c>
      <c r="D27" s="21" t="str">
        <f t="array" aca="1" ref="D27" ca="1">IF(MAX(OFFSET(Col_Codes,,MONTH(1&amp;D$13)+($B$11-1)*12))=0,"",INDEX(Lst_Familles,MATCH(LARGE(OFFSET(Lst_Familles,,MONTH(1&amp;D$25)+($B$11-1)*12)-ROW(Lst_Familles)/9^9,ROWS($14:15)),OFFSET(Lst_Familles,,MONTH(1&amp;D$25)+($B$11-1)*12)-ROW(Lst_Familles)/9^9,0)))&amp;""</f>
        <v/>
      </c>
      <c r="E27" s="21" t="str">
        <f t="array" aca="1" ref="E27" ca="1">IF(MAX(OFFSET(Col_Codes,,MONTH(1&amp;E$13)+($B$11-1)*12))=0,"",INDEX(Lst_Familles,MATCH(LARGE(OFFSET(Lst_Familles,,MONTH(1&amp;E$25)+($B$11-1)*12)-ROW(Lst_Familles)/9^9,ROWS($14:15)),OFFSET(Lst_Familles,,MONTH(1&amp;E$25)+($B$11-1)*12)-ROW(Lst_Familles)/9^9,0)))&amp;""</f>
        <v/>
      </c>
      <c r="F27" s="21" t="str">
        <f t="array" aca="1" ref="F27" ca="1">IF(MAX(OFFSET(Col_Codes,,MONTH(1&amp;F$13)+($B$11-1)*12))=0,"",INDEX(Lst_Familles,MATCH(LARGE(OFFSET(Lst_Familles,,MONTH(1&amp;F$25)+($B$11-1)*12)-ROW(Lst_Familles)/9^9,ROWS($14:15)),OFFSET(Lst_Familles,,MONTH(1&amp;F$25)+($B$11-1)*12)-ROW(Lst_Familles)/9^9,0)))&amp;""</f>
        <v/>
      </c>
      <c r="G27" s="21" t="str">
        <f t="array" aca="1" ref="G27" ca="1">IF(MAX(OFFSET(Col_Codes,,MONTH(1&amp;G$13)+($B$11-1)*12))=0,"",INDEX(Lst_Familles,MATCH(LARGE(OFFSET(Lst_Familles,,MONTH(1&amp;G$25)+($B$11-1)*12)-ROW(Lst_Familles)/9^9,ROWS($14:15)),OFFSET(Lst_Familles,,MONTH(1&amp;G$25)+($B$11-1)*12)-ROW(Lst_Familles)/9^9,0)))&amp;""</f>
        <v/>
      </c>
      <c r="H27" s="21" t="str">
        <f t="array" aca="1" ref="H27" ca="1">IF(MAX(OFFSET(Col_Codes,,MONTH(1&amp;H$13)+($B$11-1)*12))=0,"",INDEX(Lst_Familles,MATCH(LARGE(OFFSET(Lst_Familles,,MONTH(1&amp;H$25)+($B$11-1)*12)-ROW(Lst_Familles)/9^9,ROWS($14:15)),OFFSET(Lst_Familles,,MONTH(1&amp;H$25)+($B$11-1)*12)-ROW(Lst_Familles)/9^9,0)))&amp;""</f>
        <v/>
      </c>
      <c r="I27" s="21" t="str">
        <f t="array" aca="1" ref="I27" ca="1">IF(MAX(OFFSET(Col_Codes,,MONTH(1&amp;I$13)+($B$11-1)*12))=0,"",INDEX(Lst_Familles,MATCH(LARGE(OFFSET(Lst_Familles,,MONTH(1&amp;I$25)+($B$11-1)*12)-ROW(Lst_Familles)/9^9,ROWS($14:15)),OFFSET(Lst_Familles,,MONTH(1&amp;I$25)+($B$11-1)*12)-ROW(Lst_Familles)/9^9,0)))&amp;""</f>
        <v/>
      </c>
      <c r="J27" s="21" t="str">
        <f t="array" aca="1" ref="J27" ca="1">IF(MAX(OFFSET(Col_Codes,,MONTH(1&amp;J$13)+($B$11-1)*12))=0,"",INDEX(Lst_Familles,MATCH(LARGE(OFFSET(Lst_Familles,,MONTH(1&amp;J$25)+($B$11-1)*12)-ROW(Lst_Familles)/9^9,ROWS($14:15)),OFFSET(Lst_Familles,,MONTH(1&amp;J$25)+($B$11-1)*12)-ROW(Lst_Familles)/9^9,0)))&amp;""</f>
        <v/>
      </c>
      <c r="K27" s="21" t="str">
        <f t="array" aca="1" ref="K27" ca="1">IF(MAX(OFFSET(Col_Codes,,MONTH(1&amp;K$13)+($B$11-1)*12))=0,"",INDEX(Lst_Familles,MATCH(LARGE(OFFSET(Lst_Familles,,MONTH(1&amp;K$25)+($B$11-1)*12)-ROW(Lst_Familles)/9^9,ROWS($14:15)),OFFSET(Lst_Familles,,MONTH(1&amp;K$25)+($B$11-1)*12)-ROW(Lst_Familles)/9^9,0)))&amp;""</f>
        <v/>
      </c>
      <c r="L27" s="21" t="str">
        <f t="array" aca="1" ref="L27" ca="1">IF(MAX(OFFSET(Col_Codes,,MONTH(1&amp;L$13)+($B$11-1)*12))=0,"",INDEX(Lst_Familles,MATCH(LARGE(OFFSET(Lst_Familles,,MONTH(1&amp;L$25)+($B$11-1)*12)-ROW(Lst_Familles)/9^9,ROWS($14:15)),OFFSET(Lst_Familles,,MONTH(1&amp;L$25)+($B$11-1)*12)-ROW(Lst_Familles)/9^9,0)))&amp;""</f>
        <v/>
      </c>
      <c r="M27" s="21" t="str">
        <f t="array" aca="1" ref="M27" ca="1">IF(MAX(OFFSET(Col_Codes,,MONTH(1&amp;M$13)+($B$11-1)*12))=0,"",INDEX(Lst_Familles,MATCH(LARGE(OFFSET(Lst_Familles,,MONTH(1&amp;M$25)+($B$11-1)*12)-ROW(Lst_Familles)/9^9,ROWS($14:15)),OFFSET(Lst_Familles,,MONTH(1&amp;M$25)+($B$11-1)*12)-ROW(Lst_Familles)/9^9,0)))&amp;""</f>
        <v/>
      </c>
      <c r="N27" s="21" t="str">
        <f t="array" aca="1" ref="N27" ca="1">IF(MAX(OFFSET(Col_Codes,,MONTH(1&amp;N$13)+($B$11-1)*12))=0,"",INDEX(Lst_Familles,MATCH(LARGE(OFFSET(Lst_Familles,,MONTH(1&amp;N$25)+($B$11-1)*12)-ROW(Lst_Familles)/9^9,ROWS($14:15)),OFFSET(Lst_Familles,,MONTH(1&amp;N$25)+($B$11-1)*12)-ROW(Lst_Familles)/9^9,0)))&amp;""</f>
        <v/>
      </c>
    </row>
    <row r="28" spans="2:47">
      <c r="B28" s="22" t="s">
        <v>85</v>
      </c>
      <c r="C28" s="21" t="str">
        <f t="array" aca="1" ref="C28" ca="1">IF(MAX(OFFSET(Col_Codes,,MONTH(1&amp;C$13)+($B$11-1)*12))=0,"",INDEX(Lst_Familles,MATCH(LARGE(OFFSET(Lst_Familles,,MONTH(1&amp;C$25)+($B$11-1)*12)-ROW(Lst_Familles)/9^9,ROWS($14:16)),OFFSET(Lst_Familles,,MONTH(1&amp;C$25)+($B$11-1)*12)-ROW(Lst_Familles)/9^9,0)))&amp;""</f>
        <v>COIN DECO</v>
      </c>
      <c r="D28" s="21" t="str">
        <f t="array" aca="1" ref="D28" ca="1">IF(MAX(OFFSET(Col_Codes,,MONTH(1&amp;D$13)+($B$11-1)*12))=0,"",INDEX(Lst_Familles,MATCH(LARGE(OFFSET(Lst_Familles,,MONTH(1&amp;D$25)+($B$11-1)*12)-ROW(Lst_Familles)/9^9,ROWS($14:16)),OFFSET(Lst_Familles,,MONTH(1&amp;D$25)+($B$11-1)*12)-ROW(Lst_Familles)/9^9,0)))&amp;""</f>
        <v/>
      </c>
      <c r="E28" s="21" t="str">
        <f t="array" aca="1" ref="E28" ca="1">IF(MAX(OFFSET(Col_Codes,,MONTH(1&amp;E$13)+($B$11-1)*12))=0,"",INDEX(Lst_Familles,MATCH(LARGE(OFFSET(Lst_Familles,,MONTH(1&amp;E$25)+($B$11-1)*12)-ROW(Lst_Familles)/9^9,ROWS($14:16)),OFFSET(Lst_Familles,,MONTH(1&amp;E$25)+($B$11-1)*12)-ROW(Lst_Familles)/9^9,0)))&amp;""</f>
        <v/>
      </c>
      <c r="F28" s="21" t="str">
        <f t="array" aca="1" ref="F28" ca="1">IF(MAX(OFFSET(Col_Codes,,MONTH(1&amp;F$13)+($B$11-1)*12))=0,"",INDEX(Lst_Familles,MATCH(LARGE(OFFSET(Lst_Familles,,MONTH(1&amp;F$25)+($B$11-1)*12)-ROW(Lst_Familles)/9^9,ROWS($14:16)),OFFSET(Lst_Familles,,MONTH(1&amp;F$25)+($B$11-1)*12)-ROW(Lst_Familles)/9^9,0)))&amp;""</f>
        <v/>
      </c>
      <c r="G28" s="21" t="str">
        <f t="array" aca="1" ref="G28" ca="1">IF(MAX(OFFSET(Col_Codes,,MONTH(1&amp;G$13)+($B$11-1)*12))=0,"",INDEX(Lst_Familles,MATCH(LARGE(OFFSET(Lst_Familles,,MONTH(1&amp;G$25)+($B$11-1)*12)-ROW(Lst_Familles)/9^9,ROWS($14:16)),OFFSET(Lst_Familles,,MONTH(1&amp;G$25)+($B$11-1)*12)-ROW(Lst_Familles)/9^9,0)))&amp;""</f>
        <v/>
      </c>
      <c r="H28" s="21" t="str">
        <f t="array" aca="1" ref="H28" ca="1">IF(MAX(OFFSET(Col_Codes,,MONTH(1&amp;H$13)+($B$11-1)*12))=0,"",INDEX(Lst_Familles,MATCH(LARGE(OFFSET(Lst_Familles,,MONTH(1&amp;H$25)+($B$11-1)*12)-ROW(Lst_Familles)/9^9,ROWS($14:16)),OFFSET(Lst_Familles,,MONTH(1&amp;H$25)+($B$11-1)*12)-ROW(Lst_Familles)/9^9,0)))&amp;""</f>
        <v/>
      </c>
      <c r="I28" s="21" t="str">
        <f t="array" aca="1" ref="I28" ca="1">IF(MAX(OFFSET(Col_Codes,,MONTH(1&amp;I$13)+($B$11-1)*12))=0,"",INDEX(Lst_Familles,MATCH(LARGE(OFFSET(Lst_Familles,,MONTH(1&amp;I$25)+($B$11-1)*12)-ROW(Lst_Familles)/9^9,ROWS($14:16)),OFFSET(Lst_Familles,,MONTH(1&amp;I$25)+($B$11-1)*12)-ROW(Lst_Familles)/9^9,0)))&amp;""</f>
        <v/>
      </c>
      <c r="J28" s="21" t="str">
        <f t="array" aca="1" ref="J28" ca="1">IF(MAX(OFFSET(Col_Codes,,MONTH(1&amp;J$13)+($B$11-1)*12))=0,"",INDEX(Lst_Familles,MATCH(LARGE(OFFSET(Lst_Familles,,MONTH(1&amp;J$25)+($B$11-1)*12)-ROW(Lst_Familles)/9^9,ROWS($14:16)),OFFSET(Lst_Familles,,MONTH(1&amp;J$25)+($B$11-1)*12)-ROW(Lst_Familles)/9^9,0)))&amp;""</f>
        <v/>
      </c>
      <c r="K28" s="21" t="str">
        <f t="array" aca="1" ref="K28" ca="1">IF(MAX(OFFSET(Col_Codes,,MONTH(1&amp;K$13)+($B$11-1)*12))=0,"",INDEX(Lst_Familles,MATCH(LARGE(OFFSET(Lst_Familles,,MONTH(1&amp;K$25)+($B$11-1)*12)-ROW(Lst_Familles)/9^9,ROWS($14:16)),OFFSET(Lst_Familles,,MONTH(1&amp;K$25)+($B$11-1)*12)-ROW(Lst_Familles)/9^9,0)))&amp;""</f>
        <v/>
      </c>
      <c r="L28" s="21" t="str">
        <f t="array" aca="1" ref="L28" ca="1">IF(MAX(OFFSET(Col_Codes,,MONTH(1&amp;L$13)+($B$11-1)*12))=0,"",INDEX(Lst_Familles,MATCH(LARGE(OFFSET(Lst_Familles,,MONTH(1&amp;L$25)+($B$11-1)*12)-ROW(Lst_Familles)/9^9,ROWS($14:16)),OFFSET(Lst_Familles,,MONTH(1&amp;L$25)+($B$11-1)*12)-ROW(Lst_Familles)/9^9,0)))&amp;""</f>
        <v/>
      </c>
      <c r="M28" s="21" t="str">
        <f t="array" aca="1" ref="M28" ca="1">IF(MAX(OFFSET(Col_Codes,,MONTH(1&amp;M$13)+($B$11-1)*12))=0,"",INDEX(Lst_Familles,MATCH(LARGE(OFFSET(Lst_Familles,,MONTH(1&amp;M$25)+($B$11-1)*12)-ROW(Lst_Familles)/9^9,ROWS($14:16)),OFFSET(Lst_Familles,,MONTH(1&amp;M$25)+($B$11-1)*12)-ROW(Lst_Familles)/9^9,0)))&amp;""</f>
        <v/>
      </c>
      <c r="N28" s="21" t="str">
        <f t="array" aca="1" ref="N28" ca="1">IF(MAX(OFFSET(Col_Codes,,MONTH(1&amp;N$13)+($B$11-1)*12))=0,"",INDEX(Lst_Familles,MATCH(LARGE(OFFSET(Lst_Familles,,MONTH(1&amp;N$25)+($B$11-1)*12)-ROW(Lst_Familles)/9^9,ROWS($14:16)),OFFSET(Lst_Familles,,MONTH(1&amp;N$25)+($B$11-1)*12)-ROW(Lst_Familles)/9^9,0)))&amp;""</f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Listes</vt:lpstr>
      <vt:lpstr>Base_Articles</vt:lpstr>
      <vt:lpstr>Mouvements</vt:lpstr>
      <vt:lpstr>TCD</vt:lpstr>
      <vt:lpstr>Synthese</vt:lpstr>
      <vt:lpstr>Col_Artciles</vt:lpstr>
      <vt:lpstr>Col_Codes</vt:lpstr>
      <vt:lpstr>Col_Familles</vt:lpstr>
      <vt:lpstr>DEPLACEMENT</vt:lpstr>
      <vt:lpstr>ENTRÉE</vt:lpstr>
      <vt:lpstr>Lst_Mouvements</vt:lpstr>
      <vt:lpstr>MCOL_Article</vt:lpstr>
      <vt:lpstr>MCOL_Code</vt:lpstr>
      <vt:lpstr>MCOL_Date</vt:lpstr>
      <vt:lpstr>MCOL_Famille</vt:lpstr>
      <vt:lpstr>MCOL_Lieu</vt:lpstr>
      <vt:lpstr>MCOL_Montant</vt:lpstr>
      <vt:lpstr>MCOL_Mouv</vt:lpstr>
      <vt:lpstr>MCOL_Qte</vt:lpstr>
      <vt:lpstr>SORTIE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2016-05-03T11:34:12Z</dcterms:modified>
</cp:coreProperties>
</file>