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ultimagroup-my.sharepoint.com/personal/fbillard_ultimadisplays_fr/Documents/Impression/"/>
    </mc:Choice>
  </mc:AlternateContent>
  <xr:revisionPtr revIDLastSave="1868" documentId="8_{8A9950A1-8740-4143-B5FA-BA9EF17EEBF6}" xr6:coauthVersionLast="45" xr6:coauthVersionMax="45" xr10:uidLastSave="{05F0E15B-1C39-4F15-933A-B8A647822475}"/>
  <bookViews>
    <workbookView xWindow="-120" yWindow="-120" windowWidth="29040" windowHeight="15990" activeTab="1" xr2:uid="{5DA7A613-A73B-4B58-9957-276A0BD8E52F}"/>
  </bookViews>
  <sheets>
    <sheet name="MACHINES PRODUITS PROFILS" sheetId="1" r:id="rId1"/>
    <sheet name="Planning" sheetId="5" r:id="rId2"/>
    <sheet name="Synthese" sheetId="6" r:id="rId3"/>
  </sheets>
  <definedNames>
    <definedName name="MenuEnCours">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6" l="1" a="1"/>
  <c r="E9" i="6" s="1"/>
  <c r="E3" i="6"/>
  <c r="E10" i="6" s="1" a="1"/>
  <c r="E10" i="6" s="1"/>
  <c r="C31" i="5"/>
  <c r="C38" i="5"/>
  <c r="C24" i="5"/>
  <c r="C17" i="5"/>
  <c r="C10" i="5"/>
  <c r="C3" i="5"/>
  <c r="D3" i="6" s="1"/>
  <c r="D6" i="6" s="1" a="1"/>
  <c r="D6" i="6" s="1"/>
  <c r="E8" i="6" l="1" a="1"/>
  <c r="E8" i="6" s="1"/>
  <c r="D9" i="6" a="1"/>
  <c r="D9" i="6" s="1"/>
  <c r="E15" i="6" a="1"/>
  <c r="E15" i="6" s="1"/>
  <c r="E6" i="6" a="1"/>
  <c r="E6" i="6" s="1"/>
  <c r="D17" i="6" a="1"/>
  <c r="D17" i="6" s="1"/>
  <c r="E12" i="6" a="1"/>
  <c r="E12" i="6" s="1"/>
  <c r="E5" i="6" a="1"/>
  <c r="E5" i="6" s="1"/>
  <c r="D13" i="6" a="1"/>
  <c r="D13" i="6" s="1"/>
  <c r="D16" i="6" a="1"/>
  <c r="D16" i="6" s="1"/>
  <c r="D15" i="6" a="1"/>
  <c r="D15" i="6" s="1"/>
  <c r="D11" i="6" a="1"/>
  <c r="D11" i="6" s="1"/>
  <c r="D7" i="6" a="1"/>
  <c r="D7" i="6" s="1"/>
  <c r="E17" i="6" a="1"/>
  <c r="E17" i="6" s="1"/>
  <c r="E14" i="6" a="1"/>
  <c r="E14" i="6" s="1"/>
  <c r="E11" i="6" a="1"/>
  <c r="E11" i="6" s="1"/>
  <c r="E7" i="6" a="1"/>
  <c r="E7" i="6" s="1"/>
  <c r="D5" i="6" a="1"/>
  <c r="D5" i="6" s="1"/>
  <c r="D12" i="6" a="1"/>
  <c r="D12" i="6" s="1"/>
  <c r="D8" i="6" a="1"/>
  <c r="D8" i="6" s="1"/>
  <c r="D14" i="6" a="1"/>
  <c r="D14" i="6" s="1"/>
  <c r="D10" i="6" a="1"/>
  <c r="D10" i="6" s="1"/>
  <c r="E16" i="6" a="1"/>
  <c r="E16" i="6" s="1"/>
  <c r="E13" i="6" a="1"/>
  <c r="E13" i="6" s="1"/>
  <c r="C28" i="6"/>
  <c r="C27" i="6"/>
  <c r="D10" i="5"/>
  <c r="D11" i="5" s="1"/>
  <c r="D12" i="5" s="1"/>
  <c r="D13" i="5" s="1"/>
  <c r="D4" i="5"/>
  <c r="D5" i="5" s="1"/>
  <c r="D6" i="5" s="1"/>
  <c r="F2" i="5"/>
  <c r="G2" i="5" s="1"/>
  <c r="H2" i="5" s="1"/>
  <c r="I2" i="5" s="1"/>
  <c r="J2" i="5" s="1"/>
  <c r="K2" i="5" s="1"/>
  <c r="L2" i="5" s="1"/>
  <c r="M2" i="5" s="1"/>
  <c r="N2" i="5" s="1"/>
  <c r="O2" i="5" s="1"/>
  <c r="P2" i="5" s="1"/>
  <c r="Q2" i="5" s="1"/>
  <c r="R2" i="5" s="1"/>
  <c r="S2" i="5" s="1"/>
  <c r="T2" i="5" s="1"/>
  <c r="U2" i="5" s="1"/>
  <c r="V2" i="5" s="1"/>
  <c r="W2" i="5" s="1"/>
  <c r="X2" i="5" s="1"/>
  <c r="Y2" i="5" s="1"/>
  <c r="Z2" i="5" s="1"/>
  <c r="AA2" i="5" s="1"/>
  <c r="AB2" i="5" s="1"/>
  <c r="AC2" i="5" s="1"/>
  <c r="AD2" i="5" s="1"/>
  <c r="AE2" i="5" s="1"/>
  <c r="AF2" i="5" s="1"/>
  <c r="AG2" i="5" s="1"/>
  <c r="AH2" i="5" s="1"/>
  <c r="AI2" i="5" s="1"/>
  <c r="AJ2" i="5" s="1"/>
  <c r="AK2" i="5" s="1"/>
  <c r="AL2" i="5" s="1"/>
  <c r="AM2" i="5" s="1"/>
  <c r="AN2" i="5" s="1"/>
  <c r="AO2" i="5" s="1"/>
  <c r="AP2" i="5" s="1"/>
  <c r="AQ2" i="5" s="1"/>
  <c r="AR2" i="5" s="1"/>
  <c r="AS2" i="5" s="1"/>
  <c r="AT2" i="5" s="1"/>
  <c r="AU2" i="5" s="1"/>
  <c r="AV2" i="5" s="1"/>
  <c r="AW2" i="5" s="1"/>
  <c r="AX2" i="5" s="1"/>
  <c r="AY2" i="5" s="1"/>
  <c r="AZ2" i="5" s="1"/>
  <c r="BA2" i="5" s="1"/>
  <c r="BB2" i="5" s="1"/>
  <c r="BC2" i="5" s="1"/>
  <c r="BD2" i="5" s="1"/>
  <c r="BE2" i="5" s="1"/>
  <c r="BF2" i="5" s="1"/>
  <c r="BG2" i="5" s="1"/>
  <c r="BH2" i="5" s="1"/>
  <c r="BI2" i="5" s="1"/>
  <c r="BJ2" i="5" s="1"/>
  <c r="BK2" i="5" s="1"/>
  <c r="BL2" i="5" s="1"/>
  <c r="D7" i="5" l="1"/>
  <c r="D8" i="5" s="1"/>
  <c r="D1" i="5"/>
  <c r="D14" i="5"/>
  <c r="D15" i="5" s="1"/>
  <c r="D16" i="5" s="1"/>
  <c r="D17" i="5"/>
  <c r="D18" i="5" l="1"/>
  <c r="D19" i="5" s="1"/>
  <c r="D20" i="5" s="1"/>
  <c r="D24" i="5"/>
  <c r="D9" i="5"/>
  <c r="D25" i="5" l="1"/>
  <c r="D26" i="5" s="1"/>
  <c r="D27" i="5" s="1"/>
  <c r="D31" i="5"/>
  <c r="F3" i="6"/>
  <c r="D21" i="5"/>
  <c r="F7" i="6" l="1" a="1"/>
  <c r="F7" i="6" s="1"/>
  <c r="F11" i="6" a="1"/>
  <c r="F11" i="6" s="1"/>
  <c r="F14" i="6" a="1"/>
  <c r="F14" i="6" s="1"/>
  <c r="F17" i="6" a="1"/>
  <c r="F17" i="6" s="1"/>
  <c r="F13" i="6" a="1"/>
  <c r="F13" i="6" s="1"/>
  <c r="F5" i="6" a="1"/>
  <c r="F5" i="6" s="1"/>
  <c r="F8" i="6" a="1"/>
  <c r="F8" i="6" s="1"/>
  <c r="F12" i="6" a="1"/>
  <c r="F12" i="6" s="1"/>
  <c r="F6" i="6" a="1"/>
  <c r="F6" i="6" s="1"/>
  <c r="F9" i="6" a="1"/>
  <c r="F9" i="6" s="1"/>
  <c r="F15" i="6" a="1"/>
  <c r="F15" i="6" s="1"/>
  <c r="F10" i="6" a="1"/>
  <c r="F10" i="6" s="1"/>
  <c r="F16" i="6" a="1"/>
  <c r="F16" i="6" s="1"/>
  <c r="D22" i="5"/>
  <c r="D32" i="5"/>
  <c r="D33" i="5" s="1"/>
  <c r="D34" i="5" s="1"/>
  <c r="D38" i="5"/>
  <c r="D39" i="5" s="1"/>
  <c r="D40" i="5" s="1"/>
  <c r="D41" i="5" s="1"/>
  <c r="G3" i="6"/>
  <c r="D28" i="5"/>
  <c r="D29" i="5" s="1"/>
  <c r="D30" i="5" s="1"/>
  <c r="G5" i="6" l="1" a="1"/>
  <c r="G5" i="6" s="1"/>
  <c r="G8" i="6" a="1"/>
  <c r="G8" i="6" s="1"/>
  <c r="G12" i="6" a="1"/>
  <c r="G12" i="6" s="1"/>
  <c r="G6" i="6" a="1"/>
  <c r="G6" i="6" s="1"/>
  <c r="G9" i="6" a="1"/>
  <c r="G9" i="6" s="1"/>
  <c r="G15" i="6" a="1"/>
  <c r="G15" i="6" s="1"/>
  <c r="G10" i="6" a="1"/>
  <c r="G10" i="6" s="1"/>
  <c r="G13" i="6" a="1"/>
  <c r="G13" i="6" s="1"/>
  <c r="G16" i="6" a="1"/>
  <c r="G16" i="6" s="1"/>
  <c r="G7" i="6" a="1"/>
  <c r="G7" i="6" s="1"/>
  <c r="G11" i="6" a="1"/>
  <c r="G11" i="6" s="1"/>
  <c r="G14" i="6" a="1"/>
  <c r="G14" i="6" s="1"/>
  <c r="G17" i="6" a="1"/>
  <c r="G17" i="6" s="1"/>
  <c r="D23" i="5"/>
  <c r="I3" i="6"/>
  <c r="D42" i="5"/>
  <c r="D43" i="5" s="1"/>
  <c r="D44" i="5" s="1"/>
  <c r="H3" i="6"/>
  <c r="D35" i="5"/>
  <c r="D36" i="5" s="1"/>
  <c r="D37" i="5" s="1"/>
  <c r="H6" i="6" l="1" a="1"/>
  <c r="H6" i="6" s="1"/>
  <c r="H9" i="6" a="1"/>
  <c r="H9" i="6" s="1"/>
  <c r="H15" i="6" a="1"/>
  <c r="H15" i="6" s="1"/>
  <c r="H10" i="6" a="1"/>
  <c r="H10" i="6" s="1"/>
  <c r="H13" i="6" a="1"/>
  <c r="H13" i="6" s="1"/>
  <c r="H16" i="6" a="1"/>
  <c r="H16" i="6" s="1"/>
  <c r="H7" i="6" a="1"/>
  <c r="H7" i="6" s="1"/>
  <c r="H11" i="6" a="1"/>
  <c r="H11" i="6" s="1"/>
  <c r="H14" i="6" a="1"/>
  <c r="H14" i="6" s="1"/>
  <c r="H17" i="6" a="1"/>
  <c r="H17" i="6" s="1"/>
  <c r="H5" i="6" a="1"/>
  <c r="H5" i="6" s="1"/>
  <c r="H8" i="6" a="1"/>
  <c r="H8" i="6" s="1"/>
  <c r="H12" i="6" a="1"/>
  <c r="H12" i="6" s="1"/>
  <c r="I5" i="6" a="1"/>
  <c r="I5" i="6" s="1"/>
  <c r="I8" i="6" a="1"/>
  <c r="I8" i="6" s="1"/>
  <c r="I11" i="6" a="1"/>
  <c r="I11" i="6" s="1"/>
  <c r="I14" i="6" a="1"/>
  <c r="I14" i="6" s="1"/>
  <c r="I6" i="6" a="1"/>
  <c r="I6" i="6" s="1"/>
  <c r="I12" i="6" a="1"/>
  <c r="I12" i="6" s="1"/>
  <c r="I17" i="6" a="1"/>
  <c r="I17" i="6" s="1"/>
  <c r="I9" i="6" a="1"/>
  <c r="I9" i="6" s="1"/>
  <c r="I15" i="6" a="1"/>
  <c r="I15" i="6" s="1"/>
  <c r="I7" i="6" a="1"/>
  <c r="I7" i="6" s="1"/>
  <c r="I10" i="6" a="1"/>
  <c r="I10" i="6" s="1"/>
  <c r="I13" i="6" a="1"/>
  <c r="I13" i="6" s="1"/>
  <c r="I16" i="6" a="1"/>
  <c r="I16" i="6" s="1"/>
  <c r="J7" i="6" l="1"/>
  <c r="J13" i="6"/>
  <c r="J6" i="6"/>
  <c r="J11" i="6"/>
  <c r="J10" i="6"/>
  <c r="J12" i="6"/>
  <c r="J15" i="6"/>
  <c r="J14" i="6"/>
  <c r="J9" i="6"/>
  <c r="J8" i="6"/>
  <c r="J5" i="6"/>
  <c r="J17" i="6"/>
  <c r="J16" i="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<sst xmlns="http://schemas.openxmlformats.org/spreadsheetml/2006/main" count="242" uniqueCount="89">
  <si>
    <t>DURST SUBLI</t>
  </si>
  <si>
    <t>HP1</t>
  </si>
  <si>
    <t>HP2</t>
  </si>
  <si>
    <t>DURST UV</t>
  </si>
  <si>
    <t>CALANDRE 2</t>
  </si>
  <si>
    <t>FLAG</t>
  </si>
  <si>
    <t>UBLOCK</t>
  </si>
  <si>
    <t>ULITE SUBLI</t>
  </si>
  <si>
    <t>PAPIER UXTENSE</t>
  </si>
  <si>
    <t>PAPIER USTRECH</t>
  </si>
  <si>
    <t>PAPIER UAIR</t>
  </si>
  <si>
    <t>PAPIER UDISPLAY</t>
  </si>
  <si>
    <t>FLAG M1</t>
  </si>
  <si>
    <t>BACHE ECO</t>
  </si>
  <si>
    <t>BACHE PRENIUM</t>
  </si>
  <si>
    <t>ULITE UV</t>
  </si>
  <si>
    <t>ADHESIF UV</t>
  </si>
  <si>
    <t>x</t>
  </si>
  <si>
    <t>CALANDRE 3</t>
  </si>
  <si>
    <t>ok = PROFIL FAIT</t>
  </si>
  <si>
    <t>ok</t>
  </si>
  <si>
    <t>AR : PROFIL A REVOIR</t>
  </si>
  <si>
    <t>AR</t>
  </si>
  <si>
    <t>NOK = PROFIL A FAIRE</t>
  </si>
  <si>
    <t>NOK</t>
  </si>
  <si>
    <t>ZUND</t>
  </si>
  <si>
    <t>COUPE : OK</t>
  </si>
  <si>
    <t>PAPIER ELASTICO</t>
  </si>
  <si>
    <t>x = Machines  Concernées</t>
  </si>
  <si>
    <t>PROFIL PAR MACHINE</t>
  </si>
  <si>
    <t>DEFORMATION CALANDRAGE (VITESSE - TIRANT - % IMPRESSION- …)</t>
  </si>
  <si>
    <t xml:space="preserve">CALANDRAGE : OK </t>
  </si>
  <si>
    <t>CLALANDRAGE A VERIFIER</t>
  </si>
  <si>
    <t>DECOUPE ZUND OK 100% AUX COTES +  GABARIT OK</t>
  </si>
  <si>
    <t>GNOK : GABARIT NON OK</t>
  </si>
  <si>
    <t>NOK : COUPE PBL</t>
  </si>
  <si>
    <t>GNOK</t>
  </si>
  <si>
    <t>OK</t>
  </si>
  <si>
    <t>CALAGE DES SUPPORTS PAR PRODUITS</t>
  </si>
  <si>
    <t>Code</t>
  </si>
  <si>
    <t>Motif / projet</t>
  </si>
  <si>
    <t>Type</t>
  </si>
  <si>
    <t>total 1</t>
  </si>
  <si>
    <t>total 2</t>
  </si>
  <si>
    <t>total 3</t>
  </si>
  <si>
    <t>total 4</t>
  </si>
  <si>
    <t>total 5</t>
  </si>
  <si>
    <t>total 6</t>
  </si>
  <si>
    <t>total</t>
  </si>
  <si>
    <t>Nature</t>
  </si>
  <si>
    <t xml:space="preserve"> P L A N N I N G  M A C H I N E S - M A T I E R E S</t>
  </si>
  <si>
    <t>UX</t>
  </si>
  <si>
    <t>UB</t>
  </si>
  <si>
    <t>UA</t>
  </si>
  <si>
    <t>UF</t>
  </si>
  <si>
    <t>UF1</t>
  </si>
  <si>
    <t>UD</t>
  </si>
  <si>
    <t>HH:MM</t>
  </si>
  <si>
    <t>LUNDI</t>
  </si>
  <si>
    <t>MARDI</t>
  </si>
  <si>
    <t>JEUDI</t>
  </si>
  <si>
    <t>MERCREDI</t>
  </si>
  <si>
    <t>VENDREDI</t>
  </si>
  <si>
    <t>SAMEDI</t>
  </si>
  <si>
    <t>DIMANCHE</t>
  </si>
  <si>
    <t>Total HH: MM / SEMAINE</t>
  </si>
  <si>
    <t>TOTAL H/ MATIERE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</si>
  <si>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</si>
  <si>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</si>
  <si>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</si>
  <si>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</si>
  <si>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</si>
  <si>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</si>
  <si>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</si>
  <si>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</si>
  <si>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</si>
  <si>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</si>
  <si>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</si>
  <si>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</si>
  <si>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</si>
  <si>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Activités NORD</t>
  </si>
  <si>
    <t>Activités SUD</t>
  </si>
  <si>
    <t>UXS</t>
  </si>
  <si>
    <t>ULI</t>
  </si>
  <si>
    <t>UL</t>
  </si>
  <si>
    <t>BAE</t>
  </si>
  <si>
    <t>BAP</t>
  </si>
  <si>
    <t>AH</t>
  </si>
  <si>
    <t>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</si>
</sst>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ddd\ dd/mm"/>
    <numFmt numFmtId="166" formatCode="hh&quot;H&quot;\ mm&quot;mn&quot;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254C9"/>
        <bgColor indexed="64"/>
      </patternFill>
    </fill>
    <fill>
      <patternFill patternType="solid">
        <fgColor rgb="FFF8A6E3"/>
        <bgColor indexed="64"/>
      </patternFill>
    </fill>
    <fill>
      <patternFill patternType="solid">
        <fgColor rgb="FF3560EB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BDABF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B3B1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3" borderId="0" xfId="0" applyFill="1"/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 shrinkToFit="1"/>
    </xf>
    <xf numFmtId="0" fontId="0" fillId="0" borderId="0" xfId="0" applyAlignment="1">
      <alignment textRotation="90"/>
    </xf>
    <xf numFmtId="20" fontId="6" fillId="0" borderId="12" xfId="0" applyNumberFormat="1" applyFont="1" applyBorder="1" applyAlignment="1">
      <alignment horizontal="center" textRotation="90"/>
    </xf>
    <xf numFmtId="20" fontId="6" fillId="0" borderId="13" xfId="0" applyNumberFormat="1" applyFont="1" applyBorder="1" applyAlignment="1">
      <alignment horizontal="center" textRotation="90"/>
    </xf>
    <xf numFmtId="165" fontId="6" fillId="8" borderId="12" xfId="0" applyNumberFormat="1" applyFont="1" applyFill="1" applyBorder="1" applyAlignment="1">
      <alignment vertical="center"/>
    </xf>
    <xf numFmtId="0" fontId="0" fillId="0" borderId="12" xfId="0" applyBorder="1" applyAlignment="1">
      <alignment horizontal="center" vertical="center" wrapText="1"/>
    </xf>
    <xf numFmtId="165" fontId="6" fillId="0" borderId="12" xfId="0" applyNumberFormat="1" applyFont="1" applyBorder="1" applyAlignment="1">
      <alignment vertical="center"/>
    </xf>
    <xf numFmtId="0" fontId="0" fillId="0" borderId="0" xfId="0" applyAlignment="1">
      <alignment shrinkToFit="1"/>
    </xf>
    <xf numFmtId="0" fontId="8" fillId="0" borderId="13" xfId="0" applyFont="1" applyBorder="1" applyAlignment="1">
      <alignment horizontal="center" vertical="center"/>
    </xf>
    <xf numFmtId="0" fontId="3" fillId="9" borderId="0" xfId="0" applyFont="1" applyFill="1"/>
    <xf numFmtId="0" fontId="0" fillId="0" borderId="12" xfId="0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0" fillId="10" borderId="0" xfId="0" applyFill="1"/>
    <xf numFmtId="0" fontId="0" fillId="11" borderId="0" xfId="0" applyFill="1"/>
    <xf numFmtId="0" fontId="0" fillId="5" borderId="0" xfId="0" applyFill="1"/>
    <xf numFmtId="0" fontId="0" fillId="8" borderId="0" xfId="0" applyFill="1"/>
    <xf numFmtId="0" fontId="3" fillId="12" borderId="0" xfId="0" applyFont="1" applyFill="1"/>
    <xf numFmtId="0" fontId="0" fillId="2" borderId="0" xfId="0" applyFill="1"/>
    <xf numFmtId="0" fontId="0" fillId="9" borderId="0" xfId="0" applyFill="1"/>
    <xf numFmtId="0" fontId="3" fillId="13" borderId="0" xfId="0" applyFont="1" applyFill="1"/>
    <xf numFmtId="0" fontId="0" fillId="14" borderId="0" xfId="0" applyFill="1"/>
    <xf numFmtId="0" fontId="0" fillId="4" borderId="0" xfId="0" applyFill="1"/>
    <xf numFmtId="0" fontId="3" fillId="15" borderId="0" xfId="0" applyFont="1" applyFill="1"/>
    <xf numFmtId="0" fontId="0" fillId="16" borderId="0" xfId="0" applyFill="1"/>
    <xf numFmtId="0" fontId="3" fillId="17" borderId="0" xfId="0" applyFont="1" applyFill="1"/>
    <xf numFmtId="0" fontId="9" fillId="0" borderId="12" xfId="0" applyFont="1" applyFill="1" applyBorder="1" applyAlignment="1">
      <alignment horizontal="center" vertical="center" wrapText="1"/>
    </xf>
    <xf numFmtId="166" fontId="0" fillId="0" borderId="0" xfId="1" applyNumberFormat="1" applyFont="1"/>
    <xf numFmtId="0" fontId="10" fillId="0" borderId="0" xfId="0" applyFont="1" applyAlignment="1">
      <alignment horizontal="center" vertical="center"/>
    </xf>
    <xf numFmtId="166" fontId="0" fillId="0" borderId="0" xfId="1" applyNumberFormat="1" applyFont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14" borderId="12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</cellXfs>
  <cellStyles count="2">
    <cellStyle name="Milliers 2" xfId="1" xr:uid="{05BE7766-8487-4EF0-B5A4-BDB74123CE3A}"/>
    <cellStyle name="Normal" xfId="0" builtinId="0"/>
  </cellStyles>
  <dxfs count="1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</dxf>
    <dxf>
      <numFmt numFmtId="166" formatCode="hh&quot;H&quot;\ mm&quot;mn&quot;"/>
    </dxf>
    <dxf>
      <numFmt numFmtId="166" formatCode="hh&quot;H&quot;\ mm&quot;mn&quot;"/>
      <alignment horizontal="center" vertical="center" textRotation="0" wrapText="1" indent="0" justifyLastLine="0" shrinkToFit="0" readingOrder="0"/>
    </dxf>
    <dxf>
      <numFmt numFmtId="166" formatCode="hh&quot;H&quot;\ mm&quot;mn&quot;"/>
      <alignment horizontal="center" vertical="center" textRotation="0" wrapText="1" indent="0" justifyLastLine="0" shrinkToFit="0" readingOrder="0"/>
    </dxf>
    <dxf>
      <numFmt numFmtId="166" formatCode="hh&quot;H&quot;\ mm&quot;mn&quot;"/>
      <alignment horizontal="center" vertical="center" textRotation="0" wrapText="1" indent="0" justifyLastLine="0" shrinkToFit="0" readingOrder="0"/>
    </dxf>
    <dxf>
      <numFmt numFmtId="166" formatCode="hh&quot;H&quot;\ mm&quot;mn&quot;"/>
      <alignment horizontal="center" vertical="center" textRotation="0" wrapText="1" indent="0" justifyLastLine="0" shrinkToFit="0" readingOrder="0"/>
    </dxf>
    <dxf>
      <numFmt numFmtId="166" formatCode="hh&quot;H&quot;\ mm&quot;mn&quot;"/>
      <alignment horizontal="center" vertical="center" textRotation="0" wrapText="1" indent="0" justifyLastLine="0" shrinkToFit="0" readingOrder="0"/>
    </dxf>
    <dxf>
      <numFmt numFmtId="166" formatCode="hh&quot;H&quot;\ mm&quot;mn&quot;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990033"/>
      <color rgb="FFFB3B15"/>
      <color rgb="FF00FF00"/>
      <color rgb="FFFBDABF"/>
      <color rgb="FF3560EB"/>
      <color rgb="FFF8A6E3"/>
      <color rgb="FFF254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65</xdr:col>
      <xdr:colOff>38100</xdr:colOff>
      <xdr:row>8</xdr:row>
      <xdr:rowOff>136525</xdr:rowOff>
    </xdr:from>
    <xdr:to>
      <xdr:col>73</xdr:col>
      <xdr:colOff>0</xdr:colOff>
      <xdr:row>23</xdr:row>
      <xdr:rowOff>107950</xdr:rowOff>
    </xdr:to>
    <xdr:grpSp>
      <xdr:nvGrpSpPr>
        <xdr:cNvPr id="11" name="LeMenu">
          <a:extLst>
            <a:ext uri="{FF2B5EF4-FFF2-40B4-BE49-F238E27FC236}">
              <a16:creationId xmlns:a16="http://schemas.microsoft.com/office/drawing/2014/main" id="{20963240-F9B1-4AA1-8234-67518A3740A2}"/>
            </a:ext>
          </a:extLst>
        </xdr:cNvPr>
        <xdr:cNvGrpSpPr/>
      </xdr:nvGrpSpPr>
      <xdr:grpSpPr>
        <a:xfrm>
          <a:off x="18156767" y="2105025"/>
          <a:ext cx="2501900" cy="2860675"/>
          <a:chOff x="16611600" y="2108200"/>
          <a:chExt cx="2476500" cy="2857500"/>
        </a:xfrm>
      </xdr:grpSpPr>
      <xdr:sp macro="" textlink="">
        <xdr:nvSpPr>
          <xdr:cNvPr id="2" name="Menu">
            <a:extLst>
              <a:ext uri="{FF2B5EF4-FFF2-40B4-BE49-F238E27FC236}">
                <a16:creationId xmlns:a16="http://schemas.microsoft.com/office/drawing/2014/main" id="{6F7CBA23-2220-4F75-93C5-612BB7F740E6}"/>
              </a:ext>
            </a:extLst>
          </xdr:cNvPr>
          <xdr:cNvSpPr/>
        </xdr:nvSpPr>
        <xdr:spPr>
          <a:xfrm>
            <a:off x="16611600" y="2108200"/>
            <a:ext cx="2476500" cy="2857500"/>
          </a:xfrm>
          <a:prstGeom prst="rect">
            <a:avLst/>
          </a:prstGeom>
          <a:solidFill>
            <a:srgbClr val="A6A6A6"/>
          </a:solidFill>
          <a:effectLst>
            <a:outerShdw blurRad="50800" dist="38100" dir="2700000" algn="tl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'Changer(1)'" textlink="">
        <xdr:nvSpPr>
          <xdr:cNvPr id="3" name="Menu1">
            <a:extLst>
              <a:ext uri="{FF2B5EF4-FFF2-40B4-BE49-F238E27FC236}">
                <a16:creationId xmlns:a16="http://schemas.microsoft.com/office/drawing/2014/main" id="{7E1D915A-0B29-4C3A-A688-42E470E26485}"/>
              </a:ext>
            </a:extLst>
          </xdr:cNvPr>
          <xdr:cNvSpPr/>
        </xdr:nvSpPr>
        <xdr:spPr>
          <a:xfrm>
            <a:off x="16675100" y="2298700"/>
            <a:ext cx="2095500" cy="254000"/>
          </a:xfrm>
          <a:prstGeom prst="roundRect">
            <a:avLst/>
          </a:prstGeom>
          <a:solidFill>
            <a:srgbClr val="FB3B15"/>
          </a:solidFill>
          <a:effectLst>
            <a:outerShdw blurRad="50800" dist="38100" dir="2700000" algn="tl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rgbClr val="FFFFFF"/>
                </a:solidFill>
              </a:rPr>
              <a:t>Activités NORD</a:t>
            </a:r>
          </a:p>
        </xdr:txBody>
      </xdr:sp>
      <xdr:sp macro="'Changer(2)'" textlink="">
        <xdr:nvSpPr>
          <xdr:cNvPr id="4" name="Menu2">
            <a:extLst>
              <a:ext uri="{FF2B5EF4-FFF2-40B4-BE49-F238E27FC236}">
                <a16:creationId xmlns:a16="http://schemas.microsoft.com/office/drawing/2014/main" id="{F100602E-CFB9-4D40-98B6-ACB65167CE24}"/>
              </a:ext>
            </a:extLst>
          </xdr:cNvPr>
          <xdr:cNvSpPr/>
        </xdr:nvSpPr>
        <xdr:spPr>
          <a:xfrm>
            <a:off x="16675100" y="2616200"/>
            <a:ext cx="2095500" cy="254000"/>
          </a:xfrm>
          <a:prstGeom prst="roundRect">
            <a:avLst/>
          </a:prstGeom>
          <a:solidFill>
            <a:srgbClr val="A6A6A6"/>
          </a:solidFill>
          <a:effectLst>
            <a:outerShdw blurRad="50800" dist="38100" dir="2700000" algn="tl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rgbClr val="FFFFFF"/>
                </a:solidFill>
              </a:rPr>
              <a:t>Activités SUD : </a:t>
            </a:r>
          </a:p>
        </xdr:txBody>
      </xdr:sp>
      <xdr:sp macro="'Executer True'" textlink="">
        <xdr:nvSpPr>
          <xdr:cNvPr id="5" name="Menu3">
            <a:extLst>
              <a:ext uri="{FF2B5EF4-FFF2-40B4-BE49-F238E27FC236}">
                <a16:creationId xmlns:a16="http://schemas.microsoft.com/office/drawing/2014/main" id="{135B6CD9-84C5-4177-A770-E42B6F0E1AEB}"/>
              </a:ext>
            </a:extLst>
          </xdr:cNvPr>
          <xdr:cNvSpPr/>
        </xdr:nvSpPr>
        <xdr:spPr>
          <a:xfrm>
            <a:off x="16865600" y="2933700"/>
            <a:ext cx="2095500" cy="254000"/>
          </a:xfrm>
          <a:prstGeom prst="roundRect">
            <a:avLst/>
          </a:prstGeom>
          <a:solidFill>
            <a:srgbClr val="A6A6A6"/>
          </a:solidFill>
          <a:effectLst>
            <a:outerShdw blurRad="50800" dist="38100" dir="2700000" algn="tl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rgbClr val="000000"/>
                </a:solidFill>
              </a:rPr>
              <a:t>I : UL</a:t>
            </a:r>
          </a:p>
        </xdr:txBody>
      </xdr:sp>
      <xdr:sp macro="'Executer True'" textlink="">
        <xdr:nvSpPr>
          <xdr:cNvPr id="6" name="Menu4">
            <a:extLst>
              <a:ext uri="{FF2B5EF4-FFF2-40B4-BE49-F238E27FC236}">
                <a16:creationId xmlns:a16="http://schemas.microsoft.com/office/drawing/2014/main" id="{044D989B-2ED1-4E22-9182-3A72A3962445}"/>
              </a:ext>
            </a:extLst>
          </xdr:cNvPr>
          <xdr:cNvSpPr/>
        </xdr:nvSpPr>
        <xdr:spPr>
          <a:xfrm>
            <a:off x="16865600" y="3251200"/>
            <a:ext cx="2095500" cy="254000"/>
          </a:xfrm>
          <a:prstGeom prst="roundRect">
            <a:avLst/>
          </a:prstGeom>
          <a:solidFill>
            <a:srgbClr val="FBDABF"/>
          </a:solidFill>
          <a:effectLst>
            <a:outerShdw blurRad="50800" dist="38100" dir="2700000" algn="tl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rgbClr val="000000"/>
                </a:solidFill>
              </a:rPr>
              <a:t>J : BAE</a:t>
            </a:r>
          </a:p>
        </xdr:txBody>
      </xdr:sp>
      <xdr:sp macro="'Executer True'" textlink="">
        <xdr:nvSpPr>
          <xdr:cNvPr id="7" name="Menu5">
            <a:extLst>
              <a:ext uri="{FF2B5EF4-FFF2-40B4-BE49-F238E27FC236}">
                <a16:creationId xmlns:a16="http://schemas.microsoft.com/office/drawing/2014/main" id="{100EAB17-FFB4-4502-857A-2EEA9D6E95DD}"/>
              </a:ext>
            </a:extLst>
          </xdr:cNvPr>
          <xdr:cNvSpPr/>
        </xdr:nvSpPr>
        <xdr:spPr>
          <a:xfrm>
            <a:off x="16865600" y="3568700"/>
            <a:ext cx="2095500" cy="254000"/>
          </a:xfrm>
          <a:prstGeom prst="roundRect">
            <a:avLst/>
          </a:prstGeom>
          <a:solidFill>
            <a:srgbClr val="FFC000"/>
          </a:solidFill>
          <a:effectLst>
            <a:outerShdw blurRad="50800" dist="38100" dir="2700000" algn="tl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rgbClr val="000000"/>
                </a:solidFill>
              </a:rPr>
              <a:t>K : BAP</a:t>
            </a:r>
          </a:p>
        </xdr:txBody>
      </xdr:sp>
      <xdr:sp macro="'Executer True'" textlink="">
        <xdr:nvSpPr>
          <xdr:cNvPr id="8" name="Menu6">
            <a:extLst>
              <a:ext uri="{FF2B5EF4-FFF2-40B4-BE49-F238E27FC236}">
                <a16:creationId xmlns:a16="http://schemas.microsoft.com/office/drawing/2014/main" id="{F02C802D-AF30-4CAA-A748-E2856CF83BC1}"/>
              </a:ext>
            </a:extLst>
          </xdr:cNvPr>
          <xdr:cNvSpPr/>
        </xdr:nvSpPr>
        <xdr:spPr>
          <a:xfrm>
            <a:off x="16865600" y="3886200"/>
            <a:ext cx="2095500" cy="254000"/>
          </a:xfrm>
          <a:prstGeom prst="roundRect">
            <a:avLst/>
          </a:prstGeom>
          <a:solidFill>
            <a:srgbClr val="806000"/>
          </a:solidFill>
          <a:effectLst>
            <a:outerShdw blurRad="50800" dist="38100" dir="2700000" algn="tl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rgbClr val="FFFFFF"/>
                </a:solidFill>
              </a:rPr>
              <a:t>L : AH</a:t>
            </a:r>
          </a:p>
        </xdr:txBody>
      </xdr:sp>
      <xdr:sp macro="'Executer True'" textlink="">
        <xdr:nvSpPr>
          <xdr:cNvPr id="9" name="Menu7">
            <a:extLst>
              <a:ext uri="{FF2B5EF4-FFF2-40B4-BE49-F238E27FC236}">
                <a16:creationId xmlns:a16="http://schemas.microsoft.com/office/drawing/2014/main" id="{1C30BEA9-05A2-44E7-BFFE-E9B6B945182F}"/>
              </a:ext>
            </a:extLst>
          </xdr:cNvPr>
          <xdr:cNvSpPr/>
        </xdr:nvSpPr>
        <xdr:spPr>
          <a:xfrm>
            <a:off x="16865600" y="4203700"/>
            <a:ext cx="2095500" cy="254000"/>
          </a:xfrm>
          <a:prstGeom prst="roundRect">
            <a:avLst/>
          </a:prstGeom>
          <a:solidFill>
            <a:srgbClr val="00FF00"/>
          </a:solidFill>
          <a:effectLst>
            <a:outerShdw blurRad="50800" dist="38100" dir="2700000" algn="tl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rgbClr val="000000"/>
                </a:solidFill>
              </a:rPr>
              <a:t>M : ELA</a:t>
            </a:r>
          </a:p>
        </xdr:txBody>
      </xdr:sp>
      <xdr:sp macro="'Effacer True'" textlink="">
        <xdr:nvSpPr>
          <xdr:cNvPr id="10" name="Menu8">
            <a:extLst>
              <a:ext uri="{FF2B5EF4-FFF2-40B4-BE49-F238E27FC236}">
                <a16:creationId xmlns:a16="http://schemas.microsoft.com/office/drawing/2014/main" id="{96327C99-51FB-48D2-B978-599F1B17ABE1}"/>
              </a:ext>
            </a:extLst>
          </xdr:cNvPr>
          <xdr:cNvSpPr/>
        </xdr:nvSpPr>
        <xdr:spPr>
          <a:xfrm>
            <a:off x="16865600" y="4521200"/>
            <a:ext cx="2095500" cy="254000"/>
          </a:xfrm>
          <a:prstGeom prst="roundRect">
            <a:avLst/>
          </a:prstGeom>
          <a:solidFill>
            <a:srgbClr val="FFFFFF"/>
          </a:solidFill>
          <a:effectLst>
            <a:outerShdw blurRad="50800" dist="38100" dir="2700000" algn="tl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rgbClr val="000000"/>
                </a:solidFill>
              </a:rPr>
              <a:t>Effacer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69850</xdr:colOff>
      <xdr:row>28</xdr:row>
      <xdr:rowOff>0</xdr:rowOff>
    </xdr:from>
    <xdr:to>
      <xdr:col>6</xdr:col>
      <xdr:colOff>603250</xdr:colOff>
      <xdr:row>29</xdr:row>
      <xdr:rowOff>95250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1EB4387A-88EE-46FD-875F-50F6F5E56381}"/>
            </a:ext>
          </a:extLst>
        </xdr:cNvPr>
        <xdr:cNvSpPr/>
      </xdr:nvSpPr>
      <xdr:spPr>
        <a:xfrm>
          <a:off x="3736975" y="4953000"/>
          <a:ext cx="2209800" cy="495300"/>
        </a:xfrm>
        <a:prstGeom prst="wedgeRoundRectCallout">
          <a:avLst>
            <a:gd name="adj1" fmla="val -89351"/>
            <a:gd name="adj2" fmla="val -32646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 différents types qui seront repris dans le menu affiché avec en fond la couleur du type</a:t>
          </a:r>
        </a:p>
      </xdr:txBody>
    </xdr:sp>
    <xdr:clientData/>
  </xdr:twoCellAnchor>
  <xdr:twoCellAnchor>
    <xdr:from>
      <xdr:col>3</xdr:col>
      <xdr:colOff>317500</xdr:colOff>
      <xdr:row>17</xdr:row>
      <xdr:rowOff>66675</xdr:rowOff>
    </xdr:from>
    <xdr:to>
      <xdr:col>6</xdr:col>
      <xdr:colOff>12700</xdr:colOff>
      <xdr:row>20</xdr:row>
      <xdr:rowOff>180975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C9D63F51-9194-4881-9A45-27ECF3DF25A8}"/>
            </a:ext>
          </a:extLst>
        </xdr:cNvPr>
        <xdr:cNvSpPr/>
      </xdr:nvSpPr>
      <xdr:spPr>
        <a:xfrm>
          <a:off x="3260725" y="3705225"/>
          <a:ext cx="2209800" cy="685800"/>
        </a:xfrm>
        <a:prstGeom prst="wedgeRoundRectCallout">
          <a:avLst>
            <a:gd name="adj1" fmla="val -181635"/>
            <a:gd name="adj2" fmla="val -54976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Les différents codes qui seront repris dans le menu affiché par type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DCD303-AAF5-4208-AFFC-D7E771BEA938}" name="Tableau1" displayName="Tableau1" ref="A4:J17" totalsRowShown="0">
  <autoFilter ref="A4:J17" xr:uid="{00000000-0009-0000-0100-000001000000}"/>
  <tableColumns count="10">
    <tableColumn id="1" xr3:uid="{3075C308-7B0E-4B52-B0D2-9ED340F7FE7B}" name="Code"/>
    <tableColumn id="2" xr3:uid="{C46B7635-B261-46D4-A63D-05CE6A4B0EAE}" name="Motif / projet"/>
    <tableColumn id="3" xr3:uid="{1E33CBAE-8894-4164-A05F-BEDA3438FB8E}" name="Type"/>
    <tableColumn id="4" xr3:uid="{3D868424-67AA-4D4E-BFA4-99FFDCD0E469}" name="total 1" dataDxfId="16">
      <calculatedColumnFormula array="1">IF(Tableau1[[#This Row],[Code]]="","",SUMPRODUCT((Planning!$E$3:$BL$44=Tableau1[[#This Row],[Code]])*("S"&amp;RIGHT("00"&amp;_xlfn.ISOWEEKNUM(Planning!$D$3:$D$44),2)=D$3))/96)</calculatedColumnFormula>
    </tableColumn>
    <tableColumn id="5" xr3:uid="{E04BC9A2-80DB-4737-B40B-BD04FB76740C}" name="total 2" dataDxfId="15">
      <calculatedColumnFormula array="1">IF(Tableau1[[#This Row],[Code]]="","",SUMPRODUCT((Planning!$E$3:$BL$44=Tableau1[[#This Row],[Code]])*("S"&amp;RIGHT("00"&amp;_xlfn.ISOWEEKNUM(Planning!$D$3:$D$44),2)=E$3))/96)</calculatedColumnFormula>
    </tableColumn>
    <tableColumn id="6" xr3:uid="{0AAE6E00-62E0-4BEB-99E8-1604BEBCA432}" name="total 3" dataDxfId="14">
      <calculatedColumnFormula array="1">IF(Tableau1[[#This Row],[Code]]="","",SUMPRODUCT((Planning!$E$3:$BL$44=Tableau1[[#This Row],[Code]])*("S"&amp;RIGHT("00"&amp;_xlfn.ISOWEEKNUM(Planning!$D$3:$D$44),2)=F$3))/96)</calculatedColumnFormula>
    </tableColumn>
    <tableColumn id="7" xr3:uid="{6D5874BB-039D-4A73-8330-60047E98F284}" name="total 4" dataDxfId="13">
      <calculatedColumnFormula array="1">IF(Tableau1[[#This Row],[Code]]="","",SUMPRODUCT((Planning!$E$3:$BL$44=Tableau1[[#This Row],[Code]])*("S"&amp;RIGHT("00"&amp;_xlfn.ISOWEEKNUM(Planning!$D$3:$D$44),2)=G$3))/96)</calculatedColumnFormula>
    </tableColumn>
    <tableColumn id="8" xr3:uid="{B62345FD-BC3C-400D-9D2E-AAE8097A2DDC}" name="total 5" dataDxfId="12">
      <calculatedColumnFormula array="1">IF(Tableau1[[#This Row],[Code]]="","",SUMPRODUCT((Planning!$E$3:$BL$44=Tableau1[[#This Row],[Code]])*("S"&amp;RIGHT("00"&amp;_xlfn.ISOWEEKNUM(Planning!$D$3:$D$44),2)=H$3))/96)</calculatedColumnFormula>
    </tableColumn>
    <tableColumn id="9" xr3:uid="{0E69ECB7-5C35-4DCE-80F0-D492969F97AB}" name="total 6" dataDxfId="11">
      <calculatedColumnFormula array="1">IF(Tableau1[[#This Row],[Code]]="","",SUMPRODUCT((Planning!$E$3:$BL$44=Tableau1[[#This Row],[Code]])*("S"&amp;RIGHT("00"&amp;_xlfn.ISOWEEKNUM(Planning!$D$3:$D$44),2)=I$3))/96)</calculatedColumnFormula>
    </tableColumn>
    <tableColumn id="10" xr3:uid="{9F38DB4D-68F7-44E7-A351-2BE29DFD1B21}" name="total" dataDxfId="10">
      <calculatedColumnFormula>SUM(Tableau1[[#This Row],[total 1]:[total 6]])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780305-0D78-4A16-A97A-FD1CBC8B8A23}" name="Tableau2" displayName="Tableau2" ref="B26:C28" totalsRowShown="0">
  <autoFilter ref="B26:C28" xr:uid="{00000000-0009-0000-0100-000003000000}"/>
  <tableColumns count="2">
    <tableColumn id="2" xr3:uid="{F1A53251-6488-4C00-B990-66FA2E6225F5}" name="Nature"/>
    <tableColumn id="1" xr3:uid="{DBCB8638-A406-42A8-90D2-5291C6FBFD97}" name="Type" dataDxfId="9">
      <calculatedColumnFormula>ROW()-ROW(Tableau2[[#Headers],[Type]])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353D6-E4A6-4384-BC38-11980D6D9C8B}">
  <sheetPr codeName="Feuil3"/>
  <dimension ref="A1:AZ55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A1:XFD4"/>
    </sheetView>
  </sheetViews>
  <sheetFormatPr baseColWidth="10" defaultRowHeight="15" x14ac:dyDescent="0.25"/>
  <cols>
    <col min="1" max="1" width="21.85546875" style="2" customWidth="1"/>
    <col min="2" max="2" width="1.28515625" style="3" customWidth="1"/>
    <col min="3" max="3" width="10.42578125" style="2" customWidth="1"/>
    <col min="4" max="4" width="1.28515625" style="3" customWidth="1"/>
    <col min="5" max="5" width="10.42578125" style="2" customWidth="1"/>
    <col min="6" max="6" width="1.28515625" style="3" customWidth="1"/>
    <col min="7" max="7" width="10.42578125" style="2" customWidth="1"/>
    <col min="8" max="8" width="1.28515625" style="3" customWidth="1"/>
    <col min="9" max="9" width="10.42578125" style="2" customWidth="1"/>
    <col min="10" max="10" width="1.28515625" style="3" customWidth="1"/>
    <col min="11" max="11" width="10.42578125" style="2" customWidth="1"/>
    <col min="12" max="12" width="1.28515625" style="3" customWidth="1"/>
    <col min="13" max="13" width="10.42578125" style="2" customWidth="1"/>
    <col min="14" max="14" width="1.28515625" style="3" customWidth="1"/>
    <col min="15" max="15" width="10.42578125" style="2" customWidth="1"/>
    <col min="16" max="16" width="1.28515625" style="3" customWidth="1"/>
    <col min="17" max="17" width="10.42578125" style="2" customWidth="1"/>
    <col min="18" max="18" width="1.28515625" style="3" customWidth="1"/>
    <col min="19" max="19" width="10.42578125" style="2" customWidth="1"/>
    <col min="20" max="20" width="1.28515625" style="3" customWidth="1"/>
    <col min="21" max="21" width="10.42578125" style="2" customWidth="1"/>
    <col min="22" max="22" width="1.28515625" style="3" customWidth="1"/>
    <col min="23" max="23" width="10.42578125" style="2" customWidth="1"/>
    <col min="24" max="24" width="1.28515625" style="3" customWidth="1"/>
    <col min="25" max="25" width="10.42578125" style="2" customWidth="1"/>
    <col min="26" max="26" width="1.5703125" style="3" customWidth="1"/>
    <col min="27" max="27" width="11.42578125" style="2"/>
    <col min="28" max="28" width="1.28515625" style="3" customWidth="1"/>
    <col min="29" max="52" width="11.42578125" style="4"/>
    <col min="53" max="16384" width="11.42578125" style="2"/>
  </cols>
  <sheetData>
    <row r="1" spans="1:52" ht="15.75" thickBot="1" x14ac:dyDescent="0.3">
      <c r="A1" s="74" t="s">
        <v>38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6"/>
    </row>
    <row r="2" spans="1:52" s="1" customFormat="1" x14ac:dyDescent="0.25">
      <c r="A2" s="6"/>
      <c r="B2" s="7"/>
      <c r="C2" s="77" t="s">
        <v>5</v>
      </c>
      <c r="D2" s="7"/>
      <c r="E2" s="77" t="s">
        <v>6</v>
      </c>
      <c r="F2" s="7"/>
      <c r="G2" s="77" t="s">
        <v>7</v>
      </c>
      <c r="H2" s="7"/>
      <c r="I2" s="77" t="s">
        <v>8</v>
      </c>
      <c r="J2" s="7"/>
      <c r="K2" s="77" t="s">
        <v>9</v>
      </c>
      <c r="L2" s="7"/>
      <c r="M2" s="77" t="s">
        <v>10</v>
      </c>
      <c r="N2" s="7"/>
      <c r="O2" s="77" t="s">
        <v>11</v>
      </c>
      <c r="P2" s="7"/>
      <c r="Q2" s="77" t="s">
        <v>12</v>
      </c>
      <c r="R2" s="7"/>
      <c r="S2" s="77" t="s">
        <v>13</v>
      </c>
      <c r="T2" s="7"/>
      <c r="U2" s="77" t="s">
        <v>14</v>
      </c>
      <c r="V2" s="7"/>
      <c r="W2" s="77" t="s">
        <v>15</v>
      </c>
      <c r="X2" s="7"/>
      <c r="Y2" s="77" t="s">
        <v>16</v>
      </c>
      <c r="Z2" s="7"/>
      <c r="AA2" s="77" t="s">
        <v>27</v>
      </c>
      <c r="AB2" s="8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</row>
    <row r="3" spans="1:52" s="1" customFormat="1" x14ac:dyDescent="0.25">
      <c r="A3" s="80" t="s">
        <v>28</v>
      </c>
      <c r="B3" s="9"/>
      <c r="C3" s="78"/>
      <c r="D3" s="9"/>
      <c r="E3" s="78"/>
      <c r="F3" s="9"/>
      <c r="G3" s="78"/>
      <c r="H3" s="9"/>
      <c r="I3" s="78"/>
      <c r="J3" s="9"/>
      <c r="K3" s="78"/>
      <c r="L3" s="9"/>
      <c r="M3" s="78"/>
      <c r="N3" s="9"/>
      <c r="O3" s="78"/>
      <c r="P3" s="9"/>
      <c r="Q3" s="78"/>
      <c r="R3" s="9"/>
      <c r="S3" s="78"/>
      <c r="T3" s="9"/>
      <c r="U3" s="78"/>
      <c r="V3" s="9"/>
      <c r="W3" s="78"/>
      <c r="X3" s="9"/>
      <c r="Y3" s="78"/>
      <c r="Z3" s="9"/>
      <c r="AA3" s="78"/>
      <c r="AB3" s="10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</row>
    <row r="4" spans="1:52" x14ac:dyDescent="0.25">
      <c r="A4" s="80"/>
      <c r="B4" s="11"/>
      <c r="C4" s="12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2"/>
      <c r="P4" s="11"/>
      <c r="Q4" s="12"/>
      <c r="R4" s="11"/>
      <c r="S4" s="12"/>
      <c r="T4" s="11"/>
      <c r="U4" s="12"/>
      <c r="V4" s="11"/>
      <c r="W4" s="12"/>
      <c r="X4" s="11"/>
      <c r="Y4" s="12"/>
      <c r="Z4" s="11"/>
      <c r="AA4" s="12"/>
      <c r="AB4" s="13"/>
    </row>
    <row r="5" spans="1:52" s="3" customFormat="1" ht="4.5" customHeight="1" x14ac:dyDescent="0.25">
      <c r="A5" s="14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3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</row>
    <row r="6" spans="1:52" x14ac:dyDescent="0.25">
      <c r="A6" s="15" t="s">
        <v>0</v>
      </c>
      <c r="B6" s="11"/>
      <c r="C6" s="34" t="s">
        <v>17</v>
      </c>
      <c r="D6" s="11"/>
      <c r="E6" s="34" t="s">
        <v>17</v>
      </c>
      <c r="F6" s="11"/>
      <c r="G6" s="34" t="s">
        <v>17</v>
      </c>
      <c r="H6" s="11"/>
      <c r="I6" s="12"/>
      <c r="J6" s="11"/>
      <c r="K6" s="12"/>
      <c r="L6" s="11"/>
      <c r="M6" s="12"/>
      <c r="N6" s="11"/>
      <c r="O6" s="12"/>
      <c r="P6" s="11"/>
      <c r="Q6" s="34" t="s">
        <v>17</v>
      </c>
      <c r="R6" s="11"/>
      <c r="S6" s="12"/>
      <c r="T6" s="11"/>
      <c r="U6" s="12"/>
      <c r="V6" s="11"/>
      <c r="W6" s="12"/>
      <c r="X6" s="11"/>
      <c r="Y6" s="12"/>
      <c r="Z6" s="11"/>
      <c r="AA6" s="12"/>
      <c r="AB6" s="13"/>
    </row>
    <row r="7" spans="1:52" s="3" customFormat="1" ht="4.5" customHeight="1" x14ac:dyDescent="0.25">
      <c r="A7" s="1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3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</row>
    <row r="8" spans="1:52" x14ac:dyDescent="0.25">
      <c r="A8" s="15" t="s">
        <v>1</v>
      </c>
      <c r="B8" s="11"/>
      <c r="C8" s="12"/>
      <c r="D8" s="11"/>
      <c r="E8" s="12"/>
      <c r="F8" s="11"/>
      <c r="G8" s="12"/>
      <c r="H8" s="11"/>
      <c r="I8" s="34" t="s">
        <v>17</v>
      </c>
      <c r="J8" s="11"/>
      <c r="K8" s="12"/>
      <c r="L8" s="11"/>
      <c r="M8" s="12"/>
      <c r="N8" s="11"/>
      <c r="O8" s="12"/>
      <c r="P8" s="11"/>
      <c r="Q8" s="12"/>
      <c r="R8" s="11"/>
      <c r="S8" s="12"/>
      <c r="T8" s="11"/>
      <c r="U8" s="12"/>
      <c r="V8" s="11"/>
      <c r="W8" s="12"/>
      <c r="X8" s="11"/>
      <c r="Y8" s="12"/>
      <c r="Z8" s="11"/>
      <c r="AA8" s="34" t="s">
        <v>17</v>
      </c>
      <c r="AB8" s="13"/>
    </row>
    <row r="9" spans="1:52" s="3" customFormat="1" ht="4.5" customHeight="1" x14ac:dyDescent="0.25">
      <c r="A9" s="14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3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</row>
    <row r="10" spans="1:52" x14ac:dyDescent="0.25">
      <c r="A10" s="15" t="s">
        <v>2</v>
      </c>
      <c r="B10" s="11"/>
      <c r="C10" s="12"/>
      <c r="D10" s="11"/>
      <c r="E10" s="12"/>
      <c r="F10" s="11"/>
      <c r="G10" s="12"/>
      <c r="H10" s="11"/>
      <c r="I10" s="16"/>
      <c r="J10" s="11"/>
      <c r="K10" s="34" t="s">
        <v>17</v>
      </c>
      <c r="L10" s="11"/>
      <c r="M10" s="34" t="s">
        <v>17</v>
      </c>
      <c r="N10" s="11"/>
      <c r="O10" s="34" t="s">
        <v>17</v>
      </c>
      <c r="P10" s="11"/>
      <c r="Q10" s="34" t="s">
        <v>17</v>
      </c>
      <c r="R10" s="11"/>
      <c r="S10" s="12"/>
      <c r="T10" s="11"/>
      <c r="U10" s="12"/>
      <c r="V10" s="11"/>
      <c r="W10" s="12"/>
      <c r="X10" s="11"/>
      <c r="Y10" s="12"/>
      <c r="Z10" s="11"/>
      <c r="AA10" s="34" t="s">
        <v>17</v>
      </c>
      <c r="AB10" s="13"/>
    </row>
    <row r="11" spans="1:52" s="3" customFormat="1" ht="4.5" customHeight="1" x14ac:dyDescent="0.25">
      <c r="A11" s="14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3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</row>
    <row r="12" spans="1:52" x14ac:dyDescent="0.25">
      <c r="A12" s="15" t="s">
        <v>4</v>
      </c>
      <c r="B12" s="11"/>
      <c r="C12" s="34" t="s">
        <v>17</v>
      </c>
      <c r="D12" s="11"/>
      <c r="E12" s="34" t="s">
        <v>17</v>
      </c>
      <c r="F12" s="11"/>
      <c r="G12" s="34" t="s">
        <v>17</v>
      </c>
      <c r="H12" s="11"/>
      <c r="I12" s="12"/>
      <c r="J12" s="11"/>
      <c r="K12" s="12"/>
      <c r="L12" s="11"/>
      <c r="M12" s="12"/>
      <c r="N12" s="11"/>
      <c r="O12" s="12"/>
      <c r="P12" s="11"/>
      <c r="Q12" s="34" t="s">
        <v>17</v>
      </c>
      <c r="R12" s="11"/>
      <c r="S12" s="12"/>
      <c r="T12" s="11"/>
      <c r="U12" s="12"/>
      <c r="V12" s="11"/>
      <c r="W12" s="12"/>
      <c r="X12" s="11"/>
      <c r="Y12" s="12"/>
      <c r="Z12" s="11"/>
      <c r="AA12" s="12"/>
      <c r="AB12" s="13"/>
    </row>
    <row r="13" spans="1:52" s="3" customFormat="1" ht="4.5" customHeight="1" x14ac:dyDescent="0.25">
      <c r="A13" s="14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3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</row>
    <row r="14" spans="1:52" x14ac:dyDescent="0.25">
      <c r="A14" s="15" t="s">
        <v>18</v>
      </c>
      <c r="B14" s="11"/>
      <c r="C14" s="12"/>
      <c r="D14" s="11"/>
      <c r="E14" s="12"/>
      <c r="F14" s="11"/>
      <c r="G14" s="12"/>
      <c r="H14" s="11"/>
      <c r="I14" s="34" t="s">
        <v>17</v>
      </c>
      <c r="J14" s="11"/>
      <c r="K14" s="34" t="s">
        <v>17</v>
      </c>
      <c r="L14" s="11"/>
      <c r="M14" s="34" t="s">
        <v>17</v>
      </c>
      <c r="N14" s="11"/>
      <c r="O14" s="34" t="s">
        <v>17</v>
      </c>
      <c r="P14" s="11"/>
      <c r="Q14" s="12"/>
      <c r="R14" s="11"/>
      <c r="S14" s="12"/>
      <c r="T14" s="11"/>
      <c r="U14" s="12"/>
      <c r="V14" s="11"/>
      <c r="W14" s="12"/>
      <c r="X14" s="11"/>
      <c r="Y14" s="12"/>
      <c r="Z14" s="11"/>
      <c r="AA14" s="12"/>
      <c r="AB14" s="13"/>
    </row>
    <row r="15" spans="1:52" s="3" customFormat="1" ht="4.5" customHeight="1" x14ac:dyDescent="0.25">
      <c r="A15" s="14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3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</row>
    <row r="16" spans="1:52" x14ac:dyDescent="0.25">
      <c r="A16" s="15" t="s">
        <v>3</v>
      </c>
      <c r="B16" s="11"/>
      <c r="C16" s="12"/>
      <c r="D16" s="11"/>
      <c r="E16" s="12"/>
      <c r="F16" s="11"/>
      <c r="G16" s="12"/>
      <c r="H16" s="11"/>
      <c r="I16" s="12"/>
      <c r="J16" s="11"/>
      <c r="K16" s="12"/>
      <c r="L16" s="11"/>
      <c r="M16" s="12"/>
      <c r="N16" s="11"/>
      <c r="O16" s="12"/>
      <c r="P16" s="11"/>
      <c r="Q16" s="12"/>
      <c r="R16" s="11"/>
      <c r="S16" s="34" t="s">
        <v>17</v>
      </c>
      <c r="T16" s="11"/>
      <c r="U16" s="34" t="s">
        <v>17</v>
      </c>
      <c r="V16" s="11"/>
      <c r="W16" s="34" t="s">
        <v>17</v>
      </c>
      <c r="X16" s="11"/>
      <c r="Y16" s="34" t="s">
        <v>17</v>
      </c>
      <c r="Z16" s="11"/>
      <c r="AA16" s="12"/>
      <c r="AB16" s="13"/>
    </row>
    <row r="17" spans="1:52" s="3" customFormat="1" ht="4.5" customHeight="1" x14ac:dyDescent="0.25">
      <c r="A17" s="14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3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</row>
    <row r="18" spans="1:52" ht="15.75" thickBot="1" x14ac:dyDescent="0.3">
      <c r="A18" s="17"/>
      <c r="B18" s="18"/>
      <c r="C18" s="19"/>
      <c r="D18" s="18"/>
      <c r="E18" s="19"/>
      <c r="F18" s="18"/>
      <c r="G18" s="19"/>
      <c r="H18" s="18"/>
      <c r="I18" s="19"/>
      <c r="J18" s="18"/>
      <c r="K18" s="19"/>
      <c r="L18" s="18"/>
      <c r="M18" s="19"/>
      <c r="N18" s="18"/>
      <c r="O18" s="19"/>
      <c r="P18" s="18"/>
      <c r="Q18" s="19"/>
      <c r="R18" s="18"/>
      <c r="S18" s="19"/>
      <c r="T18" s="18"/>
      <c r="U18" s="19"/>
      <c r="V18" s="18"/>
      <c r="W18" s="19"/>
      <c r="X18" s="18"/>
      <c r="Y18" s="19"/>
      <c r="Z18" s="18"/>
      <c r="AA18" s="19"/>
      <c r="AB18" s="20"/>
    </row>
    <row r="19" spans="1:52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52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52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52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52" ht="15.75" thickBot="1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52" ht="15.75" thickBot="1" x14ac:dyDescent="0.3">
      <c r="A24" s="74" t="s">
        <v>29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6"/>
    </row>
    <row r="25" spans="1:52" x14ac:dyDescent="0.25">
      <c r="A25" s="21" t="s">
        <v>23</v>
      </c>
      <c r="B25" s="11"/>
      <c r="C25" s="12"/>
      <c r="D25" s="11"/>
      <c r="E25" s="12"/>
      <c r="F25" s="11"/>
      <c r="G25" s="12"/>
      <c r="H25" s="11"/>
      <c r="I25" s="12"/>
      <c r="J25" s="11"/>
      <c r="K25" s="12"/>
      <c r="L25" s="11"/>
      <c r="M25" s="12"/>
      <c r="N25" s="11"/>
      <c r="O25" s="12"/>
      <c r="P25" s="11"/>
      <c r="Q25" s="12"/>
      <c r="R25" s="11"/>
      <c r="S25" s="12"/>
      <c r="T25" s="11"/>
      <c r="U25" s="12"/>
      <c r="V25" s="11"/>
      <c r="W25" s="12"/>
      <c r="X25" s="11"/>
      <c r="Y25" s="12"/>
      <c r="Z25" s="11"/>
      <c r="AA25" s="12"/>
      <c r="AB25" s="13"/>
    </row>
    <row r="26" spans="1:52" x14ac:dyDescent="0.25">
      <c r="A26" s="22" t="s">
        <v>21</v>
      </c>
      <c r="B26" s="11"/>
      <c r="C26" s="12"/>
      <c r="D26" s="11"/>
      <c r="E26" s="12"/>
      <c r="F26" s="11"/>
      <c r="G26" s="12"/>
      <c r="H26" s="11"/>
      <c r="I26" s="12"/>
      <c r="J26" s="11"/>
      <c r="K26" s="12"/>
      <c r="L26" s="11"/>
      <c r="M26" s="12"/>
      <c r="N26" s="11"/>
      <c r="O26" s="12"/>
      <c r="P26" s="11"/>
      <c r="Q26" s="12"/>
      <c r="R26" s="11"/>
      <c r="S26" s="12"/>
      <c r="T26" s="11"/>
      <c r="U26" s="12"/>
      <c r="V26" s="11"/>
      <c r="W26" s="12"/>
      <c r="X26" s="11"/>
      <c r="Y26" s="12"/>
      <c r="Z26" s="11"/>
      <c r="AA26" s="12"/>
      <c r="AB26" s="13"/>
    </row>
    <row r="27" spans="1:52" x14ac:dyDescent="0.25">
      <c r="A27" s="23" t="s">
        <v>19</v>
      </c>
      <c r="B27" s="11"/>
      <c r="C27" s="12"/>
      <c r="D27" s="11"/>
      <c r="E27" s="12"/>
      <c r="F27" s="11"/>
      <c r="G27" s="12"/>
      <c r="H27" s="11"/>
      <c r="I27" s="12"/>
      <c r="J27" s="11"/>
      <c r="K27" s="12"/>
      <c r="L27" s="11"/>
      <c r="M27" s="12"/>
      <c r="N27" s="11"/>
      <c r="O27" s="12"/>
      <c r="P27" s="11"/>
      <c r="Q27" s="12"/>
      <c r="R27" s="11"/>
      <c r="S27" s="12"/>
      <c r="T27" s="11"/>
      <c r="U27" s="12"/>
      <c r="V27" s="11"/>
      <c r="W27" s="12"/>
      <c r="X27" s="11"/>
      <c r="Y27" s="12"/>
      <c r="Z27" s="11"/>
      <c r="AA27" s="12"/>
      <c r="AB27" s="13"/>
    </row>
    <row r="28" spans="1:52" s="3" customFormat="1" ht="6.75" customHeight="1" x14ac:dyDescent="0.25">
      <c r="A28" s="14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3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</row>
    <row r="29" spans="1:52" x14ac:dyDescent="0.25">
      <c r="A29" s="15" t="s">
        <v>0</v>
      </c>
      <c r="B29" s="11"/>
      <c r="C29" s="34" t="s">
        <v>20</v>
      </c>
      <c r="D29" s="11"/>
      <c r="E29" s="24" t="s">
        <v>22</v>
      </c>
      <c r="F29" s="11"/>
      <c r="G29" s="34" t="s">
        <v>20</v>
      </c>
      <c r="H29" s="11"/>
      <c r="I29" s="34" t="s">
        <v>20</v>
      </c>
      <c r="J29" s="11"/>
      <c r="K29" s="34" t="s">
        <v>20</v>
      </c>
      <c r="L29" s="11"/>
      <c r="M29" s="34" t="s">
        <v>20</v>
      </c>
      <c r="N29" s="11"/>
      <c r="O29" s="34" t="s">
        <v>20</v>
      </c>
      <c r="P29" s="11"/>
      <c r="Q29" s="34" t="s">
        <v>20</v>
      </c>
      <c r="R29" s="11"/>
      <c r="S29" s="12"/>
      <c r="T29" s="11"/>
      <c r="U29" s="12"/>
      <c r="V29" s="11"/>
      <c r="W29" s="12"/>
      <c r="X29" s="11"/>
      <c r="Y29" s="12"/>
      <c r="Z29" s="11"/>
      <c r="AA29" s="12"/>
      <c r="AB29" s="13"/>
    </row>
    <row r="30" spans="1:52" s="3" customFormat="1" ht="6.75" customHeight="1" x14ac:dyDescent="0.25">
      <c r="A30" s="14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3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</row>
    <row r="31" spans="1:52" x14ac:dyDescent="0.25">
      <c r="A31" s="15" t="s">
        <v>1</v>
      </c>
      <c r="B31" s="11"/>
      <c r="C31" s="12"/>
      <c r="D31" s="11"/>
      <c r="E31" s="12"/>
      <c r="F31" s="11"/>
      <c r="G31" s="12"/>
      <c r="H31" s="11"/>
      <c r="I31" s="34" t="s">
        <v>20</v>
      </c>
      <c r="J31" s="11"/>
      <c r="K31" s="24" t="s">
        <v>22</v>
      </c>
      <c r="L31" s="11"/>
      <c r="M31" s="24" t="s">
        <v>22</v>
      </c>
      <c r="N31" s="11"/>
      <c r="O31" s="24" t="s">
        <v>22</v>
      </c>
      <c r="P31" s="11"/>
      <c r="Q31" s="24" t="s">
        <v>22</v>
      </c>
      <c r="R31" s="11"/>
      <c r="S31" s="12"/>
      <c r="T31" s="11"/>
      <c r="U31" s="12"/>
      <c r="V31" s="11"/>
      <c r="W31" s="12"/>
      <c r="X31" s="11"/>
      <c r="Y31" s="12"/>
      <c r="Z31" s="11"/>
      <c r="AA31" s="12"/>
      <c r="AB31" s="13"/>
    </row>
    <row r="32" spans="1:52" s="3" customFormat="1" ht="6.75" customHeight="1" x14ac:dyDescent="0.25">
      <c r="A32" s="14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3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</row>
    <row r="33" spans="1:52" x14ac:dyDescent="0.25">
      <c r="A33" s="15" t="s">
        <v>2</v>
      </c>
      <c r="B33" s="11"/>
      <c r="C33" s="12"/>
      <c r="D33" s="11"/>
      <c r="E33" s="12"/>
      <c r="F33" s="11"/>
      <c r="G33" s="12"/>
      <c r="H33" s="11"/>
      <c r="I33" s="34" t="s">
        <v>20</v>
      </c>
      <c r="J33" s="11"/>
      <c r="K33" s="34" t="s">
        <v>20</v>
      </c>
      <c r="L33" s="11"/>
      <c r="M33" s="34" t="s">
        <v>20</v>
      </c>
      <c r="N33" s="11"/>
      <c r="O33" s="34" t="s">
        <v>20</v>
      </c>
      <c r="P33" s="11"/>
      <c r="Q33" s="34" t="s">
        <v>20</v>
      </c>
      <c r="R33" s="11"/>
      <c r="S33" s="12"/>
      <c r="T33" s="11"/>
      <c r="U33" s="12"/>
      <c r="V33" s="11"/>
      <c r="W33" s="12"/>
      <c r="X33" s="11"/>
      <c r="Y33" s="12"/>
      <c r="Z33" s="11"/>
      <c r="AA33" s="12"/>
      <c r="AB33" s="13"/>
    </row>
    <row r="34" spans="1:52" s="3" customFormat="1" ht="6.75" customHeight="1" x14ac:dyDescent="0.25">
      <c r="A34" s="14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3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</row>
    <row r="35" spans="1:52" x14ac:dyDescent="0.25">
      <c r="A35" s="15" t="s">
        <v>3</v>
      </c>
      <c r="B35" s="11"/>
      <c r="C35" s="12"/>
      <c r="D35" s="11"/>
      <c r="E35" s="12"/>
      <c r="F35" s="11"/>
      <c r="G35" s="12"/>
      <c r="H35" s="11"/>
      <c r="I35" s="12"/>
      <c r="J35" s="11"/>
      <c r="K35" s="12"/>
      <c r="L35" s="11"/>
      <c r="M35" s="12"/>
      <c r="N35" s="11"/>
      <c r="O35" s="12"/>
      <c r="P35" s="11"/>
      <c r="Q35" s="12"/>
      <c r="R35" s="11"/>
      <c r="S35" s="34" t="s">
        <v>20</v>
      </c>
      <c r="T35" s="11"/>
      <c r="U35" s="34" t="s">
        <v>20</v>
      </c>
      <c r="V35" s="11"/>
      <c r="W35" s="34" t="s">
        <v>20</v>
      </c>
      <c r="X35" s="11"/>
      <c r="Y35" s="25" t="s">
        <v>24</v>
      </c>
      <c r="Z35" s="11"/>
      <c r="AA35" s="12"/>
      <c r="AB35" s="13"/>
    </row>
    <row r="36" spans="1:52" s="3" customFormat="1" ht="6.75" customHeight="1" thickBot="1" x14ac:dyDescent="0.3">
      <c r="A36" s="26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20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</row>
    <row r="37" spans="1:52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52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52" ht="15.75" thickBot="1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52" ht="15.75" thickBot="1" x14ac:dyDescent="0.3">
      <c r="A40" s="74" t="s">
        <v>30</v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6"/>
    </row>
    <row r="41" spans="1:52" x14ac:dyDescent="0.25">
      <c r="A41" s="27" t="s">
        <v>31</v>
      </c>
      <c r="B41" s="28"/>
      <c r="C41" s="29"/>
      <c r="D41" s="28"/>
      <c r="E41" s="29"/>
      <c r="F41" s="28"/>
      <c r="G41" s="29"/>
      <c r="H41" s="28"/>
      <c r="I41" s="29"/>
      <c r="J41" s="28"/>
      <c r="K41" s="29"/>
      <c r="L41" s="28"/>
      <c r="M41" s="29"/>
      <c r="N41" s="28"/>
      <c r="O41" s="29"/>
      <c r="P41" s="28"/>
      <c r="Q41" s="29"/>
      <c r="R41" s="28"/>
      <c r="S41" s="29"/>
      <c r="T41" s="28"/>
      <c r="U41" s="29"/>
      <c r="V41" s="28"/>
      <c r="W41" s="29"/>
      <c r="X41" s="28"/>
      <c r="Y41" s="29"/>
      <c r="Z41" s="28"/>
      <c r="AA41" s="29"/>
      <c r="AB41" s="30"/>
    </row>
    <row r="42" spans="1:52" x14ac:dyDescent="0.25">
      <c r="A42" s="79" t="s">
        <v>32</v>
      </c>
      <c r="B42" s="11"/>
      <c r="C42" s="12"/>
      <c r="D42" s="11"/>
      <c r="E42" s="12"/>
      <c r="F42" s="11"/>
      <c r="G42" s="12"/>
      <c r="H42" s="11"/>
      <c r="I42" s="12"/>
      <c r="J42" s="11"/>
      <c r="K42" s="12"/>
      <c r="L42" s="11"/>
      <c r="M42" s="12"/>
      <c r="N42" s="11"/>
      <c r="O42" s="12"/>
      <c r="P42" s="11"/>
      <c r="Q42" s="12"/>
      <c r="R42" s="11"/>
      <c r="S42" s="12"/>
      <c r="T42" s="11"/>
      <c r="U42" s="12"/>
      <c r="V42" s="11"/>
      <c r="W42" s="12"/>
      <c r="X42" s="11"/>
      <c r="Y42" s="12"/>
      <c r="Z42" s="11"/>
      <c r="AA42" s="12"/>
      <c r="AB42" s="13"/>
    </row>
    <row r="43" spans="1:52" x14ac:dyDescent="0.25">
      <c r="A43" s="79"/>
      <c r="B43" s="11"/>
      <c r="C43" s="12"/>
      <c r="D43" s="11"/>
      <c r="E43" s="12"/>
      <c r="F43" s="11"/>
      <c r="G43" s="12"/>
      <c r="H43" s="11"/>
      <c r="I43" s="12"/>
      <c r="J43" s="11"/>
      <c r="K43" s="12"/>
      <c r="L43" s="11"/>
      <c r="M43" s="12"/>
      <c r="N43" s="11"/>
      <c r="O43" s="12"/>
      <c r="P43" s="11"/>
      <c r="Q43" s="12"/>
      <c r="R43" s="11"/>
      <c r="S43" s="12"/>
      <c r="T43" s="11"/>
      <c r="U43" s="12"/>
      <c r="V43" s="11"/>
      <c r="W43" s="12"/>
      <c r="X43" s="11"/>
      <c r="Y43" s="12"/>
      <c r="Z43" s="11"/>
      <c r="AA43" s="12"/>
      <c r="AB43" s="13"/>
    </row>
    <row r="44" spans="1:52" s="3" customFormat="1" ht="5.25" customHeight="1" x14ac:dyDescent="0.25">
      <c r="A44" s="14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3"/>
    </row>
    <row r="45" spans="1:52" x14ac:dyDescent="0.25">
      <c r="A45" s="15" t="s">
        <v>4</v>
      </c>
      <c r="B45" s="11"/>
      <c r="C45" s="31"/>
      <c r="D45" s="11"/>
      <c r="E45" s="24"/>
      <c r="F45" s="11"/>
      <c r="G45" s="24"/>
      <c r="H45" s="11"/>
      <c r="I45" s="12"/>
      <c r="J45" s="11"/>
      <c r="K45" s="12"/>
      <c r="L45" s="11"/>
      <c r="M45" s="12"/>
      <c r="N45" s="11"/>
      <c r="O45" s="12"/>
      <c r="P45" s="11"/>
      <c r="Q45" s="12"/>
      <c r="R45" s="11"/>
      <c r="S45" s="12"/>
      <c r="T45" s="11"/>
      <c r="U45" s="12"/>
      <c r="V45" s="11"/>
      <c r="W45" s="12"/>
      <c r="X45" s="11"/>
      <c r="Y45" s="12"/>
      <c r="Z45" s="11"/>
      <c r="AA45" s="12"/>
      <c r="AB45" s="13"/>
    </row>
    <row r="46" spans="1:52" s="3" customFormat="1" ht="5.25" customHeight="1" x14ac:dyDescent="0.25">
      <c r="A46" s="14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3"/>
    </row>
    <row r="47" spans="1:52" x14ac:dyDescent="0.25">
      <c r="A47" s="15" t="s">
        <v>18</v>
      </c>
      <c r="B47" s="11"/>
      <c r="C47" s="12"/>
      <c r="D47" s="11"/>
      <c r="E47" s="12"/>
      <c r="F47" s="11"/>
      <c r="G47" s="12"/>
      <c r="H47" s="11"/>
      <c r="I47" s="24"/>
      <c r="J47" s="11"/>
      <c r="K47" s="24"/>
      <c r="L47" s="11"/>
      <c r="M47" s="24"/>
      <c r="N47" s="11"/>
      <c r="O47" s="24"/>
      <c r="P47" s="11"/>
      <c r="Q47" s="31"/>
      <c r="R47" s="11"/>
      <c r="S47" s="12"/>
      <c r="T47" s="11"/>
      <c r="U47" s="12"/>
      <c r="V47" s="11"/>
      <c r="W47" s="12"/>
      <c r="X47" s="11"/>
      <c r="Y47" s="12"/>
      <c r="Z47" s="11"/>
      <c r="AA47" s="31"/>
      <c r="AB47" s="13"/>
    </row>
    <row r="48" spans="1:52" s="3" customFormat="1" ht="5.25" customHeight="1" thickBot="1" x14ac:dyDescent="0.3">
      <c r="A48" s="26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20"/>
    </row>
    <row r="49" spans="1:28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5.75" thickBot="1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ht="15.75" thickBot="1" x14ac:dyDescent="0.3">
      <c r="A51" s="74" t="s">
        <v>33</v>
      </c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6"/>
    </row>
    <row r="52" spans="1:28" x14ac:dyDescent="0.25">
      <c r="A52" s="32" t="s">
        <v>26</v>
      </c>
      <c r="B52" s="28"/>
      <c r="C52" s="29"/>
      <c r="D52" s="28"/>
      <c r="E52" s="29"/>
      <c r="F52" s="28"/>
      <c r="G52" s="29"/>
      <c r="H52" s="28"/>
      <c r="I52" s="29"/>
      <c r="J52" s="28"/>
      <c r="K52" s="29"/>
      <c r="L52" s="28"/>
      <c r="M52" s="29"/>
      <c r="N52" s="28"/>
      <c r="O52" s="29"/>
      <c r="P52" s="28"/>
      <c r="Q52" s="29"/>
      <c r="R52" s="28"/>
      <c r="S52" s="29"/>
      <c r="T52" s="28"/>
      <c r="U52" s="29"/>
      <c r="V52" s="28"/>
      <c r="W52" s="29"/>
      <c r="X52" s="28"/>
      <c r="Y52" s="29"/>
      <c r="Z52" s="28"/>
      <c r="AA52" s="29"/>
      <c r="AB52" s="30"/>
    </row>
    <row r="53" spans="1:28" x14ac:dyDescent="0.25">
      <c r="A53" s="22" t="s">
        <v>34</v>
      </c>
      <c r="B53" s="11"/>
      <c r="C53" s="12"/>
      <c r="D53" s="11"/>
      <c r="E53" s="12"/>
      <c r="F53" s="11"/>
      <c r="G53" s="12"/>
      <c r="H53" s="11"/>
      <c r="I53" s="12"/>
      <c r="J53" s="11"/>
      <c r="K53" s="12"/>
      <c r="L53" s="11"/>
      <c r="M53" s="12"/>
      <c r="N53" s="11"/>
      <c r="O53" s="12"/>
      <c r="P53" s="11"/>
      <c r="Q53" s="12"/>
      <c r="R53" s="11"/>
      <c r="S53" s="12"/>
      <c r="T53" s="11"/>
      <c r="U53" s="12"/>
      <c r="V53" s="11"/>
      <c r="W53" s="12"/>
      <c r="X53" s="11"/>
      <c r="Y53" s="12"/>
      <c r="Z53" s="11"/>
      <c r="AA53" s="12"/>
      <c r="AB53" s="13"/>
    </row>
    <row r="54" spans="1:28" x14ac:dyDescent="0.25">
      <c r="A54" s="22" t="s">
        <v>35</v>
      </c>
      <c r="B54" s="11"/>
      <c r="C54" s="12"/>
      <c r="D54" s="11"/>
      <c r="E54" s="12"/>
      <c r="F54" s="11"/>
      <c r="G54" s="12"/>
      <c r="H54" s="11"/>
      <c r="I54" s="12"/>
      <c r="J54" s="11"/>
      <c r="K54" s="12"/>
      <c r="L54" s="11"/>
      <c r="M54" s="12"/>
      <c r="N54" s="11"/>
      <c r="O54" s="12"/>
      <c r="P54" s="11"/>
      <c r="Q54" s="12"/>
      <c r="R54" s="11"/>
      <c r="S54" s="12"/>
      <c r="T54" s="11"/>
      <c r="U54" s="12"/>
      <c r="V54" s="11"/>
      <c r="W54" s="12"/>
      <c r="X54" s="11"/>
      <c r="Y54" s="12"/>
      <c r="Z54" s="11"/>
      <c r="AA54" s="12"/>
      <c r="AB54" s="13"/>
    </row>
    <row r="55" spans="1:28" ht="15.75" thickBot="1" x14ac:dyDescent="0.3">
      <c r="A55" s="17" t="s">
        <v>25</v>
      </c>
      <c r="B55" s="18"/>
      <c r="C55" s="35" t="s">
        <v>37</v>
      </c>
      <c r="D55" s="18"/>
      <c r="E55" s="33" t="s">
        <v>36</v>
      </c>
      <c r="F55" s="18"/>
      <c r="G55" s="33" t="s">
        <v>36</v>
      </c>
      <c r="H55" s="18"/>
      <c r="I55" s="33" t="s">
        <v>36</v>
      </c>
      <c r="J55" s="18"/>
      <c r="K55" s="33" t="s">
        <v>36</v>
      </c>
      <c r="L55" s="18"/>
      <c r="M55" s="33" t="s">
        <v>36</v>
      </c>
      <c r="N55" s="18"/>
      <c r="O55" s="33" t="s">
        <v>36</v>
      </c>
      <c r="P55" s="18"/>
      <c r="Q55" s="33" t="s">
        <v>36</v>
      </c>
      <c r="R55" s="18"/>
      <c r="S55" s="35" t="s">
        <v>37</v>
      </c>
      <c r="T55" s="18"/>
      <c r="U55" s="35" t="s">
        <v>37</v>
      </c>
      <c r="V55" s="18"/>
      <c r="W55" s="35" t="s">
        <v>37</v>
      </c>
      <c r="X55" s="18"/>
      <c r="Y55" s="33" t="s">
        <v>36</v>
      </c>
      <c r="Z55" s="18"/>
      <c r="AA55" s="35" t="s">
        <v>37</v>
      </c>
      <c r="AB55" s="20"/>
    </row>
  </sheetData>
  <mergeCells count="19">
    <mergeCell ref="A51:AB51"/>
    <mergeCell ref="A42:A43"/>
    <mergeCell ref="AA2:AA3"/>
    <mergeCell ref="A3:A4"/>
    <mergeCell ref="A1:AB1"/>
    <mergeCell ref="A24:AB24"/>
    <mergeCell ref="A40:AB40"/>
    <mergeCell ref="O2:O3"/>
    <mergeCell ref="Q2:Q3"/>
    <mergeCell ref="S2:S3"/>
    <mergeCell ref="U2:U3"/>
    <mergeCell ref="W2:W3"/>
    <mergeCell ref="Y2:Y3"/>
    <mergeCell ref="C2:C3"/>
    <mergeCell ref="E2:E3"/>
    <mergeCell ref="G2:G3"/>
    <mergeCell ref="I2:I3"/>
    <mergeCell ref="K2:K3"/>
    <mergeCell ref="M2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863EB-5FDF-4E57-BECC-A6D6A2C52F4F}">
  <sheetPr codeName="Feuil1"/>
  <dimension ref="A1:BL44"/>
  <sheetViews>
    <sheetView tabSelected="1" zoomScale="90" zoomScaleNormal="90" workbookViewId="0">
      <pane xSplit="4" ySplit="2" topLeftCell="E3" activePane="bottomRight" state="frozen"/>
      <selection pane="topRight" activeCell="C1" sqref="C1"/>
      <selection pane="bottomLeft" activeCell="A3" sqref="A3"/>
      <selection pane="bottomRight" activeCell="AI24" sqref="AI24"/>
    </sheetView>
  </sheetViews>
  <sheetFormatPr baseColWidth="10" defaultColWidth="4.7109375" defaultRowHeight="15" x14ac:dyDescent="0.25"/>
  <cols>
    <col min="1" max="1" width="13.28515625" customWidth="1"/>
    <col min="2" max="2" width="12.42578125" customWidth="1"/>
    <col min="3" max="3" width="10.42578125" customWidth="1"/>
    <col min="4" max="4" width="11.85546875" style="45" customWidth="1"/>
    <col min="5" max="5" width="3.7109375" customWidth="1"/>
    <col min="6" max="6" width="3.42578125" customWidth="1"/>
    <col min="7" max="7" width="3.28515625" customWidth="1"/>
    <col min="8" max="8" width="3.5703125" customWidth="1"/>
    <col min="9" max="9" width="3.28515625" customWidth="1"/>
    <col min="10" max="10" width="3.42578125" customWidth="1"/>
    <col min="11" max="12" width="3.7109375" customWidth="1"/>
    <col min="13" max="13" width="3.140625" customWidth="1"/>
    <col min="14" max="14" width="3.42578125" customWidth="1"/>
    <col min="15" max="15" width="3.5703125" customWidth="1"/>
    <col min="16" max="16" width="3.28515625" customWidth="1"/>
    <col min="17" max="17" width="3" customWidth="1"/>
    <col min="18" max="19" width="3.42578125" customWidth="1"/>
    <col min="20" max="20" width="3.5703125" customWidth="1"/>
    <col min="21" max="21" width="3.140625" customWidth="1"/>
    <col min="22" max="22" width="3.5703125" customWidth="1"/>
    <col min="23" max="23" width="3.7109375" customWidth="1"/>
    <col min="24" max="26" width="3.5703125" customWidth="1"/>
    <col min="27" max="27" width="3.42578125" customWidth="1"/>
    <col min="28" max="28" width="3.5703125" customWidth="1"/>
    <col min="29" max="29" width="3.42578125" customWidth="1"/>
    <col min="30" max="30" width="3.85546875" customWidth="1"/>
    <col min="31" max="31" width="3.7109375" customWidth="1"/>
    <col min="32" max="32" width="4.28515625" customWidth="1"/>
    <col min="33" max="34" width="3.5703125" customWidth="1"/>
    <col min="35" max="35" width="3.85546875" customWidth="1"/>
    <col min="36" max="36" width="3.5703125" customWidth="1"/>
    <col min="37" max="37" width="3.7109375" customWidth="1"/>
    <col min="38" max="38" width="3.85546875" customWidth="1"/>
    <col min="39" max="40" width="3.5703125" customWidth="1"/>
    <col min="41" max="41" width="3.7109375" customWidth="1"/>
    <col min="42" max="43" width="4.140625" customWidth="1"/>
    <col min="44" max="44" width="3.7109375" customWidth="1"/>
    <col min="45" max="45" width="3.42578125" customWidth="1"/>
    <col min="46" max="46" width="3.85546875" customWidth="1"/>
    <col min="47" max="48" width="3.42578125" customWidth="1"/>
    <col min="49" max="49" width="3.7109375" customWidth="1"/>
    <col min="50" max="50" width="3.28515625" customWidth="1"/>
    <col min="51" max="51" width="3.85546875" customWidth="1"/>
    <col min="52" max="52" width="3.5703125" customWidth="1"/>
    <col min="53" max="54" width="3.85546875" customWidth="1"/>
    <col min="55" max="56" width="3.7109375" customWidth="1"/>
    <col min="57" max="58" width="3.85546875" customWidth="1"/>
    <col min="59" max="59" width="3.42578125" customWidth="1"/>
    <col min="60" max="60" width="4.28515625" customWidth="1"/>
    <col min="61" max="61" width="3.85546875" customWidth="1"/>
    <col min="62" max="62" width="4.140625" customWidth="1"/>
    <col min="63" max="63" width="3.85546875" customWidth="1"/>
    <col min="64" max="64" width="3.7109375" customWidth="1"/>
  </cols>
  <sheetData>
    <row r="1" spans="1:64" s="37" customFormat="1" ht="23.25" x14ac:dyDescent="0.25">
      <c r="D1" s="38">
        <f>YEAR(D6)</f>
        <v>2020</v>
      </c>
      <c r="E1" s="37" t="s">
        <v>50</v>
      </c>
    </row>
    <row r="2" spans="1:64" s="39" customFormat="1" ht="42" customHeight="1" thickBot="1" x14ac:dyDescent="0.3">
      <c r="C2"/>
      <c r="E2" s="40">
        <v>0.25</v>
      </c>
      <c r="F2" s="40">
        <f>E2+"0:15"</f>
        <v>0.26041666666666669</v>
      </c>
      <c r="G2" s="40">
        <f t="shared" ref="G2:BL2" si="0">F2+"0:15"</f>
        <v>0.27083333333333337</v>
      </c>
      <c r="H2" s="40">
        <f t="shared" si="0"/>
        <v>0.28125000000000006</v>
      </c>
      <c r="I2" s="40">
        <f t="shared" si="0"/>
        <v>0.29166666666666674</v>
      </c>
      <c r="J2" s="40">
        <f t="shared" si="0"/>
        <v>0.30208333333333343</v>
      </c>
      <c r="K2" s="41">
        <f t="shared" si="0"/>
        <v>0.31250000000000011</v>
      </c>
      <c r="L2" s="41">
        <f t="shared" si="0"/>
        <v>0.3229166666666668</v>
      </c>
      <c r="M2" s="41">
        <f t="shared" si="0"/>
        <v>0.33333333333333348</v>
      </c>
      <c r="N2" s="41">
        <f t="shared" si="0"/>
        <v>0.34375000000000017</v>
      </c>
      <c r="O2" s="41">
        <f t="shared" si="0"/>
        <v>0.35416666666666685</v>
      </c>
      <c r="P2" s="41">
        <f t="shared" si="0"/>
        <v>0.36458333333333354</v>
      </c>
      <c r="Q2" s="41">
        <f t="shared" si="0"/>
        <v>0.37500000000000022</v>
      </c>
      <c r="R2" s="41">
        <f t="shared" si="0"/>
        <v>0.38541666666666691</v>
      </c>
      <c r="S2" s="41">
        <f t="shared" si="0"/>
        <v>0.39583333333333359</v>
      </c>
      <c r="T2" s="41">
        <f t="shared" si="0"/>
        <v>0.40625000000000028</v>
      </c>
      <c r="U2" s="41">
        <f t="shared" si="0"/>
        <v>0.41666666666666696</v>
      </c>
      <c r="V2" s="41">
        <f t="shared" si="0"/>
        <v>0.42708333333333365</v>
      </c>
      <c r="W2" s="41">
        <f t="shared" si="0"/>
        <v>0.43750000000000033</v>
      </c>
      <c r="X2" s="41">
        <f t="shared" si="0"/>
        <v>0.44791666666666702</v>
      </c>
      <c r="Y2" s="40">
        <f t="shared" si="0"/>
        <v>0.4583333333333337</v>
      </c>
      <c r="Z2" s="40">
        <f t="shared" si="0"/>
        <v>0.46875000000000039</v>
      </c>
      <c r="AA2" s="40">
        <f t="shared" si="0"/>
        <v>0.47916666666666707</v>
      </c>
      <c r="AB2" s="40">
        <f t="shared" si="0"/>
        <v>0.48958333333333376</v>
      </c>
      <c r="AC2" s="40">
        <f t="shared" si="0"/>
        <v>0.50000000000000044</v>
      </c>
      <c r="AD2" s="40">
        <f t="shared" si="0"/>
        <v>0.51041666666666707</v>
      </c>
      <c r="AE2" s="40">
        <f t="shared" si="0"/>
        <v>0.5208333333333337</v>
      </c>
      <c r="AF2" s="40">
        <f t="shared" si="0"/>
        <v>0.53125000000000033</v>
      </c>
      <c r="AG2" s="40">
        <f t="shared" si="0"/>
        <v>0.54166666666666696</v>
      </c>
      <c r="AH2" s="40">
        <f t="shared" si="0"/>
        <v>0.55208333333333359</v>
      </c>
      <c r="AI2" s="40">
        <f t="shared" si="0"/>
        <v>0.56250000000000022</v>
      </c>
      <c r="AJ2" s="40">
        <f t="shared" si="0"/>
        <v>0.57291666666666685</v>
      </c>
      <c r="AK2" s="40">
        <f t="shared" si="0"/>
        <v>0.58333333333333348</v>
      </c>
      <c r="AL2" s="40">
        <f t="shared" si="0"/>
        <v>0.59375000000000011</v>
      </c>
      <c r="AM2" s="40">
        <f t="shared" si="0"/>
        <v>0.60416666666666674</v>
      </c>
      <c r="AN2" s="40">
        <f t="shared" si="0"/>
        <v>0.61458333333333337</v>
      </c>
      <c r="AO2" s="40">
        <f t="shared" si="0"/>
        <v>0.625</v>
      </c>
      <c r="AP2" s="40">
        <f t="shared" si="0"/>
        <v>0.63541666666666663</v>
      </c>
      <c r="AQ2" s="40">
        <f t="shared" si="0"/>
        <v>0.64583333333333326</v>
      </c>
      <c r="AR2" s="40">
        <f t="shared" si="0"/>
        <v>0.65624999999999989</v>
      </c>
      <c r="AS2" s="40">
        <f t="shared" si="0"/>
        <v>0.66666666666666652</v>
      </c>
      <c r="AT2" s="40">
        <f t="shared" si="0"/>
        <v>0.67708333333333315</v>
      </c>
      <c r="AU2" s="40">
        <f t="shared" si="0"/>
        <v>0.68749999999999978</v>
      </c>
      <c r="AV2" s="40">
        <f t="shared" si="0"/>
        <v>0.69791666666666641</v>
      </c>
      <c r="AW2" s="40">
        <f t="shared" si="0"/>
        <v>0.70833333333333304</v>
      </c>
      <c r="AX2" s="40">
        <f t="shared" si="0"/>
        <v>0.71874999999999967</v>
      </c>
      <c r="AY2" s="40">
        <f t="shared" si="0"/>
        <v>0.7291666666666663</v>
      </c>
      <c r="AZ2" s="40">
        <f t="shared" si="0"/>
        <v>0.73958333333333293</v>
      </c>
      <c r="BA2" s="40">
        <f t="shared" si="0"/>
        <v>0.74999999999999956</v>
      </c>
      <c r="BB2" s="40">
        <f t="shared" si="0"/>
        <v>0.76041666666666619</v>
      </c>
      <c r="BC2" s="40">
        <f t="shared" si="0"/>
        <v>0.77083333333333282</v>
      </c>
      <c r="BD2" s="40">
        <f t="shared" si="0"/>
        <v>0.78124999999999944</v>
      </c>
      <c r="BE2" s="40">
        <f t="shared" si="0"/>
        <v>0.79166666666666607</v>
      </c>
      <c r="BF2" s="40">
        <f t="shared" si="0"/>
        <v>0.8020833333333327</v>
      </c>
      <c r="BG2" s="40">
        <f t="shared" si="0"/>
        <v>0.81249999999999933</v>
      </c>
      <c r="BH2" s="40">
        <f t="shared" si="0"/>
        <v>0.82291666666666596</v>
      </c>
      <c r="BI2" s="40">
        <f t="shared" si="0"/>
        <v>0.83333333333333259</v>
      </c>
      <c r="BJ2" s="40">
        <f t="shared" si="0"/>
        <v>0.84374999999999922</v>
      </c>
      <c r="BK2" s="40">
        <f t="shared" si="0"/>
        <v>0.85416666666666585</v>
      </c>
      <c r="BL2" s="40">
        <f t="shared" si="0"/>
        <v>0.86458333333333248</v>
      </c>
    </row>
    <row r="3" spans="1:64" x14ac:dyDescent="0.25">
      <c r="A3" s="81">
        <v>1</v>
      </c>
      <c r="B3" s="68" t="s">
        <v>58</v>
      </c>
      <c r="C3" s="67" t="str">
        <f>"S"&amp;RIGHT("00"&amp;_xlfn.ISOWEEKNUM(D3),2)</f>
        <v>S30</v>
      </c>
      <c r="D3" s="42">
        <v>44032</v>
      </c>
      <c r="E3" s="49"/>
      <c r="F3" s="49"/>
      <c r="G3" s="49"/>
      <c r="H3" s="49"/>
      <c r="I3" s="48"/>
      <c r="J3" s="48"/>
      <c r="K3" s="48"/>
      <c r="L3" s="48"/>
      <c r="M3" s="49"/>
      <c r="N3" s="49"/>
      <c r="O3" s="49"/>
      <c r="P3" s="49"/>
      <c r="Q3" s="49"/>
      <c r="R3" s="48"/>
      <c r="S3" s="48"/>
      <c r="T3" s="48"/>
      <c r="U3" s="49"/>
      <c r="V3" s="49"/>
      <c r="W3" s="49"/>
      <c r="X3" s="49"/>
      <c r="Y3" s="49"/>
      <c r="Z3" s="48"/>
      <c r="AA3" s="48"/>
      <c r="AB3" s="48"/>
      <c r="AC3" s="48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</row>
    <row r="4" spans="1:64" x14ac:dyDescent="0.25">
      <c r="A4" s="82"/>
      <c r="B4" s="69" t="s">
        <v>59</v>
      </c>
      <c r="D4" s="44">
        <f>D3+1</f>
        <v>44033</v>
      </c>
      <c r="E4" s="48"/>
      <c r="F4" s="49"/>
      <c r="G4" s="49"/>
      <c r="H4" s="48"/>
      <c r="I4" s="48"/>
      <c r="J4" s="48"/>
      <c r="K4" s="48"/>
      <c r="L4" s="63"/>
      <c r="M4" s="63"/>
      <c r="N4" s="63"/>
      <c r="O4" s="63"/>
      <c r="P4" s="63"/>
      <c r="Q4" s="63"/>
      <c r="R4" s="63"/>
      <c r="S4" s="48"/>
      <c r="T4" s="48"/>
      <c r="U4" s="49"/>
      <c r="V4" s="49"/>
      <c r="W4" s="49"/>
      <c r="X4" s="49"/>
      <c r="Y4" s="49"/>
      <c r="Z4" s="48"/>
      <c r="AA4" s="90" t="s">
        <v>77</v>
      </c>
      <c r="AB4" s="90" t="s">
        <v>77</v>
      </c>
      <c r="AC4" s="90" t="s">
        <v>77</v>
      </c>
      <c r="AD4" s="90" t="s">
        <v>77</v>
      </c>
      <c r="AE4" s="90" t="s">
        <v>77</v>
      </c>
      <c r="AF4" s="90" t="s">
        <v>77</v>
      </c>
      <c r="AG4" s="90" t="s">
        <v>77</v>
      </c>
      <c r="AH4" s="90" t="s">
        <v>77</v>
      </c>
      <c r="AI4" s="90" t="s">
        <v>77</v>
      </c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</row>
    <row r="5" spans="1:64" x14ac:dyDescent="0.25">
      <c r="A5" s="82"/>
      <c r="B5" s="69" t="s">
        <v>61</v>
      </c>
      <c r="D5" s="44">
        <f t="shared" ref="D5:D9" si="1">D4+1</f>
        <v>44034</v>
      </c>
      <c r="E5" s="48"/>
      <c r="F5" s="48"/>
      <c r="G5" s="48"/>
      <c r="H5" s="48"/>
      <c r="I5" s="49"/>
      <c r="J5" s="49"/>
      <c r="K5" s="49"/>
      <c r="L5" s="49"/>
      <c r="M5" s="49"/>
      <c r="N5" s="89" t="s">
        <v>76</v>
      </c>
      <c r="O5" s="89" t="s">
        <v>76</v>
      </c>
      <c r="P5" s="89" t="s">
        <v>76</v>
      </c>
      <c r="Q5" s="89" t="s">
        <v>76</v>
      </c>
      <c r="R5" s="89" t="s">
        <v>76</v>
      </c>
      <c r="S5" s="89" t="s">
        <v>76</v>
      </c>
      <c r="T5" s="89" t="s">
        <v>76</v>
      </c>
      <c r="U5" s="89" t="s">
        <v>76</v>
      </c>
      <c r="V5" s="89" t="s">
        <v>76</v>
      </c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</row>
    <row r="6" spans="1:64" x14ac:dyDescent="0.25">
      <c r="A6" s="82"/>
      <c r="B6" s="69" t="s">
        <v>60</v>
      </c>
      <c r="D6" s="44">
        <f t="shared" si="1"/>
        <v>44035</v>
      </c>
      <c r="E6" s="48"/>
      <c r="F6" s="48"/>
      <c r="G6" s="48"/>
      <c r="H6" s="49"/>
      <c r="I6" s="49"/>
      <c r="J6" s="49"/>
      <c r="K6" s="49"/>
      <c r="L6" s="49"/>
      <c r="M6" s="49"/>
      <c r="N6" s="49"/>
      <c r="O6" s="49"/>
      <c r="P6" s="49"/>
      <c r="Q6" s="63"/>
      <c r="R6" s="63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90" t="s">
        <v>77</v>
      </c>
      <c r="BB6" s="90" t="s">
        <v>77</v>
      </c>
      <c r="BC6" s="90" t="s">
        <v>77</v>
      </c>
      <c r="BD6" s="90" t="s">
        <v>77</v>
      </c>
      <c r="BE6" s="90" t="s">
        <v>77</v>
      </c>
      <c r="BF6" s="90" t="s">
        <v>77</v>
      </c>
      <c r="BG6" s="90" t="s">
        <v>77</v>
      </c>
      <c r="BH6" s="90" t="s">
        <v>77</v>
      </c>
      <c r="BI6" s="43"/>
      <c r="BJ6" s="43"/>
      <c r="BK6" s="43"/>
      <c r="BL6" s="43"/>
    </row>
    <row r="7" spans="1:64" x14ac:dyDescent="0.25">
      <c r="A7" s="82"/>
      <c r="B7" s="69" t="s">
        <v>62</v>
      </c>
      <c r="D7" s="44">
        <f t="shared" si="1"/>
        <v>44036</v>
      </c>
      <c r="E7" s="48"/>
      <c r="F7" s="48"/>
      <c r="G7" s="48"/>
      <c r="H7" s="49"/>
      <c r="I7" s="48"/>
      <c r="J7" s="48"/>
      <c r="K7" s="90" t="s">
        <v>77</v>
      </c>
      <c r="L7" s="90" t="s">
        <v>77</v>
      </c>
      <c r="M7" s="90" t="s">
        <v>77</v>
      </c>
      <c r="N7" s="90" t="s">
        <v>77</v>
      </c>
      <c r="O7" s="90" t="s">
        <v>77</v>
      </c>
      <c r="P7" s="90" t="s">
        <v>77</v>
      </c>
      <c r="Q7" s="90" t="s">
        <v>77</v>
      </c>
      <c r="R7" s="90" t="s">
        <v>77</v>
      </c>
      <c r="S7" s="90" t="s">
        <v>77</v>
      </c>
      <c r="T7" s="90" t="s">
        <v>77</v>
      </c>
      <c r="U7" s="90" t="s">
        <v>77</v>
      </c>
      <c r="V7" s="90" t="s">
        <v>77</v>
      </c>
      <c r="W7" s="90" t="s">
        <v>77</v>
      </c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</row>
    <row r="8" spans="1:64" x14ac:dyDescent="0.25">
      <c r="A8" s="82"/>
      <c r="B8" s="69" t="s">
        <v>63</v>
      </c>
      <c r="D8" s="44">
        <f t="shared" si="1"/>
        <v>44037</v>
      </c>
      <c r="E8" s="48"/>
      <c r="F8" s="48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8"/>
      <c r="S8" s="48"/>
      <c r="T8" s="48"/>
      <c r="U8" s="48"/>
      <c r="V8" s="48"/>
      <c r="W8" s="48"/>
      <c r="X8" s="49"/>
      <c r="Y8" s="48"/>
      <c r="Z8" s="48"/>
      <c r="AA8" s="48"/>
      <c r="AB8" s="48"/>
      <c r="AC8" s="90" t="s">
        <v>77</v>
      </c>
      <c r="AD8" s="90" t="s">
        <v>77</v>
      </c>
      <c r="AE8" s="90" t="s">
        <v>77</v>
      </c>
      <c r="AF8" s="90" t="s">
        <v>77</v>
      </c>
      <c r="AG8" s="90" t="s">
        <v>77</v>
      </c>
      <c r="AH8" s="90" t="s">
        <v>77</v>
      </c>
      <c r="AI8" s="90" t="s">
        <v>77</v>
      </c>
      <c r="AJ8" s="90" t="s">
        <v>77</v>
      </c>
      <c r="AK8" s="90" t="s">
        <v>77</v>
      </c>
      <c r="AL8" s="90" t="s">
        <v>77</v>
      </c>
      <c r="AM8" s="90" t="s">
        <v>77</v>
      </c>
      <c r="AN8" s="90" t="s">
        <v>77</v>
      </c>
      <c r="AO8" s="48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</row>
    <row r="9" spans="1:64" ht="15.75" thickBot="1" x14ac:dyDescent="0.3">
      <c r="A9" s="83"/>
      <c r="B9" s="70" t="s">
        <v>64</v>
      </c>
      <c r="D9" s="44">
        <f t="shared" si="1"/>
        <v>44038</v>
      </c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8"/>
      <c r="S9" s="48"/>
      <c r="T9" s="48"/>
      <c r="U9" s="49"/>
      <c r="V9" s="49"/>
      <c r="W9" s="49"/>
      <c r="X9" s="49"/>
      <c r="Y9" s="49"/>
      <c r="Z9" s="49"/>
      <c r="AA9" s="49"/>
      <c r="AB9" s="49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</row>
    <row r="10" spans="1:64" x14ac:dyDescent="0.25">
      <c r="A10" s="81">
        <v>2</v>
      </c>
      <c r="B10" s="68" t="s">
        <v>58</v>
      </c>
      <c r="C10" s="67" t="str">
        <f>"S"&amp;RIGHT("00"&amp;_xlfn.ISOWEEKNUM(D10),2)</f>
        <v>S31</v>
      </c>
      <c r="D10" s="44">
        <f>D3+7</f>
        <v>44039</v>
      </c>
      <c r="E10" s="49"/>
      <c r="F10" s="48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x14ac:dyDescent="0.25">
      <c r="A11" s="82"/>
      <c r="B11" s="69" t="s">
        <v>59</v>
      </c>
      <c r="C11" s="65"/>
      <c r="D11" s="44">
        <f>D10+1</f>
        <v>44040</v>
      </c>
      <c r="E11" s="48"/>
      <c r="F11" s="48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x14ac:dyDescent="0.25">
      <c r="A12" s="82"/>
      <c r="B12" s="69" t="s">
        <v>61</v>
      </c>
      <c r="D12" s="44">
        <f t="shared" ref="D12:D16" si="2">D11+1</f>
        <v>44041</v>
      </c>
      <c r="E12" s="48"/>
      <c r="F12" s="48"/>
      <c r="G12" s="48"/>
      <c r="H12" s="48"/>
      <c r="I12" s="48"/>
      <c r="J12" s="48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</row>
    <row r="13" spans="1:64" x14ac:dyDescent="0.25">
      <c r="A13" s="82"/>
      <c r="B13" s="69" t="s">
        <v>60</v>
      </c>
      <c r="D13" s="44">
        <f t="shared" si="2"/>
        <v>44042</v>
      </c>
      <c r="E13" s="48"/>
      <c r="F13" s="48"/>
      <c r="G13" s="48"/>
      <c r="H13" s="48"/>
      <c r="I13" s="48"/>
      <c r="J13" s="48"/>
      <c r="K13" s="49"/>
      <c r="L13" s="49"/>
      <c r="M13" s="49"/>
      <c r="N13" s="49"/>
      <c r="O13" s="49"/>
      <c r="P13" s="49"/>
      <c r="Q13" s="90" t="s">
        <v>77</v>
      </c>
      <c r="R13" s="90" t="s">
        <v>77</v>
      </c>
      <c r="S13" s="90" t="s">
        <v>77</v>
      </c>
      <c r="T13" s="90" t="s">
        <v>77</v>
      </c>
      <c r="U13" s="90" t="s">
        <v>77</v>
      </c>
      <c r="V13" s="90" t="s">
        <v>77</v>
      </c>
      <c r="W13" s="90" t="s">
        <v>77</v>
      </c>
      <c r="X13" s="90" t="s">
        <v>77</v>
      </c>
      <c r="Y13" s="48"/>
      <c r="Z13" s="48"/>
      <c r="AA13" s="48"/>
      <c r="AB13" s="63"/>
      <c r="AC13" s="49"/>
      <c r="AD13" s="49"/>
      <c r="AE13" s="49"/>
      <c r="AF13" s="49"/>
      <c r="AG13" s="48"/>
      <c r="AH13" s="48"/>
      <c r="AI13" s="48"/>
      <c r="AJ13" s="48"/>
      <c r="AK13" s="48"/>
      <c r="AL13" s="48"/>
      <c r="AM13" s="48"/>
      <c r="AN13" s="48"/>
      <c r="AO13" s="48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</row>
    <row r="14" spans="1:64" x14ac:dyDescent="0.25">
      <c r="A14" s="82"/>
      <c r="B14" s="69" t="s">
        <v>62</v>
      </c>
      <c r="D14" s="44">
        <f t="shared" si="2"/>
        <v>44043</v>
      </c>
      <c r="E14" s="48"/>
      <c r="F14" s="49"/>
      <c r="G14" s="48"/>
      <c r="H14" s="48"/>
      <c r="I14" s="48"/>
      <c r="J14" s="48"/>
      <c r="K14" s="48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8"/>
      <c r="AI14" s="48"/>
      <c r="AJ14" s="48"/>
      <c r="AK14" s="48"/>
      <c r="AL14" s="48"/>
      <c r="AM14" s="48"/>
      <c r="AN14" s="48"/>
      <c r="AO14" s="48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x14ac:dyDescent="0.25">
      <c r="A15" s="82"/>
      <c r="B15" s="69" t="s">
        <v>63</v>
      </c>
      <c r="D15" s="44">
        <f t="shared" si="2"/>
        <v>44044</v>
      </c>
      <c r="E15" s="48"/>
      <c r="F15" s="48"/>
      <c r="G15" s="48"/>
      <c r="H15" s="48"/>
      <c r="I15" s="48"/>
      <c r="J15" s="48"/>
      <c r="K15" s="48"/>
      <c r="L15" s="49"/>
      <c r="M15" s="49"/>
      <c r="N15" s="49"/>
      <c r="O15" s="49"/>
      <c r="P15" s="49"/>
      <c r="Q15" s="49"/>
      <c r="R15" s="49"/>
      <c r="S15" s="48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8"/>
      <c r="AI15" s="48"/>
      <c r="AJ15" s="48"/>
      <c r="AK15" s="48"/>
      <c r="AL15" s="48"/>
      <c r="AM15" s="48"/>
      <c r="AN15" s="48"/>
      <c r="AO15" s="48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</row>
    <row r="16" spans="1:64" ht="15.75" thickBot="1" x14ac:dyDescent="0.3">
      <c r="A16" s="83"/>
      <c r="B16" s="70" t="s">
        <v>64</v>
      </c>
      <c r="D16" s="44">
        <f t="shared" si="2"/>
        <v>44045</v>
      </c>
      <c r="E16" s="48"/>
      <c r="F16" s="48"/>
      <c r="G16" s="48"/>
      <c r="H16" s="48"/>
      <c r="I16" s="48"/>
      <c r="J16" s="48"/>
      <c r="K16" s="48"/>
      <c r="L16" s="49"/>
      <c r="M16" s="49"/>
      <c r="N16" s="49"/>
      <c r="O16" s="49"/>
      <c r="P16" s="49"/>
      <c r="Q16" s="49"/>
      <c r="R16" s="49"/>
      <c r="S16" s="48"/>
      <c r="T16" s="48"/>
      <c r="U16" s="48"/>
      <c r="V16" s="48"/>
      <c r="W16" s="49"/>
      <c r="X16" s="49"/>
      <c r="Y16" s="49"/>
      <c r="Z16" s="49"/>
      <c r="AA16" s="48"/>
      <c r="AB16" s="49"/>
      <c r="AC16" s="49"/>
      <c r="AD16" s="49"/>
      <c r="AE16" s="49"/>
      <c r="AF16" s="49"/>
      <c r="AG16" s="48"/>
      <c r="AH16" s="48"/>
      <c r="AI16" s="48"/>
      <c r="AJ16" s="48"/>
      <c r="AK16" s="48"/>
      <c r="AL16" s="48"/>
      <c r="AM16" s="48"/>
      <c r="AN16" s="48"/>
      <c r="AO16" s="48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</row>
    <row r="17" spans="1:64" x14ac:dyDescent="0.25">
      <c r="A17" s="81">
        <v>3</v>
      </c>
      <c r="B17" s="68" t="s">
        <v>58</v>
      </c>
      <c r="C17" s="67" t="str">
        <f>"S"&amp;RIGHT("00"&amp;_xlfn.ISOWEEKNUM(D17),2)</f>
        <v>S32</v>
      </c>
      <c r="D17" s="44">
        <f>D10+7</f>
        <v>44046</v>
      </c>
      <c r="E17" s="48"/>
      <c r="F17" s="48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8"/>
      <c r="AB17" s="48"/>
      <c r="AC17" s="49"/>
      <c r="AD17" s="49"/>
      <c r="AE17" s="49"/>
      <c r="AF17" s="49"/>
      <c r="AG17" s="48"/>
      <c r="AH17" s="48"/>
      <c r="AI17" s="48"/>
      <c r="AJ17" s="48"/>
      <c r="AK17" s="48"/>
      <c r="AL17" s="48"/>
      <c r="AM17" s="48"/>
      <c r="AN17" s="48"/>
      <c r="AO17" s="48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64" x14ac:dyDescent="0.25">
      <c r="A18" s="82"/>
      <c r="B18" s="69" t="s">
        <v>59</v>
      </c>
      <c r="D18" s="44">
        <f>D17+1</f>
        <v>44047</v>
      </c>
      <c r="E18" s="48"/>
      <c r="F18" s="48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8"/>
      <c r="Y18" s="48"/>
      <c r="Z18" s="48"/>
      <c r="AA18" s="48"/>
      <c r="AB18" s="48"/>
      <c r="AC18" s="49"/>
      <c r="AD18" s="49"/>
      <c r="AE18" s="49"/>
      <c r="AF18" s="49"/>
      <c r="AG18" s="48"/>
      <c r="AH18" s="48"/>
      <c r="AI18" s="48"/>
      <c r="AJ18" s="48"/>
      <c r="AK18" s="48"/>
      <c r="AL18" s="48"/>
      <c r="AM18" s="48"/>
      <c r="AN18" s="48"/>
      <c r="AO18" s="48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</row>
    <row r="19" spans="1:64" x14ac:dyDescent="0.25">
      <c r="A19" s="82"/>
      <c r="B19" s="69" t="s">
        <v>61</v>
      </c>
      <c r="D19" s="44">
        <f t="shared" ref="D19:D23" si="3">D18+1</f>
        <v>44048</v>
      </c>
      <c r="E19" s="48"/>
      <c r="F19" s="48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63"/>
      <c r="Y19" s="48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48"/>
      <c r="AL19" s="48"/>
      <c r="AM19" s="48"/>
      <c r="AN19" s="48"/>
      <c r="AO19" s="48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</row>
    <row r="20" spans="1:64" x14ac:dyDescent="0.25">
      <c r="A20" s="82"/>
      <c r="B20" s="69" t="s">
        <v>60</v>
      </c>
      <c r="D20" s="44">
        <f t="shared" si="3"/>
        <v>44049</v>
      </c>
      <c r="E20" s="48"/>
      <c r="F20" s="48"/>
      <c r="G20" s="48"/>
      <c r="H20" s="48"/>
      <c r="I20" s="48"/>
      <c r="J20" s="48"/>
      <c r="K20" s="48"/>
      <c r="L20" s="49"/>
      <c r="M20" s="49"/>
      <c r="N20" s="49"/>
      <c r="O20" s="49"/>
      <c r="P20" s="49"/>
      <c r="Q20" s="49"/>
      <c r="R20" s="49"/>
      <c r="S20" s="48"/>
      <c r="T20" s="48"/>
      <c r="U20" s="48"/>
      <c r="V20" s="48"/>
      <c r="W20" s="48"/>
      <c r="X20" s="49"/>
      <c r="Y20" s="49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48"/>
      <c r="AL20" s="48"/>
      <c r="AM20" s="48"/>
      <c r="AN20" s="48"/>
      <c r="AO20" s="48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64" x14ac:dyDescent="0.25">
      <c r="A21" s="82"/>
      <c r="B21" s="69" t="s">
        <v>62</v>
      </c>
      <c r="D21" s="44">
        <f t="shared" si="3"/>
        <v>44050</v>
      </c>
      <c r="E21" s="48"/>
      <c r="F21" s="48"/>
      <c r="G21" s="48"/>
      <c r="H21" s="48"/>
      <c r="I21" s="48"/>
      <c r="J21" s="48"/>
      <c r="K21" s="48"/>
      <c r="L21" s="49"/>
      <c r="M21" s="49"/>
      <c r="N21" s="49"/>
      <c r="O21" s="49"/>
      <c r="P21" s="49"/>
      <c r="Q21" s="49"/>
      <c r="R21" s="49"/>
      <c r="S21" s="48"/>
      <c r="T21" s="48"/>
      <c r="U21" s="48"/>
      <c r="V21" s="48"/>
      <c r="W21" s="48"/>
      <c r="X21" s="48"/>
      <c r="Y21" s="48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48"/>
      <c r="AL21" s="48"/>
      <c r="AM21" s="48"/>
      <c r="AN21" s="48"/>
      <c r="AO21" s="48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</row>
    <row r="22" spans="1:64" x14ac:dyDescent="0.25">
      <c r="A22" s="82"/>
      <c r="B22" s="69" t="s">
        <v>63</v>
      </c>
      <c r="D22" s="44">
        <f t="shared" si="3"/>
        <v>44051</v>
      </c>
      <c r="E22" s="48"/>
      <c r="F22" s="48"/>
      <c r="G22" s="48"/>
      <c r="H22" s="48"/>
      <c r="I22" s="48"/>
      <c r="J22" s="48"/>
      <c r="K22" s="48"/>
      <c r="L22" s="49"/>
      <c r="M22" s="49"/>
      <c r="N22" s="49"/>
      <c r="O22" s="49"/>
      <c r="P22" s="49"/>
      <c r="Q22" s="49"/>
      <c r="R22" s="49"/>
      <c r="S22" s="48"/>
      <c r="T22" s="48"/>
      <c r="U22" s="49"/>
      <c r="V22" s="49"/>
      <c r="W22" s="49"/>
      <c r="X22" s="49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</row>
    <row r="23" spans="1:64" ht="15.75" thickBot="1" x14ac:dyDescent="0.3">
      <c r="A23" s="83"/>
      <c r="B23" s="70" t="s">
        <v>64</v>
      </c>
      <c r="D23" s="44">
        <f t="shared" si="3"/>
        <v>44052</v>
      </c>
      <c r="E23" s="48"/>
      <c r="F23" s="48"/>
      <c r="G23" s="48"/>
      <c r="H23" s="48"/>
      <c r="I23" s="48"/>
      <c r="J23" s="48"/>
      <c r="K23" s="48"/>
      <c r="L23" s="49"/>
      <c r="M23" s="49"/>
      <c r="N23" s="49"/>
      <c r="O23" s="49"/>
      <c r="P23" s="49"/>
      <c r="Q23" s="49"/>
      <c r="R23" s="48"/>
      <c r="S23" s="48"/>
      <c r="T23" s="48"/>
      <c r="U23" s="49"/>
      <c r="V23" s="49"/>
      <c r="W23" s="49"/>
      <c r="X23" s="49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</row>
    <row r="24" spans="1:64" x14ac:dyDescent="0.25">
      <c r="A24" s="81">
        <v>4</v>
      </c>
      <c r="B24" s="68" t="s">
        <v>58</v>
      </c>
      <c r="C24" s="67" t="str">
        <f>"S"&amp;RIGHT("00"&amp;_xlfn.ISOWEEKNUM(D24),2)</f>
        <v>S33</v>
      </c>
      <c r="D24" s="44">
        <f>D17+7</f>
        <v>44053</v>
      </c>
      <c r="E24" s="48"/>
      <c r="F24" s="48"/>
      <c r="G24" s="48"/>
      <c r="H24" s="48"/>
      <c r="I24" s="48"/>
      <c r="J24" s="48"/>
      <c r="K24" s="48"/>
      <c r="L24" s="49"/>
      <c r="M24" s="49"/>
      <c r="N24" s="49"/>
      <c r="O24" s="49"/>
      <c r="P24" s="49"/>
      <c r="Q24" s="49"/>
      <c r="R24" s="48"/>
      <c r="S24" s="49"/>
      <c r="T24" s="49"/>
      <c r="U24" s="49"/>
      <c r="V24" s="49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</row>
    <row r="25" spans="1:64" x14ac:dyDescent="0.25">
      <c r="A25" s="82"/>
      <c r="B25" s="69" t="s">
        <v>59</v>
      </c>
      <c r="D25" s="44">
        <f>D24+1</f>
        <v>44054</v>
      </c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9"/>
      <c r="T25" s="49"/>
      <c r="U25" s="49"/>
      <c r="V25" s="49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</row>
    <row r="26" spans="1:64" x14ac:dyDescent="0.25">
      <c r="A26" s="82"/>
      <c r="B26" s="69" t="s">
        <v>61</v>
      </c>
      <c r="D26" s="44">
        <f t="shared" ref="D26:D30" si="4">D25+1</f>
        <v>44055</v>
      </c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8"/>
      <c r="AO26" s="48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</row>
    <row r="27" spans="1:64" x14ac:dyDescent="0.25">
      <c r="A27" s="82"/>
      <c r="B27" s="69" t="s">
        <v>60</v>
      </c>
      <c r="D27" s="44">
        <f t="shared" si="4"/>
        <v>44056</v>
      </c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9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8"/>
      <c r="AO27" s="48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3"/>
      <c r="BJ27" s="43"/>
      <c r="BK27" s="43"/>
      <c r="BL27" s="43"/>
    </row>
    <row r="28" spans="1:64" x14ac:dyDescent="0.25">
      <c r="A28" s="82"/>
      <c r="B28" s="69" t="s">
        <v>62</v>
      </c>
      <c r="D28" s="44">
        <f t="shared" si="4"/>
        <v>44057</v>
      </c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9"/>
      <c r="X28" s="49"/>
      <c r="Y28" s="49"/>
      <c r="Z28" s="49"/>
      <c r="AA28" s="49"/>
      <c r="AB28" s="48"/>
      <c r="AC28" s="48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8"/>
      <c r="AO28" s="48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</row>
    <row r="29" spans="1:64" x14ac:dyDescent="0.25">
      <c r="A29" s="82"/>
      <c r="B29" s="69" t="s">
        <v>63</v>
      </c>
      <c r="D29" s="44">
        <f t="shared" si="4"/>
        <v>44058</v>
      </c>
      <c r="E29" s="43"/>
      <c r="F29" s="43"/>
      <c r="G29" s="43"/>
      <c r="H29" s="43"/>
      <c r="I29" s="43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9"/>
      <c r="X29" s="49"/>
      <c r="Y29" s="49"/>
      <c r="Z29" s="49"/>
      <c r="AA29" s="49"/>
      <c r="AB29" s="48"/>
      <c r="AC29" s="48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8"/>
      <c r="AO29" s="48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</row>
    <row r="30" spans="1:64" ht="15.75" thickBot="1" x14ac:dyDescent="0.3">
      <c r="A30" s="83"/>
      <c r="B30" s="70" t="s">
        <v>64</v>
      </c>
      <c r="D30" s="44">
        <f t="shared" si="4"/>
        <v>44059</v>
      </c>
      <c r="E30" s="43"/>
      <c r="F30" s="43"/>
      <c r="G30" s="43"/>
      <c r="H30" s="43"/>
      <c r="I30" s="43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</row>
    <row r="31" spans="1:64" x14ac:dyDescent="0.25">
      <c r="A31" s="81">
        <v>5</v>
      </c>
      <c r="B31" s="68" t="s">
        <v>58</v>
      </c>
      <c r="C31" s="67" t="str">
        <f>"S"&amp;RIGHT("00"&amp;_xlfn.ISOWEEKNUM(D31),2)</f>
        <v>S34</v>
      </c>
      <c r="D31" s="44">
        <f>D24+7</f>
        <v>44060</v>
      </c>
      <c r="E31" s="43"/>
      <c r="F31" s="43"/>
      <c r="G31" s="43"/>
      <c r="H31" s="43"/>
      <c r="I31" s="43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</row>
    <row r="32" spans="1:64" x14ac:dyDescent="0.25">
      <c r="A32" s="82"/>
      <c r="B32" s="69" t="s">
        <v>59</v>
      </c>
      <c r="D32" s="44">
        <f>D31+1</f>
        <v>44061</v>
      </c>
      <c r="E32" s="43"/>
      <c r="F32" s="43"/>
      <c r="G32" s="43"/>
      <c r="H32" s="43"/>
      <c r="I32" s="43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</row>
    <row r="33" spans="1:64" x14ac:dyDescent="0.25">
      <c r="A33" s="82"/>
      <c r="B33" s="69" t="s">
        <v>61</v>
      </c>
      <c r="D33" s="44">
        <f t="shared" ref="D33:D37" si="5">D32+1</f>
        <v>44062</v>
      </c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</row>
    <row r="34" spans="1:64" x14ac:dyDescent="0.25">
      <c r="A34" s="82"/>
      <c r="B34" s="69" t="s">
        <v>60</v>
      </c>
      <c r="D34" s="44">
        <f t="shared" si="5"/>
        <v>44063</v>
      </c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</row>
    <row r="35" spans="1:64" x14ac:dyDescent="0.25">
      <c r="A35" s="82"/>
      <c r="B35" s="69" t="s">
        <v>62</v>
      </c>
      <c r="D35" s="44">
        <f t="shared" si="5"/>
        <v>44064</v>
      </c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3"/>
      <c r="BJ35" s="43"/>
      <c r="BK35" s="43"/>
      <c r="BL35" s="43"/>
    </row>
    <row r="36" spans="1:64" x14ac:dyDescent="0.25">
      <c r="A36" s="82"/>
      <c r="B36" s="69" t="s">
        <v>63</v>
      </c>
      <c r="D36" s="44">
        <f t="shared" si="5"/>
        <v>44065</v>
      </c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</row>
    <row r="37" spans="1:64" ht="15.75" thickBot="1" x14ac:dyDescent="0.3">
      <c r="A37" s="83"/>
      <c r="B37" s="70" t="s">
        <v>64</v>
      </c>
      <c r="D37" s="44">
        <f t="shared" si="5"/>
        <v>44066</v>
      </c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</row>
    <row r="38" spans="1:64" x14ac:dyDescent="0.25">
      <c r="A38" s="81">
        <v>6</v>
      </c>
      <c r="B38" s="68" t="s">
        <v>58</v>
      </c>
      <c r="C38" s="67" t="str">
        <f>"S"&amp;RIGHT("00"&amp;_xlfn.ISOWEEKNUM(D38),2)</f>
        <v>S35</v>
      </c>
      <c r="D38" s="44">
        <f>D31+7</f>
        <v>44067</v>
      </c>
      <c r="E38" s="43"/>
      <c r="F38" s="43"/>
      <c r="G38" s="6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3"/>
      <c r="BJ38" s="43"/>
      <c r="BK38" s="43"/>
      <c r="BL38" s="43"/>
    </row>
    <row r="39" spans="1:64" x14ac:dyDescent="0.25">
      <c r="A39" s="82"/>
      <c r="B39" s="69" t="s">
        <v>59</v>
      </c>
      <c r="D39" s="44">
        <f>D38+1</f>
        <v>44068</v>
      </c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</row>
    <row r="40" spans="1:64" x14ac:dyDescent="0.25">
      <c r="A40" s="82"/>
      <c r="B40" s="69" t="s">
        <v>61</v>
      </c>
      <c r="D40" s="44">
        <f t="shared" ref="D40:D44" si="6">D39+1</f>
        <v>44069</v>
      </c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</row>
    <row r="41" spans="1:64" x14ac:dyDescent="0.25">
      <c r="A41" s="82"/>
      <c r="B41" s="69" t="s">
        <v>60</v>
      </c>
      <c r="D41" s="44">
        <f t="shared" si="6"/>
        <v>44070</v>
      </c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</row>
    <row r="42" spans="1:64" x14ac:dyDescent="0.25">
      <c r="A42" s="82"/>
      <c r="B42" s="69" t="s">
        <v>62</v>
      </c>
      <c r="D42" s="44">
        <f t="shared" si="6"/>
        <v>44071</v>
      </c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</row>
    <row r="43" spans="1:64" x14ac:dyDescent="0.25">
      <c r="A43" s="82"/>
      <c r="B43" s="69" t="s">
        <v>63</v>
      </c>
      <c r="D43" s="44">
        <f t="shared" si="6"/>
        <v>44072</v>
      </c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</row>
    <row r="44" spans="1:64" ht="15.75" thickBot="1" x14ac:dyDescent="0.3">
      <c r="A44" s="83"/>
      <c r="B44" s="70" t="s">
        <v>64</v>
      </c>
      <c r="D44" s="44">
        <f t="shared" si="6"/>
        <v>44073</v>
      </c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3"/>
      <c r="BB44" s="43"/>
      <c r="BC44" s="43"/>
      <c r="BD44" s="43"/>
      <c r="BE44" s="43"/>
      <c r="BF44" s="43"/>
      <c r="BG44" s="43"/>
      <c r="BH44" s="43"/>
      <c r="BI44" s="43"/>
      <c r="BJ44" s="43"/>
      <c r="BK44" s="43"/>
      <c r="BL44" s="43"/>
    </row>
  </sheetData>
  <mergeCells count="6">
    <mergeCell ref="A38:A44"/>
    <mergeCell ref="A3:A9"/>
    <mergeCell ref="A10:A16"/>
    <mergeCell ref="A17:A23"/>
    <mergeCell ref="A24:A30"/>
    <mergeCell ref="A31:A37"/>
  </mergeCells>
  <phoneticPr fontId="11" type="noConversion"/>
  <conditionalFormatting sqref="D1:XFD1048576">
    <cfRule type="expression" dxfId="8" priority="16">
      <formula>AND(D1="",MOD(INT(D$2*24),2))</formula>
    </cfRule>
  </conditionalFormatting>
  <conditionalFormatting sqref="C2 C9 C16 C23 C30 C37 C4:C7 C11:C14 C18:C21 C25:C28 C32:C35 C39:C1048576">
    <cfRule type="expression" dxfId="7" priority="17">
      <formula>AND(C2="",MOD(INT(#REF!*24),2))</formula>
    </cfRule>
  </conditionalFormatting>
  <conditionalFormatting sqref="C3">
    <cfRule type="expression" dxfId="6" priority="15">
      <formula>AND(C3="",MOD(INT(#REF!*24),2))</formula>
    </cfRule>
  </conditionalFormatting>
  <conditionalFormatting sqref="C17">
    <cfRule type="expression" dxfId="5" priority="4">
      <formula>AND(C17="",MOD(INT(#REF!*24),2))</formula>
    </cfRule>
  </conditionalFormatting>
  <conditionalFormatting sqref="C10">
    <cfRule type="expression" dxfId="4" priority="5">
      <formula>AND(C10="",MOD(INT(#REF!*24),2))</formula>
    </cfRule>
  </conditionalFormatting>
  <conditionalFormatting sqref="C24">
    <cfRule type="expression" dxfId="3" priority="3">
      <formula>AND(C24="",MOD(INT(#REF!*24),2))</formula>
    </cfRule>
  </conditionalFormatting>
  <conditionalFormatting sqref="C38">
    <cfRule type="expression" dxfId="2" priority="2">
      <formula>AND(C38="",MOD(INT(#REF!*24),2))</formula>
    </cfRule>
  </conditionalFormatting>
  <conditionalFormatting sqref="C31">
    <cfRule type="expression" dxfId="1" priority="1">
      <formula>AND(C31="",MOD(INT(#REF!*24),2))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B7CA3-9014-4125-9885-7C0DF679BB3F}">
  <sheetPr codeName="Feuil2"/>
  <dimension ref="A1:J28"/>
  <sheetViews>
    <sheetView showZeros="0" workbookViewId="0">
      <selection activeCell="L5" sqref="L5"/>
    </sheetView>
  </sheetViews>
  <sheetFormatPr baseColWidth="10" defaultRowHeight="15" x14ac:dyDescent="0.25"/>
  <cols>
    <col min="1" max="1" width="9.140625" customWidth="1"/>
    <col min="2" max="2" width="27.85546875" bestFit="1" customWidth="1"/>
    <col min="3" max="3" width="7.140625" bestFit="1" customWidth="1"/>
    <col min="4" max="9" width="12.5703125" style="1" customWidth="1"/>
    <col min="10" max="10" width="20.28515625" customWidth="1"/>
  </cols>
  <sheetData>
    <row r="1" spans="1:10" ht="30.75" customHeight="1" thickBot="1" x14ac:dyDescent="0.3">
      <c r="D1" s="71">
        <v>1</v>
      </c>
      <c r="E1" s="72">
        <v>2</v>
      </c>
      <c r="F1" s="72">
        <v>3</v>
      </c>
      <c r="G1" s="72">
        <v>4</v>
      </c>
      <c r="H1" s="72">
        <v>5</v>
      </c>
      <c r="I1" s="73">
        <v>6</v>
      </c>
      <c r="J1" s="87" t="s">
        <v>66</v>
      </c>
    </row>
    <row r="2" spans="1:10" ht="15.75" customHeight="1" thickBot="1" x14ac:dyDescent="0.3">
      <c r="D2" s="84" t="s">
        <v>65</v>
      </c>
      <c r="E2" s="85"/>
      <c r="F2" s="85"/>
      <c r="G2" s="85"/>
      <c r="H2" s="85"/>
      <c r="I2" s="86"/>
      <c r="J2" s="88"/>
    </row>
    <row r="3" spans="1:10" ht="15.75" customHeight="1" x14ac:dyDescent="0.25">
      <c r="A3" s="46"/>
      <c r="B3" t="s">
        <v>57</v>
      </c>
      <c r="D3" s="1" t="str">
        <f>Planning!C3</f>
        <v>S30</v>
      </c>
      <c r="E3" s="1" t="str">
        <f>Planning!C10</f>
        <v>S31</v>
      </c>
      <c r="F3" s="1" t="str">
        <f>Planning!C17</f>
        <v>S32</v>
      </c>
      <c r="G3" s="1" t="str">
        <f>Planning!C24</f>
        <v>S33</v>
      </c>
      <c r="H3" s="1" t="str">
        <f>Planning!C31</f>
        <v>S34</v>
      </c>
      <c r="I3" s="1" t="str">
        <f>Planning!C38</f>
        <v>S35</v>
      </c>
    </row>
    <row r="4" spans="1:10" x14ac:dyDescent="0.25">
      <c r="A4" t="s">
        <v>39</v>
      </c>
      <c r="B4" t="s">
        <v>40</v>
      </c>
      <c r="C4" t="s">
        <v>41</v>
      </c>
      <c r="D4" s="1" t="s">
        <v>42</v>
      </c>
      <c r="E4" s="1" t="s">
        <v>43</v>
      </c>
      <c r="F4" s="1" t="s">
        <v>44</v>
      </c>
      <c r="G4" s="1" t="s">
        <v>45</v>
      </c>
      <c r="H4" s="1" t="s">
        <v>46</v>
      </c>
      <c r="I4" s="1" t="s">
        <v>47</v>
      </c>
      <c r="J4" t="s">
        <v>48</v>
      </c>
    </row>
    <row r="5" spans="1:10" x14ac:dyDescent="0.25">
      <c r="A5" s="36" t="s">
        <v>67</v>
      </c>
      <c r="B5" t="s">
        <v>51</v>
      </c>
      <c r="C5">
        <v>1</v>
      </c>
      <c r="D5" s="66" cm="1">
        <f t="array" ref="D5">IF(Tableau1[[#This Row],[Code]]="","",SUMPRODUCT((Planning!$E$3:$BL$44=Tableau1[[#This Row],[Code]])*("S"&amp;RIGHT("00"&amp;_xlfn.ISOWEEKNUM(Planning!$D$3:$D$44),2)=D$3))/96)</f>
        <v>0</v>
      </c>
      <c r="E5" s="66" cm="1">
        <f t="array" ref="E5">IF(Tableau1[[#This Row],[Code]]="","",SUMPRODUCT((Planning!$E$3:$BL$44=Tableau1[[#This Row],[Code]])*("S"&amp;RIGHT("00"&amp;_xlfn.ISOWEEKNUM(Planning!$D$3:$D$44),2)=E$3))/96)</f>
        <v>0</v>
      </c>
      <c r="F5" s="66" cm="1">
        <f t="array" ref="F5">IF(Tableau1[[#This Row],[Code]]="","",SUMPRODUCT((Planning!$E$3:$BL$44=Tableau1[[#This Row],[Code]])*("S"&amp;RIGHT("00"&amp;_xlfn.ISOWEEKNUM(Planning!$D$3:$D$44),2)=F$3))/96)</f>
        <v>0</v>
      </c>
      <c r="G5" s="66" cm="1">
        <f t="array" ref="G5">IF(Tableau1[[#This Row],[Code]]="","",SUMPRODUCT((Planning!$E$3:$BL$44=Tableau1[[#This Row],[Code]])*("S"&amp;RIGHT("00"&amp;_xlfn.ISOWEEKNUM(Planning!$D$3:$D$44),2)=G$3))/96)</f>
        <v>0</v>
      </c>
      <c r="H5" s="66" cm="1">
        <f t="array" ref="H5">IF(Tableau1[[#This Row],[Code]]="","",SUMPRODUCT((Planning!$E$3:$BL$44=Tableau1[[#This Row],[Code]])*("S"&amp;RIGHT("00"&amp;_xlfn.ISOWEEKNUM(Planning!$D$3:$D$44),2)=H$3))/96)</f>
        <v>0</v>
      </c>
      <c r="I5" s="66" cm="1">
        <f t="array" ref="I5">IF(Tableau1[[#This Row],[Code]]="","",SUMPRODUCT((Planning!$E$3:$BL$44=Tableau1[[#This Row],[Code]])*("S"&amp;RIGHT("00"&amp;_xlfn.ISOWEEKNUM(Planning!$D$3:$D$44),2)=I$3))/96)</f>
        <v>0</v>
      </c>
      <c r="J5" s="64">
        <f>SUM(Tableau1[[#This Row],[total 1]:[total 6]])</f>
        <v>0</v>
      </c>
    </row>
    <row r="6" spans="1:10" x14ac:dyDescent="0.25">
      <c r="A6" s="52" t="s">
        <v>68</v>
      </c>
      <c r="B6" t="s">
        <v>52</v>
      </c>
      <c r="C6">
        <v>1</v>
      </c>
      <c r="D6" s="66" cm="1">
        <f t="array" ref="D6">IF(Tableau1[[#This Row],[Code]]="","",SUMPRODUCT((Planning!$E$3:$BL$44=Tableau1[[#This Row],[Code]])*("S"&amp;RIGHT("00"&amp;_xlfn.ISOWEEKNUM(Planning!$D$3:$D$44),2)=D$3))/96)</f>
        <v>0</v>
      </c>
      <c r="E6" s="66" cm="1">
        <f t="array" ref="E6">IF(Tableau1[[#This Row],[Code]]="","",SUMPRODUCT((Planning!$E$3:$BL$44=Tableau1[[#This Row],[Code]])*("S"&amp;RIGHT("00"&amp;_xlfn.ISOWEEKNUM(Planning!$D$3:$D$44),2)=E$3))/96)</f>
        <v>0</v>
      </c>
      <c r="F6" s="66" cm="1">
        <f t="array" ref="F6">IF(Tableau1[[#This Row],[Code]]="","",SUMPRODUCT((Planning!$E$3:$BL$44=Tableau1[[#This Row],[Code]])*("S"&amp;RIGHT("00"&amp;_xlfn.ISOWEEKNUM(Planning!$D$3:$D$44),2)=F$3))/96)</f>
        <v>0</v>
      </c>
      <c r="G6" s="66" cm="1">
        <f t="array" ref="G6">IF(Tableau1[[#This Row],[Code]]="","",SUMPRODUCT((Planning!$E$3:$BL$44=Tableau1[[#This Row],[Code]])*("S"&amp;RIGHT("00"&amp;_xlfn.ISOWEEKNUM(Planning!$D$3:$D$44),2)=G$3))/96)</f>
        <v>0</v>
      </c>
      <c r="H6" s="66" cm="1">
        <f t="array" ref="H6">IF(Tableau1[[#This Row],[Code]]="","",SUMPRODUCT((Planning!$E$3:$BL$44=Tableau1[[#This Row],[Code]])*("S"&amp;RIGHT("00"&amp;_xlfn.ISOWEEKNUM(Planning!$D$3:$D$44),2)=H$3))/96)</f>
        <v>0</v>
      </c>
      <c r="I6" s="66" cm="1">
        <f t="array" ref="I6">IF(Tableau1[[#This Row],[Code]]="","",SUMPRODUCT((Planning!$E$3:$BL$44=Tableau1[[#This Row],[Code]])*("S"&amp;RIGHT("00"&amp;_xlfn.ISOWEEKNUM(Planning!$D$3:$D$44),2)=I$3))/96)</f>
        <v>0</v>
      </c>
      <c r="J6" s="64">
        <f>SUM(Tableau1[[#This Row],[total 1]:[total 6]])</f>
        <v>0</v>
      </c>
    </row>
    <row r="7" spans="1:10" x14ac:dyDescent="0.25">
      <c r="A7" s="54" t="s">
        <v>69</v>
      </c>
      <c r="B7" t="s">
        <v>82</v>
      </c>
      <c r="C7">
        <v>1</v>
      </c>
      <c r="D7" s="66" cm="1">
        <f t="array" ref="D7">IF(Tableau1[[#This Row],[Code]]="","",SUMPRODUCT((Planning!$E$3:$BL$44=Tableau1[[#This Row],[Code]])*("S"&amp;RIGHT("00"&amp;_xlfn.ISOWEEKNUM(Planning!$D$3:$D$44),2)=D$3))/96)</f>
        <v>0</v>
      </c>
      <c r="E7" s="66" cm="1">
        <f t="array" ref="E7">IF(Tableau1[[#This Row],[Code]]="","",SUMPRODUCT((Planning!$E$3:$BL$44=Tableau1[[#This Row],[Code]])*("S"&amp;RIGHT("00"&amp;_xlfn.ISOWEEKNUM(Planning!$D$3:$D$44),2)=E$3))/96)</f>
        <v>0</v>
      </c>
      <c r="F7" s="66" cm="1">
        <f t="array" ref="F7">IF(Tableau1[[#This Row],[Code]]="","",SUMPRODUCT((Planning!$E$3:$BL$44=Tableau1[[#This Row],[Code]])*("S"&amp;RIGHT("00"&amp;_xlfn.ISOWEEKNUM(Planning!$D$3:$D$44),2)=F$3))/96)</f>
        <v>0</v>
      </c>
      <c r="G7" s="66" cm="1">
        <f t="array" ref="G7">IF(Tableau1[[#This Row],[Code]]="","",SUMPRODUCT((Planning!$E$3:$BL$44=Tableau1[[#This Row],[Code]])*("S"&amp;RIGHT("00"&amp;_xlfn.ISOWEEKNUM(Planning!$D$3:$D$44),2)=G$3))/96)</f>
        <v>0</v>
      </c>
      <c r="H7" s="66" cm="1">
        <f t="array" ref="H7">IF(Tableau1[[#This Row],[Code]]="","",SUMPRODUCT((Planning!$E$3:$BL$44=Tableau1[[#This Row],[Code]])*("S"&amp;RIGHT("00"&amp;_xlfn.ISOWEEKNUM(Planning!$D$3:$D$44),2)=H$3))/96)</f>
        <v>0</v>
      </c>
      <c r="I7" s="66" cm="1">
        <f t="array" ref="I7">IF(Tableau1[[#This Row],[Code]]="","",SUMPRODUCT((Planning!$E$3:$BL$44=Tableau1[[#This Row],[Code]])*("S"&amp;RIGHT("00"&amp;_xlfn.ISOWEEKNUM(Planning!$D$3:$D$44),2)=I$3))/96)</f>
        <v>0</v>
      </c>
      <c r="J7" s="64">
        <f>SUM(Tableau1[[#This Row],[total 1]:[total 6]])</f>
        <v>0</v>
      </c>
    </row>
    <row r="8" spans="1:10" x14ac:dyDescent="0.25">
      <c r="A8" s="57" t="s">
        <v>70</v>
      </c>
      <c r="B8" t="s">
        <v>53</v>
      </c>
      <c r="C8">
        <v>1</v>
      </c>
      <c r="D8" s="66" cm="1">
        <f t="array" ref="D8">IF(Tableau1[[#This Row],[Code]]="","",SUMPRODUCT((Planning!$E$3:$BL$44=Tableau1[[#This Row],[Code]])*("S"&amp;RIGHT("00"&amp;_xlfn.ISOWEEKNUM(Planning!$D$3:$D$44),2)=D$3))/96)</f>
        <v>0</v>
      </c>
      <c r="E8" s="66" cm="1">
        <f t="array" ref="E8">IF(Tableau1[[#This Row],[Code]]="","",SUMPRODUCT((Planning!$E$3:$BL$44=Tableau1[[#This Row],[Code]])*("S"&amp;RIGHT("00"&amp;_xlfn.ISOWEEKNUM(Planning!$D$3:$D$44),2)=E$3))/96)</f>
        <v>0</v>
      </c>
      <c r="F8" s="66" cm="1">
        <f t="array" ref="F8">IF(Tableau1[[#This Row],[Code]]="","",SUMPRODUCT((Planning!$E$3:$BL$44=Tableau1[[#This Row],[Code]])*("S"&amp;RIGHT("00"&amp;_xlfn.ISOWEEKNUM(Planning!$D$3:$D$44),2)=F$3))/96)</f>
        <v>0</v>
      </c>
      <c r="G8" s="66" cm="1">
        <f t="array" ref="G8">IF(Tableau1[[#This Row],[Code]]="","",SUMPRODUCT((Planning!$E$3:$BL$44=Tableau1[[#This Row],[Code]])*("S"&amp;RIGHT("00"&amp;_xlfn.ISOWEEKNUM(Planning!$D$3:$D$44),2)=G$3))/96)</f>
        <v>0</v>
      </c>
      <c r="H8" s="66" cm="1">
        <f t="array" ref="H8">IF(Tableau1[[#This Row],[Code]]="","",SUMPRODUCT((Planning!$E$3:$BL$44=Tableau1[[#This Row],[Code]])*("S"&amp;RIGHT("00"&amp;_xlfn.ISOWEEKNUM(Planning!$D$3:$D$44),2)=H$3))/96)</f>
        <v>0</v>
      </c>
      <c r="I8" s="66" cm="1">
        <f t="array" ref="I8">IF(Tableau1[[#This Row],[Code]]="","",SUMPRODUCT((Planning!$E$3:$BL$44=Tableau1[[#This Row],[Code]])*("S"&amp;RIGHT("00"&amp;_xlfn.ISOWEEKNUM(Planning!$D$3:$D$44),2)=I$3))/96)</f>
        <v>0</v>
      </c>
      <c r="J8" s="64">
        <f>SUM(Tableau1[[#This Row],[total 1]:[total 6]])</f>
        <v>0</v>
      </c>
    </row>
    <row r="9" spans="1:10" x14ac:dyDescent="0.25">
      <c r="A9" s="55" t="s">
        <v>71</v>
      </c>
      <c r="B9" t="s">
        <v>83</v>
      </c>
      <c r="C9">
        <v>1</v>
      </c>
      <c r="D9" s="66" cm="1">
        <f t="array" ref="D9">IF(Tableau1[[#This Row],[Code]]="","",SUMPRODUCT((Planning!$E$3:$BL$44=Tableau1[[#This Row],[Code]])*("S"&amp;RIGHT("00"&amp;_xlfn.ISOWEEKNUM(Planning!$D$3:$D$44),2)=D$3))/96)</f>
        <v>0</v>
      </c>
      <c r="E9" s="66" cm="1">
        <f t="array" ref="E9">IF(Tableau1[[#This Row],[Code]]="","",SUMPRODUCT((Planning!$E$3:$BL$44=Tableau1[[#This Row],[Code]])*("S"&amp;RIGHT("00"&amp;_xlfn.ISOWEEKNUM(Planning!$D$3:$D$44),2)=E$3))/96)</f>
        <v>0</v>
      </c>
      <c r="F9" s="66" cm="1">
        <f t="array" ref="F9">IF(Tableau1[[#This Row],[Code]]="","",SUMPRODUCT((Planning!$E$3:$BL$44=Tableau1[[#This Row],[Code]])*("S"&amp;RIGHT("00"&amp;_xlfn.ISOWEEKNUM(Planning!$D$3:$D$44),2)=F$3))/96)</f>
        <v>0</v>
      </c>
      <c r="G9" s="66" cm="1">
        <f t="array" ref="G9">IF(Tableau1[[#This Row],[Code]]="","",SUMPRODUCT((Planning!$E$3:$BL$44=Tableau1[[#This Row],[Code]])*("S"&amp;RIGHT("00"&amp;_xlfn.ISOWEEKNUM(Planning!$D$3:$D$44),2)=G$3))/96)</f>
        <v>0</v>
      </c>
      <c r="H9" s="66" cm="1">
        <f t="array" ref="H9">IF(Tableau1[[#This Row],[Code]]="","",SUMPRODUCT((Planning!$E$3:$BL$44=Tableau1[[#This Row],[Code]])*("S"&amp;RIGHT("00"&amp;_xlfn.ISOWEEKNUM(Planning!$D$3:$D$44),2)=H$3))/96)</f>
        <v>0</v>
      </c>
      <c r="I9" s="66" cm="1">
        <f t="array" ref="I9">IF(Tableau1[[#This Row],[Code]]="","",SUMPRODUCT((Planning!$E$3:$BL$44=Tableau1[[#This Row],[Code]])*("S"&amp;RIGHT("00"&amp;_xlfn.ISOWEEKNUM(Planning!$D$3:$D$44),2)=I$3))/96)</f>
        <v>0</v>
      </c>
      <c r="J9" s="64">
        <f>SUM(Tableau1[[#This Row],[total 1]:[total 6]])</f>
        <v>0</v>
      </c>
    </row>
    <row r="10" spans="1:10" x14ac:dyDescent="0.25">
      <c r="A10" s="50" t="s">
        <v>72</v>
      </c>
      <c r="B10" t="s">
        <v>54</v>
      </c>
      <c r="C10">
        <v>1</v>
      </c>
      <c r="D10" s="66" cm="1">
        <f t="array" ref="D10">IF(Tableau1[[#This Row],[Code]]="","",SUMPRODUCT((Planning!$E$3:$BL$44=Tableau1[[#This Row],[Code]])*("S"&amp;RIGHT("00"&amp;_xlfn.ISOWEEKNUM(Planning!$D$3:$D$44),2)=D$3))/96)</f>
        <v>0</v>
      </c>
      <c r="E10" s="66" cm="1">
        <f t="array" ref="E10">IF(Tableau1[[#This Row],[Code]]="","",SUMPRODUCT((Planning!$E$3:$BL$44=Tableau1[[#This Row],[Code]])*("S"&amp;RIGHT("00"&amp;_xlfn.ISOWEEKNUM(Planning!$D$3:$D$44),2)=E$3))/96)</f>
        <v>0</v>
      </c>
      <c r="F10" s="66" cm="1">
        <f t="array" ref="F10">IF(Tableau1[[#This Row],[Code]]="","",SUMPRODUCT((Planning!$E$3:$BL$44=Tableau1[[#This Row],[Code]])*("S"&amp;RIGHT("00"&amp;_xlfn.ISOWEEKNUM(Planning!$D$3:$D$44),2)=F$3))/96)</f>
        <v>0</v>
      </c>
      <c r="G10" s="66" cm="1">
        <f t="array" ref="G10">IF(Tableau1[[#This Row],[Code]]="","",SUMPRODUCT((Planning!$E$3:$BL$44=Tableau1[[#This Row],[Code]])*("S"&amp;RIGHT("00"&amp;_xlfn.ISOWEEKNUM(Planning!$D$3:$D$44),2)=G$3))/96)</f>
        <v>0</v>
      </c>
      <c r="H10" s="66" cm="1">
        <f t="array" ref="H10">IF(Tableau1[[#This Row],[Code]]="","",SUMPRODUCT((Planning!$E$3:$BL$44=Tableau1[[#This Row],[Code]])*("S"&amp;RIGHT("00"&amp;_xlfn.ISOWEEKNUM(Planning!$D$3:$D$44),2)=H$3))/96)</f>
        <v>0</v>
      </c>
      <c r="I10" s="66" cm="1">
        <f t="array" ref="I10">IF(Tableau1[[#This Row],[Code]]="","",SUMPRODUCT((Planning!$E$3:$BL$44=Tableau1[[#This Row],[Code]])*("S"&amp;RIGHT("00"&amp;_xlfn.ISOWEEKNUM(Planning!$D$3:$D$44),2)=I$3))/96)</f>
        <v>0</v>
      </c>
      <c r="J10" s="64">
        <f>SUM(Tableau1[[#This Row],[total 1]:[total 6]])</f>
        <v>0</v>
      </c>
    </row>
    <row r="11" spans="1:10" x14ac:dyDescent="0.25">
      <c r="A11" s="51" t="s">
        <v>73</v>
      </c>
      <c r="B11" t="s">
        <v>55</v>
      </c>
      <c r="C11">
        <v>1</v>
      </c>
      <c r="D11" s="66" cm="1">
        <f t="array" ref="D11">IF(Tableau1[[#This Row],[Code]]="","",SUMPRODUCT((Planning!$E$3:$BL$44=Tableau1[[#This Row],[Code]])*("S"&amp;RIGHT("00"&amp;_xlfn.ISOWEEKNUM(Planning!$D$3:$D$44),2)=D$3))/96)</f>
        <v>0</v>
      </c>
      <c r="E11" s="66" cm="1">
        <f t="array" ref="E11">IF(Tableau1[[#This Row],[Code]]="","",SUMPRODUCT((Planning!$E$3:$BL$44=Tableau1[[#This Row],[Code]])*("S"&amp;RIGHT("00"&amp;_xlfn.ISOWEEKNUM(Planning!$D$3:$D$44),2)=E$3))/96)</f>
        <v>0</v>
      </c>
      <c r="F11" s="66" cm="1">
        <f t="array" ref="F11">IF(Tableau1[[#This Row],[Code]]="","",SUMPRODUCT((Planning!$E$3:$BL$44=Tableau1[[#This Row],[Code]])*("S"&amp;RIGHT("00"&amp;_xlfn.ISOWEEKNUM(Planning!$D$3:$D$44),2)=F$3))/96)</f>
        <v>0</v>
      </c>
      <c r="G11" s="66" cm="1">
        <f t="array" ref="G11">IF(Tableau1[[#This Row],[Code]]="","",SUMPRODUCT((Planning!$E$3:$BL$44=Tableau1[[#This Row],[Code]])*("S"&amp;RIGHT("00"&amp;_xlfn.ISOWEEKNUM(Planning!$D$3:$D$44),2)=G$3))/96)</f>
        <v>0</v>
      </c>
      <c r="H11" s="66" cm="1">
        <f t="array" ref="H11">IF(Tableau1[[#This Row],[Code]]="","",SUMPRODUCT((Planning!$E$3:$BL$44=Tableau1[[#This Row],[Code]])*("S"&amp;RIGHT("00"&amp;_xlfn.ISOWEEKNUM(Planning!$D$3:$D$44),2)=H$3))/96)</f>
        <v>0</v>
      </c>
      <c r="I11" s="66" cm="1">
        <f t="array" ref="I11">IF(Tableau1[[#This Row],[Code]]="","",SUMPRODUCT((Planning!$E$3:$BL$44=Tableau1[[#This Row],[Code]])*("S"&amp;RIGHT("00"&amp;_xlfn.ISOWEEKNUM(Planning!$D$3:$D$44),2)=I$3))/96)</f>
        <v>0</v>
      </c>
      <c r="J11" s="64">
        <f>SUM(Tableau1[[#This Row],[total 1]:[total 6]])</f>
        <v>0</v>
      </c>
    </row>
    <row r="12" spans="1:10" x14ac:dyDescent="0.25">
      <c r="A12" s="53" t="s">
        <v>74</v>
      </c>
      <c r="B12" t="s">
        <v>56</v>
      </c>
      <c r="C12">
        <v>1</v>
      </c>
      <c r="D12" s="66" cm="1">
        <f t="array" ref="D12">IF(Tableau1[[#This Row],[Code]]="","",SUMPRODUCT((Planning!$E$3:$BL$44=Tableau1[[#This Row],[Code]])*("S"&amp;RIGHT("00"&amp;_xlfn.ISOWEEKNUM(Planning!$D$3:$D$44),2)=D$3))/96)</f>
        <v>0</v>
      </c>
      <c r="E12" s="66" cm="1">
        <f t="array" ref="E12">IF(Tableau1[[#This Row],[Code]]="","",SUMPRODUCT((Planning!$E$3:$BL$44=Tableau1[[#This Row],[Code]])*("S"&amp;RIGHT("00"&amp;_xlfn.ISOWEEKNUM(Planning!$D$3:$D$44),2)=E$3))/96)</f>
        <v>0</v>
      </c>
      <c r="F12" s="66" cm="1">
        <f t="array" ref="F12">IF(Tableau1[[#This Row],[Code]]="","",SUMPRODUCT((Planning!$E$3:$BL$44=Tableau1[[#This Row],[Code]])*("S"&amp;RIGHT("00"&amp;_xlfn.ISOWEEKNUM(Planning!$D$3:$D$44),2)=F$3))/96)</f>
        <v>0</v>
      </c>
      <c r="G12" s="66" cm="1">
        <f t="array" ref="G12">IF(Tableau1[[#This Row],[Code]]="","",SUMPRODUCT((Planning!$E$3:$BL$44=Tableau1[[#This Row],[Code]])*("S"&amp;RIGHT("00"&amp;_xlfn.ISOWEEKNUM(Planning!$D$3:$D$44),2)=G$3))/96)</f>
        <v>0</v>
      </c>
      <c r="H12" s="66" cm="1">
        <f t="array" ref="H12">IF(Tableau1[[#This Row],[Code]]="","",SUMPRODUCT((Planning!$E$3:$BL$44=Tableau1[[#This Row],[Code]])*("S"&amp;RIGHT("00"&amp;_xlfn.ISOWEEKNUM(Planning!$D$3:$D$44),2)=H$3))/96)</f>
        <v>0</v>
      </c>
      <c r="I12" s="66" cm="1">
        <f t="array" ref="I12">IF(Tableau1[[#This Row],[Code]]="","",SUMPRODUCT((Planning!$E$3:$BL$44=Tableau1[[#This Row],[Code]])*("S"&amp;RIGHT("00"&amp;_xlfn.ISOWEEKNUM(Planning!$D$3:$D$44),2)=I$3))/96)</f>
        <v>0</v>
      </c>
      <c r="J12" s="64">
        <f>SUM(Tableau1[[#This Row],[total 1]:[total 6]])</f>
        <v>0</v>
      </c>
    </row>
    <row r="13" spans="1:10" x14ac:dyDescent="0.25">
      <c r="A13" s="56" t="s">
        <v>75</v>
      </c>
      <c r="B13" t="s">
        <v>84</v>
      </c>
      <c r="C13">
        <v>2</v>
      </c>
      <c r="D13" s="66" cm="1">
        <f t="array" ref="D13">IF(Tableau1[[#This Row],[Code]]="","",SUMPRODUCT((Planning!$E$3:$BL$44=Tableau1[[#This Row],[Code]])*("S"&amp;RIGHT("00"&amp;_xlfn.ISOWEEKNUM(Planning!$D$3:$D$44),2)=D$3))/96)</f>
        <v>0</v>
      </c>
      <c r="E13" s="66" cm="1">
        <f t="array" ref="E13">IF(Tableau1[[#This Row],[Code]]="","",SUMPRODUCT((Planning!$E$3:$BL$44=Tableau1[[#This Row],[Code]])*("S"&amp;RIGHT("00"&amp;_xlfn.ISOWEEKNUM(Planning!$D$3:$D$44),2)=E$3))/96)</f>
        <v>0</v>
      </c>
      <c r="F13" s="66" cm="1">
        <f t="array" ref="F13">IF(Tableau1[[#This Row],[Code]]="","",SUMPRODUCT((Planning!$E$3:$BL$44=Tableau1[[#This Row],[Code]])*("S"&amp;RIGHT("00"&amp;_xlfn.ISOWEEKNUM(Planning!$D$3:$D$44),2)=F$3))/96)</f>
        <v>0</v>
      </c>
      <c r="G13" s="66" cm="1">
        <f t="array" ref="G13">IF(Tableau1[[#This Row],[Code]]="","",SUMPRODUCT((Planning!$E$3:$BL$44=Tableau1[[#This Row],[Code]])*("S"&amp;RIGHT("00"&amp;_xlfn.ISOWEEKNUM(Planning!$D$3:$D$44),2)=G$3))/96)</f>
        <v>0</v>
      </c>
      <c r="H13" s="66" cm="1">
        <f t="array" ref="H13">IF(Tableau1[[#This Row],[Code]]="","",SUMPRODUCT((Planning!$E$3:$BL$44=Tableau1[[#This Row],[Code]])*("S"&amp;RIGHT("00"&amp;_xlfn.ISOWEEKNUM(Planning!$D$3:$D$44),2)=H$3))/96)</f>
        <v>0</v>
      </c>
      <c r="I13" s="66" cm="1">
        <f t="array" ref="I13">IF(Tableau1[[#This Row],[Code]]="","",SUMPRODUCT((Planning!$E$3:$BL$44=Tableau1[[#This Row],[Code]])*("S"&amp;RIGHT("00"&amp;_xlfn.ISOWEEKNUM(Planning!$D$3:$D$44),2)=I$3))/96)</f>
        <v>0</v>
      </c>
      <c r="J13" s="64">
        <f>SUM(Tableau1[[#This Row],[total 1]:[total 6]])</f>
        <v>0</v>
      </c>
    </row>
    <row r="14" spans="1:10" x14ac:dyDescent="0.25">
      <c r="A14" s="58" t="s">
        <v>76</v>
      </c>
      <c r="B14" t="s">
        <v>85</v>
      </c>
      <c r="C14">
        <v>2</v>
      </c>
      <c r="D14" s="66" cm="1">
        <f t="array" ref="D14">IF(Tableau1[[#This Row],[Code]]="","",SUMPRODUCT((Planning!$E$3:$BL$44=Tableau1[[#This Row],[Code]])*("S"&amp;RIGHT("00"&amp;_xlfn.ISOWEEKNUM(Planning!$D$3:$D$44),2)=D$3))/96)</f>
        <v>9.375E-2</v>
      </c>
      <c r="E14" s="66" cm="1">
        <f t="array" ref="E14">IF(Tableau1[[#This Row],[Code]]="","",SUMPRODUCT((Planning!$E$3:$BL$44=Tableau1[[#This Row],[Code]])*("S"&amp;RIGHT("00"&amp;_xlfn.ISOWEEKNUM(Planning!$D$3:$D$44),2)=E$3))/96)</f>
        <v>0</v>
      </c>
      <c r="F14" s="66" cm="1">
        <f t="array" ref="F14">IF(Tableau1[[#This Row],[Code]]="","",SUMPRODUCT((Planning!$E$3:$BL$44=Tableau1[[#This Row],[Code]])*("S"&amp;RIGHT("00"&amp;_xlfn.ISOWEEKNUM(Planning!$D$3:$D$44),2)=F$3))/96)</f>
        <v>0</v>
      </c>
      <c r="G14" s="66" cm="1">
        <f t="array" ref="G14">IF(Tableau1[[#This Row],[Code]]="","",SUMPRODUCT((Planning!$E$3:$BL$44=Tableau1[[#This Row],[Code]])*("S"&amp;RIGHT("00"&amp;_xlfn.ISOWEEKNUM(Planning!$D$3:$D$44),2)=G$3))/96)</f>
        <v>0</v>
      </c>
      <c r="H14" s="66" cm="1">
        <f t="array" ref="H14">IF(Tableau1[[#This Row],[Code]]="","",SUMPRODUCT((Planning!$E$3:$BL$44=Tableau1[[#This Row],[Code]])*("S"&amp;RIGHT("00"&amp;_xlfn.ISOWEEKNUM(Planning!$D$3:$D$44),2)=H$3))/96)</f>
        <v>0</v>
      </c>
      <c r="I14" s="66" cm="1">
        <f t="array" ref="I14">IF(Tableau1[[#This Row],[Code]]="","",SUMPRODUCT((Planning!$E$3:$BL$44=Tableau1[[#This Row],[Code]])*("S"&amp;RIGHT("00"&amp;_xlfn.ISOWEEKNUM(Planning!$D$3:$D$44),2)=I$3))/96)</f>
        <v>0</v>
      </c>
      <c r="J14" s="64">
        <f>SUM(Tableau1[[#This Row],[total 1]:[total 6]])</f>
        <v>9.375E-2</v>
      </c>
    </row>
    <row r="15" spans="1:10" x14ac:dyDescent="0.25">
      <c r="A15" s="59" t="s">
        <v>77</v>
      </c>
      <c r="B15" t="s">
        <v>86</v>
      </c>
      <c r="C15">
        <v>2</v>
      </c>
      <c r="D15" s="66" cm="1">
        <f t="array" ref="D15">IF(Tableau1[[#This Row],[Code]]="","",SUMPRODUCT((Planning!$E$3:$BL$44=Tableau1[[#This Row],[Code]])*("S"&amp;RIGHT("00"&amp;_xlfn.ISOWEEKNUM(Planning!$D$3:$D$44),2)=D$3))/96)</f>
        <v>0.4375</v>
      </c>
      <c r="E15" s="66" cm="1">
        <f t="array" ref="E15">IF(Tableau1[[#This Row],[Code]]="","",SUMPRODUCT((Planning!$E$3:$BL$44=Tableau1[[#This Row],[Code]])*("S"&amp;RIGHT("00"&amp;_xlfn.ISOWEEKNUM(Planning!$D$3:$D$44),2)=E$3))/96)</f>
        <v>8.3333333333333329E-2</v>
      </c>
      <c r="F15" s="66" cm="1">
        <f t="array" ref="F15">IF(Tableau1[[#This Row],[Code]]="","",SUMPRODUCT((Planning!$E$3:$BL$44=Tableau1[[#This Row],[Code]])*("S"&amp;RIGHT("00"&amp;_xlfn.ISOWEEKNUM(Planning!$D$3:$D$44),2)=F$3))/96)</f>
        <v>0</v>
      </c>
      <c r="G15" s="66" cm="1">
        <f t="array" ref="G15">IF(Tableau1[[#This Row],[Code]]="","",SUMPRODUCT((Planning!$E$3:$BL$44=Tableau1[[#This Row],[Code]])*("S"&amp;RIGHT("00"&amp;_xlfn.ISOWEEKNUM(Planning!$D$3:$D$44),2)=G$3))/96)</f>
        <v>0</v>
      </c>
      <c r="H15" s="66" cm="1">
        <f t="array" ref="H15">IF(Tableau1[[#This Row],[Code]]="","",SUMPRODUCT((Planning!$E$3:$BL$44=Tableau1[[#This Row],[Code]])*("S"&amp;RIGHT("00"&amp;_xlfn.ISOWEEKNUM(Planning!$D$3:$D$44),2)=H$3))/96)</f>
        <v>0</v>
      </c>
      <c r="I15" s="66" cm="1">
        <f t="array" ref="I15">IF(Tableau1[[#This Row],[Code]]="","",SUMPRODUCT((Planning!$E$3:$BL$44=Tableau1[[#This Row],[Code]])*("S"&amp;RIGHT("00"&amp;_xlfn.ISOWEEKNUM(Planning!$D$3:$D$44),2)=I$3))/96)</f>
        <v>0</v>
      </c>
      <c r="J15" s="64">
        <f>SUM(Tableau1[[#This Row],[total 1]:[total 6]])</f>
        <v>0.52083333333333337</v>
      </c>
    </row>
    <row r="16" spans="1:10" x14ac:dyDescent="0.25">
      <c r="A16" s="60" t="s">
        <v>78</v>
      </c>
      <c r="B16" t="s">
        <v>87</v>
      </c>
      <c r="C16">
        <v>2</v>
      </c>
      <c r="D16" s="66" cm="1">
        <f t="array" ref="D16">IF(Tableau1[[#This Row],[Code]]="","",SUMPRODUCT((Planning!$E$3:$BL$44=Tableau1[[#This Row],[Code]])*("S"&amp;RIGHT("00"&amp;_xlfn.ISOWEEKNUM(Planning!$D$3:$D$44),2)=D$3))/96)</f>
        <v>0</v>
      </c>
      <c r="E16" s="66" cm="1">
        <f t="array" ref="E16">IF(Tableau1[[#This Row],[Code]]="","",SUMPRODUCT((Planning!$E$3:$BL$44=Tableau1[[#This Row],[Code]])*("S"&amp;RIGHT("00"&amp;_xlfn.ISOWEEKNUM(Planning!$D$3:$D$44),2)=E$3))/96)</f>
        <v>0</v>
      </c>
      <c r="F16" s="66" cm="1">
        <f t="array" ref="F16">IF(Tableau1[[#This Row],[Code]]="","",SUMPRODUCT((Planning!$E$3:$BL$44=Tableau1[[#This Row],[Code]])*("S"&amp;RIGHT("00"&amp;_xlfn.ISOWEEKNUM(Planning!$D$3:$D$44),2)=F$3))/96)</f>
        <v>0</v>
      </c>
      <c r="G16" s="66" cm="1">
        <f t="array" ref="G16">IF(Tableau1[[#This Row],[Code]]="","",SUMPRODUCT((Planning!$E$3:$BL$44=Tableau1[[#This Row],[Code]])*("S"&amp;RIGHT("00"&amp;_xlfn.ISOWEEKNUM(Planning!$D$3:$D$44),2)=G$3))/96)</f>
        <v>0</v>
      </c>
      <c r="H16" s="66" cm="1">
        <f t="array" ref="H16">IF(Tableau1[[#This Row],[Code]]="","",SUMPRODUCT((Planning!$E$3:$BL$44=Tableau1[[#This Row],[Code]])*("S"&amp;RIGHT("00"&amp;_xlfn.ISOWEEKNUM(Planning!$D$3:$D$44),2)=H$3))/96)</f>
        <v>0</v>
      </c>
      <c r="I16" s="66" cm="1">
        <f t="array" ref="I16">IF(Tableau1[[#This Row],[Code]]="","",SUMPRODUCT((Planning!$E$3:$BL$44=Tableau1[[#This Row],[Code]])*("S"&amp;RIGHT("00"&amp;_xlfn.ISOWEEKNUM(Planning!$D$3:$D$44),2)=I$3))/96)</f>
        <v>0</v>
      </c>
      <c r="J16" s="64">
        <f>SUM(Tableau1[[#This Row],[total 1]:[total 6]])</f>
        <v>0</v>
      </c>
    </row>
    <row r="17" spans="1:10" x14ac:dyDescent="0.25">
      <c r="A17" s="61" t="s">
        <v>79</v>
      </c>
      <c r="B17" t="s">
        <v>88</v>
      </c>
      <c r="C17">
        <v>2</v>
      </c>
      <c r="D17" s="66" cm="1">
        <f t="array" ref="D17">IF(Tableau1[[#This Row],[Code]]="","",SUMPRODUCT((Planning!$E$3:$BL$44=Tableau1[[#This Row],[Code]])*("S"&amp;RIGHT("00"&amp;_xlfn.ISOWEEKNUM(Planning!$D$3:$D$44),2)=D$3))/96)</f>
        <v>0</v>
      </c>
      <c r="E17" s="66" cm="1">
        <f t="array" ref="E17">IF(Tableau1[[#This Row],[Code]]="","",SUMPRODUCT((Planning!$E$3:$BL$44=Tableau1[[#This Row],[Code]])*("S"&amp;RIGHT("00"&amp;_xlfn.ISOWEEKNUM(Planning!$D$3:$D$44),2)=E$3))/96)</f>
        <v>0</v>
      </c>
      <c r="F17" s="66" cm="1">
        <f t="array" ref="F17">IF(Tableau1[[#This Row],[Code]]="","",SUMPRODUCT((Planning!$E$3:$BL$44=Tableau1[[#This Row],[Code]])*("S"&amp;RIGHT("00"&amp;_xlfn.ISOWEEKNUM(Planning!$D$3:$D$44),2)=F$3))/96)</f>
        <v>0</v>
      </c>
      <c r="G17" s="66" cm="1">
        <f t="array" ref="G17">IF(Tableau1[[#This Row],[Code]]="","",SUMPRODUCT((Planning!$E$3:$BL$44=Tableau1[[#This Row],[Code]])*("S"&amp;RIGHT("00"&amp;_xlfn.ISOWEEKNUM(Planning!$D$3:$D$44),2)=G$3))/96)</f>
        <v>0</v>
      </c>
      <c r="H17" s="66" cm="1">
        <f t="array" ref="H17">IF(Tableau1[[#This Row],[Code]]="","",SUMPRODUCT((Planning!$E$3:$BL$44=Tableau1[[#This Row],[Code]])*("S"&amp;RIGHT("00"&amp;_xlfn.ISOWEEKNUM(Planning!$D$3:$D$44),2)=H$3))/96)</f>
        <v>0</v>
      </c>
      <c r="I17" s="66" cm="1">
        <f t="array" ref="I17">IF(Tableau1[[#This Row],[Code]]="","",SUMPRODUCT((Planning!$E$3:$BL$44=Tableau1[[#This Row],[Code]])*("S"&amp;RIGHT("00"&amp;_xlfn.ISOWEEKNUM(Planning!$D$3:$D$44),2)=I$3))/96)</f>
        <v>0</v>
      </c>
      <c r="J17" s="64">
        <f>SUM(Tableau1[[#This Row],[total 1]:[total 6]])</f>
        <v>0</v>
      </c>
    </row>
    <row r="26" spans="1:10" x14ac:dyDescent="0.25">
      <c r="B26" t="s">
        <v>49</v>
      </c>
      <c r="C26" t="s">
        <v>41</v>
      </c>
    </row>
    <row r="27" spans="1:10" x14ac:dyDescent="0.25">
      <c r="B27" t="s">
        <v>80</v>
      </c>
      <c r="C27" s="62">
        <f>ROW()-ROW(Tableau2[[#Headers],[Type]])</f>
        <v>1</v>
      </c>
    </row>
    <row r="28" spans="1:10" x14ac:dyDescent="0.25">
      <c r="B28" t="s">
        <v>81</v>
      </c>
      <c r="C28" s="47">
        <f>ROW()-ROW(Tableau2[[#Headers],[Type]])</f>
        <v>2</v>
      </c>
    </row>
  </sheetData>
  <mergeCells count="2">
    <mergeCell ref="D2:I2"/>
    <mergeCell ref="J1:J2"/>
  </mergeCells>
  <conditionalFormatting sqref="A3">
    <cfRule type="expression" dxfId="0" priority="1">
      <formula>AND(A3="",MOD(INT(#REF!*24),2))</formula>
    </cfRule>
  </conditionalFormatting>
  <dataValidations count="1">
    <dataValidation type="list" allowBlank="1" showInputMessage="1" showErrorMessage="1" sqref="C5:C17" xr:uid="{92106033-92A9-483A-8BFD-54A3E9155B96}">
      <formula1>$C$27:$C$28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DC848A8814C746A12752AEF01E6B48" ma:contentTypeVersion="11" ma:contentTypeDescription="Create a new document." ma:contentTypeScope="" ma:versionID="3437ee424fa979eec2c19edeba5fc1b3">
  <xsd:schema xmlns:xsd="http://www.w3.org/2001/XMLSchema" xmlns:xs="http://www.w3.org/2001/XMLSchema" xmlns:p="http://schemas.microsoft.com/office/2006/metadata/properties" xmlns:ns3="90bee0e9-a826-4159-8d29-00f9a9493a6a" xmlns:ns4="a1da9a80-f998-4278-89ba-432df4b42261" targetNamespace="http://schemas.microsoft.com/office/2006/metadata/properties" ma:root="true" ma:fieldsID="be4f8a9f5c2910b80316a1113ae9704c" ns3:_="" ns4:_="">
    <xsd:import namespace="90bee0e9-a826-4159-8d29-00f9a9493a6a"/>
    <xsd:import namespace="a1da9a80-f998-4278-89ba-432df4b4226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EventHashCode" minOccurs="0"/>
                <xsd:element ref="ns4:MediaServiceGenerationTime" minOccurs="0"/>
                <xsd:element ref="ns4:MediaServiceDateTaken" minOccurs="0"/>
                <xsd:element ref="ns4:MediaServiceLocation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bee0e9-a826-4159-8d29-00f9a9493a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da9a80-f998-4278-89ba-432df4b422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757D5-EC59-47DC-972B-98CC392362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35DD4A-072E-4094-A301-B851CAAD6A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bee0e9-a826-4159-8d29-00f9a9493a6a"/>
    <ds:schemaRef ds:uri="a1da9a80-f998-4278-89ba-432df4b422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DEDDDD9-CDA0-4235-AE29-9026E24C5B1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MACHINES PRODUITS PROFILS</vt:lpstr>
      <vt:lpstr>Planning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Billard</dc:creator>
  <cp:lastModifiedBy>Fabrice Billard</cp:lastModifiedBy>
  <dcterms:created xsi:type="dcterms:W3CDTF">2020-07-13T07:19:03Z</dcterms:created>
  <dcterms:modified xsi:type="dcterms:W3CDTF">2020-07-13T13:28:55Z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0x01010017DC848A8814C746A12752AEF01E6B48</vt:lpwstr>
  </property>
</Properties>
</file>