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480" yWindow="330" windowWidth="20955" windowHeight="10230" activeTab="1"/>
  </bookViews>
  <sheets>
    <sheet name="solde" sheetId="4" r:id="rId1"/>
    <sheet name="Avril" sheetId="9" r:id="rId2"/>
    <sheet name="Feuil1" sheetId="1" r:id="rId3"/>
    <sheet name="Feuil2" sheetId="2" r:id="rId4"/>
    <sheet name="Feuil3" sheetId="3" r:id="rId5"/>
    <sheet name="Données" sheetId="6" r:id="rId6"/>
  </sheets>
  <definedNames>
    <definedName name="horaireseffectue">Données!$A$3:$A$18</definedName>
    <definedName name="horairesprevu">Données!$A$3:$A$18</definedName>
  </definedNames>
  <calcPr calcId="125725"/>
</workbook>
</file>

<file path=xl/calcChain.xml><?xml version="1.0" encoding="utf-8"?>
<calcChain xmlns="http://schemas.openxmlformats.org/spreadsheetml/2006/main">
  <c r="I5" i="9"/>
  <c r="I4"/>
  <c r="P3"/>
  <c r="I3"/>
  <c r="P6"/>
  <c r="P7"/>
  <c r="P8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4"/>
  <c r="P5"/>
  <c r="P9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"/>
  <c r="P34"/>
  <c r="M32"/>
  <c r="L32"/>
  <c r="K32"/>
  <c r="M31"/>
  <c r="L31"/>
  <c r="K31"/>
  <c r="M30"/>
  <c r="L30"/>
  <c r="K30"/>
  <c r="M29"/>
  <c r="L29"/>
  <c r="K29"/>
  <c r="M28"/>
  <c r="L28"/>
  <c r="K28"/>
  <c r="M27"/>
  <c r="L27"/>
  <c r="K27"/>
  <c r="M26"/>
  <c r="L26"/>
  <c r="K26"/>
  <c r="M25"/>
  <c r="L25"/>
  <c r="K25"/>
  <c r="M24"/>
  <c r="L24"/>
  <c r="K24"/>
  <c r="M23"/>
  <c r="L23"/>
  <c r="K23"/>
  <c r="M22"/>
  <c r="L22"/>
  <c r="K22"/>
  <c r="M21"/>
  <c r="L21"/>
  <c r="K21"/>
  <c r="M20"/>
  <c r="L20"/>
  <c r="K20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M13"/>
  <c r="L13"/>
  <c r="K13"/>
  <c r="M12"/>
  <c r="L12"/>
  <c r="K12"/>
  <c r="M11"/>
  <c r="L11"/>
  <c r="K11"/>
  <c r="M10"/>
  <c r="L10"/>
  <c r="K10"/>
  <c r="M9"/>
  <c r="L9"/>
  <c r="K9"/>
  <c r="M8"/>
  <c r="L8"/>
  <c r="K8"/>
  <c r="M7"/>
  <c r="L7"/>
  <c r="K7"/>
  <c r="M6"/>
  <c r="L6"/>
  <c r="K6"/>
  <c r="M5"/>
  <c r="L5"/>
  <c r="K5"/>
  <c r="R33" i="4"/>
  <c r="Q33"/>
  <c r="P33"/>
  <c r="O33"/>
  <c r="N33"/>
  <c r="M33"/>
  <c r="L33"/>
  <c r="K33"/>
  <c r="H33"/>
  <c r="R32"/>
  <c r="Q32"/>
  <c r="P32"/>
  <c r="O32"/>
  <c r="N32"/>
  <c r="M32"/>
  <c r="L32"/>
  <c r="K32"/>
  <c r="H32"/>
  <c r="R31"/>
  <c r="Q31"/>
  <c r="P31"/>
  <c r="O31"/>
  <c r="N31"/>
  <c r="M31"/>
  <c r="L31"/>
  <c r="K31"/>
  <c r="H31"/>
  <c r="R30"/>
  <c r="Q30"/>
  <c r="P30"/>
  <c r="O30"/>
  <c r="N30"/>
  <c r="M30"/>
  <c r="L30"/>
  <c r="K30"/>
  <c r="H30"/>
  <c r="R29"/>
  <c r="Q29"/>
  <c r="P29"/>
  <c r="O29"/>
  <c r="N29"/>
  <c r="M29"/>
  <c r="L29"/>
  <c r="K29"/>
  <c r="H29"/>
  <c r="R28"/>
  <c r="Q28"/>
  <c r="P28"/>
  <c r="O28"/>
  <c r="N28"/>
  <c r="M28"/>
  <c r="L28"/>
  <c r="K28"/>
  <c r="H28"/>
  <c r="R27"/>
  <c r="Q27"/>
  <c r="P27"/>
  <c r="O27"/>
  <c r="N27"/>
  <c r="M27"/>
  <c r="L27"/>
  <c r="K27"/>
  <c r="H27"/>
  <c r="R26"/>
  <c r="Q26"/>
  <c r="P26"/>
  <c r="O26"/>
  <c r="N26"/>
  <c r="M26"/>
  <c r="L26"/>
  <c r="K26"/>
  <c r="H26"/>
  <c r="R25"/>
  <c r="Q25"/>
  <c r="P25"/>
  <c r="O25"/>
  <c r="N25"/>
  <c r="M25"/>
  <c r="L25"/>
  <c r="K25"/>
  <c r="H25"/>
  <c r="R24"/>
  <c r="Q24"/>
  <c r="P24"/>
  <c r="O24"/>
  <c r="N24"/>
  <c r="M24"/>
  <c r="L24"/>
  <c r="K24"/>
  <c r="H24"/>
  <c r="R23"/>
  <c r="Q23"/>
  <c r="P23"/>
  <c r="O23"/>
  <c r="N23"/>
  <c r="M23"/>
  <c r="L23"/>
  <c r="K23"/>
  <c r="H23"/>
  <c r="R22"/>
  <c r="Q22"/>
  <c r="P22"/>
  <c r="O22"/>
  <c r="N22"/>
  <c r="M22"/>
  <c r="L22"/>
  <c r="K22"/>
  <c r="H22"/>
  <c r="R21"/>
  <c r="Q21"/>
  <c r="P21"/>
  <c r="O21"/>
  <c r="N21"/>
  <c r="M21"/>
  <c r="L21"/>
  <c r="K21"/>
  <c r="H21"/>
  <c r="R20"/>
  <c r="Q20"/>
  <c r="P20"/>
  <c r="O20"/>
  <c r="N20"/>
  <c r="M20"/>
  <c r="L20"/>
  <c r="K20"/>
  <c r="H20"/>
  <c r="R19"/>
  <c r="Q19"/>
  <c r="P19"/>
  <c r="O19"/>
  <c r="N19"/>
  <c r="M19"/>
  <c r="L19"/>
  <c r="K19"/>
  <c r="H19"/>
  <c r="R18"/>
  <c r="Q18"/>
  <c r="P18"/>
  <c r="O18"/>
  <c r="N18"/>
  <c r="M18"/>
  <c r="L18"/>
  <c r="K18"/>
  <c r="H18"/>
  <c r="R17"/>
  <c r="Q17"/>
  <c r="P17"/>
  <c r="O17"/>
  <c r="N17"/>
  <c r="M17"/>
  <c r="L17"/>
  <c r="K17"/>
  <c r="H17"/>
  <c r="R16"/>
  <c r="Q16"/>
  <c r="P16"/>
  <c r="O16"/>
  <c r="N16"/>
  <c r="M16"/>
  <c r="L16"/>
  <c r="K16"/>
  <c r="H16"/>
  <c r="R15"/>
  <c r="Q15"/>
  <c r="P15"/>
  <c r="O15"/>
  <c r="N15"/>
  <c r="M15"/>
  <c r="L15"/>
  <c r="K15"/>
  <c r="H15"/>
  <c r="R14"/>
  <c r="Q14"/>
  <c r="P14"/>
  <c r="O14"/>
  <c r="N14"/>
  <c r="M14"/>
  <c r="L14"/>
  <c r="K14"/>
  <c r="H14"/>
  <c r="R13"/>
  <c r="Q13"/>
  <c r="P13"/>
  <c r="O13"/>
  <c r="N13"/>
  <c r="M13"/>
  <c r="L13"/>
  <c r="K13"/>
  <c r="H13"/>
  <c r="R12"/>
  <c r="Q12"/>
  <c r="P12"/>
  <c r="O12"/>
  <c r="N12"/>
  <c r="M12"/>
  <c r="L12"/>
  <c r="K12"/>
  <c r="H12"/>
  <c r="R11"/>
  <c r="Q11"/>
  <c r="P11"/>
  <c r="O11"/>
  <c r="N11"/>
  <c r="M11"/>
  <c r="L11"/>
  <c r="K11"/>
  <c r="H11"/>
  <c r="R10"/>
  <c r="Q10"/>
  <c r="P10"/>
  <c r="O10"/>
  <c r="N10"/>
  <c r="M10"/>
  <c r="L10"/>
  <c r="K10"/>
  <c r="H10"/>
  <c r="R9"/>
  <c r="Q9"/>
  <c r="P9"/>
  <c r="O9"/>
  <c r="N9"/>
  <c r="M9"/>
  <c r="L9"/>
  <c r="K9"/>
  <c r="H9"/>
  <c r="R8"/>
  <c r="Q8"/>
  <c r="P8"/>
  <c r="O8"/>
  <c r="N8"/>
  <c r="M8"/>
  <c r="L8"/>
  <c r="K8"/>
  <c r="H8"/>
  <c r="R7"/>
  <c r="Q7"/>
  <c r="P7"/>
  <c r="O7"/>
  <c r="N7"/>
  <c r="M7"/>
  <c r="L7"/>
  <c r="K7"/>
  <c r="H7"/>
  <c r="R6"/>
  <c r="Q6"/>
  <c r="P6"/>
  <c r="O6"/>
  <c r="N6"/>
  <c r="M6"/>
  <c r="L6"/>
  <c r="K6"/>
  <c r="H6"/>
  <c r="R5"/>
  <c r="Q5"/>
  <c r="P5"/>
  <c r="O5"/>
  <c r="O36" s="1"/>
  <c r="E41" s="1"/>
  <c r="N5"/>
  <c r="M5"/>
  <c r="M36" s="1"/>
  <c r="E39" s="1"/>
  <c r="L5"/>
  <c r="K5"/>
  <c r="K36" s="1"/>
  <c r="E35" s="1"/>
  <c r="H5"/>
  <c r="W4"/>
  <c r="E41" i="9" l="1"/>
  <c r="G41" s="1"/>
  <c r="E43"/>
  <c r="G43" s="1"/>
  <c r="E46"/>
  <c r="E44"/>
  <c r="G44" s="1"/>
  <c r="E39"/>
  <c r="E42"/>
  <c r="G42" s="1"/>
  <c r="E47"/>
  <c r="E40"/>
  <c r="E45"/>
  <c r="W7" i="4"/>
  <c r="E37" s="1"/>
  <c r="L36"/>
  <c r="E38" s="1"/>
  <c r="N36"/>
  <c r="E40" s="1"/>
  <c r="P36"/>
  <c r="E42" s="1"/>
  <c r="R36"/>
  <c r="E43" s="1"/>
  <c r="E35" i="9"/>
  <c r="E37" s="1"/>
  <c r="Q36" i="4"/>
  <c r="E36" s="1"/>
  <c r="G40" i="9" l="1"/>
</calcChain>
</file>

<file path=xl/comments1.xml><?xml version="1.0" encoding="utf-8"?>
<comments xmlns="http://schemas.openxmlformats.org/spreadsheetml/2006/main">
  <authors>
    <author>trousselle william</author>
    <author>will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 xml:space="preserve">7h50 =450minutes
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en centièmes</t>
        </r>
      </text>
    </comment>
    <comment ref="K1" authorId="0">
      <text>
        <r>
          <rPr>
            <b/>
            <sz val="8"/>
            <color indexed="81"/>
            <rFont val="Tahoma"/>
            <family val="2"/>
          </rPr>
          <t>en minutes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en jours</t>
        </r>
      </text>
    </comment>
    <comment ref="M1" authorId="0">
      <text>
        <r>
          <rPr>
            <b/>
            <sz val="8"/>
            <color indexed="81"/>
            <rFont val="Tahoma"/>
            <family val="2"/>
          </rPr>
          <t>en jours</t>
        </r>
      </text>
    </comment>
    <comment ref="Q1" authorId="1">
      <text>
        <r>
          <rPr>
            <b/>
            <sz val="9"/>
            <color indexed="81"/>
            <rFont val="Tahoma"/>
            <family val="2"/>
          </rPr>
          <t>7h30m = 450min</t>
        </r>
      </text>
    </comment>
    <comment ref="W1" authorId="1">
      <text>
        <r>
          <rPr>
            <b/>
            <sz val="9"/>
            <color indexed="81"/>
            <rFont val="Tahoma"/>
            <family val="2"/>
          </rPr>
          <t>centième d'heures</t>
        </r>
      </text>
    </comment>
    <comment ref="W7" authorId="1">
      <text>
        <r>
          <rPr>
            <b/>
            <sz val="9"/>
            <color indexed="81"/>
            <rFont val="Tahoma"/>
            <family val="2"/>
          </rPr>
          <t>centième d'heures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en jours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en jours</t>
        </r>
      </text>
    </comment>
    <comment ref="K36" authorId="0">
      <text>
        <r>
          <rPr>
            <b/>
            <sz val="8"/>
            <color indexed="81"/>
            <rFont val="Tahoma"/>
            <family val="2"/>
          </rPr>
          <t xml:space="preserve">report cp pris
</t>
        </r>
      </text>
    </comment>
    <comment ref="L36" authorId="0">
      <text>
        <r>
          <rPr>
            <b/>
            <sz val="8"/>
            <color indexed="81"/>
            <rFont val="Tahoma"/>
            <family val="2"/>
          </rPr>
          <t xml:space="preserve">report rtt pris
</t>
        </r>
      </text>
    </comment>
    <comment ref="M36" authorId="0">
      <text>
        <r>
          <rPr>
            <b/>
            <sz val="8"/>
            <color indexed="81"/>
            <rFont val="Tahoma"/>
            <family val="2"/>
          </rPr>
          <t xml:space="preserve">report cp fraction pris
</t>
        </r>
      </text>
    </comment>
    <comment ref="G37" authorId="0">
      <text>
        <r>
          <rPr>
            <b/>
            <sz val="8"/>
            <color indexed="81"/>
            <rFont val="Tahoma"/>
            <family val="2"/>
          </rPr>
          <t>report heures année 
écriture invisible</t>
        </r>
      </text>
    </comment>
    <comment ref="I37" authorId="0">
      <text>
        <r>
          <rPr>
            <b/>
            <sz val="8"/>
            <color indexed="81"/>
            <rFont val="Tahoma"/>
            <family val="2"/>
          </rPr>
          <t>report th acquit</t>
        </r>
      </text>
    </comment>
  </commentList>
</comments>
</file>

<file path=xl/sharedStrings.xml><?xml version="1.0" encoding="utf-8"?>
<sst xmlns="http://schemas.openxmlformats.org/spreadsheetml/2006/main" count="177" uniqueCount="89">
  <si>
    <t>Horaire prévu</t>
  </si>
  <si>
    <t>Horaire effectué</t>
  </si>
  <si>
    <t>Retard/min</t>
  </si>
  <si>
    <t>Hrs Sup/min</t>
  </si>
  <si>
    <t>TH pris/Min</t>
  </si>
  <si>
    <t>Nb déplace astreinte</t>
  </si>
  <si>
    <t>heures th prises</t>
  </si>
  <si>
    <t>TH acquit</t>
  </si>
  <si>
    <t>RTT pris</t>
  </si>
  <si>
    <t>CP pris</t>
  </si>
  <si>
    <t>jrs ancien pris</t>
  </si>
  <si>
    <t>jrs maladie</t>
  </si>
  <si>
    <t>jrs Accident travail</t>
  </si>
  <si>
    <t>tps fait en 100éme</t>
  </si>
  <si>
    <t>Cp Fraction pris</t>
  </si>
  <si>
    <t>somme tps habillage acquis</t>
  </si>
  <si>
    <t>Samedi</t>
  </si>
  <si>
    <t>Dimanche</t>
  </si>
  <si>
    <t>Semaine 1</t>
  </si>
  <si>
    <t xml:space="preserve">Lundi </t>
  </si>
  <si>
    <t>Nuit</t>
  </si>
  <si>
    <t xml:space="preserve">Mardi </t>
  </si>
  <si>
    <t>somme tps habillage pris</t>
  </si>
  <si>
    <t xml:space="preserve">Mercredi </t>
  </si>
  <si>
    <t xml:space="preserve">Jeudi </t>
  </si>
  <si>
    <t xml:space="preserve">Vendredi </t>
  </si>
  <si>
    <t>Semaine 2</t>
  </si>
  <si>
    <t>Lundi</t>
  </si>
  <si>
    <t>Après-midi</t>
  </si>
  <si>
    <t>Mardi</t>
  </si>
  <si>
    <t>Mercredi</t>
  </si>
  <si>
    <t>Jeudi</t>
  </si>
  <si>
    <t>Vendredi</t>
  </si>
  <si>
    <t>semaine 3</t>
  </si>
  <si>
    <t>Journée</t>
  </si>
  <si>
    <t>semaine 5</t>
  </si>
  <si>
    <t>Matin</t>
  </si>
  <si>
    <t>Semaine 5</t>
  </si>
  <si>
    <t>Temps habillage acquit/minutes</t>
  </si>
  <si>
    <t>Nombre d'heures effectuées</t>
  </si>
  <si>
    <t>Temps habillage pris</t>
  </si>
  <si>
    <t>RTT pris/Jours</t>
  </si>
  <si>
    <t>CP prises/jours</t>
  </si>
  <si>
    <t>Jours anciennetée pris</t>
  </si>
  <si>
    <t>Nombres de jours maladie</t>
  </si>
  <si>
    <t>Nombre de jours accident travail</t>
  </si>
  <si>
    <t>Cp fractionnement pris</t>
  </si>
  <si>
    <t>Horaire</t>
  </si>
  <si>
    <t>Astreinte</t>
  </si>
  <si>
    <t>Férié</t>
  </si>
  <si>
    <t>Rtt</t>
  </si>
  <si>
    <t>Maladie</t>
  </si>
  <si>
    <t>Accident travail</t>
  </si>
  <si>
    <t>Cp</t>
  </si>
  <si>
    <t>Tps Habillage</t>
  </si>
  <si>
    <t>Jrs ancien</t>
  </si>
  <si>
    <t>Recup hrs nuit</t>
  </si>
  <si>
    <t>Cp Fraction</t>
  </si>
  <si>
    <t>Semaine 14</t>
  </si>
  <si>
    <t>Semaine 15</t>
  </si>
  <si>
    <t>Semaine 16</t>
  </si>
  <si>
    <t>Semaine 17</t>
  </si>
  <si>
    <t>Nombre d'heures effectuées du mois</t>
  </si>
  <si>
    <t>Nbre jours astreinte</t>
  </si>
  <si>
    <t>Jours anciennetée pris année</t>
  </si>
  <si>
    <t>Nombres de jours maladie année</t>
  </si>
  <si>
    <t>Nombre de jours accident travail année</t>
  </si>
  <si>
    <t>Cp fractionnement pris année</t>
  </si>
  <si>
    <t>Solde ==&gt;</t>
  </si>
  <si>
    <t>heures effectuées cette année</t>
  </si>
  <si>
    <t>report th acquit</t>
  </si>
  <si>
    <t>report th pris</t>
  </si>
  <si>
    <t>cp fraction pris</t>
  </si>
  <si>
    <t>Formation</t>
  </si>
  <si>
    <t>TH pris</t>
  </si>
  <si>
    <t>Retard</t>
  </si>
  <si>
    <t>Heures Sup</t>
  </si>
  <si>
    <t>tps effectué</t>
  </si>
  <si>
    <t>report heures</t>
  </si>
  <si>
    <t>rep rtt pris</t>
  </si>
  <si>
    <t>re cp pris</t>
  </si>
  <si>
    <t>Nombre de jours d'astreinte</t>
  </si>
  <si>
    <t>nbre heures de base</t>
  </si>
  <si>
    <t>nbre jours RTT</t>
  </si>
  <si>
    <t>Recup</t>
  </si>
  <si>
    <t>Temps habillage acquit</t>
  </si>
  <si>
    <t>nbre cp</t>
  </si>
  <si>
    <t>nbre cp fraction</t>
  </si>
  <si>
    <t>nbre jrs ancien</t>
  </si>
</sst>
</file>

<file path=xl/styles.xml><?xml version="1.0" encoding="utf-8"?>
<styleSheet xmlns="http://schemas.openxmlformats.org/spreadsheetml/2006/main">
  <numFmts count="1">
    <numFmt numFmtId="164" formatCode="[h]:m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/>
    <xf numFmtId="20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3" borderId="0" xfId="0" applyFont="1" applyFill="1" applyBorder="1" applyAlignment="1">
      <alignment horizontal="left"/>
    </xf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3"/>
  <sheetViews>
    <sheetView topLeftCell="A9" zoomScale="80" zoomScaleNormal="80" workbookViewId="0">
      <selection activeCell="E23" sqref="E23"/>
    </sheetView>
  </sheetViews>
  <sheetFormatPr baseColWidth="10" defaultRowHeight="15"/>
  <cols>
    <col min="2" max="2" width="10" customWidth="1"/>
    <col min="3" max="3" width="4.7109375" customWidth="1"/>
    <col min="4" max="4" width="13.28515625" customWidth="1"/>
    <col min="5" max="5" width="16.7109375" customWidth="1"/>
    <col min="6" max="6" width="12.5703125" customWidth="1"/>
    <col min="7" max="7" width="13.140625" customWidth="1"/>
    <col min="8" max="8" width="13.28515625" customWidth="1"/>
    <col min="9" max="9" width="19.5703125" customWidth="1"/>
    <col min="10" max="10" width="18.140625" customWidth="1"/>
    <col min="11" max="11" width="11.42578125" customWidth="1"/>
    <col min="12" max="12" width="8.85546875" customWidth="1"/>
    <col min="13" max="13" width="7.85546875" customWidth="1"/>
    <col min="14" max="14" width="14.5703125" customWidth="1"/>
    <col min="15" max="15" width="12.140625" customWidth="1"/>
    <col min="16" max="16" width="20" customWidth="1"/>
    <col min="17" max="17" width="18.5703125" customWidth="1"/>
    <col min="18" max="18" width="16.140625" customWidth="1"/>
    <col min="23" max="23" width="29.7109375" customWidth="1"/>
  </cols>
  <sheetData>
    <row r="1" spans="1:23">
      <c r="C1" s="1"/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3" t="s">
        <v>8</v>
      </c>
      <c r="M1" s="3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W1" t="s">
        <v>15</v>
      </c>
    </row>
    <row r="2" spans="1:23">
      <c r="C2" s="1"/>
      <c r="D2" s="2"/>
      <c r="E2" s="2"/>
      <c r="F2" s="2"/>
      <c r="G2" s="2"/>
      <c r="H2" s="2"/>
      <c r="I2" s="2"/>
    </row>
    <row r="3" spans="1:23">
      <c r="B3" s="3" t="s">
        <v>16</v>
      </c>
      <c r="C3" s="1">
        <v>1</v>
      </c>
      <c r="D3" s="2"/>
      <c r="E3" s="2"/>
      <c r="F3" s="2"/>
      <c r="G3" s="2"/>
      <c r="H3" s="2"/>
      <c r="I3" s="2"/>
    </row>
    <row r="4" spans="1:23">
      <c r="B4" s="3" t="s">
        <v>17</v>
      </c>
      <c r="C4" s="1">
        <v>2</v>
      </c>
      <c r="W4" s="1">
        <f>SUM(K5:K33)</f>
        <v>0</v>
      </c>
    </row>
    <row r="5" spans="1:23">
      <c r="A5" s="3" t="s">
        <v>18</v>
      </c>
      <c r="B5" s="3" t="s">
        <v>19</v>
      </c>
      <c r="C5" s="2">
        <v>3</v>
      </c>
      <c r="D5" s="1"/>
      <c r="E5" s="1"/>
      <c r="H5" s="1" t="str">
        <f>IF(E5="Tps Habillage",450,"")</f>
        <v/>
      </c>
      <c r="K5" s="1" t="str">
        <f>IF(OR(E5="Matin",E5="Nuit",E5="Journée",E5="Après-midi"),10,"")</f>
        <v/>
      </c>
      <c r="L5" s="1" t="str">
        <f>IF(E5="Rtt",1,"")</f>
        <v/>
      </c>
      <c r="M5" s="1" t="str">
        <f>IF(E5="Cp",1,"")</f>
        <v/>
      </c>
      <c r="N5" s="1" t="str">
        <f>IF(E5="Jrs ancien",1,"")</f>
        <v/>
      </c>
      <c r="O5" s="1" t="str">
        <f>IF(E5="Maladie",1,"")</f>
        <v/>
      </c>
      <c r="P5" s="1" t="str">
        <f>IF(E5="Accident travail",1,"")</f>
        <v/>
      </c>
      <c r="Q5" s="1" t="str">
        <f>IF(OR(E5="Matin",E5="Nuit",E5="Journée",E5="Après-midi"),450,"")</f>
        <v/>
      </c>
      <c r="R5" s="1" t="str">
        <f>IF(E5="Cp Fraction",1,"")</f>
        <v/>
      </c>
    </row>
    <row r="6" spans="1:23">
      <c r="A6" s="3"/>
      <c r="B6" s="3" t="s">
        <v>21</v>
      </c>
      <c r="C6" s="2">
        <v>4</v>
      </c>
      <c r="D6" s="1"/>
      <c r="E6" s="1"/>
      <c r="H6" s="1" t="str">
        <f t="shared" ref="H6:H33" si="0">IF(E6="Tps Habillage",450,"")</f>
        <v/>
      </c>
      <c r="K6" s="1" t="str">
        <f t="shared" ref="K6:K33" si="1">IF(OR(E6="Matin",E6="Nuit",E6="Journée",E6="Après-midi"),10,"")</f>
        <v/>
      </c>
      <c r="L6" s="1" t="str">
        <f t="shared" ref="L6:L33" si="2">IF(E6="Rtt",1,"")</f>
        <v/>
      </c>
      <c r="M6" s="1" t="str">
        <f t="shared" ref="M6:M33" si="3">IF(E6="Cp",1,"")</f>
        <v/>
      </c>
      <c r="N6" s="1" t="str">
        <f t="shared" ref="N6:N33" si="4">IF(E6="Jrs ancien",1,"")</f>
        <v/>
      </c>
      <c r="O6" s="1" t="str">
        <f t="shared" ref="O6:O33" si="5">IF(E6="Maladie",1,"")</f>
        <v/>
      </c>
      <c r="P6" s="1" t="str">
        <f t="shared" ref="P6:P33" si="6">IF(E6="Accident travail",1,"")</f>
        <v/>
      </c>
      <c r="Q6" s="1" t="str">
        <f t="shared" ref="Q6:Q33" si="7">IF(OR(E6="Matin",E6="Nuit",E6="Journée",E6="Après-midi"),450,"")</f>
        <v/>
      </c>
      <c r="R6" s="1" t="str">
        <f t="shared" ref="R6:R33" si="8">IF(E6="Cp Fraction",1,"")</f>
        <v/>
      </c>
      <c r="W6" t="s">
        <v>22</v>
      </c>
    </row>
    <row r="7" spans="1:23">
      <c r="A7" s="3"/>
      <c r="B7" s="3" t="s">
        <v>23</v>
      </c>
      <c r="C7" s="2">
        <v>5</v>
      </c>
      <c r="D7" s="1"/>
      <c r="E7" s="1"/>
      <c r="H7" s="1" t="str">
        <f t="shared" si="0"/>
        <v/>
      </c>
      <c r="K7" s="1" t="str">
        <f t="shared" si="1"/>
        <v/>
      </c>
      <c r="L7" s="1" t="str">
        <f t="shared" si="2"/>
        <v/>
      </c>
      <c r="M7" s="1" t="str">
        <f t="shared" si="3"/>
        <v/>
      </c>
      <c r="N7" s="1" t="str">
        <f t="shared" si="4"/>
        <v/>
      </c>
      <c r="O7" s="1" t="str">
        <f t="shared" si="5"/>
        <v/>
      </c>
      <c r="P7" s="1" t="str">
        <f t="shared" si="6"/>
        <v/>
      </c>
      <c r="Q7" s="1" t="str">
        <f t="shared" si="7"/>
        <v/>
      </c>
      <c r="R7" s="1" t="str">
        <f t="shared" si="8"/>
        <v/>
      </c>
      <c r="W7" s="1">
        <f>SUM(H5:H33)</f>
        <v>0</v>
      </c>
    </row>
    <row r="8" spans="1:23">
      <c r="A8" s="3"/>
      <c r="B8" s="3" t="s">
        <v>24</v>
      </c>
      <c r="C8" s="2">
        <v>6</v>
      </c>
      <c r="D8" s="1"/>
      <c r="E8" s="1"/>
      <c r="H8" s="1" t="str">
        <f t="shared" si="0"/>
        <v/>
      </c>
      <c r="K8" s="1" t="str">
        <f t="shared" si="1"/>
        <v/>
      </c>
      <c r="L8" s="1" t="str">
        <f t="shared" si="2"/>
        <v/>
      </c>
      <c r="M8" s="1" t="str">
        <f t="shared" si="3"/>
        <v/>
      </c>
      <c r="N8" s="1" t="str">
        <f t="shared" si="4"/>
        <v/>
      </c>
      <c r="O8" s="1" t="str">
        <f t="shared" si="5"/>
        <v/>
      </c>
      <c r="P8" s="1" t="str">
        <f t="shared" si="6"/>
        <v/>
      </c>
      <c r="Q8" s="1" t="str">
        <f t="shared" si="7"/>
        <v/>
      </c>
      <c r="R8" s="1" t="str">
        <f t="shared" si="8"/>
        <v/>
      </c>
    </row>
    <row r="9" spans="1:23">
      <c r="A9" s="3"/>
      <c r="B9" s="3" t="s">
        <v>25</v>
      </c>
      <c r="C9" s="2">
        <v>7</v>
      </c>
      <c r="D9" s="1"/>
      <c r="E9" s="1"/>
      <c r="H9" s="1" t="str">
        <f t="shared" si="0"/>
        <v/>
      </c>
      <c r="K9" s="1" t="str">
        <f t="shared" si="1"/>
        <v/>
      </c>
      <c r="L9" s="1" t="str">
        <f t="shared" si="2"/>
        <v/>
      </c>
      <c r="M9" s="1" t="str">
        <f t="shared" si="3"/>
        <v/>
      </c>
      <c r="N9" s="1" t="str">
        <f t="shared" si="4"/>
        <v/>
      </c>
      <c r="O9" s="1" t="str">
        <f t="shared" si="5"/>
        <v/>
      </c>
      <c r="P9" s="1" t="str">
        <f t="shared" si="6"/>
        <v/>
      </c>
      <c r="Q9" s="1" t="str">
        <f t="shared" si="7"/>
        <v/>
      </c>
      <c r="R9" s="1" t="str">
        <f t="shared" si="8"/>
        <v/>
      </c>
    </row>
    <row r="10" spans="1:23">
      <c r="A10" s="3"/>
      <c r="B10" s="3" t="s">
        <v>16</v>
      </c>
      <c r="C10" s="2">
        <v>8</v>
      </c>
      <c r="D10" s="1"/>
      <c r="E10" s="1"/>
      <c r="H10" s="1" t="str">
        <f t="shared" si="0"/>
        <v/>
      </c>
      <c r="K10" s="1" t="str">
        <f t="shared" si="1"/>
        <v/>
      </c>
      <c r="L10" s="1" t="str">
        <f t="shared" si="2"/>
        <v/>
      </c>
      <c r="M10" s="1" t="str">
        <f t="shared" si="3"/>
        <v/>
      </c>
      <c r="N10" s="1" t="str">
        <f t="shared" si="4"/>
        <v/>
      </c>
      <c r="O10" s="1" t="str">
        <f t="shared" si="5"/>
        <v/>
      </c>
      <c r="P10" s="1" t="str">
        <f t="shared" si="6"/>
        <v/>
      </c>
      <c r="Q10" s="1" t="str">
        <f t="shared" si="7"/>
        <v/>
      </c>
      <c r="R10" s="1" t="str">
        <f t="shared" si="8"/>
        <v/>
      </c>
    </row>
    <row r="11" spans="1:23">
      <c r="A11" s="3"/>
      <c r="B11" s="3" t="s">
        <v>17</v>
      </c>
      <c r="C11" s="2">
        <v>9</v>
      </c>
      <c r="D11" s="1"/>
      <c r="E11" s="1"/>
      <c r="H11" s="1" t="str">
        <f t="shared" si="0"/>
        <v/>
      </c>
      <c r="K11" s="1" t="str">
        <f t="shared" si="1"/>
        <v/>
      </c>
      <c r="L11" s="1" t="str">
        <f t="shared" si="2"/>
        <v/>
      </c>
      <c r="M11" s="1" t="str">
        <f t="shared" si="3"/>
        <v/>
      </c>
      <c r="N11" s="1" t="str">
        <f t="shared" si="4"/>
        <v/>
      </c>
      <c r="O11" s="1" t="str">
        <f t="shared" si="5"/>
        <v/>
      </c>
      <c r="P11" s="1" t="str">
        <f t="shared" si="6"/>
        <v/>
      </c>
      <c r="Q11" s="1" t="str">
        <f t="shared" si="7"/>
        <v/>
      </c>
      <c r="R11" s="1" t="str">
        <f t="shared" si="8"/>
        <v/>
      </c>
    </row>
    <row r="12" spans="1:23">
      <c r="A12" s="3" t="s">
        <v>26</v>
      </c>
      <c r="B12" s="3" t="s">
        <v>27</v>
      </c>
      <c r="C12" s="2">
        <v>10</v>
      </c>
      <c r="D12" s="1"/>
      <c r="E12" s="1"/>
      <c r="H12" s="1" t="str">
        <f t="shared" si="0"/>
        <v/>
      </c>
      <c r="K12" s="1" t="str">
        <f t="shared" si="1"/>
        <v/>
      </c>
      <c r="L12" s="1" t="str">
        <f t="shared" si="2"/>
        <v/>
      </c>
      <c r="M12" s="1" t="str">
        <f t="shared" si="3"/>
        <v/>
      </c>
      <c r="N12" s="1" t="str">
        <f t="shared" si="4"/>
        <v/>
      </c>
      <c r="O12" s="1" t="str">
        <f t="shared" si="5"/>
        <v/>
      </c>
      <c r="P12" s="1" t="str">
        <f t="shared" si="6"/>
        <v/>
      </c>
      <c r="Q12" s="1" t="str">
        <f t="shared" si="7"/>
        <v/>
      </c>
      <c r="R12" s="1" t="str">
        <f t="shared" si="8"/>
        <v/>
      </c>
    </row>
    <row r="13" spans="1:23">
      <c r="A13" s="3"/>
      <c r="B13" s="3" t="s">
        <v>29</v>
      </c>
      <c r="C13" s="2">
        <v>11</v>
      </c>
      <c r="D13" s="1"/>
      <c r="E13" s="1"/>
      <c r="H13" s="1" t="str">
        <f t="shared" si="0"/>
        <v/>
      </c>
      <c r="K13" s="1" t="str">
        <f t="shared" si="1"/>
        <v/>
      </c>
      <c r="L13" s="1" t="str">
        <f t="shared" si="2"/>
        <v/>
      </c>
      <c r="M13" s="1" t="str">
        <f t="shared" si="3"/>
        <v/>
      </c>
      <c r="N13" s="1" t="str">
        <f t="shared" si="4"/>
        <v/>
      </c>
      <c r="O13" s="1" t="str">
        <f t="shared" si="5"/>
        <v/>
      </c>
      <c r="P13" s="1" t="str">
        <f t="shared" si="6"/>
        <v/>
      </c>
      <c r="Q13" s="1" t="str">
        <f t="shared" si="7"/>
        <v/>
      </c>
      <c r="R13" s="1" t="str">
        <f t="shared" si="8"/>
        <v/>
      </c>
    </row>
    <row r="14" spans="1:23">
      <c r="A14" s="3"/>
      <c r="B14" s="3" t="s">
        <v>30</v>
      </c>
      <c r="C14" s="2">
        <v>12</v>
      </c>
      <c r="D14" s="1"/>
      <c r="E14" s="1"/>
      <c r="H14" s="1" t="str">
        <f t="shared" si="0"/>
        <v/>
      </c>
      <c r="K14" s="1" t="str">
        <f t="shared" si="1"/>
        <v/>
      </c>
      <c r="L14" s="1" t="str">
        <f t="shared" si="2"/>
        <v/>
      </c>
      <c r="M14" s="1" t="str">
        <f t="shared" si="3"/>
        <v/>
      </c>
      <c r="N14" s="1" t="str">
        <f t="shared" si="4"/>
        <v/>
      </c>
      <c r="O14" s="1" t="str">
        <f t="shared" si="5"/>
        <v/>
      </c>
      <c r="P14" s="1" t="str">
        <f t="shared" si="6"/>
        <v/>
      </c>
      <c r="Q14" s="1" t="str">
        <f t="shared" si="7"/>
        <v/>
      </c>
      <c r="R14" s="1" t="str">
        <f t="shared" si="8"/>
        <v/>
      </c>
    </row>
    <row r="15" spans="1:23">
      <c r="A15" s="3"/>
      <c r="B15" s="3" t="s">
        <v>31</v>
      </c>
      <c r="C15" s="2">
        <v>13</v>
      </c>
      <c r="D15" s="1"/>
      <c r="E15" s="1"/>
      <c r="H15" s="1" t="str">
        <f t="shared" si="0"/>
        <v/>
      </c>
      <c r="K15" s="1" t="str">
        <f t="shared" si="1"/>
        <v/>
      </c>
      <c r="L15" s="1" t="str">
        <f t="shared" si="2"/>
        <v/>
      </c>
      <c r="M15" s="1" t="str">
        <f t="shared" si="3"/>
        <v/>
      </c>
      <c r="N15" s="1" t="str">
        <f t="shared" si="4"/>
        <v/>
      </c>
      <c r="O15" s="1" t="str">
        <f t="shared" si="5"/>
        <v/>
      </c>
      <c r="P15" s="1" t="str">
        <f t="shared" si="6"/>
        <v/>
      </c>
      <c r="Q15" s="1" t="str">
        <f t="shared" si="7"/>
        <v/>
      </c>
      <c r="R15" s="1" t="str">
        <f t="shared" si="8"/>
        <v/>
      </c>
    </row>
    <row r="16" spans="1:23">
      <c r="A16" s="3"/>
      <c r="B16" s="3" t="s">
        <v>32</v>
      </c>
      <c r="C16" s="2">
        <v>14</v>
      </c>
      <c r="D16" s="1"/>
      <c r="E16" s="1"/>
      <c r="H16" s="1" t="str">
        <f t="shared" si="0"/>
        <v/>
      </c>
      <c r="K16" s="1" t="str">
        <f t="shared" si="1"/>
        <v/>
      </c>
      <c r="L16" s="1" t="str">
        <f t="shared" si="2"/>
        <v/>
      </c>
      <c r="M16" s="1" t="str">
        <f t="shared" si="3"/>
        <v/>
      </c>
      <c r="N16" s="1" t="str">
        <f t="shared" si="4"/>
        <v/>
      </c>
      <c r="O16" s="1" t="str">
        <f t="shared" si="5"/>
        <v/>
      </c>
      <c r="P16" s="1" t="str">
        <f t="shared" si="6"/>
        <v/>
      </c>
      <c r="Q16" s="1" t="str">
        <f t="shared" si="7"/>
        <v/>
      </c>
      <c r="R16" s="1" t="str">
        <f t="shared" si="8"/>
        <v/>
      </c>
    </row>
    <row r="17" spans="1:18">
      <c r="A17" s="3"/>
      <c r="B17" s="3" t="s">
        <v>16</v>
      </c>
      <c r="C17" s="2">
        <v>15</v>
      </c>
      <c r="D17" s="1"/>
      <c r="E17" s="1"/>
      <c r="H17" s="1" t="str">
        <f t="shared" si="0"/>
        <v/>
      </c>
      <c r="K17" s="1" t="str">
        <f t="shared" si="1"/>
        <v/>
      </c>
      <c r="L17" s="1" t="str">
        <f t="shared" si="2"/>
        <v/>
      </c>
      <c r="M17" s="1" t="str">
        <f t="shared" si="3"/>
        <v/>
      </c>
      <c r="N17" s="1" t="str">
        <f t="shared" si="4"/>
        <v/>
      </c>
      <c r="O17" s="1" t="str">
        <f t="shared" si="5"/>
        <v/>
      </c>
      <c r="P17" s="1" t="str">
        <f t="shared" si="6"/>
        <v/>
      </c>
      <c r="Q17" s="1" t="str">
        <f t="shared" si="7"/>
        <v/>
      </c>
      <c r="R17" s="1" t="str">
        <f t="shared" si="8"/>
        <v/>
      </c>
    </row>
    <row r="18" spans="1:18">
      <c r="A18" s="3"/>
      <c r="B18" s="3" t="s">
        <v>17</v>
      </c>
      <c r="C18" s="2">
        <v>16</v>
      </c>
      <c r="D18" s="1"/>
      <c r="E18" s="1"/>
      <c r="H18" s="1" t="str">
        <f t="shared" si="0"/>
        <v/>
      </c>
      <c r="K18" s="1" t="str">
        <f t="shared" si="1"/>
        <v/>
      </c>
      <c r="L18" s="1" t="str">
        <f t="shared" si="2"/>
        <v/>
      </c>
      <c r="M18" s="1" t="str">
        <f t="shared" si="3"/>
        <v/>
      </c>
      <c r="N18" s="1" t="str">
        <f t="shared" si="4"/>
        <v/>
      </c>
      <c r="O18" s="1" t="str">
        <f t="shared" si="5"/>
        <v/>
      </c>
      <c r="P18" s="1" t="str">
        <f t="shared" si="6"/>
        <v/>
      </c>
      <c r="Q18" s="1" t="str">
        <f t="shared" si="7"/>
        <v/>
      </c>
      <c r="R18" s="1" t="str">
        <f t="shared" si="8"/>
        <v/>
      </c>
    </row>
    <row r="19" spans="1:18">
      <c r="A19" s="3" t="s">
        <v>33</v>
      </c>
      <c r="B19" s="3" t="s">
        <v>27</v>
      </c>
      <c r="C19" s="2">
        <v>17</v>
      </c>
      <c r="D19" s="1"/>
      <c r="E19" s="1"/>
      <c r="H19" s="1" t="str">
        <f t="shared" si="0"/>
        <v/>
      </c>
      <c r="K19" s="1" t="str">
        <f t="shared" si="1"/>
        <v/>
      </c>
      <c r="L19" s="1" t="str">
        <f t="shared" si="2"/>
        <v/>
      </c>
      <c r="M19" s="1" t="str">
        <f t="shared" si="3"/>
        <v/>
      </c>
      <c r="N19" s="1" t="str">
        <f t="shared" si="4"/>
        <v/>
      </c>
      <c r="O19" s="1" t="str">
        <f t="shared" si="5"/>
        <v/>
      </c>
      <c r="P19" s="1" t="str">
        <f t="shared" si="6"/>
        <v/>
      </c>
      <c r="Q19" s="1" t="str">
        <f t="shared" si="7"/>
        <v/>
      </c>
      <c r="R19" s="1" t="str">
        <f t="shared" si="8"/>
        <v/>
      </c>
    </row>
    <row r="20" spans="1:18">
      <c r="A20" s="3"/>
      <c r="B20" s="3" t="s">
        <v>29</v>
      </c>
      <c r="C20" s="2">
        <v>18</v>
      </c>
      <c r="D20" s="1"/>
      <c r="E20" s="1"/>
      <c r="H20" s="1" t="str">
        <f t="shared" si="0"/>
        <v/>
      </c>
      <c r="K20" s="1" t="str">
        <f t="shared" si="1"/>
        <v/>
      </c>
      <c r="L20" s="1" t="str">
        <f t="shared" si="2"/>
        <v/>
      </c>
      <c r="M20" s="1" t="str">
        <f t="shared" si="3"/>
        <v/>
      </c>
      <c r="N20" s="1" t="str">
        <f t="shared" si="4"/>
        <v/>
      </c>
      <c r="O20" s="1" t="str">
        <f t="shared" si="5"/>
        <v/>
      </c>
      <c r="P20" s="1" t="str">
        <f t="shared" si="6"/>
        <v/>
      </c>
      <c r="Q20" s="1" t="str">
        <f t="shared" si="7"/>
        <v/>
      </c>
      <c r="R20" s="1" t="str">
        <f t="shared" si="8"/>
        <v/>
      </c>
    </row>
    <row r="21" spans="1:18">
      <c r="A21" s="3"/>
      <c r="B21" s="3" t="s">
        <v>30</v>
      </c>
      <c r="C21" s="2">
        <v>19</v>
      </c>
      <c r="D21" s="1"/>
      <c r="E21" s="1"/>
      <c r="H21" s="1" t="str">
        <f t="shared" si="0"/>
        <v/>
      </c>
      <c r="K21" s="1" t="str">
        <f t="shared" si="1"/>
        <v/>
      </c>
      <c r="L21" s="1" t="str">
        <f t="shared" si="2"/>
        <v/>
      </c>
      <c r="M21" s="1" t="str">
        <f t="shared" si="3"/>
        <v/>
      </c>
      <c r="N21" s="1" t="str">
        <f t="shared" si="4"/>
        <v/>
      </c>
      <c r="O21" s="1" t="str">
        <f t="shared" si="5"/>
        <v/>
      </c>
      <c r="P21" s="1" t="str">
        <f t="shared" si="6"/>
        <v/>
      </c>
      <c r="Q21" s="1" t="str">
        <f t="shared" si="7"/>
        <v/>
      </c>
      <c r="R21" s="1" t="str">
        <f t="shared" si="8"/>
        <v/>
      </c>
    </row>
    <row r="22" spans="1:18">
      <c r="A22" s="3"/>
      <c r="B22" s="3" t="s">
        <v>31</v>
      </c>
      <c r="C22" s="2">
        <v>20</v>
      </c>
      <c r="D22" s="1"/>
      <c r="E22" s="1"/>
      <c r="H22" s="1" t="str">
        <f t="shared" si="0"/>
        <v/>
      </c>
      <c r="K22" s="1" t="str">
        <f t="shared" si="1"/>
        <v/>
      </c>
      <c r="L22" s="1" t="str">
        <f t="shared" si="2"/>
        <v/>
      </c>
      <c r="M22" s="1" t="str">
        <f t="shared" si="3"/>
        <v/>
      </c>
      <c r="N22" s="1" t="str">
        <f t="shared" si="4"/>
        <v/>
      </c>
      <c r="O22" s="1" t="str">
        <f t="shared" si="5"/>
        <v/>
      </c>
      <c r="P22" s="1" t="str">
        <f t="shared" si="6"/>
        <v/>
      </c>
      <c r="Q22" s="1" t="str">
        <f t="shared" si="7"/>
        <v/>
      </c>
      <c r="R22" s="1" t="str">
        <f t="shared" si="8"/>
        <v/>
      </c>
    </row>
    <row r="23" spans="1:18">
      <c r="A23" s="3"/>
      <c r="B23" s="3" t="s">
        <v>32</v>
      </c>
      <c r="C23" s="2">
        <v>21</v>
      </c>
      <c r="D23" s="1"/>
      <c r="E23" s="1"/>
      <c r="H23" s="1" t="str">
        <f t="shared" si="0"/>
        <v/>
      </c>
      <c r="K23" s="1" t="str">
        <f t="shared" si="1"/>
        <v/>
      </c>
      <c r="L23" s="1" t="str">
        <f t="shared" si="2"/>
        <v/>
      </c>
      <c r="M23" s="1" t="str">
        <f t="shared" si="3"/>
        <v/>
      </c>
      <c r="N23" s="1" t="str">
        <f t="shared" si="4"/>
        <v/>
      </c>
      <c r="O23" s="1" t="str">
        <f t="shared" si="5"/>
        <v/>
      </c>
      <c r="P23" s="1" t="str">
        <f t="shared" si="6"/>
        <v/>
      </c>
      <c r="Q23" s="1" t="str">
        <f t="shared" si="7"/>
        <v/>
      </c>
      <c r="R23" s="1" t="str">
        <f t="shared" si="8"/>
        <v/>
      </c>
    </row>
    <row r="24" spans="1:18">
      <c r="A24" s="3"/>
      <c r="B24" s="3" t="s">
        <v>16</v>
      </c>
      <c r="C24" s="2">
        <v>22</v>
      </c>
      <c r="D24" s="1"/>
      <c r="E24" s="1"/>
      <c r="H24" s="1" t="str">
        <f t="shared" si="0"/>
        <v/>
      </c>
      <c r="K24" s="1" t="str">
        <f t="shared" si="1"/>
        <v/>
      </c>
      <c r="L24" s="1" t="str">
        <f t="shared" si="2"/>
        <v/>
      </c>
      <c r="M24" s="1" t="str">
        <f t="shared" si="3"/>
        <v/>
      </c>
      <c r="N24" s="1" t="str">
        <f t="shared" si="4"/>
        <v/>
      </c>
      <c r="O24" s="1" t="str">
        <f t="shared" si="5"/>
        <v/>
      </c>
      <c r="P24" s="1" t="str">
        <f t="shared" si="6"/>
        <v/>
      </c>
      <c r="Q24" s="1" t="str">
        <f t="shared" si="7"/>
        <v/>
      </c>
      <c r="R24" s="1" t="str">
        <f t="shared" si="8"/>
        <v/>
      </c>
    </row>
    <row r="25" spans="1:18">
      <c r="A25" s="3"/>
      <c r="B25" s="3" t="s">
        <v>17</v>
      </c>
      <c r="C25" s="2">
        <v>23</v>
      </c>
      <c r="D25" s="1"/>
      <c r="E25" s="1"/>
      <c r="H25" s="1" t="str">
        <f t="shared" si="0"/>
        <v/>
      </c>
      <c r="K25" s="1" t="str">
        <f t="shared" si="1"/>
        <v/>
      </c>
      <c r="L25" s="1" t="str">
        <f t="shared" si="2"/>
        <v/>
      </c>
      <c r="M25" s="1" t="str">
        <f t="shared" si="3"/>
        <v/>
      </c>
      <c r="N25" s="1" t="str">
        <f t="shared" si="4"/>
        <v/>
      </c>
      <c r="O25" s="1" t="str">
        <f t="shared" si="5"/>
        <v/>
      </c>
      <c r="P25" s="1" t="str">
        <f t="shared" si="6"/>
        <v/>
      </c>
      <c r="Q25" s="1" t="str">
        <f t="shared" si="7"/>
        <v/>
      </c>
      <c r="R25" s="1" t="str">
        <f t="shared" si="8"/>
        <v/>
      </c>
    </row>
    <row r="26" spans="1:18">
      <c r="A26" s="3" t="s">
        <v>35</v>
      </c>
      <c r="B26" s="3" t="s">
        <v>27</v>
      </c>
      <c r="C26" s="2">
        <v>24</v>
      </c>
      <c r="D26" s="1"/>
      <c r="E26" s="1"/>
      <c r="H26" s="1" t="str">
        <f t="shared" si="0"/>
        <v/>
      </c>
      <c r="K26" s="1" t="str">
        <f t="shared" si="1"/>
        <v/>
      </c>
      <c r="L26" s="1" t="str">
        <f t="shared" si="2"/>
        <v/>
      </c>
      <c r="M26" s="1" t="str">
        <f t="shared" si="3"/>
        <v/>
      </c>
      <c r="N26" s="1" t="str">
        <f t="shared" si="4"/>
        <v/>
      </c>
      <c r="O26" s="1" t="str">
        <f t="shared" si="5"/>
        <v/>
      </c>
      <c r="P26" s="1" t="str">
        <f t="shared" si="6"/>
        <v/>
      </c>
      <c r="Q26" s="1" t="str">
        <f t="shared" si="7"/>
        <v/>
      </c>
      <c r="R26" s="1" t="str">
        <f t="shared" si="8"/>
        <v/>
      </c>
    </row>
    <row r="27" spans="1:18">
      <c r="A27" s="3"/>
      <c r="B27" s="3" t="s">
        <v>29</v>
      </c>
      <c r="C27" s="2">
        <v>25</v>
      </c>
      <c r="D27" s="1"/>
      <c r="E27" s="1"/>
      <c r="H27" s="1" t="str">
        <f t="shared" si="0"/>
        <v/>
      </c>
      <c r="K27" s="1" t="str">
        <f t="shared" si="1"/>
        <v/>
      </c>
      <c r="L27" s="1" t="str">
        <f t="shared" si="2"/>
        <v/>
      </c>
      <c r="M27" s="1" t="str">
        <f t="shared" si="3"/>
        <v/>
      </c>
      <c r="N27" s="1" t="str">
        <f t="shared" si="4"/>
        <v/>
      </c>
      <c r="O27" s="1" t="str">
        <f t="shared" si="5"/>
        <v/>
      </c>
      <c r="P27" s="1" t="str">
        <f t="shared" si="6"/>
        <v/>
      </c>
      <c r="Q27" s="1" t="str">
        <f t="shared" si="7"/>
        <v/>
      </c>
      <c r="R27" s="1" t="str">
        <f t="shared" si="8"/>
        <v/>
      </c>
    </row>
    <row r="28" spans="1:18">
      <c r="A28" s="3"/>
      <c r="B28" s="3" t="s">
        <v>30</v>
      </c>
      <c r="C28" s="2">
        <v>26</v>
      </c>
      <c r="D28" s="1"/>
      <c r="E28" s="1"/>
      <c r="H28" s="1" t="str">
        <f t="shared" si="0"/>
        <v/>
      </c>
      <c r="K28" s="1" t="str">
        <f t="shared" si="1"/>
        <v/>
      </c>
      <c r="L28" s="1" t="str">
        <f t="shared" si="2"/>
        <v/>
      </c>
      <c r="M28" s="1" t="str">
        <f t="shared" si="3"/>
        <v/>
      </c>
      <c r="N28" s="1" t="str">
        <f t="shared" si="4"/>
        <v/>
      </c>
      <c r="O28" s="1" t="str">
        <f t="shared" si="5"/>
        <v/>
      </c>
      <c r="P28" s="1" t="str">
        <f t="shared" si="6"/>
        <v/>
      </c>
      <c r="Q28" s="1" t="str">
        <f t="shared" si="7"/>
        <v/>
      </c>
      <c r="R28" s="1" t="str">
        <f t="shared" si="8"/>
        <v/>
      </c>
    </row>
    <row r="29" spans="1:18">
      <c r="A29" s="3"/>
      <c r="B29" s="3" t="s">
        <v>31</v>
      </c>
      <c r="C29" s="2">
        <v>27</v>
      </c>
      <c r="D29" s="1"/>
      <c r="E29" s="1"/>
      <c r="H29" s="1" t="str">
        <f t="shared" si="0"/>
        <v/>
      </c>
      <c r="K29" s="1" t="str">
        <f t="shared" si="1"/>
        <v/>
      </c>
      <c r="L29" s="1" t="str">
        <f t="shared" si="2"/>
        <v/>
      </c>
      <c r="M29" s="1" t="str">
        <f t="shared" si="3"/>
        <v/>
      </c>
      <c r="N29" s="1" t="str">
        <f t="shared" si="4"/>
        <v/>
      </c>
      <c r="O29" s="1" t="str">
        <f t="shared" si="5"/>
        <v/>
      </c>
      <c r="P29" s="1" t="str">
        <f t="shared" si="6"/>
        <v/>
      </c>
      <c r="Q29" s="1" t="str">
        <f t="shared" si="7"/>
        <v/>
      </c>
      <c r="R29" s="1" t="str">
        <f t="shared" si="8"/>
        <v/>
      </c>
    </row>
    <row r="30" spans="1:18">
      <c r="A30" s="3"/>
      <c r="B30" s="3" t="s">
        <v>32</v>
      </c>
      <c r="C30" s="2">
        <v>28</v>
      </c>
      <c r="D30" s="1"/>
      <c r="E30" s="1"/>
      <c r="H30" s="1" t="str">
        <f t="shared" si="0"/>
        <v/>
      </c>
      <c r="K30" s="1" t="str">
        <f t="shared" si="1"/>
        <v/>
      </c>
      <c r="L30" s="1" t="str">
        <f t="shared" si="2"/>
        <v/>
      </c>
      <c r="M30" s="1" t="str">
        <f t="shared" si="3"/>
        <v/>
      </c>
      <c r="N30" s="1" t="str">
        <f t="shared" si="4"/>
        <v/>
      </c>
      <c r="O30" s="1" t="str">
        <f t="shared" si="5"/>
        <v/>
      </c>
      <c r="P30" s="1" t="str">
        <f t="shared" si="6"/>
        <v/>
      </c>
      <c r="Q30" s="1" t="str">
        <f t="shared" si="7"/>
        <v/>
      </c>
      <c r="R30" s="1" t="str">
        <f t="shared" si="8"/>
        <v/>
      </c>
    </row>
    <row r="31" spans="1:18">
      <c r="A31" s="3"/>
      <c r="B31" s="3" t="s">
        <v>16</v>
      </c>
      <c r="C31" s="2">
        <v>29</v>
      </c>
      <c r="D31" s="1"/>
      <c r="E31" s="1"/>
      <c r="H31" s="1" t="str">
        <f t="shared" si="0"/>
        <v/>
      </c>
      <c r="K31" s="1" t="str">
        <f t="shared" si="1"/>
        <v/>
      </c>
      <c r="L31" s="1" t="str">
        <f t="shared" si="2"/>
        <v/>
      </c>
      <c r="M31" s="1" t="str">
        <f t="shared" si="3"/>
        <v/>
      </c>
      <c r="N31" s="1" t="str">
        <f t="shared" si="4"/>
        <v/>
      </c>
      <c r="O31" s="1" t="str">
        <f t="shared" si="5"/>
        <v/>
      </c>
      <c r="P31" s="1" t="str">
        <f t="shared" si="6"/>
        <v/>
      </c>
      <c r="Q31" s="1" t="str">
        <f t="shared" si="7"/>
        <v/>
      </c>
      <c r="R31" s="1" t="str">
        <f t="shared" si="8"/>
        <v/>
      </c>
    </row>
    <row r="32" spans="1:18">
      <c r="A32" s="3"/>
      <c r="B32" s="3" t="s">
        <v>17</v>
      </c>
      <c r="C32" s="2">
        <v>30</v>
      </c>
      <c r="D32" s="1"/>
      <c r="E32" s="1"/>
      <c r="H32" s="1" t="str">
        <f t="shared" si="0"/>
        <v/>
      </c>
      <c r="K32" s="1" t="str">
        <f t="shared" si="1"/>
        <v/>
      </c>
      <c r="L32" s="1" t="str">
        <f t="shared" si="2"/>
        <v/>
      </c>
      <c r="M32" s="1" t="str">
        <f t="shared" si="3"/>
        <v/>
      </c>
      <c r="N32" s="1" t="str">
        <f t="shared" si="4"/>
        <v/>
      </c>
      <c r="O32" s="1" t="str">
        <f t="shared" si="5"/>
        <v/>
      </c>
      <c r="P32" s="1" t="str">
        <f t="shared" si="6"/>
        <v/>
      </c>
      <c r="Q32" s="1" t="str">
        <f t="shared" si="7"/>
        <v/>
      </c>
      <c r="R32" s="1" t="str">
        <f t="shared" si="8"/>
        <v/>
      </c>
    </row>
    <row r="33" spans="1:18">
      <c r="A33" s="3" t="s">
        <v>37</v>
      </c>
      <c r="B33" s="3" t="s">
        <v>27</v>
      </c>
      <c r="C33" s="2">
        <v>31</v>
      </c>
      <c r="D33" s="1"/>
      <c r="E33" s="1"/>
      <c r="H33" s="1" t="str">
        <f t="shared" si="0"/>
        <v/>
      </c>
      <c r="K33" s="1" t="str">
        <f t="shared" si="1"/>
        <v/>
      </c>
      <c r="L33" s="1" t="str">
        <f t="shared" si="2"/>
        <v/>
      </c>
      <c r="M33" s="1" t="str">
        <f t="shared" si="3"/>
        <v/>
      </c>
      <c r="N33" s="1" t="str">
        <f t="shared" si="4"/>
        <v/>
      </c>
      <c r="O33" s="1" t="str">
        <f t="shared" si="5"/>
        <v/>
      </c>
      <c r="P33" s="1" t="str">
        <f t="shared" si="6"/>
        <v/>
      </c>
      <c r="Q33" s="1" t="str">
        <f t="shared" si="7"/>
        <v/>
      </c>
      <c r="R33" s="1" t="str">
        <f t="shared" si="8"/>
        <v/>
      </c>
    </row>
    <row r="34" spans="1:18">
      <c r="N34" s="1"/>
      <c r="O34" s="1"/>
    </row>
    <row r="35" spans="1:18">
      <c r="A35" s="4" t="s">
        <v>38</v>
      </c>
      <c r="B35" s="4"/>
      <c r="C35" s="4"/>
      <c r="D35" s="4"/>
      <c r="E35" s="1" t="str">
        <f>CONCATENATE(INT(K36/60),"h",INT(K36)-(INT(K36/60)*60),"m")</f>
        <v>0h0m</v>
      </c>
      <c r="N35" s="1"/>
      <c r="O35" s="1"/>
    </row>
    <row r="36" spans="1:18">
      <c r="A36" s="19" t="s">
        <v>39</v>
      </c>
      <c r="B36" s="19"/>
      <c r="C36" s="19"/>
      <c r="D36" s="19"/>
      <c r="E36" s="1" t="str">
        <f>CONCATENATE(INT(Q36/60),"h",INT(Q36)-(INT(Q36/60)*60),"m")</f>
        <v>0h0m</v>
      </c>
      <c r="K36" s="5">
        <f>SUM(K5:K33)</f>
        <v>0</v>
      </c>
      <c r="L36" s="5">
        <f t="shared" ref="L36:Q36" si="9">SUM(L5:L33)</f>
        <v>0</v>
      </c>
      <c r="M36" s="1">
        <f t="shared" si="9"/>
        <v>0</v>
      </c>
      <c r="N36" s="1">
        <f t="shared" si="9"/>
        <v>0</v>
      </c>
      <c r="O36" s="1">
        <f t="shared" si="9"/>
        <v>0</v>
      </c>
      <c r="P36" s="1">
        <f t="shared" si="9"/>
        <v>0</v>
      </c>
      <c r="Q36" s="1">
        <f t="shared" si="9"/>
        <v>0</v>
      </c>
      <c r="R36" s="1">
        <f>SUM(R5:R33)</f>
        <v>0</v>
      </c>
    </row>
    <row r="37" spans="1:18">
      <c r="A37" s="19" t="s">
        <v>40</v>
      </c>
      <c r="B37" s="19"/>
      <c r="C37" s="19"/>
      <c r="D37" s="20"/>
      <c r="E37" s="1" t="str">
        <f>CONCATENATE(INT(W7/60),"h",INT(W7)-(INT(W7/60)*60),"m")</f>
        <v>0h0m</v>
      </c>
    </row>
    <row r="38" spans="1:18">
      <c r="A38" s="18" t="s">
        <v>41</v>
      </c>
      <c r="B38" s="18"/>
      <c r="C38" s="18"/>
      <c r="D38" s="18"/>
      <c r="E38" s="1">
        <f>$L$36</f>
        <v>0</v>
      </c>
    </row>
    <row r="39" spans="1:18">
      <c r="A39" s="18" t="s">
        <v>42</v>
      </c>
      <c r="B39" s="18"/>
      <c r="C39" s="18"/>
      <c r="D39" s="18"/>
      <c r="E39" s="1">
        <f>$M$36</f>
        <v>0</v>
      </c>
    </row>
    <row r="40" spans="1:18">
      <c r="A40" s="18" t="s">
        <v>43</v>
      </c>
      <c r="B40" s="18"/>
      <c r="C40" s="18"/>
      <c r="D40" s="18"/>
      <c r="E40" s="1">
        <f>$N$36</f>
        <v>0</v>
      </c>
    </row>
    <row r="41" spans="1:18">
      <c r="A41" s="18" t="s">
        <v>44</v>
      </c>
      <c r="B41" s="18"/>
      <c r="C41" s="18"/>
      <c r="D41" s="18"/>
      <c r="E41" s="1">
        <f>$O$36</f>
        <v>0</v>
      </c>
    </row>
    <row r="42" spans="1:18">
      <c r="A42" s="18" t="s">
        <v>45</v>
      </c>
      <c r="B42" s="18"/>
      <c r="C42" s="18"/>
      <c r="D42" s="18"/>
      <c r="E42" s="1">
        <f>$P$36</f>
        <v>0</v>
      </c>
    </row>
    <row r="43" spans="1:18">
      <c r="A43" s="18" t="s">
        <v>46</v>
      </c>
      <c r="B43" s="18"/>
      <c r="C43" s="18"/>
      <c r="D43" s="18"/>
      <c r="E43" s="1">
        <f>$R$36</f>
        <v>0</v>
      </c>
    </row>
  </sheetData>
  <mergeCells count="8">
    <mergeCell ref="A42:D42"/>
    <mergeCell ref="A43:D43"/>
    <mergeCell ref="A36:D36"/>
    <mergeCell ref="A37:D37"/>
    <mergeCell ref="A38:D38"/>
    <mergeCell ref="A39:D39"/>
    <mergeCell ref="A40:D40"/>
    <mergeCell ref="A41:D41"/>
  </mergeCells>
  <dataValidations count="2">
    <dataValidation type="list" allowBlank="1" showInputMessage="1" showErrorMessage="1" sqref="E5:E33">
      <formula1>horaireseffectue</formula1>
    </dataValidation>
    <dataValidation type="list" allowBlank="1" showInputMessage="1" showErrorMessage="1" sqref="D5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55" orientation="landscape" r:id="rId1"/>
  <headerFooter>
    <oddFooter>&amp;C&amp;A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7"/>
  <sheetViews>
    <sheetView tabSelected="1" zoomScale="80" zoomScaleNormal="80" workbookViewId="0">
      <pane ySplit="1" topLeftCell="A2" activePane="bottomLeft" state="frozen"/>
      <selection pane="bottomLeft" activeCell="P3" sqref="P3"/>
    </sheetView>
  </sheetViews>
  <sheetFormatPr baseColWidth="10" defaultRowHeight="15"/>
  <cols>
    <col min="2" max="2" width="10" customWidth="1"/>
    <col min="3" max="3" width="4.7109375" customWidth="1"/>
    <col min="4" max="5" width="16.7109375" customWidth="1"/>
    <col min="6" max="6" width="12.5703125" customWidth="1"/>
    <col min="7" max="9" width="13.140625" customWidth="1"/>
    <col min="10" max="10" width="18.28515625" customWidth="1"/>
    <col min="11" max="11" width="8.85546875" customWidth="1"/>
    <col min="12" max="12" width="7.85546875" customWidth="1"/>
    <col min="13" max="13" width="14" customWidth="1"/>
    <col min="14" max="14" width="12.140625" customWidth="1"/>
    <col min="15" max="15" width="17.85546875" customWidth="1"/>
    <col min="16" max="17" width="13.42578125" customWidth="1"/>
    <col min="18" max="18" width="16.140625" customWidth="1"/>
  </cols>
  <sheetData>
    <row r="1" spans="1:20">
      <c r="C1" s="1"/>
      <c r="D1" s="2" t="s">
        <v>0</v>
      </c>
      <c r="E1" s="2" t="s">
        <v>1</v>
      </c>
      <c r="F1" s="2" t="s">
        <v>75</v>
      </c>
      <c r="G1" s="2" t="s">
        <v>76</v>
      </c>
      <c r="H1" s="2" t="s">
        <v>7</v>
      </c>
      <c r="I1" s="2" t="s">
        <v>74</v>
      </c>
      <c r="J1" s="2" t="s">
        <v>63</v>
      </c>
      <c r="K1" s="3" t="s">
        <v>8</v>
      </c>
      <c r="L1" s="3" t="s">
        <v>9</v>
      </c>
      <c r="M1" s="2" t="s">
        <v>10</v>
      </c>
      <c r="N1" s="2" t="s">
        <v>11</v>
      </c>
      <c r="O1" s="2" t="s">
        <v>12</v>
      </c>
      <c r="P1" s="2" t="s">
        <v>77</v>
      </c>
      <c r="Q1" s="2"/>
      <c r="R1" s="2" t="s">
        <v>14</v>
      </c>
    </row>
    <row r="2" spans="1:20">
      <c r="C2" s="1"/>
      <c r="D2" s="2"/>
      <c r="E2" s="2"/>
      <c r="F2" s="2"/>
      <c r="G2" s="2"/>
      <c r="H2" s="2"/>
      <c r="I2" s="2"/>
      <c r="J2" s="2"/>
    </row>
    <row r="3" spans="1:20">
      <c r="B3" s="3" t="s">
        <v>32</v>
      </c>
      <c r="C3" s="1">
        <v>1</v>
      </c>
      <c r="D3" s="2" t="s">
        <v>36</v>
      </c>
      <c r="E3" s="2" t="s">
        <v>36</v>
      </c>
      <c r="F3" s="11"/>
      <c r="G3" s="11"/>
      <c r="H3" s="13">
        <f>IF(OR(E3="Matin",E3="Nuit",E3="Journée",E3="Après-midi"),TIMEVALUE("00:10"),"")</f>
        <v>6.9444444444444441E-3</v>
      </c>
      <c r="I3" s="13" t="str">
        <f>IF(E3="Tps Habillage",TIMEVALUE("07:30"),"")</f>
        <v/>
      </c>
      <c r="J3" s="1" t="str">
        <f>IF(E3="Astreinte",1,"")</f>
        <v/>
      </c>
      <c r="N3" s="1" t="str">
        <f>IF(E3="Maladie",1,"")</f>
        <v/>
      </c>
      <c r="O3" s="1" t="str">
        <f>IF(E3="Accident travail",1,"")</f>
        <v/>
      </c>
      <c r="P3" s="13" t="e">
        <f>IF(OR(E3="Matin",E3="Nuit",E3="Journée",E3="Après-midi",E3="Maladie",E3="Accident travail"),TIMEVALUE("07:30")-TIMEVALUE(I3),"")</f>
        <v>#VALUE!</v>
      </c>
      <c r="Q3" s="17"/>
      <c r="R3" s="1" t="str">
        <f>IF(E3="Cp Fraction",1,"")</f>
        <v/>
      </c>
      <c r="T3" s="12"/>
    </row>
    <row r="4" spans="1:20">
      <c r="B4" s="3" t="s">
        <v>16</v>
      </c>
      <c r="C4" s="1">
        <v>2</v>
      </c>
      <c r="D4" s="2"/>
      <c r="E4" s="2" t="s">
        <v>36</v>
      </c>
      <c r="F4" s="12"/>
      <c r="G4" s="12"/>
      <c r="H4" s="13">
        <f t="shared" ref="H4:H33" si="0">IF(OR(E4="Matin",E4="Nuit",E4="Journée",E4="Après-midi"),TIMEVALUE("00:10"),"")</f>
        <v>6.9444444444444441E-3</v>
      </c>
      <c r="I4" s="13" t="str">
        <f>IF(E4="Tps Habillage",TIMEVALUE("07:30"),"")</f>
        <v/>
      </c>
      <c r="J4" s="1" t="str">
        <f t="shared" ref="J4:J33" si="1">IF(E4="Astreinte",1,"")</f>
        <v/>
      </c>
      <c r="N4" s="1" t="str">
        <f t="shared" ref="N4:N33" si="2">IF(E4="Maladie",1,"")</f>
        <v/>
      </c>
      <c r="O4" s="1" t="str">
        <f t="shared" ref="O4:O33" si="3">IF(E4="Accident travail",1,"")</f>
        <v/>
      </c>
      <c r="P4" s="13" t="e">
        <f t="shared" ref="P4:P33" si="4">IF(OR(E4="Matin",E4="Nuit",E4="Journée",E4="Après-midi",E4="Maladie",E4="Accident travail"),(TIMEVALUE("07:30")-I4),"")</f>
        <v>#VALUE!</v>
      </c>
      <c r="Q4" s="13"/>
      <c r="R4" s="1" t="str">
        <f t="shared" ref="R4:R33" si="5">IF(E4="Cp Fraction",1,"")</f>
        <v/>
      </c>
    </row>
    <row r="5" spans="1:20">
      <c r="A5" s="3"/>
      <c r="B5" s="3" t="s">
        <v>17</v>
      </c>
      <c r="C5" s="2">
        <v>3</v>
      </c>
      <c r="D5" s="2"/>
      <c r="E5" s="2" t="s">
        <v>54</v>
      </c>
      <c r="F5" s="12"/>
      <c r="G5" s="12"/>
      <c r="H5" s="13" t="str">
        <f t="shared" si="0"/>
        <v/>
      </c>
      <c r="I5" s="13">
        <f>IF(E5="Tps Habillage",TIMEVALUE("07:30"),"")</f>
        <v>0.3125</v>
      </c>
      <c r="J5" s="1" t="str">
        <f t="shared" si="1"/>
        <v/>
      </c>
      <c r="K5" s="1" t="str">
        <f>IF(E5="Rtt",1,"")</f>
        <v/>
      </c>
      <c r="L5" s="1" t="str">
        <f>IF(E5="Cp",1,"")</f>
        <v/>
      </c>
      <c r="M5" s="1" t="str">
        <f>IF(E5="Jrs ancien",1,"")</f>
        <v/>
      </c>
      <c r="N5" s="1" t="str">
        <f t="shared" si="2"/>
        <v/>
      </c>
      <c r="O5" s="1" t="str">
        <f t="shared" si="3"/>
        <v/>
      </c>
      <c r="P5" s="13" t="str">
        <f t="shared" si="4"/>
        <v/>
      </c>
      <c r="Q5" s="13"/>
      <c r="R5" s="1" t="str">
        <f t="shared" si="5"/>
        <v/>
      </c>
    </row>
    <row r="6" spans="1:20">
      <c r="A6" s="3" t="s">
        <v>58</v>
      </c>
      <c r="B6" s="3" t="s">
        <v>27</v>
      </c>
      <c r="C6" s="2">
        <v>4</v>
      </c>
      <c r="D6" s="2"/>
      <c r="E6" s="2" t="s">
        <v>28</v>
      </c>
      <c r="F6" s="12"/>
      <c r="G6" s="12"/>
      <c r="H6" s="13">
        <f t="shared" si="0"/>
        <v>6.9444444444444441E-3</v>
      </c>
      <c r="I6" s="13"/>
      <c r="J6" s="1" t="str">
        <f t="shared" si="1"/>
        <v/>
      </c>
      <c r="K6" s="1" t="str">
        <f t="shared" ref="K6:K32" si="6">IF(E6="Rtt",1,"")</f>
        <v/>
      </c>
      <c r="L6" s="1" t="str">
        <f t="shared" ref="L6:L32" si="7">IF(E6="Cp",1,"")</f>
        <v/>
      </c>
      <c r="M6" s="1" t="str">
        <f t="shared" ref="M6:M32" si="8">IF(E6="Jrs ancien",1,"")</f>
        <v/>
      </c>
      <c r="N6" s="1" t="str">
        <f t="shared" si="2"/>
        <v/>
      </c>
      <c r="O6" s="1" t="str">
        <f t="shared" si="3"/>
        <v/>
      </c>
      <c r="P6" s="13">
        <f t="shared" si="4"/>
        <v>0.3125</v>
      </c>
      <c r="Q6" s="13"/>
      <c r="R6" s="1" t="str">
        <f t="shared" si="5"/>
        <v/>
      </c>
    </row>
    <row r="7" spans="1:20">
      <c r="A7" s="3"/>
      <c r="B7" s="3" t="s">
        <v>29</v>
      </c>
      <c r="C7" s="2">
        <v>5</v>
      </c>
      <c r="D7" s="2"/>
      <c r="E7" s="2" t="s">
        <v>28</v>
      </c>
      <c r="F7" s="12"/>
      <c r="G7" s="12"/>
      <c r="H7" s="13">
        <f t="shared" si="0"/>
        <v>6.9444444444444441E-3</v>
      </c>
      <c r="I7" s="13"/>
      <c r="J7" s="1" t="str">
        <f t="shared" si="1"/>
        <v/>
      </c>
      <c r="K7" s="1" t="str">
        <f t="shared" si="6"/>
        <v/>
      </c>
      <c r="L7" s="1" t="str">
        <f t="shared" si="7"/>
        <v/>
      </c>
      <c r="M7" s="1" t="str">
        <f t="shared" si="8"/>
        <v/>
      </c>
      <c r="N7" s="1" t="str">
        <f t="shared" si="2"/>
        <v/>
      </c>
      <c r="O7" s="1" t="str">
        <f t="shared" si="3"/>
        <v/>
      </c>
      <c r="P7" s="13">
        <f t="shared" si="4"/>
        <v>0.3125</v>
      </c>
      <c r="Q7" s="13"/>
      <c r="R7" s="1" t="str">
        <f t="shared" si="5"/>
        <v/>
      </c>
    </row>
    <row r="8" spans="1:20">
      <c r="A8" s="3"/>
      <c r="B8" s="3" t="s">
        <v>30</v>
      </c>
      <c r="C8" s="2">
        <v>6</v>
      </c>
      <c r="D8" s="2"/>
      <c r="E8" s="2" t="s">
        <v>28</v>
      </c>
      <c r="F8" s="12"/>
      <c r="G8" s="12"/>
      <c r="H8" s="13">
        <f t="shared" si="0"/>
        <v>6.9444444444444441E-3</v>
      </c>
      <c r="I8" s="13"/>
      <c r="J8" s="1" t="str">
        <f t="shared" si="1"/>
        <v/>
      </c>
      <c r="K8" s="1" t="str">
        <f t="shared" si="6"/>
        <v/>
      </c>
      <c r="L8" s="1" t="str">
        <f t="shared" si="7"/>
        <v/>
      </c>
      <c r="M8" s="1" t="str">
        <f t="shared" si="8"/>
        <v/>
      </c>
      <c r="N8" s="1" t="str">
        <f t="shared" si="2"/>
        <v/>
      </c>
      <c r="O8" s="1" t="str">
        <f t="shared" si="3"/>
        <v/>
      </c>
      <c r="P8" s="13">
        <f t="shared" si="4"/>
        <v>0.3125</v>
      </c>
      <c r="Q8" s="13"/>
      <c r="R8" s="1" t="str">
        <f t="shared" si="5"/>
        <v/>
      </c>
    </row>
    <row r="9" spans="1:20">
      <c r="A9" s="3"/>
      <c r="B9" s="3" t="s">
        <v>31</v>
      </c>
      <c r="C9" s="2">
        <v>7</v>
      </c>
      <c r="D9" s="2"/>
      <c r="E9" s="2" t="s">
        <v>54</v>
      </c>
      <c r="F9" s="12"/>
      <c r="G9" s="12"/>
      <c r="H9" s="13" t="str">
        <f t="shared" si="0"/>
        <v/>
      </c>
      <c r="I9" s="13"/>
      <c r="J9" s="1" t="str">
        <f t="shared" si="1"/>
        <v/>
      </c>
      <c r="K9" s="1" t="str">
        <f t="shared" si="6"/>
        <v/>
      </c>
      <c r="L9" s="1" t="str">
        <f t="shared" si="7"/>
        <v/>
      </c>
      <c r="M9" s="1" t="str">
        <f t="shared" si="8"/>
        <v/>
      </c>
      <c r="N9" s="1" t="str">
        <f t="shared" si="2"/>
        <v/>
      </c>
      <c r="O9" s="1" t="str">
        <f t="shared" si="3"/>
        <v/>
      </c>
      <c r="P9" s="13" t="str">
        <f t="shared" si="4"/>
        <v/>
      </c>
      <c r="Q9" s="13"/>
      <c r="R9" s="1" t="str">
        <f t="shared" si="5"/>
        <v/>
      </c>
    </row>
    <row r="10" spans="1:20">
      <c r="A10" s="3"/>
      <c r="B10" s="3" t="s">
        <v>32</v>
      </c>
      <c r="C10" s="2">
        <v>8</v>
      </c>
      <c r="D10" s="2"/>
      <c r="E10" s="2" t="s">
        <v>28</v>
      </c>
      <c r="F10" s="12"/>
      <c r="G10" s="12"/>
      <c r="H10" s="13">
        <f t="shared" si="0"/>
        <v>6.9444444444444441E-3</v>
      </c>
      <c r="I10" s="13">
        <v>2.0833333333333332E-2</v>
      </c>
      <c r="J10" s="1" t="str">
        <f t="shared" si="1"/>
        <v/>
      </c>
      <c r="K10" s="1" t="str">
        <f t="shared" si="6"/>
        <v/>
      </c>
      <c r="L10" s="1" t="str">
        <f t="shared" si="7"/>
        <v/>
      </c>
      <c r="M10" s="1" t="str">
        <f t="shared" si="8"/>
        <v/>
      </c>
      <c r="N10" s="1" t="str">
        <f t="shared" si="2"/>
        <v/>
      </c>
      <c r="O10" s="1" t="str">
        <f t="shared" si="3"/>
        <v/>
      </c>
      <c r="P10" s="13">
        <f t="shared" si="4"/>
        <v>0.29166666666666669</v>
      </c>
      <c r="Q10" s="13"/>
      <c r="R10" s="1" t="str">
        <f t="shared" si="5"/>
        <v/>
      </c>
    </row>
    <row r="11" spans="1:20">
      <c r="A11" s="3"/>
      <c r="B11" s="3" t="s">
        <v>16</v>
      </c>
      <c r="C11" s="2">
        <v>9</v>
      </c>
      <c r="D11" s="2"/>
      <c r="E11" s="2"/>
      <c r="F11" s="12"/>
      <c r="G11" s="12"/>
      <c r="H11" s="13" t="str">
        <f t="shared" si="0"/>
        <v/>
      </c>
      <c r="I11" s="13"/>
      <c r="J11" s="1" t="str">
        <f t="shared" si="1"/>
        <v/>
      </c>
      <c r="K11" s="1" t="str">
        <f t="shared" si="6"/>
        <v/>
      </c>
      <c r="L11" s="1" t="str">
        <f t="shared" si="7"/>
        <v/>
      </c>
      <c r="M11" s="1" t="str">
        <f t="shared" si="8"/>
        <v/>
      </c>
      <c r="N11" s="1" t="str">
        <f t="shared" si="2"/>
        <v/>
      </c>
      <c r="O11" s="1" t="str">
        <f t="shared" si="3"/>
        <v/>
      </c>
      <c r="P11" s="13" t="str">
        <f t="shared" si="4"/>
        <v/>
      </c>
      <c r="Q11" s="13"/>
      <c r="R11" s="1" t="str">
        <f t="shared" si="5"/>
        <v/>
      </c>
    </row>
    <row r="12" spans="1:20">
      <c r="A12" s="3"/>
      <c r="B12" s="3" t="s">
        <v>17</v>
      </c>
      <c r="C12" s="2">
        <v>10</v>
      </c>
      <c r="D12" s="2"/>
      <c r="E12" s="2"/>
      <c r="F12" s="12"/>
      <c r="G12" s="12"/>
      <c r="H12" s="13" t="str">
        <f t="shared" si="0"/>
        <v/>
      </c>
      <c r="I12" s="13"/>
      <c r="J12" s="1" t="str">
        <f t="shared" si="1"/>
        <v/>
      </c>
      <c r="K12" s="1" t="str">
        <f t="shared" si="6"/>
        <v/>
      </c>
      <c r="L12" s="1" t="str">
        <f t="shared" si="7"/>
        <v/>
      </c>
      <c r="M12" s="1" t="str">
        <f t="shared" si="8"/>
        <v/>
      </c>
      <c r="N12" s="1" t="str">
        <f t="shared" si="2"/>
        <v/>
      </c>
      <c r="O12" s="1" t="str">
        <f t="shared" si="3"/>
        <v/>
      </c>
      <c r="P12" s="13" t="str">
        <f t="shared" si="4"/>
        <v/>
      </c>
      <c r="Q12" s="13"/>
      <c r="R12" s="1" t="str">
        <f t="shared" si="5"/>
        <v/>
      </c>
    </row>
    <row r="13" spans="1:20">
      <c r="A13" s="3" t="s">
        <v>59</v>
      </c>
      <c r="B13" s="3" t="s">
        <v>27</v>
      </c>
      <c r="C13" s="2">
        <v>11</v>
      </c>
      <c r="D13" s="2"/>
      <c r="E13" s="2" t="s">
        <v>34</v>
      </c>
      <c r="F13" s="12"/>
      <c r="G13" s="12"/>
      <c r="H13" s="13">
        <f t="shared" si="0"/>
        <v>6.9444444444444441E-3</v>
      </c>
      <c r="I13" s="13"/>
      <c r="J13" s="1" t="str">
        <f t="shared" si="1"/>
        <v/>
      </c>
      <c r="K13" s="1" t="str">
        <f t="shared" si="6"/>
        <v/>
      </c>
      <c r="L13" s="1" t="str">
        <f t="shared" si="7"/>
        <v/>
      </c>
      <c r="M13" s="1" t="str">
        <f t="shared" si="8"/>
        <v/>
      </c>
      <c r="N13" s="1" t="str">
        <f t="shared" si="2"/>
        <v/>
      </c>
      <c r="O13" s="1" t="str">
        <f t="shared" si="3"/>
        <v/>
      </c>
      <c r="P13" s="13">
        <f t="shared" si="4"/>
        <v>0.3125</v>
      </c>
      <c r="Q13" s="13"/>
      <c r="R13" s="1" t="str">
        <f t="shared" si="5"/>
        <v/>
      </c>
    </row>
    <row r="14" spans="1:20">
      <c r="A14" s="3"/>
      <c r="B14" s="3" t="s">
        <v>29</v>
      </c>
      <c r="C14" s="2">
        <v>12</v>
      </c>
      <c r="D14" s="2"/>
      <c r="E14" s="2" t="s">
        <v>34</v>
      </c>
      <c r="F14" s="12"/>
      <c r="G14" s="12"/>
      <c r="H14" s="13">
        <f t="shared" si="0"/>
        <v>6.9444444444444441E-3</v>
      </c>
      <c r="I14" s="13"/>
      <c r="J14" s="1" t="str">
        <f t="shared" si="1"/>
        <v/>
      </c>
      <c r="K14" s="1" t="str">
        <f t="shared" si="6"/>
        <v/>
      </c>
      <c r="L14" s="1" t="str">
        <f t="shared" si="7"/>
        <v/>
      </c>
      <c r="M14" s="1" t="str">
        <f t="shared" si="8"/>
        <v/>
      </c>
      <c r="N14" s="1" t="str">
        <f t="shared" si="2"/>
        <v/>
      </c>
      <c r="O14" s="1" t="str">
        <f t="shared" si="3"/>
        <v/>
      </c>
      <c r="P14" s="13">
        <f t="shared" si="4"/>
        <v>0.3125</v>
      </c>
      <c r="Q14" s="13"/>
      <c r="R14" s="1" t="str">
        <f t="shared" si="5"/>
        <v/>
      </c>
    </row>
    <row r="15" spans="1:20">
      <c r="A15" s="3"/>
      <c r="B15" s="3" t="s">
        <v>30</v>
      </c>
      <c r="C15" s="2">
        <v>13</v>
      </c>
      <c r="D15" s="2"/>
      <c r="E15" s="2" t="s">
        <v>34</v>
      </c>
      <c r="F15" s="12"/>
      <c r="G15" s="12"/>
      <c r="H15" s="13">
        <f t="shared" si="0"/>
        <v>6.9444444444444441E-3</v>
      </c>
      <c r="I15" s="13"/>
      <c r="J15" s="1" t="str">
        <f t="shared" si="1"/>
        <v/>
      </c>
      <c r="K15" s="1" t="str">
        <f t="shared" si="6"/>
        <v/>
      </c>
      <c r="L15" s="1" t="str">
        <f t="shared" si="7"/>
        <v/>
      </c>
      <c r="M15" s="1" t="str">
        <f t="shared" si="8"/>
        <v/>
      </c>
      <c r="N15" s="1" t="str">
        <f t="shared" si="2"/>
        <v/>
      </c>
      <c r="O15" s="1" t="str">
        <f t="shared" si="3"/>
        <v/>
      </c>
      <c r="P15" s="13">
        <f t="shared" si="4"/>
        <v>0.3125</v>
      </c>
      <c r="Q15" s="13"/>
      <c r="R15" s="1" t="str">
        <f t="shared" si="5"/>
        <v/>
      </c>
    </row>
    <row r="16" spans="1:20">
      <c r="A16" s="3"/>
      <c r="B16" s="3" t="s">
        <v>31</v>
      </c>
      <c r="C16" s="2">
        <v>14</v>
      </c>
      <c r="D16" s="2"/>
      <c r="E16" s="2" t="s">
        <v>53</v>
      </c>
      <c r="F16" s="12"/>
      <c r="G16" s="12"/>
      <c r="H16" s="13" t="str">
        <f t="shared" si="0"/>
        <v/>
      </c>
      <c r="I16" s="13"/>
      <c r="J16" s="1" t="str">
        <f t="shared" si="1"/>
        <v/>
      </c>
      <c r="K16" s="1" t="str">
        <f t="shared" si="6"/>
        <v/>
      </c>
      <c r="L16" s="1">
        <f t="shared" si="7"/>
        <v>1</v>
      </c>
      <c r="M16" s="1" t="str">
        <f t="shared" si="8"/>
        <v/>
      </c>
      <c r="N16" s="1" t="str">
        <f t="shared" si="2"/>
        <v/>
      </c>
      <c r="O16" s="1" t="str">
        <f t="shared" si="3"/>
        <v/>
      </c>
      <c r="P16" s="13" t="str">
        <f t="shared" si="4"/>
        <v/>
      </c>
      <c r="Q16" s="13"/>
      <c r="R16" s="1" t="str">
        <f t="shared" si="5"/>
        <v/>
      </c>
    </row>
    <row r="17" spans="1:18">
      <c r="A17" s="3"/>
      <c r="B17" s="3" t="s">
        <v>32</v>
      </c>
      <c r="C17" s="2">
        <v>15</v>
      </c>
      <c r="D17" s="2"/>
      <c r="E17" s="2" t="s">
        <v>53</v>
      </c>
      <c r="F17" s="12"/>
      <c r="G17" s="12"/>
      <c r="H17" s="13" t="str">
        <f t="shared" si="0"/>
        <v/>
      </c>
      <c r="I17" s="13"/>
      <c r="J17" s="1" t="str">
        <f t="shared" si="1"/>
        <v/>
      </c>
      <c r="K17" s="1" t="str">
        <f t="shared" si="6"/>
        <v/>
      </c>
      <c r="L17" s="1">
        <f t="shared" si="7"/>
        <v>1</v>
      </c>
      <c r="M17" s="1" t="str">
        <f t="shared" si="8"/>
        <v/>
      </c>
      <c r="N17" s="1" t="str">
        <f t="shared" si="2"/>
        <v/>
      </c>
      <c r="O17" s="1" t="str">
        <f t="shared" si="3"/>
        <v/>
      </c>
      <c r="P17" s="13" t="str">
        <f t="shared" si="4"/>
        <v/>
      </c>
      <c r="Q17" s="13"/>
      <c r="R17" s="1" t="str">
        <f t="shared" si="5"/>
        <v/>
      </c>
    </row>
    <row r="18" spans="1:18">
      <c r="A18" s="3"/>
      <c r="B18" s="3" t="s">
        <v>16</v>
      </c>
      <c r="C18" s="2">
        <v>16</v>
      </c>
      <c r="D18" s="2"/>
      <c r="E18" s="2"/>
      <c r="F18" s="12"/>
      <c r="G18" s="12"/>
      <c r="H18" s="13" t="str">
        <f t="shared" si="0"/>
        <v/>
      </c>
      <c r="I18" s="13"/>
      <c r="J18" s="1" t="str">
        <f t="shared" si="1"/>
        <v/>
      </c>
      <c r="K18" s="1" t="str">
        <f t="shared" si="6"/>
        <v/>
      </c>
      <c r="L18" s="1" t="str">
        <f t="shared" si="7"/>
        <v/>
      </c>
      <c r="M18" s="1" t="str">
        <f t="shared" si="8"/>
        <v/>
      </c>
      <c r="N18" s="1" t="str">
        <f t="shared" si="2"/>
        <v/>
      </c>
      <c r="O18" s="1" t="str">
        <f t="shared" si="3"/>
        <v/>
      </c>
      <c r="P18" s="13" t="str">
        <f t="shared" si="4"/>
        <v/>
      </c>
      <c r="Q18" s="13"/>
      <c r="R18" s="1" t="str">
        <f t="shared" si="5"/>
        <v/>
      </c>
    </row>
    <row r="19" spans="1:18">
      <c r="A19" s="3"/>
      <c r="B19" s="3" t="s">
        <v>17</v>
      </c>
      <c r="C19" s="2">
        <v>17</v>
      </c>
      <c r="D19" s="2"/>
      <c r="E19" s="2"/>
      <c r="F19" s="12"/>
      <c r="G19" s="12"/>
      <c r="H19" s="13" t="str">
        <f t="shared" si="0"/>
        <v/>
      </c>
      <c r="I19" s="13"/>
      <c r="J19" s="1" t="str">
        <f t="shared" si="1"/>
        <v/>
      </c>
      <c r="K19" s="1" t="str">
        <f t="shared" si="6"/>
        <v/>
      </c>
      <c r="L19" s="1" t="str">
        <f t="shared" si="7"/>
        <v/>
      </c>
      <c r="M19" s="1" t="str">
        <f t="shared" si="8"/>
        <v/>
      </c>
      <c r="N19" s="1" t="str">
        <f t="shared" si="2"/>
        <v/>
      </c>
      <c r="O19" s="1" t="str">
        <f t="shared" si="3"/>
        <v/>
      </c>
      <c r="P19" s="13" t="str">
        <f t="shared" si="4"/>
        <v/>
      </c>
      <c r="Q19" s="13"/>
      <c r="R19" s="1" t="str">
        <f t="shared" si="5"/>
        <v/>
      </c>
    </row>
    <row r="20" spans="1:18">
      <c r="A20" s="3" t="s">
        <v>60</v>
      </c>
      <c r="B20" s="3" t="s">
        <v>27</v>
      </c>
      <c r="C20" s="2">
        <v>18</v>
      </c>
      <c r="D20" s="2"/>
      <c r="E20" s="2" t="s">
        <v>36</v>
      </c>
      <c r="F20" s="12"/>
      <c r="G20" s="12"/>
      <c r="H20" s="13">
        <f t="shared" si="0"/>
        <v>6.9444444444444441E-3</v>
      </c>
      <c r="I20" s="13">
        <v>4.1666666666666664E-2</v>
      </c>
      <c r="J20" s="1" t="str">
        <f t="shared" si="1"/>
        <v/>
      </c>
      <c r="K20" s="1" t="str">
        <f t="shared" si="6"/>
        <v/>
      </c>
      <c r="L20" s="1" t="str">
        <f t="shared" si="7"/>
        <v/>
      </c>
      <c r="M20" s="1" t="str">
        <f t="shared" si="8"/>
        <v/>
      </c>
      <c r="N20" s="1" t="str">
        <f t="shared" si="2"/>
        <v/>
      </c>
      <c r="O20" s="1" t="str">
        <f t="shared" si="3"/>
        <v/>
      </c>
      <c r="P20" s="13">
        <f t="shared" si="4"/>
        <v>0.27083333333333331</v>
      </c>
      <c r="Q20" s="13"/>
      <c r="R20" s="1" t="str">
        <f t="shared" si="5"/>
        <v/>
      </c>
    </row>
    <row r="21" spans="1:18">
      <c r="A21" s="3"/>
      <c r="B21" s="3" t="s">
        <v>29</v>
      </c>
      <c r="C21" s="2">
        <v>19</v>
      </c>
      <c r="D21" s="2"/>
      <c r="E21" s="2" t="s">
        <v>36</v>
      </c>
      <c r="F21" s="12"/>
      <c r="G21" s="12"/>
      <c r="H21" s="13">
        <f t="shared" si="0"/>
        <v>6.9444444444444441E-3</v>
      </c>
      <c r="I21" s="13"/>
      <c r="J21" s="1" t="str">
        <f t="shared" si="1"/>
        <v/>
      </c>
      <c r="K21" s="1" t="str">
        <f t="shared" si="6"/>
        <v/>
      </c>
      <c r="L21" s="1" t="str">
        <f t="shared" si="7"/>
        <v/>
      </c>
      <c r="M21" s="1" t="str">
        <f t="shared" si="8"/>
        <v/>
      </c>
      <c r="N21" s="1" t="str">
        <f t="shared" si="2"/>
        <v/>
      </c>
      <c r="O21" s="1" t="str">
        <f t="shared" si="3"/>
        <v/>
      </c>
      <c r="P21" s="13">
        <f t="shared" si="4"/>
        <v>0.3125</v>
      </c>
      <c r="Q21" s="13"/>
      <c r="R21" s="1" t="str">
        <f t="shared" si="5"/>
        <v/>
      </c>
    </row>
    <row r="22" spans="1:18">
      <c r="A22" s="3"/>
      <c r="B22" s="3" t="s">
        <v>30</v>
      </c>
      <c r="C22" s="2">
        <v>20</v>
      </c>
      <c r="D22" s="2"/>
      <c r="E22" s="2" t="s">
        <v>50</v>
      </c>
      <c r="F22" s="12"/>
      <c r="G22" s="12"/>
      <c r="H22" s="13" t="str">
        <f t="shared" si="0"/>
        <v/>
      </c>
      <c r="I22" s="13"/>
      <c r="J22" s="1" t="str">
        <f t="shared" si="1"/>
        <v/>
      </c>
      <c r="K22" s="1">
        <f t="shared" si="6"/>
        <v>1</v>
      </c>
      <c r="L22" s="1" t="str">
        <f t="shared" si="7"/>
        <v/>
      </c>
      <c r="M22" s="1" t="str">
        <f t="shared" si="8"/>
        <v/>
      </c>
      <c r="N22" s="1" t="str">
        <f t="shared" si="2"/>
        <v/>
      </c>
      <c r="O22" s="1" t="str">
        <f t="shared" si="3"/>
        <v/>
      </c>
      <c r="P22" s="13" t="str">
        <f t="shared" si="4"/>
        <v/>
      </c>
      <c r="Q22" s="13"/>
      <c r="R22" s="1" t="str">
        <f t="shared" si="5"/>
        <v/>
      </c>
    </row>
    <row r="23" spans="1:18">
      <c r="A23" s="3"/>
      <c r="B23" s="3" t="s">
        <v>31</v>
      </c>
      <c r="C23" s="2">
        <v>21</v>
      </c>
      <c r="D23" s="2"/>
      <c r="E23" s="2" t="s">
        <v>51</v>
      </c>
      <c r="F23" s="12"/>
      <c r="G23" s="12"/>
      <c r="H23" s="13" t="str">
        <f t="shared" si="0"/>
        <v/>
      </c>
      <c r="I23" s="13"/>
      <c r="J23" s="1" t="str">
        <f t="shared" si="1"/>
        <v/>
      </c>
      <c r="K23" s="1" t="str">
        <f t="shared" si="6"/>
        <v/>
      </c>
      <c r="L23" s="1" t="str">
        <f t="shared" si="7"/>
        <v/>
      </c>
      <c r="M23" s="1" t="str">
        <f t="shared" si="8"/>
        <v/>
      </c>
      <c r="N23" s="1">
        <f t="shared" si="2"/>
        <v>1</v>
      </c>
      <c r="O23" s="1" t="str">
        <f t="shared" si="3"/>
        <v/>
      </c>
      <c r="P23" s="13">
        <f t="shared" si="4"/>
        <v>0.3125</v>
      </c>
      <c r="Q23" s="13"/>
      <c r="R23" s="1" t="str">
        <f t="shared" si="5"/>
        <v/>
      </c>
    </row>
    <row r="24" spans="1:18">
      <c r="A24" s="3"/>
      <c r="B24" s="3" t="s">
        <v>32</v>
      </c>
      <c r="C24" s="2">
        <v>22</v>
      </c>
      <c r="D24" s="2"/>
      <c r="E24" s="2" t="s">
        <v>51</v>
      </c>
      <c r="F24" s="12"/>
      <c r="G24" s="12"/>
      <c r="H24" s="13" t="str">
        <f t="shared" si="0"/>
        <v/>
      </c>
      <c r="I24" s="13"/>
      <c r="J24" s="1" t="str">
        <f t="shared" si="1"/>
        <v/>
      </c>
      <c r="K24" s="1" t="str">
        <f t="shared" si="6"/>
        <v/>
      </c>
      <c r="L24" s="1" t="str">
        <f t="shared" si="7"/>
        <v/>
      </c>
      <c r="M24" s="1" t="str">
        <f t="shared" si="8"/>
        <v/>
      </c>
      <c r="N24" s="1">
        <f t="shared" si="2"/>
        <v>1</v>
      </c>
      <c r="O24" s="1" t="str">
        <f t="shared" si="3"/>
        <v/>
      </c>
      <c r="P24" s="13">
        <f t="shared" si="4"/>
        <v>0.3125</v>
      </c>
      <c r="Q24" s="13"/>
      <c r="R24" s="1" t="str">
        <f t="shared" si="5"/>
        <v/>
      </c>
    </row>
    <row r="25" spans="1:18">
      <c r="A25" s="3"/>
      <c r="B25" s="3" t="s">
        <v>16</v>
      </c>
      <c r="C25" s="2">
        <v>23</v>
      </c>
      <c r="D25" s="2"/>
      <c r="E25" s="2"/>
      <c r="F25" s="12"/>
      <c r="G25" s="12"/>
      <c r="H25" s="13" t="str">
        <f t="shared" si="0"/>
        <v/>
      </c>
      <c r="I25" s="13"/>
      <c r="J25" s="1" t="str">
        <f t="shared" si="1"/>
        <v/>
      </c>
      <c r="K25" s="1" t="str">
        <f t="shared" si="6"/>
        <v/>
      </c>
      <c r="L25" s="1" t="str">
        <f t="shared" si="7"/>
        <v/>
      </c>
      <c r="M25" s="1" t="str">
        <f t="shared" si="8"/>
        <v/>
      </c>
      <c r="N25" s="1" t="str">
        <f t="shared" si="2"/>
        <v/>
      </c>
      <c r="O25" s="1" t="str">
        <f t="shared" si="3"/>
        <v/>
      </c>
      <c r="P25" s="13" t="str">
        <f t="shared" si="4"/>
        <v/>
      </c>
      <c r="Q25" s="13"/>
      <c r="R25" s="1" t="str">
        <f t="shared" si="5"/>
        <v/>
      </c>
    </row>
    <row r="26" spans="1:18">
      <c r="A26" s="3"/>
      <c r="B26" s="3" t="s">
        <v>17</v>
      </c>
      <c r="C26" s="2">
        <v>24</v>
      </c>
      <c r="D26" s="2"/>
      <c r="E26" s="2"/>
      <c r="F26" s="12"/>
      <c r="G26" s="12"/>
      <c r="H26" s="13" t="str">
        <f t="shared" si="0"/>
        <v/>
      </c>
      <c r="I26" s="13"/>
      <c r="J26" s="1" t="str">
        <f t="shared" si="1"/>
        <v/>
      </c>
      <c r="K26" s="1" t="str">
        <f t="shared" si="6"/>
        <v/>
      </c>
      <c r="L26" s="1" t="str">
        <f t="shared" si="7"/>
        <v/>
      </c>
      <c r="M26" s="1" t="str">
        <f t="shared" si="8"/>
        <v/>
      </c>
      <c r="N26" s="1" t="str">
        <f t="shared" si="2"/>
        <v/>
      </c>
      <c r="O26" s="1" t="str">
        <f t="shared" si="3"/>
        <v/>
      </c>
      <c r="P26" s="13" t="str">
        <f t="shared" si="4"/>
        <v/>
      </c>
      <c r="Q26" s="13"/>
      <c r="R26" s="1" t="str">
        <f t="shared" si="5"/>
        <v/>
      </c>
    </row>
    <row r="27" spans="1:18">
      <c r="A27" s="3" t="s">
        <v>61</v>
      </c>
      <c r="B27" s="3" t="s">
        <v>27</v>
      </c>
      <c r="C27" s="2">
        <v>25</v>
      </c>
      <c r="D27" s="2"/>
      <c r="E27" s="2" t="s">
        <v>20</v>
      </c>
      <c r="F27" s="12"/>
      <c r="G27" s="12"/>
      <c r="H27" s="13">
        <f t="shared" si="0"/>
        <v>6.9444444444444441E-3</v>
      </c>
      <c r="I27" s="13"/>
      <c r="J27" s="1" t="str">
        <f t="shared" si="1"/>
        <v/>
      </c>
      <c r="K27" s="1" t="str">
        <f t="shared" si="6"/>
        <v/>
      </c>
      <c r="L27" s="1" t="str">
        <f t="shared" si="7"/>
        <v/>
      </c>
      <c r="M27" s="1" t="str">
        <f t="shared" si="8"/>
        <v/>
      </c>
      <c r="N27" s="1" t="str">
        <f t="shared" si="2"/>
        <v/>
      </c>
      <c r="O27" s="1" t="str">
        <f t="shared" si="3"/>
        <v/>
      </c>
      <c r="P27" s="13">
        <f t="shared" si="4"/>
        <v>0.3125</v>
      </c>
      <c r="Q27" s="13"/>
      <c r="R27" s="1" t="str">
        <f t="shared" si="5"/>
        <v/>
      </c>
    </row>
    <row r="28" spans="1:18">
      <c r="A28" s="3"/>
      <c r="B28" s="3" t="s">
        <v>29</v>
      </c>
      <c r="C28" s="2">
        <v>26</v>
      </c>
      <c r="D28" s="2"/>
      <c r="E28" s="2" t="s">
        <v>20</v>
      </c>
      <c r="F28" s="12"/>
      <c r="G28" s="12"/>
      <c r="H28" s="13">
        <f t="shared" si="0"/>
        <v>6.9444444444444441E-3</v>
      </c>
      <c r="I28" s="13"/>
      <c r="J28" s="1" t="str">
        <f t="shared" si="1"/>
        <v/>
      </c>
      <c r="K28" s="1" t="str">
        <f t="shared" si="6"/>
        <v/>
      </c>
      <c r="L28" s="1" t="str">
        <f t="shared" si="7"/>
        <v/>
      </c>
      <c r="M28" s="1" t="str">
        <f t="shared" si="8"/>
        <v/>
      </c>
      <c r="N28" s="1" t="str">
        <f t="shared" si="2"/>
        <v/>
      </c>
      <c r="O28" s="1" t="str">
        <f t="shared" si="3"/>
        <v/>
      </c>
      <c r="P28" s="13">
        <f t="shared" si="4"/>
        <v>0.3125</v>
      </c>
      <c r="Q28" s="13"/>
      <c r="R28" s="1" t="str">
        <f t="shared" si="5"/>
        <v/>
      </c>
    </row>
    <row r="29" spans="1:18">
      <c r="A29" s="3"/>
      <c r="B29" s="3" t="s">
        <v>30</v>
      </c>
      <c r="C29" s="2">
        <v>27</v>
      </c>
      <c r="D29" s="2"/>
      <c r="E29" s="2" t="s">
        <v>54</v>
      </c>
      <c r="F29" s="12"/>
      <c r="G29" s="12"/>
      <c r="H29" s="13" t="str">
        <f t="shared" si="0"/>
        <v/>
      </c>
      <c r="I29" s="13"/>
      <c r="J29" s="1" t="str">
        <f t="shared" si="1"/>
        <v/>
      </c>
      <c r="K29" s="1" t="str">
        <f t="shared" si="6"/>
        <v/>
      </c>
      <c r="L29" s="1" t="str">
        <f t="shared" si="7"/>
        <v/>
      </c>
      <c r="M29" s="1" t="str">
        <f t="shared" si="8"/>
        <v/>
      </c>
      <c r="N29" s="1" t="str">
        <f t="shared" si="2"/>
        <v/>
      </c>
      <c r="O29" s="1" t="str">
        <f t="shared" si="3"/>
        <v/>
      </c>
      <c r="P29" s="13" t="str">
        <f t="shared" si="4"/>
        <v/>
      </c>
      <c r="Q29" s="13"/>
      <c r="R29" s="1" t="str">
        <f t="shared" si="5"/>
        <v/>
      </c>
    </row>
    <row r="30" spans="1:18">
      <c r="A30" s="3"/>
      <c r="B30" s="3" t="s">
        <v>31</v>
      </c>
      <c r="C30" s="2">
        <v>28</v>
      </c>
      <c r="D30" s="2"/>
      <c r="E30" s="2"/>
      <c r="F30" s="12"/>
      <c r="G30" s="12"/>
      <c r="H30" s="13" t="str">
        <f t="shared" si="0"/>
        <v/>
      </c>
      <c r="I30" s="13"/>
      <c r="J30" s="1" t="str">
        <f t="shared" si="1"/>
        <v/>
      </c>
      <c r="K30" s="1" t="str">
        <f t="shared" si="6"/>
        <v/>
      </c>
      <c r="L30" s="1" t="str">
        <f t="shared" si="7"/>
        <v/>
      </c>
      <c r="M30" s="1" t="str">
        <f t="shared" si="8"/>
        <v/>
      </c>
      <c r="N30" s="1" t="str">
        <f t="shared" si="2"/>
        <v/>
      </c>
      <c r="O30" s="1" t="str">
        <f t="shared" si="3"/>
        <v/>
      </c>
      <c r="P30" s="13" t="str">
        <f t="shared" si="4"/>
        <v/>
      </c>
      <c r="Q30" s="13"/>
      <c r="R30" s="1" t="str">
        <f t="shared" si="5"/>
        <v/>
      </c>
    </row>
    <row r="31" spans="1:18">
      <c r="A31" s="3"/>
      <c r="B31" s="3" t="s">
        <v>32</v>
      </c>
      <c r="C31" s="2">
        <v>29</v>
      </c>
      <c r="D31" s="2"/>
      <c r="E31" s="2" t="s">
        <v>52</v>
      </c>
      <c r="F31" s="12"/>
      <c r="G31" s="12"/>
      <c r="H31" s="13" t="str">
        <f t="shared" si="0"/>
        <v/>
      </c>
      <c r="I31" s="13"/>
      <c r="J31" s="1" t="str">
        <f t="shared" si="1"/>
        <v/>
      </c>
      <c r="K31" s="1" t="str">
        <f t="shared" si="6"/>
        <v/>
      </c>
      <c r="L31" s="1" t="str">
        <f t="shared" si="7"/>
        <v/>
      </c>
      <c r="M31" s="1" t="str">
        <f t="shared" si="8"/>
        <v/>
      </c>
      <c r="N31" s="1" t="str">
        <f t="shared" si="2"/>
        <v/>
      </c>
      <c r="O31" s="1">
        <f t="shared" si="3"/>
        <v>1</v>
      </c>
      <c r="P31" s="13">
        <f t="shared" si="4"/>
        <v>0.3125</v>
      </c>
      <c r="Q31" s="13"/>
      <c r="R31" s="1" t="str">
        <f t="shared" si="5"/>
        <v/>
      </c>
    </row>
    <row r="32" spans="1:18">
      <c r="A32" s="3"/>
      <c r="B32" s="3" t="s">
        <v>16</v>
      </c>
      <c r="C32" s="2">
        <v>30</v>
      </c>
      <c r="D32" s="2"/>
      <c r="E32" s="2"/>
      <c r="F32" s="12"/>
      <c r="G32" s="12"/>
      <c r="H32" s="13" t="str">
        <f t="shared" si="0"/>
        <v/>
      </c>
      <c r="I32" s="13"/>
      <c r="J32" s="1" t="str">
        <f t="shared" si="1"/>
        <v/>
      </c>
      <c r="K32" s="1" t="str">
        <f t="shared" si="6"/>
        <v/>
      </c>
      <c r="L32" s="1" t="str">
        <f t="shared" si="7"/>
        <v/>
      </c>
      <c r="M32" s="1" t="str">
        <f t="shared" si="8"/>
        <v/>
      </c>
      <c r="N32" s="1" t="str">
        <f t="shared" si="2"/>
        <v/>
      </c>
      <c r="O32" s="1" t="str">
        <f t="shared" si="3"/>
        <v/>
      </c>
      <c r="P32" s="13" t="str">
        <f t="shared" si="4"/>
        <v/>
      </c>
      <c r="Q32" s="13"/>
      <c r="R32" s="1" t="str">
        <f t="shared" si="5"/>
        <v/>
      </c>
    </row>
    <row r="33" spans="1:18">
      <c r="A33" s="3"/>
      <c r="B33" s="3"/>
      <c r="C33" s="2"/>
      <c r="D33" s="2"/>
      <c r="E33" s="2"/>
      <c r="F33" s="12"/>
      <c r="G33" s="12"/>
      <c r="H33" s="13" t="str">
        <f t="shared" si="0"/>
        <v/>
      </c>
      <c r="I33" s="13"/>
      <c r="J33" s="1" t="str">
        <f t="shared" si="1"/>
        <v/>
      </c>
      <c r="K33" s="1"/>
      <c r="L33" s="1"/>
      <c r="M33" s="1"/>
      <c r="N33" s="1" t="str">
        <f t="shared" si="2"/>
        <v/>
      </c>
      <c r="O33" s="1" t="str">
        <f t="shared" si="3"/>
        <v/>
      </c>
      <c r="P33" s="13" t="str">
        <f t="shared" si="4"/>
        <v/>
      </c>
      <c r="Q33" s="13"/>
      <c r="R33" s="1" t="str">
        <f t="shared" si="5"/>
        <v/>
      </c>
    </row>
    <row r="34" spans="1:18" ht="8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10"/>
      <c r="N34" s="10"/>
      <c r="O34" s="7"/>
      <c r="P34" s="10" t="str">
        <f t="shared" ref="P34" si="9">IF(OR(E34="Matin",E34="Nuit",E34="Journée",E34="Après-midi",E34="Maladie",E34="Accident travail"),450,"")</f>
        <v/>
      </c>
      <c r="Q34" s="10"/>
      <c r="R34" s="7"/>
    </row>
    <row r="35" spans="1:18">
      <c r="A35" s="6" t="s">
        <v>62</v>
      </c>
      <c r="B35" s="6"/>
      <c r="C35" s="6"/>
      <c r="D35" s="6"/>
      <c r="E35" s="14" t="e">
        <f>SUM(P3:P33)</f>
        <v>#VALUE!</v>
      </c>
      <c r="H35" s="14"/>
      <c r="I35" s="5"/>
      <c r="J35" s="2"/>
      <c r="K35" s="5"/>
      <c r="L35" s="5"/>
      <c r="M35" s="5"/>
      <c r="N35" s="5"/>
      <c r="O35" s="5"/>
      <c r="P35" s="14"/>
      <c r="Q35" s="14"/>
      <c r="R35" s="5"/>
    </row>
    <row r="36" spans="1:18" ht="8.25" customHeight="1">
      <c r="A36" s="7"/>
      <c r="B36" s="7"/>
      <c r="C36" s="7"/>
      <c r="D36" s="7"/>
      <c r="E36" s="7"/>
      <c r="F36" s="7"/>
      <c r="G36" s="9" t="s">
        <v>78</v>
      </c>
      <c r="H36" s="9"/>
      <c r="I36" s="9" t="s">
        <v>70</v>
      </c>
      <c r="J36" s="9" t="s">
        <v>71</v>
      </c>
      <c r="K36" s="9" t="s">
        <v>79</v>
      </c>
      <c r="L36" s="9" t="s">
        <v>80</v>
      </c>
      <c r="M36" s="9" t="s">
        <v>72</v>
      </c>
      <c r="N36" s="9"/>
      <c r="O36" s="9"/>
      <c r="P36" s="9"/>
      <c r="Q36" s="9"/>
      <c r="R36" s="9"/>
    </row>
    <row r="37" spans="1:18">
      <c r="A37" s="21" t="s">
        <v>69</v>
      </c>
      <c r="B37" s="21"/>
      <c r="C37" s="21"/>
      <c r="D37" s="21"/>
      <c r="E37" s="15" t="e">
        <f>$E$35</f>
        <v>#VALUE!</v>
      </c>
      <c r="F37" s="3"/>
      <c r="G37" s="2"/>
      <c r="H37" s="8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 ht="8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</row>
    <row r="39" spans="1:18">
      <c r="A39" s="16" t="s">
        <v>85</v>
      </c>
      <c r="B39" s="6"/>
      <c r="C39" s="6"/>
      <c r="D39" s="6"/>
      <c r="E39" s="14">
        <f>SUM(H3:H33)</f>
        <v>9.0277777777777804E-2</v>
      </c>
    </row>
    <row r="40" spans="1:18">
      <c r="A40" s="19" t="s">
        <v>40</v>
      </c>
      <c r="B40" s="19"/>
      <c r="C40" s="19"/>
      <c r="D40" s="20"/>
      <c r="E40" s="14">
        <f>SUM(I3:I33)</f>
        <v>0.375</v>
      </c>
      <c r="F40" s="2" t="s">
        <v>68</v>
      </c>
      <c r="G40" s="14">
        <f>E39-E40</f>
        <v>-0.28472222222222221</v>
      </c>
    </row>
    <row r="41" spans="1:18">
      <c r="A41" s="18" t="s">
        <v>8</v>
      </c>
      <c r="B41" s="18"/>
      <c r="C41" s="18"/>
      <c r="D41" s="18"/>
      <c r="E41" s="2">
        <f>SUM(K3:K33)</f>
        <v>1</v>
      </c>
      <c r="F41" s="2" t="s">
        <v>68</v>
      </c>
      <c r="G41" s="2">
        <f>Données!C5-Avril!E41</f>
        <v>14</v>
      </c>
    </row>
    <row r="42" spans="1:18">
      <c r="A42" s="18" t="s">
        <v>9</v>
      </c>
      <c r="B42" s="18"/>
      <c r="C42" s="18"/>
      <c r="D42" s="18"/>
      <c r="E42" s="2">
        <f>SUM(L3:L33)</f>
        <v>2</v>
      </c>
      <c r="F42" s="2" t="s">
        <v>68</v>
      </c>
      <c r="G42" s="2">
        <f>Données!C8-Avril!E42</f>
        <v>28</v>
      </c>
    </row>
    <row r="43" spans="1:18">
      <c r="A43" s="18" t="s">
        <v>64</v>
      </c>
      <c r="B43" s="18"/>
      <c r="C43" s="18"/>
      <c r="D43" s="18"/>
      <c r="E43" s="2">
        <f>SUM(M3:M33)</f>
        <v>0</v>
      </c>
      <c r="F43" s="2" t="s">
        <v>68</v>
      </c>
      <c r="G43" s="2">
        <f>Données!C12-Avril!E43</f>
        <v>2</v>
      </c>
    </row>
    <row r="44" spans="1:18">
      <c r="A44" s="18" t="s">
        <v>67</v>
      </c>
      <c r="B44" s="18"/>
      <c r="C44" s="18"/>
      <c r="D44" s="18"/>
      <c r="E44" s="2">
        <f>SUM(R3:R33)</f>
        <v>0</v>
      </c>
      <c r="F44" s="2" t="s">
        <v>68</v>
      </c>
      <c r="G44" s="2">
        <f>Données!C10-Avril!E44</f>
        <v>2</v>
      </c>
    </row>
    <row r="45" spans="1:18">
      <c r="A45" s="18" t="s">
        <v>81</v>
      </c>
      <c r="B45" s="18"/>
      <c r="C45" s="18"/>
      <c r="D45" s="18"/>
      <c r="E45" s="2">
        <f>SUM(J3:J33)</f>
        <v>0</v>
      </c>
      <c r="G45" s="1"/>
    </row>
    <row r="46" spans="1:18">
      <c r="A46" s="18" t="s">
        <v>65</v>
      </c>
      <c r="B46" s="18"/>
      <c r="C46" s="18"/>
      <c r="D46" s="18"/>
      <c r="E46" s="2">
        <f>SUM(N3:N33)</f>
        <v>2</v>
      </c>
      <c r="G46" s="1"/>
    </row>
    <row r="47" spans="1:18">
      <c r="A47" s="18" t="s">
        <v>66</v>
      </c>
      <c r="B47" s="18"/>
      <c r="C47" s="18"/>
      <c r="D47" s="18"/>
      <c r="E47" s="2">
        <f>SUM(O3:O33)</f>
        <v>1</v>
      </c>
      <c r="G47" s="1"/>
    </row>
  </sheetData>
  <mergeCells count="9">
    <mergeCell ref="A46:D46"/>
    <mergeCell ref="A47:D47"/>
    <mergeCell ref="A45:D45"/>
    <mergeCell ref="A37:D37"/>
    <mergeCell ref="A44:D44"/>
    <mergeCell ref="A40:D40"/>
    <mergeCell ref="A41:D41"/>
    <mergeCell ref="A42:D42"/>
    <mergeCell ref="A43:D43"/>
  </mergeCells>
  <conditionalFormatting sqref="P3:P33">
    <cfRule type="expression" dxfId="0" priority="1">
      <formula>"00:00"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Footer>&amp;C&amp;A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0" zoomScaleNormal="80"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C9" sqref="C9"/>
    </sheetView>
  </sheetViews>
  <sheetFormatPr baseColWidth="10" defaultRowHeight="15"/>
  <cols>
    <col min="1" max="1" width="17.28515625" customWidth="1"/>
    <col min="2" max="2" width="3.42578125" customWidth="1"/>
    <col min="3" max="3" width="22.5703125" customWidth="1"/>
    <col min="5" max="5" width="20" customWidth="1"/>
  </cols>
  <sheetData>
    <row r="1" spans="1:3">
      <c r="A1" t="s">
        <v>47</v>
      </c>
      <c r="C1" s="1" t="s">
        <v>82</v>
      </c>
    </row>
    <row r="2" spans="1:3">
      <c r="C2" s="1">
        <v>1607</v>
      </c>
    </row>
    <row r="3" spans="1:3">
      <c r="A3" t="s">
        <v>36</v>
      </c>
      <c r="C3" s="1"/>
    </row>
    <row r="4" spans="1:3">
      <c r="A4" t="s">
        <v>28</v>
      </c>
      <c r="C4" s="1" t="s">
        <v>83</v>
      </c>
    </row>
    <row r="5" spans="1:3">
      <c r="A5" t="s">
        <v>20</v>
      </c>
      <c r="C5" s="1">
        <v>15</v>
      </c>
    </row>
    <row r="6" spans="1:3">
      <c r="A6" t="s">
        <v>34</v>
      </c>
      <c r="C6" s="1"/>
    </row>
    <row r="7" spans="1:3">
      <c r="A7" t="s">
        <v>54</v>
      </c>
      <c r="C7" s="1" t="s">
        <v>86</v>
      </c>
    </row>
    <row r="8" spans="1:3">
      <c r="A8" t="s">
        <v>53</v>
      </c>
      <c r="C8" s="1">
        <v>30</v>
      </c>
    </row>
    <row r="9" spans="1:3">
      <c r="A9" t="s">
        <v>50</v>
      </c>
      <c r="C9" s="1" t="s">
        <v>87</v>
      </c>
    </row>
    <row r="10" spans="1:3">
      <c r="A10" t="s">
        <v>55</v>
      </c>
      <c r="C10" s="1">
        <v>2</v>
      </c>
    </row>
    <row r="11" spans="1:3">
      <c r="A11" t="s">
        <v>84</v>
      </c>
      <c r="C11" s="1" t="s">
        <v>88</v>
      </c>
    </row>
    <row r="12" spans="1:3">
      <c r="A12" t="s">
        <v>56</v>
      </c>
      <c r="C12" s="1">
        <v>2</v>
      </c>
    </row>
    <row r="13" spans="1:3">
      <c r="A13" t="s">
        <v>57</v>
      </c>
      <c r="C13" s="1"/>
    </row>
    <row r="14" spans="1:3">
      <c r="A14" t="s">
        <v>48</v>
      </c>
      <c r="C14" s="1"/>
    </row>
    <row r="15" spans="1:3">
      <c r="A15" t="s">
        <v>73</v>
      </c>
      <c r="C15" s="1"/>
    </row>
    <row r="16" spans="1:3">
      <c r="A16" t="s">
        <v>49</v>
      </c>
      <c r="C16" s="1"/>
    </row>
    <row r="17" spans="1:3">
      <c r="A17" t="s">
        <v>51</v>
      </c>
      <c r="C17" s="1"/>
    </row>
    <row r="18" spans="1:3">
      <c r="A18" t="s">
        <v>52</v>
      </c>
      <c r="C18" s="1"/>
    </row>
    <row r="19" spans="1:3">
      <c r="C19" s="1"/>
    </row>
    <row r="20" spans="1:3">
      <c r="C20" s="1"/>
    </row>
    <row r="21" spans="1:3">
      <c r="C21" s="1"/>
    </row>
    <row r="22" spans="1:3">
      <c r="C22" s="1"/>
    </row>
    <row r="23" spans="1:3">
      <c r="C23" s="1"/>
    </row>
    <row r="24" spans="1:3">
      <c r="C24" s="1"/>
    </row>
    <row r="25" spans="1:3">
      <c r="C25" s="1"/>
    </row>
    <row r="26" spans="1:3">
      <c r="C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solde</vt:lpstr>
      <vt:lpstr>Avril</vt:lpstr>
      <vt:lpstr>Feuil1</vt:lpstr>
      <vt:lpstr>Feuil2</vt:lpstr>
      <vt:lpstr>Feuil3</vt:lpstr>
      <vt:lpstr>Données</vt:lpstr>
      <vt:lpstr>horaireseffectue</vt:lpstr>
      <vt:lpstr>horairesprevu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2011-01-21T18:27:27Z</cp:lastPrinted>
  <dcterms:created xsi:type="dcterms:W3CDTF">2011-01-15T17:20:49Z</dcterms:created>
  <dcterms:modified xsi:type="dcterms:W3CDTF">2011-01-22T09:29:59Z</dcterms:modified>
</cp:coreProperties>
</file>