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20730" windowHeight="4125" activeTab="1"/>
  </bookViews>
  <sheets>
    <sheet name="MAI" sheetId="2" r:id="rId1"/>
    <sheet name="Feuil2" sheetId="13" r:id="rId2"/>
  </sheets>
  <calcPr calcId="145621" iterateDelta="1E-4"/>
</workbook>
</file>

<file path=xl/calcChain.xml><?xml version="1.0" encoding="utf-8"?>
<calcChain xmlns="http://schemas.openxmlformats.org/spreadsheetml/2006/main">
  <c r="B23" i="13" l="1"/>
  <c r="C23" i="13" l="1"/>
  <c r="D23" i="13"/>
  <c r="B10" i="13" l="1"/>
  <c r="C10" i="13"/>
  <c r="B11" i="13"/>
  <c r="C11" i="13"/>
  <c r="B13" i="13"/>
  <c r="C13" i="13"/>
  <c r="B14" i="13"/>
  <c r="C14" i="13"/>
  <c r="B20" i="13"/>
  <c r="B21" i="13"/>
  <c r="CG4" i="2" l="1"/>
  <c r="CF4" i="2"/>
  <c r="CE4" i="2"/>
  <c r="CG5" i="2" l="1"/>
  <c r="CG6" i="2"/>
  <c r="CG7" i="2"/>
  <c r="CG8" i="2"/>
  <c r="CG9" i="2"/>
  <c r="CG10" i="2"/>
  <c r="CG11" i="2"/>
  <c r="CG12" i="2"/>
  <c r="CG13" i="2"/>
  <c r="CG14" i="2"/>
  <c r="CG15" i="2"/>
  <c r="CG16" i="2"/>
  <c r="CG17" i="2"/>
  <c r="CG18" i="2"/>
  <c r="CG19" i="2"/>
  <c r="CG20" i="2"/>
  <c r="CG21" i="2"/>
  <c r="CG22" i="2"/>
  <c r="CG23" i="2"/>
  <c r="CG24" i="2"/>
  <c r="CG25" i="2"/>
  <c r="CG26" i="2"/>
  <c r="CG27" i="2"/>
  <c r="CG28" i="2"/>
  <c r="CG29" i="2"/>
  <c r="CG30" i="2"/>
  <c r="CG31" i="2"/>
  <c r="CG32" i="2"/>
  <c r="CG33" i="2"/>
  <c r="CG34" i="2"/>
  <c r="CG35" i="2"/>
  <c r="CG36" i="2"/>
  <c r="CG37" i="2"/>
  <c r="CG38" i="2"/>
  <c r="CG39" i="2"/>
  <c r="CG40" i="2"/>
  <c r="CG41" i="2"/>
  <c r="CG42" i="2"/>
  <c r="CG43" i="2"/>
  <c r="CG44" i="2"/>
  <c r="CG49" i="2"/>
  <c r="CG50" i="2"/>
  <c r="CG51" i="2"/>
  <c r="CG52" i="2"/>
  <c r="CG53" i="2" l="1"/>
  <c r="BD54" i="2"/>
  <c r="BE54" i="2"/>
  <c r="R54" i="2" l="1"/>
  <c r="R55" i="2" s="1"/>
  <c r="S54" i="2"/>
  <c r="S55" i="2" s="1"/>
  <c r="T54" i="2"/>
  <c r="T55" i="2" s="1"/>
  <c r="U54" i="2"/>
  <c r="U55" i="2" s="1"/>
  <c r="V54" i="2"/>
  <c r="V55" i="2" s="1"/>
  <c r="W54" i="2"/>
  <c r="W55" i="2" s="1"/>
  <c r="X54" i="2"/>
  <c r="X55" i="2" s="1"/>
  <c r="Y54" i="2"/>
  <c r="Y55" i="2" s="1"/>
  <c r="Z54" i="2"/>
  <c r="Z55" i="2" s="1"/>
  <c r="AA54" i="2"/>
  <c r="AA55" i="2" s="1"/>
  <c r="AB54" i="2"/>
  <c r="AB55" i="2" s="1"/>
  <c r="AC54" i="2"/>
  <c r="AC55" i="2" s="1"/>
  <c r="D54" i="2"/>
  <c r="E54" i="2"/>
  <c r="F54" i="2"/>
  <c r="G54" i="2"/>
  <c r="H54" i="2"/>
  <c r="I54" i="2"/>
  <c r="J54" i="2"/>
  <c r="K54" i="2"/>
  <c r="L54" i="2"/>
  <c r="M54" i="2"/>
  <c r="N54" i="2"/>
  <c r="O54" i="2"/>
  <c r="P54" i="2"/>
  <c r="P55" i="2" s="1"/>
  <c r="Q54" i="2"/>
  <c r="Q55" i="2" s="1"/>
  <c r="AD54" i="2"/>
  <c r="AE54" i="2"/>
  <c r="AF54" i="2"/>
  <c r="AG54" i="2"/>
  <c r="AH54" i="2"/>
  <c r="AI54" i="2"/>
  <c r="AJ54" i="2"/>
  <c r="AK54" i="2"/>
  <c r="AL54" i="2"/>
  <c r="AM54" i="2"/>
  <c r="AN54" i="2"/>
  <c r="AO54" i="2"/>
  <c r="AP54" i="2"/>
  <c r="AQ54" i="2"/>
  <c r="AR54" i="2"/>
  <c r="AR55" i="2" s="1"/>
  <c r="AS54" i="2"/>
  <c r="AS55" i="2" s="1"/>
  <c r="AT54" i="2"/>
  <c r="AT55" i="2" s="1"/>
  <c r="AU54" i="2"/>
  <c r="AU55" i="2" s="1"/>
  <c r="AV54" i="2"/>
  <c r="AV55" i="2" s="1"/>
  <c r="AW54" i="2"/>
  <c r="AW55" i="2" s="1"/>
  <c r="AX54" i="2"/>
  <c r="AX55" i="2" s="1"/>
  <c r="AY54" i="2"/>
  <c r="AY55" i="2" s="1"/>
  <c r="AZ54" i="2"/>
  <c r="AZ55" i="2" s="1"/>
  <c r="BA54" i="2"/>
  <c r="BA55" i="2" s="1"/>
  <c r="BB54" i="2"/>
  <c r="BB55" i="2" s="1"/>
  <c r="BC54" i="2"/>
  <c r="BC55" i="2" s="1"/>
  <c r="BD55" i="2"/>
  <c r="C54" i="2"/>
  <c r="B54" i="2"/>
  <c r="C7" i="13" l="1"/>
  <c r="C8" i="13"/>
  <c r="B6" i="13"/>
  <c r="B4" i="13"/>
  <c r="G4" i="13" l="1"/>
  <c r="J4" i="13"/>
  <c r="C12" i="13"/>
  <c r="CL44" i="2"/>
  <c r="BH5" i="2"/>
  <c r="BI5" i="2"/>
  <c r="BJ5" i="2"/>
  <c r="BK5" i="2"/>
  <c r="BL5" i="2"/>
  <c r="BM5" i="2"/>
  <c r="BN5" i="2"/>
  <c r="BO5" i="2"/>
  <c r="BP5" i="2"/>
  <c r="BQ5" i="2"/>
  <c r="BR5" i="2"/>
  <c r="BS5" i="2"/>
  <c r="BT5" i="2"/>
  <c r="BU5" i="2"/>
  <c r="BV5" i="2"/>
  <c r="BW5" i="2"/>
  <c r="BX5" i="2"/>
  <c r="BY5" i="2"/>
  <c r="BZ5" i="2"/>
  <c r="CA5" i="2"/>
  <c r="CB5" i="2"/>
  <c r="CC5" i="2"/>
  <c r="CD5" i="2"/>
  <c r="CE5" i="2"/>
  <c r="CF5" i="2"/>
  <c r="CH5" i="2"/>
  <c r="CI5" i="2"/>
  <c r="CJ5" i="2"/>
  <c r="CK5" i="2"/>
  <c r="BH6" i="2"/>
  <c r="BI6" i="2"/>
  <c r="BJ6" i="2"/>
  <c r="BK6" i="2"/>
  <c r="BL6" i="2"/>
  <c r="BM6" i="2"/>
  <c r="BN6" i="2"/>
  <c r="BO6" i="2"/>
  <c r="BP6" i="2"/>
  <c r="BQ6" i="2"/>
  <c r="BR6" i="2"/>
  <c r="BS6" i="2"/>
  <c r="BT6" i="2"/>
  <c r="BU6" i="2"/>
  <c r="BV6" i="2"/>
  <c r="BW6" i="2"/>
  <c r="BX6" i="2"/>
  <c r="BY6" i="2"/>
  <c r="BZ6" i="2"/>
  <c r="CA6" i="2"/>
  <c r="CB6" i="2"/>
  <c r="CC6" i="2"/>
  <c r="CD6" i="2"/>
  <c r="CE6" i="2"/>
  <c r="CF6" i="2"/>
  <c r="CH6" i="2"/>
  <c r="CI6" i="2"/>
  <c r="CJ6" i="2"/>
  <c r="CK6" i="2"/>
  <c r="BH7" i="2"/>
  <c r="BI7" i="2"/>
  <c r="BJ7" i="2"/>
  <c r="BK7" i="2"/>
  <c r="BL7" i="2"/>
  <c r="BM7" i="2"/>
  <c r="BN7" i="2"/>
  <c r="BO7" i="2"/>
  <c r="BP7" i="2"/>
  <c r="BQ7" i="2"/>
  <c r="BR7" i="2"/>
  <c r="BS7" i="2"/>
  <c r="BT7" i="2"/>
  <c r="BU7" i="2"/>
  <c r="BV7" i="2"/>
  <c r="BW7" i="2"/>
  <c r="BX7" i="2"/>
  <c r="BY7" i="2"/>
  <c r="BZ7" i="2"/>
  <c r="CA7" i="2"/>
  <c r="CB7" i="2"/>
  <c r="CC7" i="2"/>
  <c r="CD7" i="2"/>
  <c r="CE7" i="2"/>
  <c r="CF7" i="2"/>
  <c r="CH7" i="2"/>
  <c r="CI7" i="2"/>
  <c r="CJ7" i="2"/>
  <c r="CK7" i="2"/>
  <c r="BH8" i="2"/>
  <c r="BI8" i="2"/>
  <c r="BJ8" i="2"/>
  <c r="BK8" i="2"/>
  <c r="BL8" i="2"/>
  <c r="BM8" i="2"/>
  <c r="BN8" i="2"/>
  <c r="BO8" i="2"/>
  <c r="BP8" i="2"/>
  <c r="BQ8" i="2"/>
  <c r="BR8" i="2"/>
  <c r="BS8" i="2"/>
  <c r="BT8" i="2"/>
  <c r="BU8" i="2"/>
  <c r="BV8" i="2"/>
  <c r="BW8" i="2"/>
  <c r="BX8" i="2"/>
  <c r="BY8" i="2"/>
  <c r="BZ8" i="2"/>
  <c r="CA8" i="2"/>
  <c r="CB8" i="2"/>
  <c r="CC8" i="2"/>
  <c r="CD8" i="2"/>
  <c r="CE8" i="2"/>
  <c r="CF8" i="2"/>
  <c r="CH8" i="2"/>
  <c r="CI8" i="2"/>
  <c r="CJ8" i="2"/>
  <c r="CK8" i="2"/>
  <c r="BH9" i="2"/>
  <c r="BI9" i="2"/>
  <c r="BJ9" i="2"/>
  <c r="BK9" i="2"/>
  <c r="BL9" i="2"/>
  <c r="BM9" i="2"/>
  <c r="BN9" i="2"/>
  <c r="BO9" i="2"/>
  <c r="BP9" i="2"/>
  <c r="BQ9" i="2"/>
  <c r="BR9" i="2"/>
  <c r="BS9" i="2"/>
  <c r="BT9" i="2"/>
  <c r="BU9" i="2"/>
  <c r="BV9" i="2"/>
  <c r="BW9" i="2"/>
  <c r="BX9" i="2"/>
  <c r="BY9" i="2"/>
  <c r="BZ9" i="2"/>
  <c r="CA9" i="2"/>
  <c r="CB9" i="2"/>
  <c r="CC9" i="2"/>
  <c r="CD9" i="2"/>
  <c r="CE9" i="2"/>
  <c r="CF9" i="2"/>
  <c r="CH9" i="2"/>
  <c r="CI9" i="2"/>
  <c r="CJ9" i="2"/>
  <c r="CK9" i="2"/>
  <c r="BH10" i="2"/>
  <c r="BI10" i="2"/>
  <c r="BJ10" i="2"/>
  <c r="BK10" i="2"/>
  <c r="BL10" i="2"/>
  <c r="BM10" i="2"/>
  <c r="BN10" i="2"/>
  <c r="BO10" i="2"/>
  <c r="BP10" i="2"/>
  <c r="BQ10" i="2"/>
  <c r="BR10" i="2"/>
  <c r="BS10" i="2"/>
  <c r="BT10" i="2"/>
  <c r="BU10" i="2"/>
  <c r="BV10" i="2"/>
  <c r="BW10" i="2"/>
  <c r="BX10" i="2"/>
  <c r="BY10" i="2"/>
  <c r="BZ10" i="2"/>
  <c r="CA10" i="2"/>
  <c r="CB10" i="2"/>
  <c r="CC10" i="2"/>
  <c r="CD10" i="2"/>
  <c r="CE10" i="2"/>
  <c r="CF10" i="2"/>
  <c r="CH10" i="2"/>
  <c r="CI10" i="2"/>
  <c r="CJ10" i="2"/>
  <c r="CK10" i="2"/>
  <c r="BH11" i="2"/>
  <c r="BI11" i="2"/>
  <c r="BJ11" i="2"/>
  <c r="BK11" i="2"/>
  <c r="BL11" i="2"/>
  <c r="BM11" i="2"/>
  <c r="BN11" i="2"/>
  <c r="BO11" i="2"/>
  <c r="BP11" i="2"/>
  <c r="BQ11" i="2"/>
  <c r="BR11" i="2"/>
  <c r="BS11" i="2"/>
  <c r="BT11" i="2"/>
  <c r="BU11" i="2"/>
  <c r="BV11" i="2"/>
  <c r="BW11" i="2"/>
  <c r="BX11" i="2"/>
  <c r="BY11" i="2"/>
  <c r="BZ11" i="2"/>
  <c r="CA11" i="2"/>
  <c r="CB11" i="2"/>
  <c r="CC11" i="2"/>
  <c r="CD11" i="2"/>
  <c r="CE11" i="2"/>
  <c r="CF11" i="2"/>
  <c r="CH11" i="2"/>
  <c r="CI11" i="2"/>
  <c r="CJ11" i="2"/>
  <c r="CK11" i="2"/>
  <c r="BH12" i="2"/>
  <c r="BI12" i="2"/>
  <c r="BJ12" i="2"/>
  <c r="BK12" i="2"/>
  <c r="BL12" i="2"/>
  <c r="BM12" i="2"/>
  <c r="BN12" i="2"/>
  <c r="BO12" i="2"/>
  <c r="BP12" i="2"/>
  <c r="BQ12" i="2"/>
  <c r="BR12" i="2"/>
  <c r="BS12" i="2"/>
  <c r="BT12" i="2"/>
  <c r="BU12" i="2"/>
  <c r="BV12" i="2"/>
  <c r="BW12" i="2"/>
  <c r="BX12" i="2"/>
  <c r="BY12" i="2"/>
  <c r="BZ12" i="2"/>
  <c r="CA12" i="2"/>
  <c r="CB12" i="2"/>
  <c r="CC12" i="2"/>
  <c r="CD12" i="2"/>
  <c r="CE12" i="2"/>
  <c r="CF12" i="2"/>
  <c r="CH12" i="2"/>
  <c r="CI12" i="2"/>
  <c r="CJ12" i="2"/>
  <c r="CK12" i="2"/>
  <c r="BH13" i="2"/>
  <c r="BI13" i="2"/>
  <c r="BJ13" i="2"/>
  <c r="BK13" i="2"/>
  <c r="BL13" i="2"/>
  <c r="BM13" i="2"/>
  <c r="BN13" i="2"/>
  <c r="BO13" i="2"/>
  <c r="BP13" i="2"/>
  <c r="BQ13" i="2"/>
  <c r="BR13" i="2"/>
  <c r="BS13" i="2"/>
  <c r="BT13" i="2"/>
  <c r="BU13" i="2"/>
  <c r="BV13" i="2"/>
  <c r="BW13" i="2"/>
  <c r="BX13" i="2"/>
  <c r="BY13" i="2"/>
  <c r="BZ13" i="2"/>
  <c r="CA13" i="2"/>
  <c r="CB13" i="2"/>
  <c r="CC13" i="2"/>
  <c r="CD13" i="2"/>
  <c r="CE13" i="2"/>
  <c r="CF13" i="2"/>
  <c r="CH13" i="2"/>
  <c r="CI13" i="2"/>
  <c r="CJ13" i="2"/>
  <c r="CK13" i="2"/>
  <c r="BH14" i="2"/>
  <c r="BI14" i="2"/>
  <c r="BJ14" i="2"/>
  <c r="BK14" i="2"/>
  <c r="BL14" i="2"/>
  <c r="BM14" i="2"/>
  <c r="BN14" i="2"/>
  <c r="BO14" i="2"/>
  <c r="BP14" i="2"/>
  <c r="BQ14" i="2"/>
  <c r="BR14" i="2"/>
  <c r="BS14" i="2"/>
  <c r="BT14" i="2"/>
  <c r="BU14" i="2"/>
  <c r="BV14" i="2"/>
  <c r="BW14" i="2"/>
  <c r="BX14" i="2"/>
  <c r="BY14" i="2"/>
  <c r="BZ14" i="2"/>
  <c r="CA14" i="2"/>
  <c r="CB14" i="2"/>
  <c r="CC14" i="2"/>
  <c r="CD14" i="2"/>
  <c r="CE14" i="2"/>
  <c r="CF14" i="2"/>
  <c r="CH14" i="2"/>
  <c r="CI14" i="2"/>
  <c r="CJ14" i="2"/>
  <c r="CK14" i="2"/>
  <c r="BH15" i="2"/>
  <c r="BI15" i="2"/>
  <c r="BJ15" i="2"/>
  <c r="BK15" i="2"/>
  <c r="BL15" i="2"/>
  <c r="BM15" i="2"/>
  <c r="BN15" i="2"/>
  <c r="BO15" i="2"/>
  <c r="BP15" i="2"/>
  <c r="BQ15" i="2"/>
  <c r="BR15" i="2"/>
  <c r="BS15" i="2"/>
  <c r="BT15" i="2"/>
  <c r="BU15" i="2"/>
  <c r="BV15" i="2"/>
  <c r="BW15" i="2"/>
  <c r="BX15" i="2"/>
  <c r="BY15" i="2"/>
  <c r="BZ15" i="2"/>
  <c r="CA15" i="2"/>
  <c r="CB15" i="2"/>
  <c r="CC15" i="2"/>
  <c r="CD15" i="2"/>
  <c r="CE15" i="2"/>
  <c r="CF15" i="2"/>
  <c r="CH15" i="2"/>
  <c r="CI15" i="2"/>
  <c r="CJ15" i="2"/>
  <c r="CK15" i="2"/>
  <c r="BH16" i="2"/>
  <c r="BI16" i="2"/>
  <c r="BJ16" i="2"/>
  <c r="BK16" i="2"/>
  <c r="BL16" i="2"/>
  <c r="BM16" i="2"/>
  <c r="BN16" i="2"/>
  <c r="BO16" i="2"/>
  <c r="BP16" i="2"/>
  <c r="BQ16" i="2"/>
  <c r="BR16" i="2"/>
  <c r="BS16" i="2"/>
  <c r="BT16" i="2"/>
  <c r="BU16" i="2"/>
  <c r="BV16" i="2"/>
  <c r="BW16" i="2"/>
  <c r="BX16" i="2"/>
  <c r="BY16" i="2"/>
  <c r="BZ16" i="2"/>
  <c r="CA16" i="2"/>
  <c r="CB16" i="2"/>
  <c r="CC16" i="2"/>
  <c r="CD16" i="2"/>
  <c r="CE16" i="2"/>
  <c r="CF16" i="2"/>
  <c r="CH16" i="2"/>
  <c r="CI16" i="2"/>
  <c r="CJ16" i="2"/>
  <c r="CK16" i="2"/>
  <c r="BH17" i="2"/>
  <c r="BI17" i="2"/>
  <c r="BJ17" i="2"/>
  <c r="BK17" i="2"/>
  <c r="BL17" i="2"/>
  <c r="BM17" i="2"/>
  <c r="BN17" i="2"/>
  <c r="BO17" i="2"/>
  <c r="BP17" i="2"/>
  <c r="BQ17" i="2"/>
  <c r="BR17" i="2"/>
  <c r="BS17" i="2"/>
  <c r="BT17" i="2"/>
  <c r="BU17" i="2"/>
  <c r="BV17" i="2"/>
  <c r="BW17" i="2"/>
  <c r="BX17" i="2"/>
  <c r="BY17" i="2"/>
  <c r="BZ17" i="2"/>
  <c r="CA17" i="2"/>
  <c r="CB17" i="2"/>
  <c r="CC17" i="2"/>
  <c r="CD17" i="2"/>
  <c r="CE17" i="2"/>
  <c r="CF17" i="2"/>
  <c r="CH17" i="2"/>
  <c r="CI17" i="2"/>
  <c r="CJ17" i="2"/>
  <c r="CK17" i="2"/>
  <c r="BH18" i="2"/>
  <c r="BI18" i="2"/>
  <c r="BJ18" i="2"/>
  <c r="BK18" i="2"/>
  <c r="BL18" i="2"/>
  <c r="BM18" i="2"/>
  <c r="BN18" i="2"/>
  <c r="BO18" i="2"/>
  <c r="BP18" i="2"/>
  <c r="BQ18" i="2"/>
  <c r="BR18" i="2"/>
  <c r="BS18" i="2"/>
  <c r="BT18" i="2"/>
  <c r="BU18" i="2"/>
  <c r="BV18" i="2"/>
  <c r="BW18" i="2"/>
  <c r="BX18" i="2"/>
  <c r="BY18" i="2"/>
  <c r="BZ18" i="2"/>
  <c r="CA18" i="2"/>
  <c r="CB18" i="2"/>
  <c r="CC18" i="2"/>
  <c r="CD18" i="2"/>
  <c r="CE18" i="2"/>
  <c r="CF18" i="2"/>
  <c r="CH18" i="2"/>
  <c r="CI18" i="2"/>
  <c r="CJ18" i="2"/>
  <c r="CK18" i="2"/>
  <c r="BH19" i="2"/>
  <c r="BI19" i="2"/>
  <c r="BJ19" i="2"/>
  <c r="BK19" i="2"/>
  <c r="BL19" i="2"/>
  <c r="BM19" i="2"/>
  <c r="BN19" i="2"/>
  <c r="BO19" i="2"/>
  <c r="BP19" i="2"/>
  <c r="BQ19" i="2"/>
  <c r="BR19" i="2"/>
  <c r="BS19" i="2"/>
  <c r="BT19" i="2"/>
  <c r="BU19" i="2"/>
  <c r="BV19" i="2"/>
  <c r="BW19" i="2"/>
  <c r="BX19" i="2"/>
  <c r="BY19" i="2"/>
  <c r="BZ19" i="2"/>
  <c r="CA19" i="2"/>
  <c r="CB19" i="2"/>
  <c r="CC19" i="2"/>
  <c r="CD19" i="2"/>
  <c r="CE19" i="2"/>
  <c r="CF19" i="2"/>
  <c r="CH19" i="2"/>
  <c r="CI19" i="2"/>
  <c r="CJ19" i="2"/>
  <c r="CK19" i="2"/>
  <c r="BH20" i="2"/>
  <c r="BI20" i="2"/>
  <c r="BJ20" i="2"/>
  <c r="BK20" i="2"/>
  <c r="BL20" i="2"/>
  <c r="BM20" i="2"/>
  <c r="BN20" i="2"/>
  <c r="BO20" i="2"/>
  <c r="BP20" i="2"/>
  <c r="BQ20" i="2"/>
  <c r="BR20" i="2"/>
  <c r="BS20" i="2"/>
  <c r="BT20" i="2"/>
  <c r="BU20" i="2"/>
  <c r="BV20" i="2"/>
  <c r="BW20" i="2"/>
  <c r="BX20" i="2"/>
  <c r="BY20" i="2"/>
  <c r="BZ20" i="2"/>
  <c r="CA20" i="2"/>
  <c r="CB20" i="2"/>
  <c r="CC20" i="2"/>
  <c r="CD20" i="2"/>
  <c r="CE20" i="2"/>
  <c r="CF20" i="2"/>
  <c r="CH20" i="2"/>
  <c r="CI20" i="2"/>
  <c r="CJ20" i="2"/>
  <c r="CK20" i="2"/>
  <c r="BH21" i="2"/>
  <c r="BI21" i="2"/>
  <c r="BJ21" i="2"/>
  <c r="BK21" i="2"/>
  <c r="BL21" i="2"/>
  <c r="BM21" i="2"/>
  <c r="BN21" i="2"/>
  <c r="BO21" i="2"/>
  <c r="BP21" i="2"/>
  <c r="BQ21" i="2"/>
  <c r="BR21" i="2"/>
  <c r="BS21" i="2"/>
  <c r="BT21" i="2"/>
  <c r="BU21" i="2"/>
  <c r="BV21" i="2"/>
  <c r="BW21" i="2"/>
  <c r="BX21" i="2"/>
  <c r="BY21" i="2"/>
  <c r="BZ21" i="2"/>
  <c r="CA21" i="2"/>
  <c r="CB21" i="2"/>
  <c r="CC21" i="2"/>
  <c r="CD21" i="2"/>
  <c r="CE21" i="2"/>
  <c r="CF21" i="2"/>
  <c r="CH21" i="2"/>
  <c r="CI21" i="2"/>
  <c r="CJ21" i="2"/>
  <c r="CK21" i="2"/>
  <c r="BH22" i="2"/>
  <c r="BI22" i="2"/>
  <c r="BJ22" i="2"/>
  <c r="BK22" i="2"/>
  <c r="BL22" i="2"/>
  <c r="BM22" i="2"/>
  <c r="BN22" i="2"/>
  <c r="BO22" i="2"/>
  <c r="BP22" i="2"/>
  <c r="BQ22" i="2"/>
  <c r="BR22" i="2"/>
  <c r="BS22" i="2"/>
  <c r="BT22" i="2"/>
  <c r="BU22" i="2"/>
  <c r="BV22" i="2"/>
  <c r="BW22" i="2"/>
  <c r="BX22" i="2"/>
  <c r="BY22" i="2"/>
  <c r="BZ22" i="2"/>
  <c r="CA22" i="2"/>
  <c r="CB22" i="2"/>
  <c r="CC22" i="2"/>
  <c r="CD22" i="2"/>
  <c r="CE22" i="2"/>
  <c r="CF22" i="2"/>
  <c r="CH22" i="2"/>
  <c r="CI22" i="2"/>
  <c r="CJ22" i="2"/>
  <c r="CK22" i="2"/>
  <c r="BH23" i="2"/>
  <c r="BI23" i="2"/>
  <c r="BJ23" i="2"/>
  <c r="BK23" i="2"/>
  <c r="BL23" i="2"/>
  <c r="BM23" i="2"/>
  <c r="BN23" i="2"/>
  <c r="BO23" i="2"/>
  <c r="BP23" i="2"/>
  <c r="BQ23" i="2"/>
  <c r="BR23" i="2"/>
  <c r="BS23" i="2"/>
  <c r="BT23" i="2"/>
  <c r="BU23" i="2"/>
  <c r="BV23" i="2"/>
  <c r="BW23" i="2"/>
  <c r="BX23" i="2"/>
  <c r="BY23" i="2"/>
  <c r="BZ23" i="2"/>
  <c r="CA23" i="2"/>
  <c r="CB23" i="2"/>
  <c r="CC23" i="2"/>
  <c r="CD23" i="2"/>
  <c r="CE23" i="2"/>
  <c r="CF23" i="2"/>
  <c r="CH23" i="2"/>
  <c r="CI23" i="2"/>
  <c r="CJ23" i="2"/>
  <c r="CK23" i="2"/>
  <c r="BH24" i="2"/>
  <c r="BI24" i="2"/>
  <c r="BJ24" i="2"/>
  <c r="BK24" i="2"/>
  <c r="BL24" i="2"/>
  <c r="BM24" i="2"/>
  <c r="BN24" i="2"/>
  <c r="BO24" i="2"/>
  <c r="BP24" i="2"/>
  <c r="BQ24" i="2"/>
  <c r="BR24" i="2"/>
  <c r="BS24" i="2"/>
  <c r="BT24" i="2"/>
  <c r="BU24" i="2"/>
  <c r="BV24" i="2"/>
  <c r="BW24" i="2"/>
  <c r="BX24" i="2"/>
  <c r="BY24" i="2"/>
  <c r="BZ24" i="2"/>
  <c r="CA24" i="2"/>
  <c r="CB24" i="2"/>
  <c r="CC24" i="2"/>
  <c r="CD24" i="2"/>
  <c r="CE24" i="2"/>
  <c r="CF24" i="2"/>
  <c r="CH24" i="2"/>
  <c r="CI24" i="2"/>
  <c r="CJ24" i="2"/>
  <c r="CK24" i="2"/>
  <c r="BH25" i="2"/>
  <c r="BI25" i="2"/>
  <c r="BJ25" i="2"/>
  <c r="BK25" i="2"/>
  <c r="BL25" i="2"/>
  <c r="BM25" i="2"/>
  <c r="BN25" i="2"/>
  <c r="BO25" i="2"/>
  <c r="BP25" i="2"/>
  <c r="BQ25" i="2"/>
  <c r="BR25" i="2"/>
  <c r="BS25" i="2"/>
  <c r="BT25" i="2"/>
  <c r="BU25" i="2"/>
  <c r="BV25" i="2"/>
  <c r="BW25" i="2"/>
  <c r="BX25" i="2"/>
  <c r="BY25" i="2"/>
  <c r="BZ25" i="2"/>
  <c r="CA25" i="2"/>
  <c r="CB25" i="2"/>
  <c r="CC25" i="2"/>
  <c r="CD25" i="2"/>
  <c r="CE25" i="2"/>
  <c r="CF25" i="2"/>
  <c r="CH25" i="2"/>
  <c r="CI25" i="2"/>
  <c r="CJ25" i="2"/>
  <c r="CK25" i="2"/>
  <c r="BH26" i="2"/>
  <c r="BI26" i="2"/>
  <c r="BJ26" i="2"/>
  <c r="BK26" i="2"/>
  <c r="BL26" i="2"/>
  <c r="BM26" i="2"/>
  <c r="BN26" i="2"/>
  <c r="BO26" i="2"/>
  <c r="BP26" i="2"/>
  <c r="BQ26" i="2"/>
  <c r="BR26" i="2"/>
  <c r="BS26" i="2"/>
  <c r="BT26" i="2"/>
  <c r="BU26" i="2"/>
  <c r="BV26" i="2"/>
  <c r="BW26" i="2"/>
  <c r="BX26" i="2"/>
  <c r="BY26" i="2"/>
  <c r="BZ26" i="2"/>
  <c r="CA26" i="2"/>
  <c r="CB26" i="2"/>
  <c r="CC26" i="2"/>
  <c r="CD26" i="2"/>
  <c r="CE26" i="2"/>
  <c r="CF26" i="2"/>
  <c r="CH26" i="2"/>
  <c r="CI26" i="2"/>
  <c r="CJ26" i="2"/>
  <c r="CK26" i="2"/>
  <c r="BH27" i="2"/>
  <c r="BI27" i="2"/>
  <c r="BJ27" i="2"/>
  <c r="BK27" i="2"/>
  <c r="BL27" i="2"/>
  <c r="BM27" i="2"/>
  <c r="BN27" i="2"/>
  <c r="BO27" i="2"/>
  <c r="BP27" i="2"/>
  <c r="BQ27" i="2"/>
  <c r="BR27" i="2"/>
  <c r="BS27" i="2"/>
  <c r="BT27" i="2"/>
  <c r="BU27" i="2"/>
  <c r="BV27" i="2"/>
  <c r="BW27" i="2"/>
  <c r="BX27" i="2"/>
  <c r="BY27" i="2"/>
  <c r="BZ27" i="2"/>
  <c r="CA27" i="2"/>
  <c r="CB27" i="2"/>
  <c r="CC27" i="2"/>
  <c r="CD27" i="2"/>
  <c r="CE27" i="2"/>
  <c r="CF27" i="2"/>
  <c r="CH27" i="2"/>
  <c r="CI27" i="2"/>
  <c r="CJ27" i="2"/>
  <c r="CK27" i="2"/>
  <c r="BH28" i="2"/>
  <c r="BI28" i="2"/>
  <c r="BJ28" i="2"/>
  <c r="BK28" i="2"/>
  <c r="BL28" i="2"/>
  <c r="BM28" i="2"/>
  <c r="BN28" i="2"/>
  <c r="BO28" i="2"/>
  <c r="BP28" i="2"/>
  <c r="BQ28" i="2"/>
  <c r="BR28" i="2"/>
  <c r="BS28" i="2"/>
  <c r="BT28" i="2"/>
  <c r="BU28" i="2"/>
  <c r="BV28" i="2"/>
  <c r="BW28" i="2"/>
  <c r="BX28" i="2"/>
  <c r="BY28" i="2"/>
  <c r="BZ28" i="2"/>
  <c r="CA28" i="2"/>
  <c r="CB28" i="2"/>
  <c r="CC28" i="2"/>
  <c r="CD28" i="2"/>
  <c r="CE28" i="2"/>
  <c r="CF28" i="2"/>
  <c r="CH28" i="2"/>
  <c r="CI28" i="2"/>
  <c r="CJ28" i="2"/>
  <c r="CK28" i="2"/>
  <c r="BH29" i="2"/>
  <c r="BI29" i="2"/>
  <c r="BJ29" i="2"/>
  <c r="BK29" i="2"/>
  <c r="BL29" i="2"/>
  <c r="BM29" i="2"/>
  <c r="BN29" i="2"/>
  <c r="BO29" i="2"/>
  <c r="BP29" i="2"/>
  <c r="BQ29" i="2"/>
  <c r="BR29" i="2"/>
  <c r="BS29" i="2"/>
  <c r="BT29" i="2"/>
  <c r="BU29" i="2"/>
  <c r="BV29" i="2"/>
  <c r="BW29" i="2"/>
  <c r="BX29" i="2"/>
  <c r="BY29" i="2"/>
  <c r="BZ29" i="2"/>
  <c r="CA29" i="2"/>
  <c r="CB29" i="2"/>
  <c r="CC29" i="2"/>
  <c r="CD29" i="2"/>
  <c r="CE29" i="2"/>
  <c r="CF29" i="2"/>
  <c r="CH29" i="2"/>
  <c r="CI29" i="2"/>
  <c r="CJ29" i="2"/>
  <c r="CK29" i="2"/>
  <c r="BH30" i="2"/>
  <c r="BI30" i="2"/>
  <c r="BJ30" i="2"/>
  <c r="BK30" i="2"/>
  <c r="BL30" i="2"/>
  <c r="BM30" i="2"/>
  <c r="BN30" i="2"/>
  <c r="BO30" i="2"/>
  <c r="BP30" i="2"/>
  <c r="BQ30" i="2"/>
  <c r="BR30" i="2"/>
  <c r="BS30" i="2"/>
  <c r="BT30" i="2"/>
  <c r="BU30" i="2"/>
  <c r="BV30" i="2"/>
  <c r="BW30" i="2"/>
  <c r="BX30" i="2"/>
  <c r="BY30" i="2"/>
  <c r="BZ30" i="2"/>
  <c r="CA30" i="2"/>
  <c r="CB30" i="2"/>
  <c r="CC30" i="2"/>
  <c r="CD30" i="2"/>
  <c r="CE30" i="2"/>
  <c r="CF30" i="2"/>
  <c r="CH30" i="2"/>
  <c r="CI30" i="2"/>
  <c r="CJ30" i="2"/>
  <c r="CK30" i="2"/>
  <c r="BH31" i="2"/>
  <c r="BI31" i="2"/>
  <c r="BJ31" i="2"/>
  <c r="BK31" i="2"/>
  <c r="BL31" i="2"/>
  <c r="BM31" i="2"/>
  <c r="BN31" i="2"/>
  <c r="BO31" i="2"/>
  <c r="BP31" i="2"/>
  <c r="BQ31" i="2"/>
  <c r="BR31" i="2"/>
  <c r="BS31" i="2"/>
  <c r="BT31" i="2"/>
  <c r="BU31" i="2"/>
  <c r="BV31" i="2"/>
  <c r="BW31" i="2"/>
  <c r="BX31" i="2"/>
  <c r="BY31" i="2"/>
  <c r="BZ31" i="2"/>
  <c r="CA31" i="2"/>
  <c r="CB31" i="2"/>
  <c r="CC31" i="2"/>
  <c r="CD31" i="2"/>
  <c r="CE31" i="2"/>
  <c r="CF31" i="2"/>
  <c r="CH31" i="2"/>
  <c r="CI31" i="2"/>
  <c r="CJ31" i="2"/>
  <c r="CK31" i="2"/>
  <c r="BH32" i="2"/>
  <c r="BI32" i="2"/>
  <c r="BJ32" i="2"/>
  <c r="BK32" i="2"/>
  <c r="BL32" i="2"/>
  <c r="BM32" i="2"/>
  <c r="BN32" i="2"/>
  <c r="BO32" i="2"/>
  <c r="BP32" i="2"/>
  <c r="BQ32" i="2"/>
  <c r="BR32" i="2"/>
  <c r="BS32" i="2"/>
  <c r="BT32" i="2"/>
  <c r="BU32" i="2"/>
  <c r="BV32" i="2"/>
  <c r="BW32" i="2"/>
  <c r="BX32" i="2"/>
  <c r="BY32" i="2"/>
  <c r="BZ32" i="2"/>
  <c r="CA32" i="2"/>
  <c r="CB32" i="2"/>
  <c r="CC32" i="2"/>
  <c r="CD32" i="2"/>
  <c r="CE32" i="2"/>
  <c r="CF32" i="2"/>
  <c r="CH32" i="2"/>
  <c r="CI32" i="2"/>
  <c r="CJ32" i="2"/>
  <c r="CK32" i="2"/>
  <c r="BH33" i="2"/>
  <c r="BI33" i="2"/>
  <c r="BJ33" i="2"/>
  <c r="BK33" i="2"/>
  <c r="BL33" i="2"/>
  <c r="BM33" i="2"/>
  <c r="BN33" i="2"/>
  <c r="BO33" i="2"/>
  <c r="BP33" i="2"/>
  <c r="BQ33" i="2"/>
  <c r="BR33" i="2"/>
  <c r="BS33" i="2"/>
  <c r="BT33" i="2"/>
  <c r="BU33" i="2"/>
  <c r="BV33" i="2"/>
  <c r="BW33" i="2"/>
  <c r="BX33" i="2"/>
  <c r="BY33" i="2"/>
  <c r="BZ33" i="2"/>
  <c r="CA33" i="2"/>
  <c r="CB33" i="2"/>
  <c r="CC33" i="2"/>
  <c r="CD33" i="2"/>
  <c r="CE33" i="2"/>
  <c r="CF33" i="2"/>
  <c r="CH33" i="2"/>
  <c r="CI33" i="2"/>
  <c r="CJ33" i="2"/>
  <c r="CK33" i="2"/>
  <c r="BH34" i="2"/>
  <c r="BI34" i="2"/>
  <c r="BJ34" i="2"/>
  <c r="BK34" i="2"/>
  <c r="BL34" i="2"/>
  <c r="BM34" i="2"/>
  <c r="BN34" i="2"/>
  <c r="BO34" i="2"/>
  <c r="BP34" i="2"/>
  <c r="BQ34" i="2"/>
  <c r="BR34" i="2"/>
  <c r="BS34" i="2"/>
  <c r="BT34" i="2"/>
  <c r="BU34" i="2"/>
  <c r="BV34" i="2"/>
  <c r="BW34" i="2"/>
  <c r="BX34" i="2"/>
  <c r="BY34" i="2"/>
  <c r="BZ34" i="2"/>
  <c r="CA34" i="2"/>
  <c r="CB34" i="2"/>
  <c r="CC34" i="2"/>
  <c r="CD34" i="2"/>
  <c r="CE34" i="2"/>
  <c r="CF34" i="2"/>
  <c r="CH34" i="2"/>
  <c r="CI34" i="2"/>
  <c r="CJ34" i="2"/>
  <c r="CK34" i="2"/>
  <c r="BH35" i="2"/>
  <c r="BI35" i="2"/>
  <c r="BJ35" i="2"/>
  <c r="BK35" i="2"/>
  <c r="BL35" i="2"/>
  <c r="BM35" i="2"/>
  <c r="BN35" i="2"/>
  <c r="BO35" i="2"/>
  <c r="BP35" i="2"/>
  <c r="BQ35" i="2"/>
  <c r="BR35" i="2"/>
  <c r="BS35" i="2"/>
  <c r="BT35" i="2"/>
  <c r="BU35" i="2"/>
  <c r="BV35" i="2"/>
  <c r="BW35" i="2"/>
  <c r="BX35" i="2"/>
  <c r="BY35" i="2"/>
  <c r="BZ35" i="2"/>
  <c r="CA35" i="2"/>
  <c r="CB35" i="2"/>
  <c r="CC35" i="2"/>
  <c r="CD35" i="2"/>
  <c r="CE35" i="2"/>
  <c r="CF35" i="2"/>
  <c r="CH35" i="2"/>
  <c r="CI35" i="2"/>
  <c r="CJ35" i="2"/>
  <c r="CK35" i="2"/>
  <c r="BH36" i="2"/>
  <c r="BI36" i="2"/>
  <c r="BJ36" i="2"/>
  <c r="BK36" i="2"/>
  <c r="BL36" i="2"/>
  <c r="BM36" i="2"/>
  <c r="BN36" i="2"/>
  <c r="BO36" i="2"/>
  <c r="BP36" i="2"/>
  <c r="BQ36" i="2"/>
  <c r="BR36" i="2"/>
  <c r="BS36" i="2"/>
  <c r="BT36" i="2"/>
  <c r="BU36" i="2"/>
  <c r="BV36" i="2"/>
  <c r="BW36" i="2"/>
  <c r="BX36" i="2"/>
  <c r="BY36" i="2"/>
  <c r="BZ36" i="2"/>
  <c r="CA36" i="2"/>
  <c r="CB36" i="2"/>
  <c r="CC36" i="2"/>
  <c r="CD36" i="2"/>
  <c r="CE36" i="2"/>
  <c r="CF36" i="2"/>
  <c r="CH36" i="2"/>
  <c r="CI36" i="2"/>
  <c r="CJ36" i="2"/>
  <c r="CK36" i="2"/>
  <c r="BH37" i="2"/>
  <c r="BI37" i="2"/>
  <c r="BJ37" i="2"/>
  <c r="BK37" i="2"/>
  <c r="BL37" i="2"/>
  <c r="BM37" i="2"/>
  <c r="BN37" i="2"/>
  <c r="BO37" i="2"/>
  <c r="BP37" i="2"/>
  <c r="BQ37" i="2"/>
  <c r="BR37" i="2"/>
  <c r="BS37" i="2"/>
  <c r="BT37" i="2"/>
  <c r="BU37" i="2"/>
  <c r="BV37" i="2"/>
  <c r="BW37" i="2"/>
  <c r="BX37" i="2"/>
  <c r="BY37" i="2"/>
  <c r="BZ37" i="2"/>
  <c r="CA37" i="2"/>
  <c r="CB37" i="2"/>
  <c r="CC37" i="2"/>
  <c r="CD37" i="2"/>
  <c r="CE37" i="2"/>
  <c r="CF37" i="2"/>
  <c r="CH37" i="2"/>
  <c r="CI37" i="2"/>
  <c r="CJ37" i="2"/>
  <c r="CK37" i="2"/>
  <c r="BH38" i="2"/>
  <c r="BI38" i="2"/>
  <c r="BJ38" i="2"/>
  <c r="BK38" i="2"/>
  <c r="BL38" i="2"/>
  <c r="BM38" i="2"/>
  <c r="BN38" i="2"/>
  <c r="BO38" i="2"/>
  <c r="BP38" i="2"/>
  <c r="BQ38" i="2"/>
  <c r="BR38" i="2"/>
  <c r="BS38" i="2"/>
  <c r="BT38" i="2"/>
  <c r="BU38" i="2"/>
  <c r="BV38" i="2"/>
  <c r="BW38" i="2"/>
  <c r="BX38" i="2"/>
  <c r="BY38" i="2"/>
  <c r="BZ38" i="2"/>
  <c r="CA38" i="2"/>
  <c r="CB38" i="2"/>
  <c r="CC38" i="2"/>
  <c r="CD38" i="2"/>
  <c r="CE38" i="2"/>
  <c r="CF38" i="2"/>
  <c r="CH38" i="2"/>
  <c r="CI38" i="2"/>
  <c r="CJ38" i="2"/>
  <c r="CK38" i="2"/>
  <c r="BH39" i="2"/>
  <c r="BI39" i="2"/>
  <c r="BJ39" i="2"/>
  <c r="BK39" i="2"/>
  <c r="BL39" i="2"/>
  <c r="BM39" i="2"/>
  <c r="BN39" i="2"/>
  <c r="BO39" i="2"/>
  <c r="BP39" i="2"/>
  <c r="BQ39" i="2"/>
  <c r="BR39" i="2"/>
  <c r="BS39" i="2"/>
  <c r="BT39" i="2"/>
  <c r="BU39" i="2"/>
  <c r="BV39" i="2"/>
  <c r="BW39" i="2"/>
  <c r="BX39" i="2"/>
  <c r="BY39" i="2"/>
  <c r="BZ39" i="2"/>
  <c r="CA39" i="2"/>
  <c r="CB39" i="2"/>
  <c r="CC39" i="2"/>
  <c r="CD39" i="2"/>
  <c r="CE39" i="2"/>
  <c r="CF39" i="2"/>
  <c r="CH39" i="2"/>
  <c r="CI39" i="2"/>
  <c r="CJ39" i="2"/>
  <c r="CK39" i="2"/>
  <c r="BH40" i="2"/>
  <c r="BI40" i="2"/>
  <c r="BJ40" i="2"/>
  <c r="BK40" i="2"/>
  <c r="BL40" i="2"/>
  <c r="BM40" i="2"/>
  <c r="BN40" i="2"/>
  <c r="BO40" i="2"/>
  <c r="BP40" i="2"/>
  <c r="BQ40" i="2"/>
  <c r="BR40" i="2"/>
  <c r="BS40" i="2"/>
  <c r="BT40" i="2"/>
  <c r="BU40" i="2"/>
  <c r="BV40" i="2"/>
  <c r="BW40" i="2"/>
  <c r="BX40" i="2"/>
  <c r="BY40" i="2"/>
  <c r="BZ40" i="2"/>
  <c r="CA40" i="2"/>
  <c r="CB40" i="2"/>
  <c r="CC40" i="2"/>
  <c r="CD40" i="2"/>
  <c r="CE40" i="2"/>
  <c r="CF40" i="2"/>
  <c r="CH40" i="2"/>
  <c r="CI40" i="2"/>
  <c r="CJ40" i="2"/>
  <c r="CK40" i="2"/>
  <c r="BH41" i="2"/>
  <c r="BI41" i="2"/>
  <c r="BJ41" i="2"/>
  <c r="BK41" i="2"/>
  <c r="BL41" i="2"/>
  <c r="BM41" i="2"/>
  <c r="BN41" i="2"/>
  <c r="BO41" i="2"/>
  <c r="BP41" i="2"/>
  <c r="BQ41" i="2"/>
  <c r="BR41" i="2"/>
  <c r="BS41" i="2"/>
  <c r="BT41" i="2"/>
  <c r="BU41" i="2"/>
  <c r="BV41" i="2"/>
  <c r="BW41" i="2"/>
  <c r="BX41" i="2"/>
  <c r="BY41" i="2"/>
  <c r="BZ41" i="2"/>
  <c r="CA41" i="2"/>
  <c r="CB41" i="2"/>
  <c r="CC41" i="2"/>
  <c r="CD41" i="2"/>
  <c r="CE41" i="2"/>
  <c r="CF41" i="2"/>
  <c r="CH41" i="2"/>
  <c r="CI41" i="2"/>
  <c r="CJ41" i="2"/>
  <c r="CK41" i="2"/>
  <c r="BH42" i="2"/>
  <c r="BI42" i="2"/>
  <c r="BJ42" i="2"/>
  <c r="BK42" i="2"/>
  <c r="BL42" i="2"/>
  <c r="BM42" i="2"/>
  <c r="BN42" i="2"/>
  <c r="BO42" i="2"/>
  <c r="BP42" i="2"/>
  <c r="BQ42" i="2"/>
  <c r="BR42" i="2"/>
  <c r="BS42" i="2"/>
  <c r="BT42" i="2"/>
  <c r="BU42" i="2"/>
  <c r="BV42" i="2"/>
  <c r="BW42" i="2"/>
  <c r="BX42" i="2"/>
  <c r="BY42" i="2"/>
  <c r="BZ42" i="2"/>
  <c r="CA42" i="2"/>
  <c r="CB42" i="2"/>
  <c r="CC42" i="2"/>
  <c r="CD42" i="2"/>
  <c r="CE42" i="2"/>
  <c r="CF42" i="2"/>
  <c r="CH42" i="2"/>
  <c r="CI42" i="2"/>
  <c r="CJ42" i="2"/>
  <c r="CK42" i="2"/>
  <c r="BH43" i="2"/>
  <c r="BI43" i="2"/>
  <c r="BJ43" i="2"/>
  <c r="BK43" i="2"/>
  <c r="BL43" i="2"/>
  <c r="BM43" i="2"/>
  <c r="BN43" i="2"/>
  <c r="BO43" i="2"/>
  <c r="BP43" i="2"/>
  <c r="BQ43" i="2"/>
  <c r="BR43" i="2"/>
  <c r="BS43" i="2"/>
  <c r="BT43" i="2"/>
  <c r="BU43" i="2"/>
  <c r="BV43" i="2"/>
  <c r="BW43" i="2"/>
  <c r="BX43" i="2"/>
  <c r="BY43" i="2"/>
  <c r="BZ43" i="2"/>
  <c r="CA43" i="2"/>
  <c r="CB43" i="2"/>
  <c r="CC43" i="2"/>
  <c r="CD43" i="2"/>
  <c r="CE43" i="2"/>
  <c r="CF43" i="2"/>
  <c r="CH43" i="2"/>
  <c r="CI43" i="2"/>
  <c r="CJ43" i="2"/>
  <c r="CK43" i="2"/>
  <c r="BH44" i="2"/>
  <c r="BI44" i="2"/>
  <c r="BJ44" i="2"/>
  <c r="BK44" i="2"/>
  <c r="BL44" i="2"/>
  <c r="BM44" i="2"/>
  <c r="BN44" i="2"/>
  <c r="BO44" i="2"/>
  <c r="BP44" i="2"/>
  <c r="BQ44" i="2"/>
  <c r="BR44" i="2"/>
  <c r="BS44" i="2"/>
  <c r="BT44" i="2"/>
  <c r="BU44" i="2"/>
  <c r="BV44" i="2"/>
  <c r="BW44" i="2"/>
  <c r="BX44" i="2"/>
  <c r="BY44" i="2"/>
  <c r="BZ44" i="2"/>
  <c r="CA44" i="2"/>
  <c r="CB44" i="2"/>
  <c r="CC44" i="2"/>
  <c r="CD44" i="2"/>
  <c r="CE44" i="2"/>
  <c r="CF44" i="2"/>
  <c r="CH44" i="2"/>
  <c r="CI44" i="2"/>
  <c r="CJ44" i="2"/>
  <c r="CK44" i="2"/>
  <c r="CL49" i="2"/>
  <c r="BH49" i="2"/>
  <c r="BI49" i="2"/>
  <c r="BJ49" i="2"/>
  <c r="BK49" i="2"/>
  <c r="BL49" i="2"/>
  <c r="BM49" i="2"/>
  <c r="BN49" i="2"/>
  <c r="BO49" i="2"/>
  <c r="BP49" i="2"/>
  <c r="BQ49" i="2"/>
  <c r="BR49" i="2"/>
  <c r="BS49" i="2"/>
  <c r="BT49" i="2"/>
  <c r="BU49" i="2"/>
  <c r="BV49" i="2"/>
  <c r="BW49" i="2"/>
  <c r="BX49" i="2"/>
  <c r="BY49" i="2"/>
  <c r="BZ49" i="2"/>
  <c r="CA49" i="2"/>
  <c r="CB49" i="2"/>
  <c r="CC49" i="2"/>
  <c r="CD49" i="2"/>
  <c r="CE49" i="2"/>
  <c r="CF49" i="2"/>
  <c r="CH49" i="2"/>
  <c r="CI49" i="2"/>
  <c r="CJ49" i="2"/>
  <c r="CK49" i="2"/>
  <c r="CL50" i="2"/>
  <c r="BH50" i="2"/>
  <c r="BI50" i="2"/>
  <c r="BJ50" i="2"/>
  <c r="BK50" i="2"/>
  <c r="BL50" i="2"/>
  <c r="BM50" i="2"/>
  <c r="BN50" i="2"/>
  <c r="BO50" i="2"/>
  <c r="BP50" i="2"/>
  <c r="BQ50" i="2"/>
  <c r="BR50" i="2"/>
  <c r="BS50" i="2"/>
  <c r="BT50" i="2"/>
  <c r="BU50" i="2"/>
  <c r="BV50" i="2"/>
  <c r="BW50" i="2"/>
  <c r="BX50" i="2"/>
  <c r="BY50" i="2"/>
  <c r="BZ50" i="2"/>
  <c r="CA50" i="2"/>
  <c r="CB50" i="2"/>
  <c r="CC50" i="2"/>
  <c r="CD50" i="2"/>
  <c r="CE50" i="2"/>
  <c r="CF50" i="2"/>
  <c r="CH50" i="2"/>
  <c r="CI50" i="2"/>
  <c r="CJ50" i="2"/>
  <c r="CK50" i="2"/>
  <c r="CL51" i="2"/>
  <c r="BH51" i="2"/>
  <c r="BI51" i="2"/>
  <c r="BJ51" i="2"/>
  <c r="BK51" i="2"/>
  <c r="BL51" i="2"/>
  <c r="BM51" i="2"/>
  <c r="BN51" i="2"/>
  <c r="BO51" i="2"/>
  <c r="BP51" i="2"/>
  <c r="BQ51" i="2"/>
  <c r="BR51" i="2"/>
  <c r="BS51" i="2"/>
  <c r="BT51" i="2"/>
  <c r="BU51" i="2"/>
  <c r="BV51" i="2"/>
  <c r="BW51" i="2"/>
  <c r="BX51" i="2"/>
  <c r="BY51" i="2"/>
  <c r="BZ51" i="2"/>
  <c r="CA51" i="2"/>
  <c r="CB51" i="2"/>
  <c r="CC51" i="2"/>
  <c r="CD51" i="2"/>
  <c r="CE51" i="2"/>
  <c r="CF51" i="2"/>
  <c r="CH51" i="2"/>
  <c r="CI51" i="2"/>
  <c r="CJ51" i="2"/>
  <c r="CK51" i="2"/>
  <c r="CL52" i="2"/>
  <c r="BH52" i="2"/>
  <c r="BI52" i="2"/>
  <c r="BJ52" i="2"/>
  <c r="BK52" i="2"/>
  <c r="BL52" i="2"/>
  <c r="BM52" i="2"/>
  <c r="BN52" i="2"/>
  <c r="BO52" i="2"/>
  <c r="BP52" i="2"/>
  <c r="BQ52" i="2"/>
  <c r="BR52" i="2"/>
  <c r="BS52" i="2"/>
  <c r="BT52" i="2"/>
  <c r="BU52" i="2"/>
  <c r="BV52" i="2"/>
  <c r="BW52" i="2"/>
  <c r="BX52" i="2"/>
  <c r="BY52" i="2"/>
  <c r="BZ52" i="2"/>
  <c r="CA52" i="2"/>
  <c r="CB52" i="2"/>
  <c r="CC52" i="2"/>
  <c r="CD52" i="2"/>
  <c r="CE52" i="2"/>
  <c r="CF52" i="2"/>
  <c r="CH52" i="2"/>
  <c r="CI52" i="2"/>
  <c r="CJ52" i="2"/>
  <c r="CK52" i="2"/>
  <c r="BE62" i="2"/>
  <c r="BD62" i="2"/>
  <c r="BC62" i="2"/>
  <c r="BB62" i="2"/>
  <c r="BA62" i="2"/>
  <c r="AZ62" i="2"/>
  <c r="AY62" i="2"/>
  <c r="AX62" i="2"/>
  <c r="AW62" i="2"/>
  <c r="AV62" i="2"/>
  <c r="AU62" i="2"/>
  <c r="AT62" i="2"/>
  <c r="AS62" i="2"/>
  <c r="AR62" i="2"/>
  <c r="AQ62" i="2"/>
  <c r="AP62" i="2"/>
  <c r="AO62" i="2"/>
  <c r="AN62" i="2"/>
  <c r="AM62" i="2"/>
  <c r="AL62" i="2"/>
  <c r="AK62" i="2"/>
  <c r="AJ62" i="2"/>
  <c r="AI62" i="2"/>
  <c r="AH62" i="2"/>
  <c r="AG62" i="2"/>
  <c r="AF62" i="2"/>
  <c r="AE62" i="2"/>
  <c r="AD62" i="2"/>
  <c r="AC62" i="2"/>
  <c r="AB62" i="2"/>
  <c r="AA62" i="2"/>
  <c r="Z62" i="2"/>
  <c r="Y62" i="2"/>
  <c r="X62" i="2"/>
  <c r="W62" i="2"/>
  <c r="V62" i="2"/>
  <c r="U62" i="2"/>
  <c r="T62" i="2"/>
  <c r="S62" i="2"/>
  <c r="R62" i="2"/>
  <c r="Q62" i="2"/>
  <c r="P62" i="2"/>
  <c r="O62" i="2"/>
  <c r="N62" i="2"/>
  <c r="M62" i="2"/>
  <c r="L62" i="2"/>
  <c r="K62" i="2"/>
  <c r="J62" i="2"/>
  <c r="I62" i="2"/>
  <c r="H62" i="2"/>
  <c r="G62" i="2"/>
  <c r="F62" i="2"/>
  <c r="E62" i="2"/>
  <c r="D62" i="2"/>
  <c r="C62" i="2"/>
  <c r="B62" i="2"/>
  <c r="BE61" i="2"/>
  <c r="BD61" i="2"/>
  <c r="BC61" i="2"/>
  <c r="BB61" i="2"/>
  <c r="BA61" i="2"/>
  <c r="AZ61" i="2"/>
  <c r="AY61" i="2"/>
  <c r="AX61" i="2"/>
  <c r="AW61" i="2"/>
  <c r="AV61" i="2"/>
  <c r="AU61" i="2"/>
  <c r="AT61" i="2"/>
  <c r="AS61" i="2"/>
  <c r="AR61" i="2"/>
  <c r="AQ61" i="2"/>
  <c r="AP61" i="2"/>
  <c r="AO61" i="2"/>
  <c r="AN61" i="2"/>
  <c r="AM61" i="2"/>
  <c r="AL61" i="2"/>
  <c r="AK61" i="2"/>
  <c r="AJ61" i="2"/>
  <c r="AI61" i="2"/>
  <c r="AH61" i="2"/>
  <c r="AG61" i="2"/>
  <c r="AF61" i="2"/>
  <c r="AE61" i="2"/>
  <c r="AD61" i="2"/>
  <c r="AC61" i="2"/>
  <c r="AB61" i="2"/>
  <c r="AA61" i="2"/>
  <c r="Z61" i="2"/>
  <c r="Y61" i="2"/>
  <c r="X61" i="2"/>
  <c r="W61" i="2"/>
  <c r="V61" i="2"/>
  <c r="U61" i="2"/>
  <c r="T61" i="2"/>
  <c r="S61" i="2"/>
  <c r="R61" i="2"/>
  <c r="Q61" i="2"/>
  <c r="P61" i="2"/>
  <c r="O61" i="2"/>
  <c r="N61" i="2"/>
  <c r="M61" i="2"/>
  <c r="L61" i="2"/>
  <c r="K61" i="2"/>
  <c r="J61" i="2"/>
  <c r="I61" i="2"/>
  <c r="H61" i="2"/>
  <c r="G61" i="2"/>
  <c r="F61" i="2"/>
  <c r="E61" i="2"/>
  <c r="D61" i="2"/>
  <c r="C61" i="2"/>
  <c r="B61" i="2"/>
  <c r="BD60" i="2"/>
  <c r="BB60" i="2"/>
  <c r="AZ60" i="2"/>
  <c r="AX60" i="2"/>
  <c r="AV60" i="2"/>
  <c r="AT60" i="2"/>
  <c r="AR60" i="2"/>
  <c r="AP60" i="2"/>
  <c r="AN60" i="2"/>
  <c r="AL60" i="2"/>
  <c r="AJ60" i="2"/>
  <c r="AH60" i="2"/>
  <c r="AF60" i="2"/>
  <c r="AD60" i="2"/>
  <c r="AB60" i="2"/>
  <c r="Z60" i="2"/>
  <c r="X60" i="2"/>
  <c r="V60" i="2"/>
  <c r="T60" i="2"/>
  <c r="R60" i="2"/>
  <c r="P60" i="2"/>
  <c r="N60" i="2"/>
  <c r="L60" i="2"/>
  <c r="J60" i="2"/>
  <c r="H60" i="2"/>
  <c r="F60" i="2"/>
  <c r="D60" i="2"/>
  <c r="B60" i="2"/>
  <c r="BE59" i="2"/>
  <c r="BD59" i="2"/>
  <c r="BC59" i="2"/>
  <c r="BB59" i="2"/>
  <c r="BA59" i="2"/>
  <c r="AZ59" i="2"/>
  <c r="AY59" i="2"/>
  <c r="AX59" i="2"/>
  <c r="AW59" i="2"/>
  <c r="AV59" i="2"/>
  <c r="AU59" i="2"/>
  <c r="AT59" i="2"/>
  <c r="AS59" i="2"/>
  <c r="AR59" i="2"/>
  <c r="AQ59" i="2"/>
  <c r="AP59" i="2"/>
  <c r="AO59" i="2"/>
  <c r="AN59" i="2"/>
  <c r="AM59" i="2"/>
  <c r="AL59" i="2"/>
  <c r="AK59" i="2"/>
  <c r="AJ59" i="2"/>
  <c r="AI59" i="2"/>
  <c r="AH59" i="2"/>
  <c r="AG59" i="2"/>
  <c r="AF59" i="2"/>
  <c r="AE59" i="2"/>
  <c r="AD59" i="2"/>
  <c r="AC59" i="2"/>
  <c r="AB59" i="2"/>
  <c r="AA59" i="2"/>
  <c r="Z59" i="2"/>
  <c r="Y59" i="2"/>
  <c r="X59" i="2"/>
  <c r="W59" i="2"/>
  <c r="V59" i="2"/>
  <c r="U59" i="2"/>
  <c r="T59" i="2"/>
  <c r="S59" i="2"/>
  <c r="R59" i="2"/>
  <c r="Q59" i="2"/>
  <c r="P59" i="2"/>
  <c r="O59" i="2"/>
  <c r="N59" i="2"/>
  <c r="M59" i="2"/>
  <c r="L59" i="2"/>
  <c r="K59" i="2"/>
  <c r="J59" i="2"/>
  <c r="I59" i="2"/>
  <c r="H59" i="2"/>
  <c r="G59" i="2"/>
  <c r="F59" i="2"/>
  <c r="E59" i="2"/>
  <c r="D59" i="2"/>
  <c r="C59" i="2"/>
  <c r="B59" i="2"/>
  <c r="BE58" i="2"/>
  <c r="BD58" i="2"/>
  <c r="BC58" i="2"/>
  <c r="BB58" i="2"/>
  <c r="BA58" i="2"/>
  <c r="AZ58" i="2"/>
  <c r="AY58" i="2"/>
  <c r="AX58" i="2"/>
  <c r="AW58" i="2"/>
  <c r="AV58" i="2"/>
  <c r="AU58" i="2"/>
  <c r="AT58" i="2"/>
  <c r="AS58" i="2"/>
  <c r="AR58" i="2"/>
  <c r="AQ58" i="2"/>
  <c r="AP58" i="2"/>
  <c r="AO58" i="2"/>
  <c r="AN58" i="2"/>
  <c r="AM58" i="2"/>
  <c r="AL58" i="2"/>
  <c r="AK58" i="2"/>
  <c r="AJ58" i="2"/>
  <c r="AI58" i="2"/>
  <c r="AH58" i="2"/>
  <c r="AG58" i="2"/>
  <c r="AF58" i="2"/>
  <c r="AE58" i="2"/>
  <c r="AD58" i="2"/>
  <c r="AC58" i="2"/>
  <c r="AB58" i="2"/>
  <c r="AA58" i="2"/>
  <c r="Z58" i="2"/>
  <c r="Y58" i="2"/>
  <c r="X58" i="2"/>
  <c r="W58" i="2"/>
  <c r="V58" i="2"/>
  <c r="U58" i="2"/>
  <c r="T58" i="2"/>
  <c r="S58" i="2"/>
  <c r="R58" i="2"/>
  <c r="Q58" i="2"/>
  <c r="P58" i="2"/>
  <c r="O58" i="2"/>
  <c r="N58" i="2"/>
  <c r="M58" i="2"/>
  <c r="L58" i="2"/>
  <c r="K58" i="2"/>
  <c r="J58" i="2"/>
  <c r="I58" i="2"/>
  <c r="H58" i="2"/>
  <c r="G58" i="2"/>
  <c r="F58" i="2"/>
  <c r="E58" i="2"/>
  <c r="D58" i="2"/>
  <c r="C58" i="2"/>
  <c r="B58" i="2"/>
  <c r="BE57" i="2"/>
  <c r="BD57" i="2"/>
  <c r="BC57" i="2"/>
  <c r="BB57" i="2"/>
  <c r="BA57" i="2"/>
  <c r="AZ57" i="2"/>
  <c r="AY57" i="2"/>
  <c r="AX57" i="2"/>
  <c r="AW57" i="2"/>
  <c r="AV57" i="2"/>
  <c r="AU57" i="2"/>
  <c r="AT57" i="2"/>
  <c r="AS57" i="2"/>
  <c r="AR57" i="2"/>
  <c r="AQ57" i="2"/>
  <c r="AP57" i="2"/>
  <c r="AO57" i="2"/>
  <c r="AN57" i="2"/>
  <c r="AM57" i="2"/>
  <c r="AL57" i="2"/>
  <c r="AK57" i="2"/>
  <c r="AJ57" i="2"/>
  <c r="AI57" i="2"/>
  <c r="AH57" i="2"/>
  <c r="AG57" i="2"/>
  <c r="AF57" i="2"/>
  <c r="AE57" i="2"/>
  <c r="AD57" i="2"/>
  <c r="AC57" i="2"/>
  <c r="AB57" i="2"/>
  <c r="AA57" i="2"/>
  <c r="Z57" i="2"/>
  <c r="Y57" i="2"/>
  <c r="X57" i="2"/>
  <c r="W57" i="2"/>
  <c r="V57" i="2"/>
  <c r="U57" i="2"/>
  <c r="T57" i="2"/>
  <c r="S57" i="2"/>
  <c r="R57" i="2"/>
  <c r="Q57" i="2"/>
  <c r="P57" i="2"/>
  <c r="O57" i="2"/>
  <c r="N57" i="2"/>
  <c r="M57" i="2"/>
  <c r="L57" i="2"/>
  <c r="K57" i="2"/>
  <c r="J57" i="2"/>
  <c r="I57" i="2"/>
  <c r="H57" i="2"/>
  <c r="G57" i="2"/>
  <c r="F57" i="2"/>
  <c r="E57" i="2"/>
  <c r="D57" i="2"/>
  <c r="C57" i="2"/>
  <c r="B57" i="2"/>
  <c r="BE56" i="2"/>
  <c r="BD56" i="2"/>
  <c r="BC56" i="2"/>
  <c r="BB56" i="2"/>
  <c r="BA56" i="2"/>
  <c r="AZ56" i="2"/>
  <c r="AY56" i="2"/>
  <c r="AX56" i="2"/>
  <c r="AW56" i="2"/>
  <c r="AV56" i="2"/>
  <c r="AU56" i="2"/>
  <c r="AT56" i="2"/>
  <c r="AS56" i="2"/>
  <c r="AR56" i="2"/>
  <c r="AQ56" i="2"/>
  <c r="AP56" i="2"/>
  <c r="AO56" i="2"/>
  <c r="AN56" i="2"/>
  <c r="AM56" i="2"/>
  <c r="AL56" i="2"/>
  <c r="AK56" i="2"/>
  <c r="AJ56" i="2"/>
  <c r="AI56" i="2"/>
  <c r="AH56" i="2"/>
  <c r="AG56" i="2"/>
  <c r="AF56" i="2"/>
  <c r="AE56" i="2"/>
  <c r="AD56" i="2"/>
  <c r="AC56" i="2"/>
  <c r="AB56" i="2"/>
  <c r="AA56" i="2"/>
  <c r="Z56" i="2"/>
  <c r="Y56" i="2"/>
  <c r="X56" i="2"/>
  <c r="W56" i="2"/>
  <c r="V56" i="2"/>
  <c r="U56" i="2"/>
  <c r="T56" i="2"/>
  <c r="S56" i="2"/>
  <c r="R56" i="2"/>
  <c r="Q56" i="2"/>
  <c r="P56" i="2"/>
  <c r="O56" i="2"/>
  <c r="N56" i="2"/>
  <c r="M56" i="2"/>
  <c r="L56" i="2"/>
  <c r="K56" i="2"/>
  <c r="J56" i="2"/>
  <c r="I56" i="2"/>
  <c r="H56" i="2"/>
  <c r="G56" i="2"/>
  <c r="F56" i="2"/>
  <c r="E56" i="2"/>
  <c r="D56" i="2"/>
  <c r="C56" i="2"/>
  <c r="B56" i="2"/>
  <c r="BE55" i="2"/>
  <c r="AQ55" i="2"/>
  <c r="AP55" i="2"/>
  <c r="AO55" i="2"/>
  <c r="AN55" i="2"/>
  <c r="AM55" i="2"/>
  <c r="AL55" i="2"/>
  <c r="AK55" i="2"/>
  <c r="AJ55" i="2"/>
  <c r="AI55" i="2"/>
  <c r="AH55" i="2"/>
  <c r="AG55" i="2"/>
  <c r="AF55" i="2"/>
  <c r="AE55" i="2"/>
  <c r="AD55" i="2"/>
  <c r="O55" i="2"/>
  <c r="N55" i="2"/>
  <c r="M55" i="2"/>
  <c r="L55" i="2"/>
  <c r="K55" i="2"/>
  <c r="J55" i="2"/>
  <c r="I55" i="2"/>
  <c r="H55" i="2"/>
  <c r="G55" i="2"/>
  <c r="F55" i="2"/>
  <c r="E55" i="2"/>
  <c r="D55" i="2"/>
  <c r="C55" i="2"/>
  <c r="B55" i="2"/>
  <c r="CL5" i="2"/>
  <c r="CL6" i="2"/>
  <c r="CL7" i="2"/>
  <c r="CL8" i="2"/>
  <c r="CL9" i="2"/>
  <c r="CL10" i="2"/>
  <c r="CL11" i="2"/>
  <c r="CL12" i="2"/>
  <c r="CL13" i="2"/>
  <c r="CL14" i="2"/>
  <c r="CL15" i="2"/>
  <c r="CL18" i="2"/>
  <c r="CL20" i="2"/>
  <c r="C5" i="13"/>
  <c r="CL23" i="2"/>
  <c r="CL26" i="2"/>
  <c r="CL27" i="2"/>
  <c r="CL29" i="2"/>
  <c r="C6" i="13"/>
  <c r="C4" i="13"/>
  <c r="B16" i="13"/>
  <c r="B8" i="13"/>
  <c r="CL34" i="2"/>
  <c r="CL36" i="2"/>
  <c r="B7" i="13"/>
  <c r="CL40" i="2"/>
  <c r="CL41" i="2"/>
  <c r="CL42" i="2"/>
  <c r="CL4" i="2"/>
  <c r="CK4" i="2"/>
  <c r="CJ4" i="2"/>
  <c r="CI4" i="2"/>
  <c r="CH4" i="2"/>
  <c r="CD4" i="2"/>
  <c r="CC4" i="2"/>
  <c r="CB4" i="2"/>
  <c r="CA4" i="2"/>
  <c r="BZ4" i="2"/>
  <c r="BY4" i="2"/>
  <c r="BX4" i="2"/>
  <c r="BW4" i="2"/>
  <c r="BV4" i="2"/>
  <c r="BU4" i="2"/>
  <c r="BT4" i="2"/>
  <c r="BS4" i="2"/>
  <c r="BR4" i="2"/>
  <c r="BQ4" i="2"/>
  <c r="BP4" i="2"/>
  <c r="BO4" i="2"/>
  <c r="BN4" i="2"/>
  <c r="BM4" i="2"/>
  <c r="BL4" i="2"/>
  <c r="BK4" i="2"/>
  <c r="BJ4" i="2"/>
  <c r="BI4" i="2"/>
  <c r="BH4" i="2"/>
  <c r="BY1" i="2"/>
  <c r="B17" i="13" l="1"/>
  <c r="E4" i="13"/>
  <c r="H4" i="13"/>
  <c r="I4" i="13"/>
  <c r="F4" i="13"/>
  <c r="B18" i="13"/>
  <c r="B12" i="13"/>
  <c r="D4" i="13"/>
  <c r="B19" i="13"/>
  <c r="B9" i="13"/>
  <c r="B5" i="13"/>
  <c r="CL43" i="2"/>
  <c r="C9" i="13"/>
  <c r="CL35" i="2"/>
  <c r="CL31" i="2"/>
  <c r="CL19" i="2"/>
  <c r="CL38" i="2"/>
  <c r="CL30" i="2"/>
  <c r="CL39" i="2"/>
  <c r="CL22" i="2"/>
  <c r="CL37" i="2"/>
  <c r="CL33" i="2"/>
  <c r="CL25" i="2"/>
  <c r="CL21" i="2"/>
  <c r="CL17" i="2"/>
  <c r="CL32" i="2"/>
  <c r="CL28" i="2"/>
  <c r="CL24" i="2"/>
  <c r="CL16" i="2"/>
  <c r="CM50" i="2"/>
  <c r="CE53" i="2"/>
  <c r="CF53" i="2"/>
  <c r="BJ53" i="2"/>
  <c r="CB53" i="2"/>
  <c r="BP53" i="2"/>
  <c r="CH53" i="2"/>
  <c r="BU53" i="2"/>
  <c r="BI53" i="2"/>
  <c r="BZ53" i="2"/>
  <c r="BT53" i="2"/>
  <c r="BN53" i="2"/>
  <c r="BH53" i="2"/>
  <c r="CJ53" i="2"/>
  <c r="BW53" i="2"/>
  <c r="BK53" i="2"/>
  <c r="CI53" i="2"/>
  <c r="BV53" i="2"/>
  <c r="CA53" i="2"/>
  <c r="BO53" i="2"/>
  <c r="BY53" i="2"/>
  <c r="BS53" i="2"/>
  <c r="BM53" i="2"/>
  <c r="CC53" i="2"/>
  <c r="BQ53" i="2"/>
  <c r="CK53" i="2"/>
  <c r="CD53" i="2"/>
  <c r="BX53" i="2"/>
  <c r="BR53" i="2"/>
  <c r="BL53" i="2"/>
  <c r="D63" i="2"/>
  <c r="H63" i="2"/>
  <c r="L63" i="2"/>
  <c r="P63" i="2"/>
  <c r="T63" i="2"/>
  <c r="X63" i="2"/>
  <c r="AB63" i="2"/>
  <c r="AV63" i="2"/>
  <c r="AZ63" i="2"/>
  <c r="BD63" i="2"/>
  <c r="E63" i="2"/>
  <c r="I63" i="2"/>
  <c r="M63" i="2"/>
  <c r="Q63" i="2"/>
  <c r="U63" i="2"/>
  <c r="Y63" i="2"/>
  <c r="AC63" i="2"/>
  <c r="AG63" i="2"/>
  <c r="AK63" i="2"/>
  <c r="AO63" i="2"/>
  <c r="AW63" i="2"/>
  <c r="BA63" i="2"/>
  <c r="BE63" i="2"/>
  <c r="AN63" i="2"/>
  <c r="AS63" i="2"/>
  <c r="AR63" i="2"/>
  <c r="AJ63" i="2"/>
  <c r="AF63" i="2"/>
  <c r="B63" i="2"/>
  <c r="F63" i="2"/>
  <c r="J63" i="2"/>
  <c r="N63" i="2"/>
  <c r="R63" i="2"/>
  <c r="V63" i="2"/>
  <c r="Z63" i="2"/>
  <c r="AD63" i="2"/>
  <c r="AH63" i="2"/>
  <c r="AL63" i="2"/>
  <c r="AP63" i="2"/>
  <c r="AT63" i="2"/>
  <c r="AX63" i="2"/>
  <c r="BB63" i="2"/>
  <c r="C63" i="2"/>
  <c r="G63" i="2"/>
  <c r="K63" i="2"/>
  <c r="O63" i="2"/>
  <c r="S63" i="2"/>
  <c r="W63" i="2"/>
  <c r="AA63" i="2"/>
  <c r="AE63" i="2"/>
  <c r="AI63" i="2"/>
  <c r="AM63" i="2"/>
  <c r="AQ63" i="2"/>
  <c r="AU63" i="2"/>
  <c r="AY63" i="2"/>
  <c r="BC63" i="2"/>
</calcChain>
</file>

<file path=xl/sharedStrings.xml><?xml version="1.0" encoding="utf-8"?>
<sst xmlns="http://schemas.openxmlformats.org/spreadsheetml/2006/main" count="1277" uniqueCount="132">
  <si>
    <t>JF</t>
  </si>
  <si>
    <t>Nom</t>
  </si>
  <si>
    <t>RTT</t>
  </si>
  <si>
    <t>CA</t>
  </si>
  <si>
    <t>CF</t>
  </si>
  <si>
    <t>MEDECINS</t>
  </si>
  <si>
    <t>L</t>
  </si>
  <si>
    <t>M</t>
  </si>
  <si>
    <t>Me</t>
  </si>
  <si>
    <t>J</t>
  </si>
  <si>
    <t>V</t>
  </si>
  <si>
    <t>S</t>
  </si>
  <si>
    <t>D</t>
  </si>
  <si>
    <t>S Jour</t>
  </si>
  <si>
    <t>D Jour</t>
  </si>
  <si>
    <t>Férié</t>
  </si>
  <si>
    <t>N</t>
  </si>
  <si>
    <t>J/NL</t>
  </si>
  <si>
    <t>L/N</t>
  </si>
  <si>
    <t>J/NA</t>
  </si>
  <si>
    <t>A/N</t>
  </si>
  <si>
    <t>Contrôle J/N</t>
  </si>
  <si>
    <t>S1/NU</t>
  </si>
  <si>
    <t>S2/S3/NP</t>
  </si>
  <si>
    <t>R/NR</t>
  </si>
  <si>
    <t>L/NL</t>
  </si>
  <si>
    <t>RR</t>
  </si>
  <si>
    <t>A/NA</t>
  </si>
  <si>
    <t>Postes</t>
  </si>
  <si>
    <t>Jours/Nuits</t>
  </si>
  <si>
    <t>S1</t>
  </si>
  <si>
    <t>/S1</t>
  </si>
  <si>
    <t>Nu</t>
  </si>
  <si>
    <t>S2</t>
  </si>
  <si>
    <t>S3</t>
  </si>
  <si>
    <t>Np</t>
  </si>
  <si>
    <t>HTCD</t>
  </si>
  <si>
    <t>Sm</t>
  </si>
  <si>
    <t>Ns</t>
  </si>
  <si>
    <t>R</t>
  </si>
  <si>
    <t>/R</t>
  </si>
  <si>
    <t>Nr</t>
  </si>
  <si>
    <t>NL</t>
  </si>
  <si>
    <t>A</t>
  </si>
  <si>
    <t>NA</t>
  </si>
  <si>
    <t>Clinique / Calculs du mois</t>
  </si>
  <si>
    <t>Sm+</t>
  </si>
  <si>
    <t>R+</t>
  </si>
  <si>
    <t>Nr+</t>
  </si>
  <si>
    <t>Ns+</t>
  </si>
  <si>
    <t>H</t>
  </si>
  <si>
    <t>N+</t>
  </si>
  <si>
    <t>G</t>
  </si>
  <si>
    <t>E</t>
  </si>
  <si>
    <t>ORU</t>
  </si>
  <si>
    <t>CM</t>
  </si>
  <si>
    <t>X</t>
  </si>
  <si>
    <t>CF/</t>
  </si>
  <si>
    <t>Staff</t>
  </si>
  <si>
    <t>x</t>
  </si>
  <si>
    <t>Sm/Ns</t>
  </si>
  <si>
    <t>H/</t>
  </si>
  <si>
    <t>g</t>
  </si>
  <si>
    <t>d</t>
  </si>
  <si>
    <t>staff</t>
  </si>
  <si>
    <t>rea</t>
  </si>
  <si>
    <t>o/</t>
  </si>
  <si>
    <t>/o</t>
  </si>
  <si>
    <t>o</t>
  </si>
  <si>
    <t>RC</t>
  </si>
  <si>
    <t>O</t>
  </si>
  <si>
    <t>RTT/</t>
  </si>
  <si>
    <t>"7/6"</t>
  </si>
  <si>
    <t>6/5</t>
  </si>
  <si>
    <t>7/6</t>
  </si>
  <si>
    <t>Lundi</t>
  </si>
  <si>
    <t>Mardi</t>
  </si>
  <si>
    <t>Mercredi</t>
  </si>
  <si>
    <t>Jeudi</t>
  </si>
  <si>
    <t>Vendredi</t>
  </si>
  <si>
    <t>Samedi</t>
  </si>
  <si>
    <t>Dimanche</t>
  </si>
  <si>
    <t>JOURS</t>
  </si>
  <si>
    <t>NUITS</t>
  </si>
  <si>
    <t>John</t>
  </si>
  <si>
    <t>Morau</t>
  </si>
  <si>
    <t>Gray</t>
  </si>
  <si>
    <t>House</t>
  </si>
  <si>
    <t>Piou</t>
  </si>
  <si>
    <t>Robert</t>
  </si>
  <si>
    <t>Azerty</t>
  </si>
  <si>
    <t>Poi</t>
  </si>
  <si>
    <t>Steve 1</t>
  </si>
  <si>
    <t>Steve 2</t>
  </si>
  <si>
    <t>Steve 3</t>
  </si>
  <si>
    <t>Steve 4</t>
  </si>
  <si>
    <t>Steve 5</t>
  </si>
  <si>
    <t>Steve 6</t>
  </si>
  <si>
    <t>Steve 7</t>
  </si>
  <si>
    <t>Steve 8</t>
  </si>
  <si>
    <t>Steve 9</t>
  </si>
  <si>
    <t>Steve 10</t>
  </si>
  <si>
    <t>Steve 11</t>
  </si>
  <si>
    <t>Steve 12</t>
  </si>
  <si>
    <t>Steve 13</t>
  </si>
  <si>
    <t>Steve 14</t>
  </si>
  <si>
    <t>Steve 15</t>
  </si>
  <si>
    <t>Steve 16</t>
  </si>
  <si>
    <t>Steve 17</t>
  </si>
  <si>
    <t>Steve 18</t>
  </si>
  <si>
    <t>Steve 19</t>
  </si>
  <si>
    <t>Steve 20</t>
  </si>
  <si>
    <t>Steve 21</t>
  </si>
  <si>
    <t>Steve 22</t>
  </si>
  <si>
    <t>Steve 23</t>
  </si>
  <si>
    <t>Steve 24</t>
  </si>
  <si>
    <t>Steve 25</t>
  </si>
  <si>
    <t>Steve 26</t>
  </si>
  <si>
    <t>Steve 27</t>
  </si>
  <si>
    <t>Steve 28</t>
  </si>
  <si>
    <t>Steve 29</t>
  </si>
  <si>
    <t>Steve 30</t>
  </si>
  <si>
    <t>Steve 31</t>
  </si>
  <si>
    <t>Steve 32</t>
  </si>
  <si>
    <t>Steve 33</t>
  </si>
  <si>
    <t>Steve 34</t>
  </si>
  <si>
    <t>Steve 35</t>
  </si>
  <si>
    <t>Steve 36</t>
  </si>
  <si>
    <t>Steve 37</t>
  </si>
  <si>
    <t>Steve 38</t>
  </si>
  <si>
    <t>Steve 39</t>
  </si>
  <si>
    <t>Steve 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</si>
</sst>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mm\-yy"/>
    <numFmt numFmtId="166" formatCode="mmm\-yy;@"/>
    <numFmt numFmtId="168" formatCode="d/m;@"/>
  </numFmts>
  <fonts count="1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  <charset val="1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sz val="8"/>
      <color rgb="FF000000"/>
      <name val="Arial"/>
      <family val="2"/>
      <charset val="1"/>
    </font>
    <font>
      <b/>
      <sz val="8"/>
      <color rgb="FF000000"/>
      <name val="Arial"/>
      <family val="2"/>
      <charset val="1"/>
    </font>
    <font>
      <b/>
      <sz val="11"/>
      <color theme="0"/>
      <name val="Calibri"/>
      <family val="2"/>
      <scheme val="minor"/>
    </font>
    <font>
      <sz val="10"/>
      <name val="Arial"/>
      <family val="2"/>
      <charset val="1"/>
    </font>
    <font>
      <sz val="10"/>
      <color indexed="8"/>
      <name val="Arial"/>
      <family val="2"/>
      <charset val="1"/>
    </font>
    <font>
      <b/>
      <sz val="8"/>
      <color indexed="8"/>
      <name val="Arial"/>
      <family val="2"/>
      <charset val="1"/>
    </font>
    <font>
      <sz val="8"/>
      <color indexed="8"/>
      <name val="Arial"/>
      <family val="2"/>
      <charset val="1"/>
    </font>
    <font>
      <sz val="8"/>
      <color theme="0"/>
      <name val="Calibri"/>
      <family val="2"/>
      <scheme val="minor"/>
    </font>
    <font>
      <b/>
      <i/>
      <sz val="8"/>
      <color rgb="FFFFFFFF"/>
      <name val="Calibri"/>
      <family val="2"/>
    </font>
    <font>
      <sz val="8"/>
      <color rgb="FFFFFFFF"/>
      <name val="Calibri"/>
      <family val="2"/>
    </font>
    <font>
      <sz val="8"/>
      <color rgb="FF000000"/>
      <name val="Calibri"/>
      <family val="2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rgb="FFFFCC99"/>
        <bgColor rgb="FFC0C0C0"/>
      </patternFill>
    </fill>
    <fill>
      <patternFill patternType="solid">
        <fgColor rgb="FF99CCFF"/>
        <bgColor rgb="FFCCCCFF"/>
      </patternFill>
    </fill>
    <fill>
      <patternFill patternType="solid">
        <fgColor rgb="FFC0C0C0"/>
        <bgColor rgb="FFCCCCFF"/>
      </patternFill>
    </fill>
    <fill>
      <patternFill patternType="solid">
        <fgColor rgb="FFA5A5A5"/>
      </patternFill>
    </fill>
    <fill>
      <patternFill patternType="solid">
        <fgColor theme="9" tint="0.59999389629810485"/>
        <bgColor rgb="FFCCCCFF"/>
      </patternFill>
    </fill>
    <fill>
      <patternFill patternType="solid">
        <fgColor theme="9" tint="0.59999389629810485"/>
        <bgColor rgb="FFC0C0C0"/>
      </patternFill>
    </fill>
    <fill>
      <patternFill patternType="solid">
        <fgColor theme="5" tint="0.79998168889431442"/>
        <bgColor rgb="FFCCCCFF"/>
      </patternFill>
    </fill>
    <fill>
      <patternFill patternType="solid">
        <fgColor theme="5" tint="0.79998168889431442"/>
        <bgColor rgb="FFC0C0C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</patternFill>
    </fill>
    <fill>
      <patternFill patternType="solid">
        <fgColor rgb="FF4F81BD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CCCCFF"/>
      </patternFill>
    </fill>
  </fills>
  <borders count="33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 style="double">
        <color indexed="64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indexed="64"/>
      </right>
      <top style="double">
        <color rgb="FF000000"/>
      </top>
      <bottom/>
      <diagonal/>
    </border>
    <border>
      <left style="thin">
        <color indexed="64"/>
      </left>
      <right style="thin">
        <color rgb="FF000000"/>
      </right>
      <top style="double">
        <color rgb="FF000000"/>
      </top>
      <bottom/>
      <diagonal/>
    </border>
    <border>
      <left style="thin">
        <color indexed="64"/>
      </left>
      <right style="thin">
        <color indexed="64"/>
      </right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</borders>
  <cellStyleXfs count="7">
    <xf numFmtId="0" fontId="0" fillId="0" borderId="0"/>
    <xf numFmtId="0" fontId="1" fillId="2" borderId="0" applyNumberFormat="0" applyBorder="0" applyAlignment="0" applyProtection="0"/>
    <xf numFmtId="0" fontId="2" fillId="0" borderId="0"/>
    <xf numFmtId="0" fontId="7" fillId="6" borderId="10" applyNumberFormat="0" applyAlignment="0" applyProtection="0"/>
    <xf numFmtId="0" fontId="8" fillId="0" borderId="0"/>
    <xf numFmtId="0" fontId="9" fillId="0" borderId="0"/>
    <xf numFmtId="0" fontId="1" fillId="12" borderId="0" applyNumberFormat="0" applyBorder="0" applyAlignment="0" applyProtection="0"/>
  </cellStyleXfs>
  <cellXfs count="96">
    <xf numFmtId="0" fontId="0" fillId="0" borderId="0" xfId="0"/>
    <xf numFmtId="0" fontId="4" fillId="0" borderId="0" xfId="2" applyFont="1" applyBorder="1"/>
    <xf numFmtId="0" fontId="1" fillId="2" borderId="1" xfId="1" applyBorder="1" applyProtection="1"/>
    <xf numFmtId="0" fontId="1" fillId="2" borderId="2" xfId="1" applyBorder="1"/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5" borderId="6" xfId="0" applyFont="1" applyFill="1" applyBorder="1" applyAlignment="1">
      <alignment horizontal="center"/>
    </xf>
    <xf numFmtId="0" fontId="5" fillId="5" borderId="7" xfId="0" applyFont="1" applyFill="1" applyBorder="1" applyAlignment="1">
      <alignment horizontal="center"/>
    </xf>
    <xf numFmtId="0" fontId="6" fillId="0" borderId="0" xfId="2" applyFont="1" applyBorder="1"/>
    <xf numFmtId="0" fontId="4" fillId="0" borderId="6" xfId="2" applyFont="1" applyBorder="1" applyAlignment="1">
      <alignment horizontal="center"/>
    </xf>
    <xf numFmtId="0" fontId="4" fillId="0" borderId="7" xfId="2" applyFont="1" applyBorder="1" applyAlignment="1">
      <alignment horizontal="center"/>
    </xf>
    <xf numFmtId="0" fontId="4" fillId="5" borderId="6" xfId="2" applyFont="1" applyFill="1" applyBorder="1" applyAlignment="1">
      <alignment horizontal="center"/>
    </xf>
    <xf numFmtId="0" fontId="4" fillId="5" borderId="7" xfId="2" applyFont="1" applyFill="1" applyBorder="1" applyAlignment="1">
      <alignment horizontal="center"/>
    </xf>
    <xf numFmtId="0" fontId="6" fillId="0" borderId="8" xfId="2" applyFont="1" applyBorder="1"/>
    <xf numFmtId="0" fontId="5" fillId="0" borderId="0" xfId="2" applyFont="1" applyBorder="1"/>
    <xf numFmtId="0" fontId="1" fillId="2" borderId="4" xfId="1" applyBorder="1" applyProtection="1"/>
    <xf numFmtId="1" fontId="10" fillId="0" borderId="0" xfId="5" applyNumberFormat="1" applyFont="1" applyBorder="1" applyAlignment="1">
      <alignment horizontal="center"/>
    </xf>
    <xf numFmtId="0" fontId="10" fillId="0" borderId="0" xfId="5" applyFont="1" applyBorder="1" applyAlignment="1">
      <alignment horizontal="center"/>
    </xf>
    <xf numFmtId="0" fontId="11" fillId="0" borderId="0" xfId="5" applyFont="1" applyAlignment="1">
      <alignment horizontal="center"/>
    </xf>
    <xf numFmtId="0" fontId="10" fillId="0" borderId="0" xfId="5" applyFont="1" applyAlignment="1">
      <alignment horizontal="center"/>
    </xf>
    <xf numFmtId="0" fontId="10" fillId="0" borderId="0" xfId="5" applyFont="1" applyFill="1" applyAlignment="1">
      <alignment horizontal="center"/>
    </xf>
    <xf numFmtId="166" fontId="1" fillId="2" borderId="9" xfId="1" applyNumberFormat="1" applyBorder="1" applyAlignment="1" applyProtection="1">
      <alignment horizontal="left"/>
    </xf>
    <xf numFmtId="0" fontId="5" fillId="4" borderId="15" xfId="0" applyFont="1" applyFill="1" applyBorder="1" applyAlignment="1">
      <alignment horizontal="center"/>
    </xf>
    <xf numFmtId="0" fontId="5" fillId="4" borderId="16" xfId="0" applyFont="1" applyFill="1" applyBorder="1" applyAlignment="1">
      <alignment horizontal="center"/>
    </xf>
    <xf numFmtId="0" fontId="5" fillId="5" borderId="15" xfId="0" applyFont="1" applyFill="1" applyBorder="1" applyAlignment="1">
      <alignment horizontal="center"/>
    </xf>
    <xf numFmtId="0" fontId="5" fillId="5" borderId="16" xfId="0" applyFont="1" applyFill="1" applyBorder="1" applyAlignment="1">
      <alignment horizontal="center"/>
    </xf>
    <xf numFmtId="0" fontId="5" fillId="7" borderId="11" xfId="0" applyFont="1" applyFill="1" applyBorder="1" applyAlignment="1">
      <alignment horizontal="center"/>
    </xf>
    <xf numFmtId="0" fontId="5" fillId="7" borderId="12" xfId="0" applyFont="1" applyFill="1" applyBorder="1" applyAlignment="1">
      <alignment horizontal="center"/>
    </xf>
    <xf numFmtId="0" fontId="5" fillId="5" borderId="11" xfId="0" applyFont="1" applyFill="1" applyBorder="1" applyAlignment="1">
      <alignment horizontal="center"/>
    </xf>
    <xf numFmtId="0" fontId="5" fillId="5" borderId="12" xfId="0" applyFont="1" applyFill="1" applyBorder="1" applyAlignment="1">
      <alignment horizontal="center"/>
    </xf>
    <xf numFmtId="0" fontId="5" fillId="5" borderId="14" xfId="0" applyFont="1" applyFill="1" applyBorder="1" applyAlignment="1">
      <alignment horizontal="center"/>
    </xf>
    <xf numFmtId="0" fontId="5" fillId="5" borderId="17" xfId="0" applyFont="1" applyFill="1" applyBorder="1" applyAlignment="1">
      <alignment horizontal="center"/>
    </xf>
    <xf numFmtId="0" fontId="4" fillId="0" borderId="19" xfId="2" applyFont="1" applyBorder="1" applyAlignment="1">
      <alignment horizontal="center"/>
    </xf>
    <xf numFmtId="0" fontId="5" fillId="9" borderId="15" xfId="0" applyFont="1" applyFill="1" applyBorder="1" applyAlignment="1">
      <alignment horizontal="center"/>
    </xf>
    <xf numFmtId="0" fontId="5" fillId="9" borderId="16" xfId="0" applyFont="1" applyFill="1" applyBorder="1" applyAlignment="1">
      <alignment horizontal="center"/>
    </xf>
    <xf numFmtId="0" fontId="5" fillId="9" borderId="11" xfId="0" applyFont="1" applyFill="1" applyBorder="1" applyAlignment="1">
      <alignment horizontal="center"/>
    </xf>
    <xf numFmtId="0" fontId="5" fillId="9" borderId="12" xfId="0" applyFont="1" applyFill="1" applyBorder="1" applyAlignment="1">
      <alignment horizontal="center"/>
    </xf>
    <xf numFmtId="0" fontId="5" fillId="11" borderId="6" xfId="0" applyFont="1" applyFill="1" applyBorder="1" applyAlignment="1">
      <alignment horizontal="center"/>
    </xf>
    <xf numFmtId="0" fontId="5" fillId="11" borderId="7" xfId="0" applyFont="1" applyFill="1" applyBorder="1" applyAlignment="1">
      <alignment horizontal="center"/>
    </xf>
    <xf numFmtId="0" fontId="4" fillId="11" borderId="6" xfId="2" applyFont="1" applyFill="1" applyBorder="1" applyAlignment="1">
      <alignment horizontal="center"/>
    </xf>
    <xf numFmtId="0" fontId="4" fillId="11" borderId="7" xfId="2" applyFont="1" applyFill="1" applyBorder="1" applyAlignment="1">
      <alignment horizontal="center"/>
    </xf>
    <xf numFmtId="0" fontId="4" fillId="11" borderId="19" xfId="2" applyFont="1" applyFill="1" applyBorder="1" applyAlignment="1">
      <alignment horizontal="center"/>
    </xf>
    <xf numFmtId="164" fontId="13" fillId="13" borderId="9" xfId="1" applyNumberFormat="1" applyFont="1" applyFill="1" applyBorder="1" applyProtection="1"/>
    <xf numFmtId="0" fontId="15" fillId="0" borderId="0" xfId="0" applyFont="1" applyFill="1" applyBorder="1"/>
    <xf numFmtId="0" fontId="4" fillId="3" borderId="21" xfId="4" applyFont="1" applyFill="1" applyBorder="1" applyAlignment="1">
      <alignment horizontal="center"/>
    </xf>
    <xf numFmtId="0" fontId="4" fillId="3" borderId="23" xfId="4" applyFont="1" applyFill="1" applyBorder="1" applyAlignment="1">
      <alignment horizontal="center" textRotation="90"/>
    </xf>
    <xf numFmtId="0" fontId="14" fillId="13" borderId="0" xfId="1" applyFont="1" applyFill="1" applyBorder="1" applyProtection="1"/>
    <xf numFmtId="0" fontId="4" fillId="3" borderId="29" xfId="4" applyFont="1" applyFill="1" applyBorder="1" applyAlignment="1">
      <alignment horizontal="center" textRotation="90"/>
    </xf>
    <xf numFmtId="0" fontId="13" fillId="13" borderId="0" xfId="1" applyFont="1" applyFill="1" applyBorder="1" applyProtection="1"/>
    <xf numFmtId="0" fontId="4" fillId="0" borderId="2" xfId="4" applyFont="1" applyFill="1" applyBorder="1" applyAlignment="1">
      <alignment horizontal="center"/>
    </xf>
    <xf numFmtId="0" fontId="14" fillId="13" borderId="2" xfId="1" applyFont="1" applyFill="1" applyBorder="1"/>
    <xf numFmtId="0" fontId="4" fillId="0" borderId="0" xfId="2" applyFont="1" applyFill="1" applyBorder="1"/>
    <xf numFmtId="0" fontId="4" fillId="0" borderId="0" xfId="4" applyFont="1" applyFill="1" applyBorder="1" applyAlignment="1">
      <alignment horizontal="center"/>
    </xf>
    <xf numFmtId="0" fontId="4" fillId="0" borderId="3" xfId="2" applyFont="1" applyFill="1" applyBorder="1"/>
    <xf numFmtId="0" fontId="16" fillId="0" borderId="0" xfId="0" applyFont="1"/>
    <xf numFmtId="2" fontId="12" fillId="2" borderId="19" xfId="1" applyNumberFormat="1" applyFont="1" applyBorder="1" applyAlignment="1"/>
    <xf numFmtId="0" fontId="17" fillId="6" borderId="10" xfId="3" applyFont="1" applyAlignment="1">
      <alignment horizontal="center"/>
    </xf>
    <xf numFmtId="0" fontId="12" fillId="2" borderId="5" xfId="1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2" fillId="2" borderId="2" xfId="1" applyFont="1" applyBorder="1" applyAlignment="1">
      <alignment horizontal="center"/>
    </xf>
    <xf numFmtId="2" fontId="12" fillId="2" borderId="11" xfId="1" applyNumberFormat="1" applyFont="1" applyBorder="1" applyAlignment="1"/>
    <xf numFmtId="0" fontId="5" fillId="5" borderId="6" xfId="0" applyFont="1" applyFill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14" fontId="4" fillId="11" borderId="7" xfId="2" applyNumberFormat="1" applyFont="1" applyFill="1" applyBorder="1" applyAlignment="1">
      <alignment horizontal="center"/>
    </xf>
    <xf numFmtId="49" fontId="3" fillId="0" borderId="8" xfId="2" applyNumberFormat="1" applyFont="1" applyBorder="1" applyAlignment="1">
      <alignment horizontal="center"/>
    </xf>
    <xf numFmtId="49" fontId="3" fillId="14" borderId="8" xfId="2" applyNumberFormat="1" applyFont="1" applyFill="1" applyBorder="1" applyAlignment="1">
      <alignment horizontal="center"/>
    </xf>
    <xf numFmtId="0" fontId="5" fillId="14" borderId="6" xfId="0" applyFont="1" applyFill="1" applyBorder="1" applyAlignment="1">
      <alignment horizontal="center"/>
    </xf>
    <xf numFmtId="0" fontId="5" fillId="15" borderId="6" xfId="0" applyFont="1" applyFill="1" applyBorder="1" applyAlignment="1">
      <alignment horizontal="center"/>
    </xf>
    <xf numFmtId="0" fontId="5" fillId="15" borderId="7" xfId="0" applyFont="1" applyFill="1" applyBorder="1" applyAlignment="1">
      <alignment horizontal="center"/>
    </xf>
    <xf numFmtId="0" fontId="5" fillId="16" borderId="7" xfId="0" applyFont="1" applyFill="1" applyBorder="1" applyAlignment="1">
      <alignment horizontal="center"/>
    </xf>
    <xf numFmtId="0" fontId="4" fillId="16" borderId="7" xfId="2" applyFont="1" applyFill="1" applyBorder="1" applyAlignment="1">
      <alignment horizontal="center"/>
    </xf>
    <xf numFmtId="0" fontId="5" fillId="16" borderId="6" xfId="0" applyFont="1" applyFill="1" applyBorder="1" applyAlignment="1">
      <alignment horizontal="center"/>
    </xf>
    <xf numFmtId="0" fontId="1" fillId="2" borderId="2" xfId="1" applyBorder="1" applyAlignment="1">
      <alignment horizontal="center"/>
    </xf>
    <xf numFmtId="168" fontId="1" fillId="2" borderId="2" xfId="1" applyNumberFormat="1" applyBorder="1" applyAlignment="1">
      <alignment horizontal="center"/>
    </xf>
    <xf numFmtId="0" fontId="16" fillId="0" borderId="2" xfId="0" applyFont="1" applyBorder="1" applyAlignment="1">
      <alignment horizontal="center"/>
    </xf>
    <xf numFmtId="0" fontId="16" fillId="0" borderId="2" xfId="0" applyFont="1" applyBorder="1"/>
    <xf numFmtId="17" fontId="1" fillId="2" borderId="2" xfId="1" applyNumberFormat="1" applyBorder="1"/>
    <xf numFmtId="0" fontId="1" fillId="12" borderId="2" xfId="6" applyBorder="1"/>
    <xf numFmtId="0" fontId="1" fillId="12" borderId="2" xfId="6" applyBorder="1" applyAlignment="1">
      <alignment horizontal="center"/>
    </xf>
    <xf numFmtId="0" fontId="4" fillId="3" borderId="27" xfId="4" applyFont="1" applyFill="1" applyBorder="1" applyAlignment="1">
      <alignment horizontal="center" textRotation="90"/>
    </xf>
    <xf numFmtId="0" fontId="4" fillId="3" borderId="32" xfId="4" applyFont="1" applyFill="1" applyBorder="1" applyAlignment="1">
      <alignment horizontal="center" textRotation="90"/>
    </xf>
    <xf numFmtId="0" fontId="4" fillId="3" borderId="22" xfId="4" applyFont="1" applyFill="1" applyBorder="1" applyAlignment="1">
      <alignment horizontal="center" textRotation="90"/>
    </xf>
    <xf numFmtId="0" fontId="4" fillId="3" borderId="28" xfId="4" applyFont="1" applyFill="1" applyBorder="1" applyAlignment="1">
      <alignment horizontal="center" textRotation="90"/>
    </xf>
    <xf numFmtId="0" fontId="4" fillId="3" borderId="24" xfId="4" applyFont="1" applyFill="1" applyBorder="1" applyAlignment="1">
      <alignment horizontal="center" textRotation="90"/>
    </xf>
    <xf numFmtId="0" fontId="4" fillId="3" borderId="30" xfId="4" applyFont="1" applyFill="1" applyBorder="1" applyAlignment="1">
      <alignment horizontal="center" textRotation="90"/>
    </xf>
    <xf numFmtId="0" fontId="4" fillId="3" borderId="23" xfId="4" applyFont="1" applyFill="1" applyBorder="1" applyAlignment="1">
      <alignment horizontal="center" textRotation="90"/>
    </xf>
    <xf numFmtId="0" fontId="4" fillId="3" borderId="29" xfId="4" applyFont="1" applyFill="1" applyBorder="1" applyAlignment="1">
      <alignment horizontal="center" textRotation="90"/>
    </xf>
    <xf numFmtId="0" fontId="4" fillId="3" borderId="25" xfId="4" applyFont="1" applyFill="1" applyBorder="1" applyAlignment="1">
      <alignment horizontal="center" textRotation="90"/>
    </xf>
    <xf numFmtId="0" fontId="4" fillId="3" borderId="13" xfId="4" applyFont="1" applyFill="1" applyBorder="1" applyAlignment="1">
      <alignment horizontal="center" textRotation="90"/>
    </xf>
    <xf numFmtId="0" fontId="4" fillId="3" borderId="26" xfId="4" applyFont="1" applyFill="1" applyBorder="1" applyAlignment="1">
      <alignment horizontal="center" textRotation="90"/>
    </xf>
    <xf numFmtId="0" fontId="4" fillId="3" borderId="31" xfId="4" applyFont="1" applyFill="1" applyBorder="1" applyAlignment="1">
      <alignment horizontal="center" textRotation="90"/>
    </xf>
    <xf numFmtId="0" fontId="4" fillId="3" borderId="20" xfId="4" applyFont="1" applyFill="1" applyBorder="1" applyAlignment="1">
      <alignment horizontal="center"/>
    </xf>
    <xf numFmtId="0" fontId="4" fillId="3" borderId="21" xfId="4" applyFont="1" applyFill="1" applyBorder="1" applyAlignment="1">
      <alignment horizontal="center"/>
    </xf>
    <xf numFmtId="166" fontId="4" fillId="3" borderId="21" xfId="4" applyNumberFormat="1" applyFont="1" applyFill="1" applyBorder="1" applyAlignment="1">
      <alignment horizontal="center"/>
    </xf>
    <xf numFmtId="0" fontId="6" fillId="8" borderId="18" xfId="0" applyFont="1" applyFill="1" applyBorder="1" applyAlignment="1">
      <alignment horizontal="center"/>
    </xf>
    <xf numFmtId="0" fontId="6" fillId="10" borderId="18" xfId="0" applyFont="1" applyFill="1" applyBorder="1" applyAlignment="1">
      <alignment horizontal="center"/>
    </xf>
  </cellXfs>
  <cellStyles count="7">
    <cellStyle name="Accent1" xfId="1" builtinId="29"/>
    <cellStyle name="Accent2" xfId="6" builtinId="33"/>
    <cellStyle name="Excel Built-in Normal" xfId="4"/>
    <cellStyle name="Excel Built-in Normal 1" xfId="5"/>
    <cellStyle name="Normal" xfId="0" builtinId="0"/>
    <cellStyle name="TableStyleLight1" xfId="2"/>
    <cellStyle name="Vérification" xfId="3" builtinId="23"/>
  </cellStyles>
  <dxfs count="13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sz val="10"/>
        <color rgb="FFFF0000"/>
        <name val="Arial"/>
      </font>
    </dxf>
    <dxf>
      <font>
        <sz val="10"/>
        <name val="Arial"/>
      </font>
      <fill>
        <patternFill>
          <bgColor rgb="FF33CCCC"/>
        </patternFill>
      </fill>
    </dxf>
    <dxf>
      <font>
        <sz val="10"/>
        <color rgb="FFFF0000"/>
        <name val="Arial"/>
      </font>
    </dxf>
    <dxf>
      <font>
        <sz val="10"/>
        <color rgb="FFFF0000"/>
        <name val="Arial"/>
      </font>
    </dxf>
    <dxf>
      <font>
        <sz val="10"/>
        <name val="Arial"/>
      </font>
      <fill>
        <patternFill>
          <bgColor rgb="FF33CCCC"/>
        </patternFill>
      </fill>
    </dxf>
    <dxf>
      <font>
        <sz val="10"/>
        <color rgb="FFFF0000"/>
        <name val="Arial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JF78"/>
  <sheetViews>
    <sheetView zoomScale="75" zoomScaleNormal="75" workbookViewId="0">
      <selection activeCell="A4" sqref="A4"/>
    </sheetView>
  </sheetViews>
  <sheetFormatPr baseColWidth="10" defaultRowHeight="15" x14ac:dyDescent="0.25"/>
  <cols>
    <col min="1" max="1" width="14" bestFit="1" customWidth="1"/>
    <col min="2" max="2" width="4.28515625" bestFit="1" customWidth="1"/>
    <col min="3" max="3" width="3" bestFit="1" customWidth="1"/>
    <col min="4" max="4" width="3.140625" bestFit="1" customWidth="1"/>
    <col min="5" max="5" width="3" bestFit="1" customWidth="1"/>
    <col min="6" max="6" width="4" bestFit="1" customWidth="1"/>
    <col min="7" max="7" width="3" bestFit="1" customWidth="1"/>
    <col min="8" max="8" width="4" bestFit="1" customWidth="1"/>
    <col min="9" max="9" width="3" bestFit="1" customWidth="1"/>
    <col min="10" max="10" width="3.140625" bestFit="1" customWidth="1"/>
    <col min="11" max="11" width="3" bestFit="1" customWidth="1"/>
    <col min="12" max="12" width="3.140625" bestFit="1" customWidth="1"/>
    <col min="13" max="13" width="3" bestFit="1" customWidth="1"/>
    <col min="14" max="14" width="3.140625" bestFit="1" customWidth="1"/>
    <col min="15" max="15" width="3" bestFit="1" customWidth="1"/>
    <col min="16" max="16" width="4" bestFit="1" customWidth="1"/>
    <col min="17" max="17" width="3.140625" bestFit="1" customWidth="1"/>
    <col min="18" max="18" width="4" bestFit="1" customWidth="1"/>
    <col min="19" max="19" width="3.140625" bestFit="1" customWidth="1"/>
    <col min="20" max="20" width="4" bestFit="1" customWidth="1"/>
    <col min="21" max="21" width="3" bestFit="1" customWidth="1"/>
    <col min="22" max="22" width="3.28515625" bestFit="1" customWidth="1"/>
    <col min="23" max="23" width="3.140625" bestFit="1" customWidth="1"/>
    <col min="24" max="24" width="4" bestFit="1" customWidth="1"/>
    <col min="25" max="25" width="3.140625" bestFit="1" customWidth="1"/>
    <col min="26" max="26" width="3.28515625" bestFit="1" customWidth="1"/>
    <col min="27" max="27" width="3" bestFit="1" customWidth="1"/>
    <col min="28" max="28" width="3.28515625" bestFit="1" customWidth="1"/>
    <col min="29" max="29" width="3" bestFit="1" customWidth="1"/>
    <col min="30" max="30" width="4" bestFit="1" customWidth="1"/>
    <col min="31" max="31" width="3" bestFit="1" customWidth="1"/>
    <col min="32" max="32" width="5.7109375" bestFit="1" customWidth="1"/>
    <col min="33" max="33" width="3" bestFit="1" customWidth="1"/>
    <col min="34" max="34" width="4.42578125" bestFit="1" customWidth="1"/>
    <col min="35" max="35" width="3" bestFit="1" customWidth="1"/>
    <col min="36" max="36" width="4" bestFit="1" customWidth="1"/>
    <col min="37" max="37" width="3" bestFit="1" customWidth="1"/>
    <col min="38" max="38" width="4" bestFit="1" customWidth="1"/>
    <col min="39" max="39" width="3" bestFit="1" customWidth="1"/>
    <col min="40" max="40" width="3.140625" bestFit="1" customWidth="1"/>
    <col min="41" max="41" width="3" bestFit="1" customWidth="1"/>
    <col min="42" max="42" width="3.140625" bestFit="1" customWidth="1"/>
    <col min="43" max="43" width="3" bestFit="1" customWidth="1"/>
    <col min="44" max="44" width="3.28515625" bestFit="1" customWidth="1"/>
    <col min="45" max="45" width="3" bestFit="1" customWidth="1"/>
    <col min="46" max="46" width="7.5703125" bestFit="1" customWidth="1"/>
    <col min="47" max="47" width="3.140625" bestFit="1" customWidth="1"/>
    <col min="48" max="48" width="4.28515625" bestFit="1" customWidth="1"/>
    <col min="49" max="49" width="3.140625" bestFit="1" customWidth="1"/>
    <col min="50" max="50" width="4" bestFit="1" customWidth="1"/>
    <col min="51" max="51" width="3.140625" bestFit="1" customWidth="1"/>
    <col min="52" max="52" width="4" bestFit="1" customWidth="1"/>
    <col min="53" max="53" width="3.140625" bestFit="1" customWidth="1"/>
    <col min="54" max="54" width="3.28515625" bestFit="1" customWidth="1"/>
    <col min="55" max="55" width="3" bestFit="1" customWidth="1"/>
    <col min="56" max="56" width="3.28515625" bestFit="1" customWidth="1"/>
    <col min="57" max="57" width="4.5703125" bestFit="1" customWidth="1"/>
    <col min="58" max="59" width="4.140625" style="51" customWidth="1"/>
    <col min="60" max="88" width="3.5703125" style="52" hidden="1" customWidth="1"/>
    <col min="89" max="89" width="4" style="52" hidden="1" customWidth="1"/>
    <col min="90" max="90" width="13.28515625" style="51" hidden="1" customWidth="1"/>
  </cols>
  <sheetData>
    <row r="1" spans="1:90" ht="16.5" customHeight="1" thickTop="1" thickBot="1" x14ac:dyDescent="0.3">
      <c r="A1" s="21">
        <v>42125</v>
      </c>
      <c r="B1" s="22" t="s">
        <v>6</v>
      </c>
      <c r="C1" s="23">
        <v>4</v>
      </c>
      <c r="D1" s="22" t="s">
        <v>7</v>
      </c>
      <c r="E1" s="23">
        <v>5</v>
      </c>
      <c r="F1" s="22" t="s">
        <v>8</v>
      </c>
      <c r="G1" s="23">
        <v>6</v>
      </c>
      <c r="H1" s="22" t="s">
        <v>9</v>
      </c>
      <c r="I1" s="23">
        <v>7</v>
      </c>
      <c r="J1" s="33" t="s">
        <v>10</v>
      </c>
      <c r="K1" s="34">
        <v>8</v>
      </c>
      <c r="L1" s="24" t="s">
        <v>11</v>
      </c>
      <c r="M1" s="25">
        <v>9</v>
      </c>
      <c r="N1" s="24" t="s">
        <v>12</v>
      </c>
      <c r="O1" s="25">
        <v>10</v>
      </c>
      <c r="P1" s="22" t="s">
        <v>6</v>
      </c>
      <c r="Q1" s="23">
        <v>11</v>
      </c>
      <c r="R1" s="22" t="s">
        <v>7</v>
      </c>
      <c r="S1" s="23">
        <v>12</v>
      </c>
      <c r="T1" s="22" t="s">
        <v>8</v>
      </c>
      <c r="U1" s="23">
        <v>13</v>
      </c>
      <c r="V1" s="33" t="s">
        <v>9</v>
      </c>
      <c r="W1" s="34">
        <v>14</v>
      </c>
      <c r="X1" s="22" t="s">
        <v>10</v>
      </c>
      <c r="Y1" s="23">
        <v>15</v>
      </c>
      <c r="Z1" s="24" t="s">
        <v>11</v>
      </c>
      <c r="AA1" s="25">
        <v>16</v>
      </c>
      <c r="AB1" s="24" t="s">
        <v>12</v>
      </c>
      <c r="AC1" s="25">
        <v>17</v>
      </c>
      <c r="AD1" s="22" t="s">
        <v>6</v>
      </c>
      <c r="AE1" s="23">
        <v>18</v>
      </c>
      <c r="AF1" s="22" t="s">
        <v>7</v>
      </c>
      <c r="AG1" s="23">
        <v>19</v>
      </c>
      <c r="AH1" s="22" t="s">
        <v>8</v>
      </c>
      <c r="AI1" s="23">
        <v>20</v>
      </c>
      <c r="AJ1" s="22" t="s">
        <v>9</v>
      </c>
      <c r="AK1" s="23">
        <v>21</v>
      </c>
      <c r="AL1" s="22" t="s">
        <v>10</v>
      </c>
      <c r="AM1" s="23">
        <v>22</v>
      </c>
      <c r="AN1" s="24" t="s">
        <v>11</v>
      </c>
      <c r="AO1" s="25">
        <v>23</v>
      </c>
      <c r="AP1" s="24" t="s">
        <v>12</v>
      </c>
      <c r="AQ1" s="25">
        <v>24</v>
      </c>
      <c r="AR1" s="33" t="s">
        <v>6</v>
      </c>
      <c r="AS1" s="34">
        <v>25</v>
      </c>
      <c r="AT1" s="22" t="s">
        <v>7</v>
      </c>
      <c r="AU1" s="23">
        <v>26</v>
      </c>
      <c r="AV1" s="22" t="s">
        <v>8</v>
      </c>
      <c r="AW1" s="23">
        <v>27</v>
      </c>
      <c r="AX1" s="22" t="s">
        <v>9</v>
      </c>
      <c r="AY1" s="23">
        <v>28</v>
      </c>
      <c r="AZ1" s="22" t="s">
        <v>10</v>
      </c>
      <c r="BA1" s="23">
        <v>29</v>
      </c>
      <c r="BB1" s="24" t="s">
        <v>11</v>
      </c>
      <c r="BC1" s="25">
        <v>30</v>
      </c>
      <c r="BD1" s="24" t="s">
        <v>12</v>
      </c>
      <c r="BE1" s="25">
        <v>31</v>
      </c>
      <c r="BF1" s="43"/>
      <c r="BG1" s="43"/>
      <c r="BH1" s="91" t="s">
        <v>45</v>
      </c>
      <c r="BI1" s="92"/>
      <c r="BJ1" s="92"/>
      <c r="BK1" s="92"/>
      <c r="BL1" s="92"/>
      <c r="BM1" s="92"/>
      <c r="BN1" s="92"/>
      <c r="BO1" s="92"/>
      <c r="BP1" s="92"/>
      <c r="BQ1" s="92"/>
      <c r="BR1" s="92"/>
      <c r="BS1" s="92"/>
      <c r="BT1" s="92"/>
      <c r="BU1" s="92"/>
      <c r="BV1" s="92"/>
      <c r="BW1" s="92"/>
      <c r="BX1" s="44"/>
      <c r="BY1" s="93">
        <f>A1</f>
        <v>42125</v>
      </c>
      <c r="BZ1" s="92"/>
      <c r="CA1" s="92"/>
      <c r="CB1" s="92"/>
      <c r="CC1" s="92"/>
      <c r="CD1" s="92"/>
      <c r="CE1" s="92"/>
      <c r="CF1" s="92"/>
      <c r="CG1" s="92"/>
      <c r="CH1" s="92"/>
      <c r="CI1" s="92"/>
      <c r="CJ1" s="92"/>
      <c r="CK1" s="92"/>
      <c r="CL1" s="42" t="s">
        <v>5</v>
      </c>
    </row>
    <row r="2" spans="1:90" ht="16.5" thickTop="1" thickBot="1" x14ac:dyDescent="0.3">
      <c r="A2" s="2">
        <v>4</v>
      </c>
      <c r="B2" s="26" t="s">
        <v>11</v>
      </c>
      <c r="C2" s="27">
        <v>19</v>
      </c>
      <c r="D2" s="26"/>
      <c r="E2" s="27"/>
      <c r="F2" s="26"/>
      <c r="G2" s="27"/>
      <c r="H2" s="26"/>
      <c r="I2" s="27"/>
      <c r="J2" s="35"/>
      <c r="K2" s="36"/>
      <c r="L2" s="28"/>
      <c r="M2" s="29"/>
      <c r="N2" s="28"/>
      <c r="O2" s="29"/>
      <c r="P2" s="26" t="s">
        <v>11</v>
      </c>
      <c r="Q2" s="27">
        <v>20</v>
      </c>
      <c r="R2" s="26"/>
      <c r="S2" s="27"/>
      <c r="T2" s="26"/>
      <c r="U2" s="27"/>
      <c r="V2" s="35"/>
      <c r="W2" s="36"/>
      <c r="X2" s="26"/>
      <c r="Y2" s="27"/>
      <c r="Z2" s="28"/>
      <c r="AA2" s="29"/>
      <c r="AB2" s="28"/>
      <c r="AC2" s="29"/>
      <c r="AD2" s="26" t="s">
        <v>11</v>
      </c>
      <c r="AE2" s="27">
        <v>21</v>
      </c>
      <c r="AF2" s="26"/>
      <c r="AG2" s="27"/>
      <c r="AH2" s="26"/>
      <c r="AI2" s="27"/>
      <c r="AJ2" s="26"/>
      <c r="AK2" s="27"/>
      <c r="AL2" s="26"/>
      <c r="AM2" s="27"/>
      <c r="AN2" s="28"/>
      <c r="AO2" s="29"/>
      <c r="AP2" s="28"/>
      <c r="AQ2" s="29"/>
      <c r="AR2" s="35" t="s">
        <v>11</v>
      </c>
      <c r="AS2" s="36">
        <v>22</v>
      </c>
      <c r="AT2" s="26"/>
      <c r="AU2" s="27"/>
      <c r="AV2" s="26"/>
      <c r="AW2" s="27"/>
      <c r="AX2" s="26"/>
      <c r="AY2" s="27"/>
      <c r="AZ2" s="26"/>
      <c r="BA2" s="27"/>
      <c r="BB2" s="28"/>
      <c r="BC2" s="29"/>
      <c r="BD2" s="28"/>
      <c r="BE2" s="29"/>
      <c r="BF2" s="43"/>
      <c r="BG2" s="43"/>
      <c r="BH2" s="81" t="s">
        <v>30</v>
      </c>
      <c r="BI2" s="81" t="s">
        <v>31</v>
      </c>
      <c r="BJ2" s="85" t="s">
        <v>32</v>
      </c>
      <c r="BK2" s="83" t="s">
        <v>33</v>
      </c>
      <c r="BL2" s="81" t="s">
        <v>34</v>
      </c>
      <c r="BM2" s="85" t="s">
        <v>35</v>
      </c>
      <c r="BN2" s="87" t="s">
        <v>36</v>
      </c>
      <c r="BO2" s="83" t="s">
        <v>37</v>
      </c>
      <c r="BP2" s="81" t="s">
        <v>38</v>
      </c>
      <c r="BQ2" s="81" t="s">
        <v>46</v>
      </c>
      <c r="BR2" s="85" t="s">
        <v>49</v>
      </c>
      <c r="BS2" s="83" t="s">
        <v>39</v>
      </c>
      <c r="BT2" s="81" t="s">
        <v>47</v>
      </c>
      <c r="BU2" s="81" t="s">
        <v>40</v>
      </c>
      <c r="BV2" s="81" t="s">
        <v>26</v>
      </c>
      <c r="BW2" s="81" t="s">
        <v>41</v>
      </c>
      <c r="BX2" s="45"/>
      <c r="BY2" s="83" t="s">
        <v>6</v>
      </c>
      <c r="BZ2" s="85" t="s">
        <v>42</v>
      </c>
      <c r="CA2" s="83" t="s">
        <v>43</v>
      </c>
      <c r="CB2" s="85" t="s">
        <v>44</v>
      </c>
      <c r="CC2" s="83" t="s">
        <v>9</v>
      </c>
      <c r="CD2" s="85" t="s">
        <v>16</v>
      </c>
      <c r="CE2" s="83" t="s">
        <v>13</v>
      </c>
      <c r="CF2" s="85" t="s">
        <v>14</v>
      </c>
      <c r="CG2" s="87" t="s">
        <v>15</v>
      </c>
      <c r="CH2" s="89" t="s">
        <v>17</v>
      </c>
      <c r="CI2" s="81" t="s">
        <v>18</v>
      </c>
      <c r="CJ2" s="81" t="s">
        <v>19</v>
      </c>
      <c r="CK2" s="79" t="s">
        <v>20</v>
      </c>
      <c r="CL2" s="46"/>
    </row>
    <row r="3" spans="1:90" ht="19.5" thickTop="1" thickBot="1" x14ac:dyDescent="0.3">
      <c r="A3" s="15" t="s">
        <v>1</v>
      </c>
      <c r="B3" s="94"/>
      <c r="C3" s="94"/>
      <c r="D3" s="94"/>
      <c r="E3" s="94"/>
      <c r="F3" s="94"/>
      <c r="G3" s="94"/>
      <c r="H3" s="94"/>
      <c r="I3" s="94"/>
      <c r="J3" s="95"/>
      <c r="K3" s="95"/>
      <c r="L3" s="30"/>
      <c r="M3" s="31"/>
      <c r="N3" s="30"/>
      <c r="O3" s="31"/>
      <c r="P3" s="94"/>
      <c r="Q3" s="94"/>
      <c r="R3" s="94"/>
      <c r="S3" s="94"/>
      <c r="T3" s="94"/>
      <c r="U3" s="94"/>
      <c r="V3" s="95"/>
      <c r="W3" s="95"/>
      <c r="X3" s="94"/>
      <c r="Y3" s="94"/>
      <c r="Z3" s="30"/>
      <c r="AA3" s="31"/>
      <c r="AB3" s="30"/>
      <c r="AC3" s="31"/>
      <c r="AD3" s="94"/>
      <c r="AE3" s="94"/>
      <c r="AF3" s="94"/>
      <c r="AG3" s="94"/>
      <c r="AH3" s="94"/>
      <c r="AI3" s="94"/>
      <c r="AJ3" s="94"/>
      <c r="AK3" s="94"/>
      <c r="AL3" s="94"/>
      <c r="AM3" s="94"/>
      <c r="AN3" s="30"/>
      <c r="AO3" s="31"/>
      <c r="AP3" s="30"/>
      <c r="AQ3" s="31"/>
      <c r="AR3" s="95"/>
      <c r="AS3" s="95"/>
      <c r="AT3" s="94"/>
      <c r="AU3" s="94"/>
      <c r="AV3" s="94"/>
      <c r="AW3" s="94"/>
      <c r="AX3" s="94"/>
      <c r="AY3" s="94"/>
      <c r="AZ3" s="94"/>
      <c r="BA3" s="94"/>
      <c r="BB3" s="30"/>
      <c r="BC3" s="31"/>
      <c r="BD3" s="30"/>
      <c r="BE3" s="31"/>
      <c r="BF3" s="43"/>
      <c r="BG3" s="43"/>
      <c r="BH3" s="82"/>
      <c r="BI3" s="82"/>
      <c r="BJ3" s="86"/>
      <c r="BK3" s="84"/>
      <c r="BL3" s="82"/>
      <c r="BM3" s="86"/>
      <c r="BN3" s="88"/>
      <c r="BO3" s="84"/>
      <c r="BP3" s="82"/>
      <c r="BQ3" s="82"/>
      <c r="BR3" s="86"/>
      <c r="BS3" s="84"/>
      <c r="BT3" s="82"/>
      <c r="BU3" s="82"/>
      <c r="BV3" s="82"/>
      <c r="BW3" s="82"/>
      <c r="BX3" s="47" t="s">
        <v>48</v>
      </c>
      <c r="BY3" s="84"/>
      <c r="BZ3" s="86"/>
      <c r="CA3" s="84"/>
      <c r="CB3" s="86"/>
      <c r="CC3" s="84"/>
      <c r="CD3" s="86"/>
      <c r="CE3" s="84"/>
      <c r="CF3" s="86"/>
      <c r="CG3" s="88"/>
      <c r="CH3" s="90"/>
      <c r="CI3" s="82"/>
      <c r="CJ3" s="82"/>
      <c r="CK3" s="80"/>
      <c r="CL3" s="48" t="s">
        <v>1</v>
      </c>
    </row>
    <row r="4" spans="1:90" ht="15.75" thickTop="1" x14ac:dyDescent="0.25">
      <c r="A4" s="3" t="s">
        <v>84</v>
      </c>
      <c r="B4" s="4" t="s">
        <v>52</v>
      </c>
      <c r="C4" s="5" t="s">
        <v>56</v>
      </c>
      <c r="D4" s="4" t="s">
        <v>39</v>
      </c>
      <c r="E4" s="5" t="s">
        <v>59</v>
      </c>
      <c r="F4" s="4" t="s">
        <v>62</v>
      </c>
      <c r="G4" s="5" t="s">
        <v>56</v>
      </c>
      <c r="H4" s="4" t="s">
        <v>63</v>
      </c>
      <c r="I4" s="5" t="s">
        <v>63</v>
      </c>
      <c r="J4" s="37" t="s">
        <v>59</v>
      </c>
      <c r="K4" s="38" t="s">
        <v>56</v>
      </c>
      <c r="L4" s="6" t="s">
        <v>56</v>
      </c>
      <c r="M4" s="7" t="s">
        <v>59</v>
      </c>
      <c r="N4" s="6" t="s">
        <v>56</v>
      </c>
      <c r="O4" s="7" t="s">
        <v>56</v>
      </c>
      <c r="P4" s="4" t="s">
        <v>52</v>
      </c>
      <c r="Q4" s="5" t="s">
        <v>56</v>
      </c>
      <c r="R4" s="4" t="s">
        <v>12</v>
      </c>
      <c r="S4" s="5" t="s">
        <v>59</v>
      </c>
      <c r="T4" s="4" t="s">
        <v>62</v>
      </c>
      <c r="U4" s="5" t="s">
        <v>56</v>
      </c>
      <c r="V4" s="37" t="s">
        <v>39</v>
      </c>
      <c r="W4" s="68"/>
      <c r="X4" s="4" t="s">
        <v>56</v>
      </c>
      <c r="Y4" s="5" t="s">
        <v>56</v>
      </c>
      <c r="Z4" s="6" t="s">
        <v>39</v>
      </c>
      <c r="AA4" s="7"/>
      <c r="AB4" s="6" t="s">
        <v>12</v>
      </c>
      <c r="AC4" s="7" t="s">
        <v>41</v>
      </c>
      <c r="AD4" s="4" t="s">
        <v>12</v>
      </c>
      <c r="AE4" s="5"/>
      <c r="AF4" s="4" t="s">
        <v>58</v>
      </c>
      <c r="AG4" s="5"/>
      <c r="AH4" s="4" t="s">
        <v>62</v>
      </c>
      <c r="AI4" s="5"/>
      <c r="AJ4" s="4" t="s">
        <v>52</v>
      </c>
      <c r="AK4" s="5"/>
      <c r="AL4" s="4" t="s">
        <v>39</v>
      </c>
      <c r="AM4" s="5" t="s">
        <v>56</v>
      </c>
      <c r="AN4" s="6" t="s">
        <v>12</v>
      </c>
      <c r="AO4" s="7" t="s">
        <v>41</v>
      </c>
      <c r="AP4" s="6" t="s">
        <v>12</v>
      </c>
      <c r="AQ4" s="7" t="s">
        <v>12</v>
      </c>
      <c r="AR4" s="37" t="s">
        <v>59</v>
      </c>
      <c r="AS4" s="38"/>
      <c r="AT4" s="4" t="s">
        <v>2</v>
      </c>
      <c r="AU4" s="5"/>
      <c r="AV4" s="4" t="s">
        <v>2</v>
      </c>
      <c r="AW4" s="5"/>
      <c r="AX4" s="4" t="s">
        <v>2</v>
      </c>
      <c r="AY4" s="5"/>
      <c r="AZ4" s="4" t="s">
        <v>4</v>
      </c>
      <c r="BA4" s="5"/>
      <c r="BB4" s="6" t="s">
        <v>59</v>
      </c>
      <c r="BC4" s="7" t="s">
        <v>59</v>
      </c>
      <c r="BD4" s="6" t="s">
        <v>59</v>
      </c>
      <c r="BE4" s="7" t="s">
        <v>59</v>
      </c>
      <c r="BF4" s="43"/>
      <c r="BG4" s="43"/>
      <c r="BH4" s="49">
        <f>COUNTIF(B4:BE4,"S1")</f>
        <v>0</v>
      </c>
      <c r="BI4" s="49">
        <f>(COUNTIF(B4:BE4,"/S1")+COUNTIF(B4:BE4,"S1/"))/2</f>
        <v>0</v>
      </c>
      <c r="BJ4" s="49">
        <f>COUNTIF(B4:BE4,"Nu")</f>
        <v>0</v>
      </c>
      <c r="BK4" s="49">
        <f>COUNTIF(B4:BE4,"S2")</f>
        <v>0</v>
      </c>
      <c r="BL4" s="49">
        <f>COUNTIF(B4:BE4,"S3")+1/2*(COUNTIF(B4:BE4,"/S3")+COUNTIF(B4:BE4,"S3/"))</f>
        <v>0</v>
      </c>
      <c r="BM4" s="49">
        <f>COUNTIF(B4:BE4,"Np")</f>
        <v>0</v>
      </c>
      <c r="BN4" s="49">
        <f>COUNTIF(B4:BE4,"H")</f>
        <v>0</v>
      </c>
      <c r="BO4" s="49">
        <f>COUNTIF(B4:BE4,"Sm")</f>
        <v>0</v>
      </c>
      <c r="BP4" s="49">
        <f>COUNTIF(B4:BE4,"Ns")</f>
        <v>0</v>
      </c>
      <c r="BQ4" s="49">
        <f>COUNTIF(B4:BE4,"Sm+")</f>
        <v>0</v>
      </c>
      <c r="BR4" s="49">
        <f>COUNTIF(B4:BE4,"Ns+")</f>
        <v>0</v>
      </c>
      <c r="BS4" s="49">
        <f>COUNTIF(B4:BE4,"R")</f>
        <v>4</v>
      </c>
      <c r="BT4" s="49">
        <f>COUNTIF(B4:BE4,"R+")</f>
        <v>0</v>
      </c>
      <c r="BU4" s="49">
        <f>(COUNTIF(B4:BE4,"R/")+COUNTIF(B4:BE4,"/R"))/2</f>
        <v>0</v>
      </c>
      <c r="BV4" s="49">
        <f>COUNTIF(B4:BE4,"RR")</f>
        <v>0</v>
      </c>
      <c r="BW4" s="49">
        <f>COUNTIF(B4:BE4,"Nr")</f>
        <v>2</v>
      </c>
      <c r="BX4" s="49">
        <f>COUNTIF(B4:BE4,"N+")</f>
        <v>0</v>
      </c>
      <c r="BY4" s="49">
        <f>COUNTIF(B4:BE4,"L")</f>
        <v>0</v>
      </c>
      <c r="BZ4" s="49">
        <f>COUNTIF(B4:BE4,"NL")</f>
        <v>0</v>
      </c>
      <c r="CA4" s="49">
        <f>COUNTIF(B4:BE4,"A")</f>
        <v>0</v>
      </c>
      <c r="CB4" s="49">
        <f>COUNTIF(B4:BE4,"NA")</f>
        <v>0</v>
      </c>
      <c r="CC4" s="49">
        <f>COUNTIF(B4:BE4,"J")</f>
        <v>0</v>
      </c>
      <c r="CD4" s="49">
        <f>COUNTIF(B4:BE4,"N")</f>
        <v>0</v>
      </c>
      <c r="CE4" s="49">
        <f>SUMPRODUCT((COUNTIF(L4,{"S1";"S2";"S3";"Sm";"R";"H";"L";"A";"J";"Sm+";"R+";"RR"})))+SUMPRODUCT((COUNTIF(Z4,{"S1";"S2";"S3";"Sm";"R";"H";"L";"A";"J";"Sm+";"R+";"RR"})))+SUMPRODUCT((COUNTIF(AN4,{"S1";"S2";"S3";"Sm";"R";"H";"L";"A";"J";"Sm+";"R+";"RR"})))+SUMPRODUCT((COUNTIF(BB4,{"S1";"S2";"S3";"Sm";"R";"H";"L";"A";"J";"R+";"Sm+";"RR"})))</f>
        <v>1</v>
      </c>
      <c r="CF4" s="49">
        <f>SUMPRODUCT((COUNTIF(N4,{"S1";"S2";"S3";"Sm";"R";"H";"L";"A";"J";"Sm+";"R+"})))+SUMPRODUCT((COUNTIF(AB4,{"S1";"S2";"S3";"Sm";"R";"H";"L";"A";"J";"Sm+";"R+"})))+SUMPRODUCT((COUNTIF(AP4,{"S1";"S2";"S3";"Sm";"R";"H";"L";"A";"J";"Sm+";"R+"})))+SUMPRODUCT((COUNTIF(BD4,{"S1";"S2";"S3";"Sm";"R";"H";"L";"A";"J";"R+";"Sm+"})))</f>
        <v>0</v>
      </c>
      <c r="CG4" s="49">
        <f>SUMPRODUCT((COUNTIF(J4,{"S1";"S2";"S3";"Sm";"R";"H";"L";"A";"J";"Sm+";"R+"})))+SUMPRODUCT((COUNTIF(V4,{"S1";"S2";"S3";"Sm";"R";"H";"L";"A";"J";"Sm+";"R+"})))+SUMPRODUCT((COUNTIF(AR4,{"S1";"S2";"S3";"Sm";"R";"H";"L";"A";"J";"Sm+";"R+"})))</f>
        <v>1</v>
      </c>
      <c r="CH4" s="49">
        <f>(SUMPRODUCT((B4:BD4="S1")*(C4:BE4="NL"))+SUMPRODUCT((B4:BD4="S2")*(C4:BE4="NL"))+SUMPRODUCT((B4:BD4="Sm")*(C4:BE4="NL"))+SUMPRODUCT((B4:BD4="S3")*(C4:BE4="NL"))+SUMPRODUCT((B4:BD4="R")*(C4:BE4="NL"))+SUMPRODUCT((B4:BD4="H")*(C4:BE4="NL")))*1.5</f>
        <v>0</v>
      </c>
      <c r="CI4" s="49">
        <f>(SUMPRODUCT((D4:BD4="L")*(E4:BE4="Nu"))+SUMPRODUCT((D4:BD4="L")*(E4:BE4="Ns"))+SUMPRODUCT((D4:BD4="L")*(E4:BE4="Np"))+SUMPRODUCT((D4:BD4="L")*(E4:BE4="Nr"))+SUMPRODUCT((D4:BD4="L")*(E4:BE4="N")))*1.5</f>
        <v>0</v>
      </c>
      <c r="CJ4" s="49">
        <f>(SUMPRODUCT((B4:BD4="S1")*(C4:BE4="NA"))+SUMPRODUCT((B4:BD4="S2")*(C4:BE4="NA"))+SUMPRODUCT((B4:BD4="Sm")*(C4:BE4="NA"))+SUMPRODUCT((B4:BD4="S3")*(C4:BE4="NA"))+SUMPRODUCT((B4:BD4="R")*(C4:BE4="NA"))+SUMPRODUCT((B4:BD4="H")*(C4:BE4="NA")))*1.5</f>
        <v>0</v>
      </c>
      <c r="CK4" s="49">
        <f>(SUMPRODUCT((D4:BD4="A")*(E4:BE4="Nu"))+SUMPRODUCT((D4:BD4="A")*(E4:BE4="Ns"))+SUMPRODUCT((D4:BD4="A")*(E4:BE4="Np"))+SUMPRODUCT((D4:BD4="A")*(E4:BE4="Nr"))+SUMPRODUCT((D4:BD4="A")*(E4:BE4="N")))*1.5</f>
        <v>0</v>
      </c>
      <c r="CL4" s="50" t="e">
        <f>#REF!</f>
        <v>#REF!</v>
      </c>
    </row>
    <row r="5" spans="1:90" ht="17.25" customHeight="1" x14ac:dyDescent="0.25">
      <c r="A5" s="3" t="s">
        <v>85</v>
      </c>
      <c r="B5" s="4" t="s">
        <v>69</v>
      </c>
      <c r="C5" s="5"/>
      <c r="D5" s="4" t="s">
        <v>34</v>
      </c>
      <c r="E5" s="5"/>
      <c r="F5" s="4" t="s">
        <v>34</v>
      </c>
      <c r="G5" s="5" t="s">
        <v>38</v>
      </c>
      <c r="H5" s="4"/>
      <c r="I5" s="5"/>
      <c r="J5" s="37"/>
      <c r="K5" s="38"/>
      <c r="L5" s="6" t="s">
        <v>30</v>
      </c>
      <c r="M5" s="7"/>
      <c r="N5" s="61"/>
      <c r="O5" s="7" t="s">
        <v>35</v>
      </c>
      <c r="P5" s="4"/>
      <c r="Q5" s="5"/>
      <c r="R5" s="4" t="s">
        <v>39</v>
      </c>
      <c r="S5" s="5"/>
      <c r="T5" s="4" t="s">
        <v>37</v>
      </c>
      <c r="U5" s="5"/>
      <c r="V5" s="37"/>
      <c r="W5" s="38"/>
      <c r="X5" s="4" t="s">
        <v>59</v>
      </c>
      <c r="Y5" s="5" t="s">
        <v>59</v>
      </c>
      <c r="Z5" s="6" t="s">
        <v>59</v>
      </c>
      <c r="AA5" s="7" t="s">
        <v>59</v>
      </c>
      <c r="AB5" s="6" t="s">
        <v>59</v>
      </c>
      <c r="AC5" s="7" t="s">
        <v>59</v>
      </c>
      <c r="AD5" s="4" t="s">
        <v>37</v>
      </c>
      <c r="AE5" s="5"/>
      <c r="AF5" s="4" t="s">
        <v>39</v>
      </c>
      <c r="AG5" s="5"/>
      <c r="AH5" s="4"/>
      <c r="AI5" s="5"/>
      <c r="AJ5" s="4" t="s">
        <v>33</v>
      </c>
      <c r="AK5" s="5"/>
      <c r="AL5" s="4"/>
      <c r="AM5" s="68"/>
      <c r="AN5" s="6"/>
      <c r="AO5" s="7"/>
      <c r="AP5" s="6"/>
      <c r="AQ5" s="7"/>
      <c r="AR5" s="37" t="s">
        <v>30</v>
      </c>
      <c r="AS5" s="38"/>
      <c r="AT5" s="4"/>
      <c r="AU5" s="5"/>
      <c r="AV5" s="4"/>
      <c r="AW5" s="5"/>
      <c r="AX5" s="4" t="s">
        <v>43</v>
      </c>
      <c r="AY5" s="5"/>
      <c r="AZ5" s="4" t="s">
        <v>39</v>
      </c>
      <c r="BA5" s="5" t="s">
        <v>35</v>
      </c>
      <c r="BB5" s="6"/>
      <c r="BC5" s="7"/>
      <c r="BD5" s="6"/>
      <c r="BE5" s="7"/>
      <c r="BF5" s="43"/>
      <c r="BG5" s="43"/>
      <c r="BH5" s="49">
        <f>COUNTIF(B5:BE5,"S1")</f>
        <v>2</v>
      </c>
      <c r="BI5" s="49">
        <f>(COUNTIF(B5:BE5,"/S1")+COUNTIF(B5:BE5,"S1/"))/2</f>
        <v>0</v>
      </c>
      <c r="BJ5" s="49">
        <f>COUNTIF(B5:BE5,"Nu")</f>
        <v>0</v>
      </c>
      <c r="BK5" s="49">
        <f>COUNTIF(B5:BE5,"S2")</f>
        <v>1</v>
      </c>
      <c r="BL5" s="49">
        <f>COUNTIF(B5:BE5,"S3")+1/2*(COUNTIF(B5:BE5,"/S3")+COUNTIF(B5:BE5,"S3/"))</f>
        <v>2</v>
      </c>
      <c r="BM5" s="49">
        <f>COUNTIF(B5:BE5,"Np")</f>
        <v>2</v>
      </c>
      <c r="BN5" s="49">
        <f>COUNTIF(B5:BE5,"H")</f>
        <v>0</v>
      </c>
      <c r="BO5" s="49">
        <f>COUNTIF(B5:BE5,"Sm")</f>
        <v>2</v>
      </c>
      <c r="BP5" s="49">
        <f>COUNTIF(B5:BE5,"Ns")</f>
        <v>1</v>
      </c>
      <c r="BQ5" s="49">
        <f>COUNTIF(B5:BE5,"Sm+")</f>
        <v>0</v>
      </c>
      <c r="BR5" s="49">
        <f>COUNTIF(B5:BE5,"Ns+")</f>
        <v>0</v>
      </c>
      <c r="BS5" s="49">
        <f>COUNTIF(B5:BE5,"R")</f>
        <v>3</v>
      </c>
      <c r="BT5" s="49">
        <f>COUNTIF(B5:BE5,"R+")</f>
        <v>0</v>
      </c>
      <c r="BU5" s="49">
        <f>(COUNTIF(B5:BE5,"R/")+COUNTIF(B5:BE5,"/R"))/2</f>
        <v>0</v>
      </c>
      <c r="BV5" s="49">
        <f>COUNTIF(B5:BE5,"RR")</f>
        <v>0</v>
      </c>
      <c r="BW5" s="49">
        <f>COUNTIF(B5:BE5,"Nr")</f>
        <v>0</v>
      </c>
      <c r="BX5" s="49">
        <f>COUNTIF(B5:BE5,"N+")</f>
        <v>0</v>
      </c>
      <c r="BY5" s="49">
        <f>COUNTIF(B5:BE5,"L")</f>
        <v>0</v>
      </c>
      <c r="BZ5" s="49">
        <f>COUNTIF(B5:BE5,"NL")</f>
        <v>0</v>
      </c>
      <c r="CA5" s="49">
        <f>COUNTIF(B5:BE5,"A")</f>
        <v>1</v>
      </c>
      <c r="CB5" s="49">
        <f>COUNTIF(B5:BE5,"NA")</f>
        <v>0</v>
      </c>
      <c r="CC5" s="49">
        <f>COUNTIF(B5:BE5,"J")</f>
        <v>0</v>
      </c>
      <c r="CD5" s="49">
        <f>COUNTIF(B5:BE5,"N")</f>
        <v>0</v>
      </c>
      <c r="CE5" s="49">
        <f>SUMPRODUCT((COUNTIF(L5,{"S1";"S2";"S3";"Sm";"R";"H";"L";"A";"J";"Sm+";"R+";"RR"})))+SUMPRODUCT((COUNTIF(Z5,{"S1";"S2";"S3";"Sm";"R";"H";"L";"A";"J";"Sm+";"R+";"RR"})))+SUMPRODUCT((COUNTIF(AN5,{"S1";"S2";"S3";"Sm";"R";"H";"L";"A";"J";"Sm+";"R+";"RR"})))+SUMPRODUCT((COUNTIF(BB5,{"S1";"S2";"S3";"Sm";"R";"H";"L";"A";"J";"R+";"Sm+";"RR"})))</f>
        <v>1</v>
      </c>
      <c r="CF5" s="49">
        <f>SUMPRODUCT((COUNTIF(N5,{"S1";"S2";"S3";"Sm";"R";"H";"L";"A";"J";"Sm+";"R+"})))+SUMPRODUCT((COUNTIF(AB5,{"S1";"S2";"S3";"Sm";"R";"H";"L";"A";"J";"Sm+";"R+"})))+SUMPRODUCT((COUNTIF(AP5,{"S1";"S2";"S3";"Sm";"R";"H";"L";"A";"J";"Sm+";"R+"})))+SUMPRODUCT((COUNTIF(BD5,{"S1";"S2";"S3";"Sm";"R";"H";"L";"A";"J";"R+";"Sm+"})))</f>
        <v>0</v>
      </c>
      <c r="CG5" s="49">
        <f>SUMPRODUCT((COUNTIF(J5,{"S1";"S2";"S3";"Sm";"R";"H";"L";"A";"J";"Sm+";"R+"})))+SUMPRODUCT((COUNTIF(V5,{"S1";"S2";"S3";"Sm";"R";"H";"L";"A";"J";"Sm+";"R+"})))+SUMPRODUCT((COUNTIF(AR5,{"S1";"S2";"S3";"Sm";"R";"H";"L";"A";"J";"Sm+";"R+"})))</f>
        <v>1</v>
      </c>
      <c r="CH5" s="49">
        <f>(SUMPRODUCT((B5:BD5="S1")*(C5:BE5="NL"))+SUMPRODUCT((B5:BD5="S2")*(C5:BE5="NL"))+SUMPRODUCT((B5:BD5="Sm")*(C5:BE5="NL"))+SUMPRODUCT((B5:BD5="S3")*(C5:BE5="NL"))+SUMPRODUCT((B5:BD5="R")*(C5:BE5="NL"))+SUMPRODUCT((B5:BD5="H")*(C5:BE5="NL")))*1.5</f>
        <v>0</v>
      </c>
      <c r="CI5" s="49">
        <f>(SUMPRODUCT((D5:BD5="L")*(E5:BE5="Nu"))+SUMPRODUCT((D5:BD5="L")*(E5:BE5="Ns"))+SUMPRODUCT((D5:BD5="L")*(E5:BE5="Np"))+SUMPRODUCT((D5:BD5="L")*(E5:BE5="Nr"))+SUMPRODUCT((D5:BD5="L")*(E5:BE5="N")))*1.5</f>
        <v>0</v>
      </c>
      <c r="CJ5" s="49">
        <f>(SUMPRODUCT((B5:BD5="S1")*(C5:BE5="NA"))+SUMPRODUCT((B5:BD5="S2")*(C5:BE5="NA"))+SUMPRODUCT((B5:BD5="Sm")*(C5:BE5="NA"))+SUMPRODUCT((B5:BD5="S3")*(C5:BE5="NA"))+SUMPRODUCT((B5:BD5="R")*(C5:BE5="NA"))+SUMPRODUCT((B5:BD5="H")*(C5:BE5="NA")))*1.5</f>
        <v>0</v>
      </c>
      <c r="CK5" s="49">
        <f>(SUMPRODUCT((D5:BD5="A")*(E5:BE5="Nu"))+SUMPRODUCT((D5:BD5="A")*(E5:BE5="Ns"))+SUMPRODUCT((D5:BD5="A")*(E5:BE5="Np"))+SUMPRODUCT((D5:BD5="A")*(E5:BE5="Nr"))+SUMPRODUCT((D5:BD5="A")*(E5:BE5="N")))*1.5</f>
        <v>0</v>
      </c>
      <c r="CL5" s="50" t="e">
        <f>#REF!</f>
        <v>#REF!</v>
      </c>
    </row>
    <row r="6" spans="1:90" x14ac:dyDescent="0.25">
      <c r="A6" s="3" t="s">
        <v>86</v>
      </c>
      <c r="B6" s="4" t="s">
        <v>69</v>
      </c>
      <c r="C6" s="5"/>
      <c r="D6" s="4" t="s">
        <v>37</v>
      </c>
      <c r="E6" s="5" t="s">
        <v>38</v>
      </c>
      <c r="F6" s="4"/>
      <c r="G6" s="5"/>
      <c r="H6" s="4"/>
      <c r="I6" s="5"/>
      <c r="J6" s="37"/>
      <c r="K6" s="38"/>
      <c r="L6" s="6"/>
      <c r="M6" s="7"/>
      <c r="N6" s="6"/>
      <c r="O6" s="7"/>
      <c r="P6" s="4"/>
      <c r="Q6" s="5"/>
      <c r="R6" s="4"/>
      <c r="S6" s="5"/>
      <c r="T6" s="4"/>
      <c r="U6" s="5"/>
      <c r="V6" s="37"/>
      <c r="W6" s="38"/>
      <c r="X6" s="4"/>
      <c r="Y6" s="5"/>
      <c r="Z6" s="6"/>
      <c r="AA6" s="7"/>
      <c r="AB6" s="6"/>
      <c r="AC6" s="7"/>
      <c r="AD6" s="4"/>
      <c r="AE6" s="5"/>
      <c r="AF6" s="4" t="s">
        <v>37</v>
      </c>
      <c r="AG6" s="5" t="s">
        <v>38</v>
      </c>
      <c r="AH6" s="4"/>
      <c r="AI6" s="5"/>
      <c r="AJ6" s="4"/>
      <c r="AK6" s="5"/>
      <c r="AL6" s="4"/>
      <c r="AM6" s="5"/>
      <c r="AN6" s="6" t="s">
        <v>6</v>
      </c>
      <c r="AO6" s="7" t="s">
        <v>42</v>
      </c>
      <c r="AP6" s="6"/>
      <c r="AQ6" s="7"/>
      <c r="AR6" s="37" t="s">
        <v>39</v>
      </c>
      <c r="AS6" s="38" t="s">
        <v>38</v>
      </c>
      <c r="AT6" s="4"/>
      <c r="AU6" s="5"/>
      <c r="AV6" s="4"/>
      <c r="AW6" s="5"/>
      <c r="AX6" s="4" t="s">
        <v>4</v>
      </c>
      <c r="AY6" s="5"/>
      <c r="AZ6" s="4" t="s">
        <v>4</v>
      </c>
      <c r="BA6" s="5"/>
      <c r="BB6" s="6"/>
      <c r="BC6" s="7"/>
      <c r="BD6" s="6"/>
      <c r="BE6" s="7"/>
      <c r="BF6" s="43"/>
      <c r="BG6" s="43"/>
      <c r="BH6" s="49">
        <f>COUNTIF(B6:BE6,"S1")</f>
        <v>0</v>
      </c>
      <c r="BI6" s="49">
        <f>(COUNTIF(B6:BE6,"/S1")+COUNTIF(B6:BE6,"S1/"))/2</f>
        <v>0</v>
      </c>
      <c r="BJ6" s="49">
        <f>COUNTIF(B6:BE6,"Nu")</f>
        <v>0</v>
      </c>
      <c r="BK6" s="49">
        <f>COUNTIF(B6:BE6,"S2")</f>
        <v>0</v>
      </c>
      <c r="BL6" s="49">
        <f>COUNTIF(B6:BE6,"S3")+1/2*(COUNTIF(B6:BE6,"/S3")+COUNTIF(B6:BE6,"S3/"))</f>
        <v>0</v>
      </c>
      <c r="BM6" s="49">
        <f>COUNTIF(B6:BE6,"Np")</f>
        <v>0</v>
      </c>
      <c r="BN6" s="49">
        <f>COUNTIF(B6:BE6,"H")</f>
        <v>0</v>
      </c>
      <c r="BO6" s="49">
        <f>COUNTIF(B6:BE6,"Sm")</f>
        <v>2</v>
      </c>
      <c r="BP6" s="49">
        <f>COUNTIF(B6:BE6,"Ns")</f>
        <v>3</v>
      </c>
      <c r="BQ6" s="49">
        <f>COUNTIF(B6:BE6,"Sm+")</f>
        <v>0</v>
      </c>
      <c r="BR6" s="49">
        <f>COUNTIF(B6:BE6,"Ns+")</f>
        <v>0</v>
      </c>
      <c r="BS6" s="49">
        <f>COUNTIF(B6:BE6,"R")</f>
        <v>1</v>
      </c>
      <c r="BT6" s="49">
        <f>COUNTIF(B6:BE6,"R+")</f>
        <v>0</v>
      </c>
      <c r="BU6" s="49">
        <f>(COUNTIF(B6:BE6,"R/")+COUNTIF(B6:BE6,"/R"))/2</f>
        <v>0</v>
      </c>
      <c r="BV6" s="49">
        <f>COUNTIF(B6:BE6,"RR")</f>
        <v>0</v>
      </c>
      <c r="BW6" s="49">
        <f>COUNTIF(B6:BE6,"Nr")</f>
        <v>0</v>
      </c>
      <c r="BX6" s="49">
        <f>COUNTIF(B6:BE6,"N+")</f>
        <v>0</v>
      </c>
      <c r="BY6" s="49">
        <f>COUNTIF(B6:BE6,"L")</f>
        <v>1</v>
      </c>
      <c r="BZ6" s="49">
        <f>COUNTIF(B6:BE6,"NL")</f>
        <v>1</v>
      </c>
      <c r="CA6" s="49">
        <f>COUNTIF(B6:BE6,"A")</f>
        <v>0</v>
      </c>
      <c r="CB6" s="49">
        <f>COUNTIF(B6:BE6,"NA")</f>
        <v>0</v>
      </c>
      <c r="CC6" s="49">
        <f>COUNTIF(B6:BE6,"J")</f>
        <v>0</v>
      </c>
      <c r="CD6" s="49">
        <f>COUNTIF(B6:BE6,"N")</f>
        <v>0</v>
      </c>
      <c r="CE6" s="49">
        <f>SUMPRODUCT((COUNTIF(L6,{"S1";"S2";"S3";"Sm";"R";"H";"L";"A";"J";"Sm+";"R+";"RR"})))+SUMPRODUCT((COUNTIF(Z6,{"S1";"S2";"S3";"Sm";"R";"H";"L";"A";"J";"Sm+";"R+";"RR"})))+SUMPRODUCT((COUNTIF(AN6,{"S1";"S2";"S3";"Sm";"R";"H";"L";"A";"J";"Sm+";"R+";"RR"})))+SUMPRODUCT((COUNTIF(BB6,{"S1";"S2";"S3";"Sm";"R";"H";"L";"A";"J";"R+";"Sm+";"RR"})))</f>
        <v>1</v>
      </c>
      <c r="CF6" s="49">
        <f>SUMPRODUCT((COUNTIF(N6,{"S1";"S2";"S3";"Sm";"R";"H";"L";"A";"J";"Sm+";"R+"})))+SUMPRODUCT((COUNTIF(AB6,{"S1";"S2";"S3";"Sm";"R";"H";"L";"A";"J";"Sm+";"R+"})))+SUMPRODUCT((COUNTIF(AP6,{"S1";"S2";"S3";"Sm";"R";"H";"L";"A";"J";"Sm+";"R+"})))+SUMPRODUCT((COUNTIF(BD6,{"S1";"S2";"S3";"Sm";"R";"H";"L";"A";"J";"R+";"Sm+"})))</f>
        <v>0</v>
      </c>
      <c r="CG6" s="49">
        <f>SUMPRODUCT((COUNTIF(J6,{"S1";"S2";"S3";"Sm";"R";"H";"L";"A";"J";"Sm+";"R+"})))+SUMPRODUCT((COUNTIF(V6,{"S1";"S2";"S3";"Sm";"R";"H";"L";"A";"J";"Sm+";"R+"})))+SUMPRODUCT((COUNTIF(AR6,{"S1";"S2";"S3";"Sm";"R";"H";"L";"A";"J";"Sm+";"R+"})))</f>
        <v>1</v>
      </c>
      <c r="CH6" s="49">
        <f>(SUMPRODUCT((B6:BD6="S1")*(C6:BE6="NL"))+SUMPRODUCT((B6:BD6="S2")*(C6:BE6="NL"))+SUMPRODUCT((B6:BD6="Sm")*(C6:BE6="NL"))+SUMPRODUCT((B6:BD6="S3")*(C6:BE6="NL"))+SUMPRODUCT((B6:BD6="R")*(C6:BE6="NL"))+SUMPRODUCT((B6:BD6="H")*(C6:BE6="NL")))*1.5</f>
        <v>0</v>
      </c>
      <c r="CI6" s="49">
        <f>(SUMPRODUCT((D6:BD6="L")*(E6:BE6="Nu"))+SUMPRODUCT((D6:BD6="L")*(E6:BE6="Ns"))+SUMPRODUCT((D6:BD6="L")*(E6:BE6="Np"))+SUMPRODUCT((D6:BD6="L")*(E6:BE6="Nr"))+SUMPRODUCT((D6:BD6="L")*(E6:BE6="N")))*1.5</f>
        <v>0</v>
      </c>
      <c r="CJ6" s="49">
        <f>(SUMPRODUCT((B6:BD6="S1")*(C6:BE6="NA"))+SUMPRODUCT((B6:BD6="S2")*(C6:BE6="NA"))+SUMPRODUCT((B6:BD6="Sm")*(C6:BE6="NA"))+SUMPRODUCT((B6:BD6="S3")*(C6:BE6="NA"))+SUMPRODUCT((B6:BD6="R")*(C6:BE6="NA"))+SUMPRODUCT((B6:BD6="H")*(C6:BE6="NA")))*1.5</f>
        <v>0</v>
      </c>
      <c r="CK6" s="49">
        <f>(SUMPRODUCT((D6:BD6="A")*(E6:BE6="Nu"))+SUMPRODUCT((D6:BD6="A")*(E6:BE6="Ns"))+SUMPRODUCT((D6:BD6="A")*(E6:BE6="Np"))+SUMPRODUCT((D6:BD6="A")*(E6:BE6="Nr"))+SUMPRODUCT((D6:BD6="A")*(E6:BE6="N")))*1.5</f>
        <v>0</v>
      </c>
      <c r="CL6" s="50" t="e">
        <f>#REF!</f>
        <v>#REF!</v>
      </c>
    </row>
    <row r="7" spans="1:90" x14ac:dyDescent="0.25">
      <c r="A7" s="3" t="s">
        <v>87</v>
      </c>
      <c r="B7" s="4" t="s">
        <v>50</v>
      </c>
      <c r="C7" s="5" t="s">
        <v>38</v>
      </c>
      <c r="D7" s="4"/>
      <c r="E7" s="5"/>
      <c r="F7" s="4"/>
      <c r="G7" s="5"/>
      <c r="H7" s="4"/>
      <c r="I7" s="5"/>
      <c r="J7" s="37"/>
      <c r="K7" s="38"/>
      <c r="L7" s="6"/>
      <c r="M7" s="7"/>
      <c r="N7" s="6"/>
      <c r="O7" s="7"/>
      <c r="P7" s="4"/>
      <c r="Q7" s="5"/>
      <c r="R7" s="4"/>
      <c r="S7" s="5"/>
      <c r="T7" s="4"/>
      <c r="U7" s="5"/>
      <c r="V7" s="37"/>
      <c r="W7" s="38"/>
      <c r="X7" s="4"/>
      <c r="Y7" s="5"/>
      <c r="Z7" s="6"/>
      <c r="AA7" s="7"/>
      <c r="AB7" s="6"/>
      <c r="AC7" s="7"/>
      <c r="AD7" s="4" t="s">
        <v>50</v>
      </c>
      <c r="AE7" s="5" t="s">
        <v>35</v>
      </c>
      <c r="AF7" s="4"/>
      <c r="AG7" s="5"/>
      <c r="AH7" s="4"/>
      <c r="AI7" s="5"/>
      <c r="AJ7" s="4"/>
      <c r="AK7" s="5"/>
      <c r="AL7" s="4"/>
      <c r="AM7" s="5"/>
      <c r="AN7" s="6"/>
      <c r="AO7" s="7"/>
      <c r="AP7" s="6"/>
      <c r="AQ7" s="7"/>
      <c r="AR7" s="37" t="s">
        <v>33</v>
      </c>
      <c r="AS7" s="38" t="s">
        <v>41</v>
      </c>
      <c r="AT7" s="4"/>
      <c r="AU7" s="5"/>
      <c r="AV7" s="4"/>
      <c r="AW7" s="5"/>
      <c r="AX7" s="4"/>
      <c r="AY7" s="5"/>
      <c r="AZ7" s="4"/>
      <c r="BA7" s="5"/>
      <c r="BB7" s="6" t="s">
        <v>50</v>
      </c>
      <c r="BC7" s="7" t="s">
        <v>32</v>
      </c>
      <c r="BD7" s="6"/>
      <c r="BE7" s="7"/>
      <c r="BF7" s="43"/>
      <c r="BG7" s="43"/>
      <c r="BH7" s="49">
        <f>COUNTIF(B7:BE7,"S1")</f>
        <v>0</v>
      </c>
      <c r="BI7" s="49">
        <f>(COUNTIF(B7:BE7,"/S1")+COUNTIF(B7:BE7,"S1/"))/2</f>
        <v>0</v>
      </c>
      <c r="BJ7" s="49">
        <f>COUNTIF(B7:BE7,"Nu")</f>
        <v>1</v>
      </c>
      <c r="BK7" s="49">
        <f>COUNTIF(B7:BE7,"S2")</f>
        <v>1</v>
      </c>
      <c r="BL7" s="49">
        <f>COUNTIF(B7:BE7,"S3")+1/2*(COUNTIF(B7:BE7,"/S3")+COUNTIF(B7:BE7,"S3/"))</f>
        <v>0</v>
      </c>
      <c r="BM7" s="49">
        <f>COUNTIF(B7:BE7,"Np")</f>
        <v>1</v>
      </c>
      <c r="BN7" s="49">
        <f>COUNTIF(B7:BE7,"H")</f>
        <v>3</v>
      </c>
      <c r="BO7" s="49">
        <f>COUNTIF(B7:BE7,"Sm")</f>
        <v>0</v>
      </c>
      <c r="BP7" s="49">
        <f>COUNTIF(B7:BE7,"Ns")</f>
        <v>1</v>
      </c>
      <c r="BQ7" s="49">
        <f>COUNTIF(B7:BE7,"Sm+")</f>
        <v>0</v>
      </c>
      <c r="BR7" s="49">
        <f>COUNTIF(B7:BE7,"Ns+")</f>
        <v>0</v>
      </c>
      <c r="BS7" s="49">
        <f>COUNTIF(B7:BE7,"R")</f>
        <v>0</v>
      </c>
      <c r="BT7" s="49">
        <f>COUNTIF(B7:BE7,"R+")</f>
        <v>0</v>
      </c>
      <c r="BU7" s="49">
        <f>(COUNTIF(B7:BE7,"R/")+COUNTIF(B7:BE7,"/R"))/2</f>
        <v>0</v>
      </c>
      <c r="BV7" s="49">
        <f>COUNTIF(B7:BE7,"RR")</f>
        <v>0</v>
      </c>
      <c r="BW7" s="49">
        <f>COUNTIF(B7:BE7,"Nr")</f>
        <v>1</v>
      </c>
      <c r="BX7" s="49">
        <f>COUNTIF(B7:BE7,"N+")</f>
        <v>0</v>
      </c>
      <c r="BY7" s="49">
        <f>COUNTIF(B7:BE7,"L")</f>
        <v>0</v>
      </c>
      <c r="BZ7" s="49">
        <f>COUNTIF(B7:BE7,"NL")</f>
        <v>0</v>
      </c>
      <c r="CA7" s="49">
        <f>COUNTIF(B7:BE7,"A")</f>
        <v>0</v>
      </c>
      <c r="CB7" s="49">
        <f>COUNTIF(B7:BE7,"NA")</f>
        <v>0</v>
      </c>
      <c r="CC7" s="49">
        <f>COUNTIF(B7:BE7,"J")</f>
        <v>0</v>
      </c>
      <c r="CD7" s="49">
        <f>COUNTIF(B7:BE7,"N")</f>
        <v>0</v>
      </c>
      <c r="CE7" s="49">
        <f>SUMPRODUCT((COUNTIF(L7,{"S1";"S2";"S3";"Sm";"R";"H";"L";"A";"J";"Sm+";"R+";"RR"})))+SUMPRODUCT((COUNTIF(Z7,{"S1";"S2";"S3";"Sm";"R";"H";"L";"A";"J";"Sm+";"R+";"RR"})))+SUMPRODUCT((COUNTIF(AN7,{"S1";"S2";"S3";"Sm";"R";"H";"L";"A";"J";"Sm+";"R+";"RR"})))+SUMPRODUCT((COUNTIF(BB7,{"S1";"S2";"S3";"Sm";"R";"H";"L";"A";"J";"R+";"Sm+";"RR"})))</f>
        <v>1</v>
      </c>
      <c r="CF7" s="49">
        <f>SUMPRODUCT((COUNTIF(N7,{"S1";"S2";"S3";"Sm";"R";"H";"L";"A";"J";"Sm+";"R+"})))+SUMPRODUCT((COUNTIF(AB7,{"S1";"S2";"S3";"Sm";"R";"H";"L";"A";"J";"Sm+";"R+"})))+SUMPRODUCT((COUNTIF(AP7,{"S1";"S2";"S3";"Sm";"R";"H";"L";"A";"J";"Sm+";"R+"})))+SUMPRODUCT((COUNTIF(BD7,{"S1";"S2";"S3";"Sm";"R";"H";"L";"A";"J";"R+";"Sm+"})))</f>
        <v>0</v>
      </c>
      <c r="CG7" s="49">
        <f>SUMPRODUCT((COUNTIF(J7,{"S1";"S2";"S3";"Sm";"R";"H";"L";"A";"J";"Sm+";"R+"})))+SUMPRODUCT((COUNTIF(V7,{"S1";"S2";"S3";"Sm";"R";"H";"L";"A";"J";"Sm+";"R+"})))+SUMPRODUCT((COUNTIF(AR7,{"S1";"S2";"S3";"Sm";"R";"H";"L";"A";"J";"Sm+";"R+"})))</f>
        <v>1</v>
      </c>
      <c r="CH7" s="49">
        <f>(SUMPRODUCT((B7:BD7="S1")*(C7:BE7="NL"))+SUMPRODUCT((B7:BD7="S2")*(C7:BE7="NL"))+SUMPRODUCT((B7:BD7="Sm")*(C7:BE7="NL"))+SUMPRODUCT((B7:BD7="S3")*(C7:BE7="NL"))+SUMPRODUCT((B7:BD7="R")*(C7:BE7="NL"))+SUMPRODUCT((B7:BD7="H")*(C7:BE7="NL")))*1.5</f>
        <v>0</v>
      </c>
      <c r="CI7" s="49">
        <f>(SUMPRODUCT((D7:BD7="L")*(E7:BE7="Nu"))+SUMPRODUCT((D7:BD7="L")*(E7:BE7="Ns"))+SUMPRODUCT((D7:BD7="L")*(E7:BE7="Np"))+SUMPRODUCT((D7:BD7="L")*(E7:BE7="Nr"))+SUMPRODUCT((D7:BD7="L")*(E7:BE7="N")))*1.5</f>
        <v>0</v>
      </c>
      <c r="CJ7" s="49">
        <f>(SUMPRODUCT((B7:BD7="S1")*(C7:BE7="NA"))+SUMPRODUCT((B7:BD7="S2")*(C7:BE7="NA"))+SUMPRODUCT((B7:BD7="Sm")*(C7:BE7="NA"))+SUMPRODUCT((B7:BD7="S3")*(C7:BE7="NA"))+SUMPRODUCT((B7:BD7="R")*(C7:BE7="NA"))+SUMPRODUCT((B7:BD7="H")*(C7:BE7="NA")))*1.5</f>
        <v>0</v>
      </c>
      <c r="CK7" s="49">
        <f>(SUMPRODUCT((D7:BD7="A")*(E7:BE7="Nu"))+SUMPRODUCT((D7:BD7="A")*(E7:BE7="Ns"))+SUMPRODUCT((D7:BD7="A")*(E7:BE7="Np"))+SUMPRODUCT((D7:BD7="A")*(E7:BE7="Nr"))+SUMPRODUCT((D7:BD7="A")*(E7:BE7="N")))*1.5</f>
        <v>0</v>
      </c>
      <c r="CL7" s="50" t="e">
        <f>#REF!</f>
        <v>#REF!</v>
      </c>
    </row>
    <row r="8" spans="1:90" x14ac:dyDescent="0.25">
      <c r="A8" s="3" t="s">
        <v>88</v>
      </c>
      <c r="B8" s="4" t="s">
        <v>52</v>
      </c>
      <c r="C8" s="5"/>
      <c r="D8" s="4" t="s">
        <v>52</v>
      </c>
      <c r="E8" s="5"/>
      <c r="F8" s="4" t="s">
        <v>56</v>
      </c>
      <c r="G8" s="5"/>
      <c r="H8" s="67" t="s">
        <v>43</v>
      </c>
      <c r="I8" s="5" t="s">
        <v>35</v>
      </c>
      <c r="J8" s="37"/>
      <c r="K8" s="38"/>
      <c r="L8" s="6" t="s">
        <v>56</v>
      </c>
      <c r="M8" s="7" t="s">
        <v>56</v>
      </c>
      <c r="N8" s="6" t="s">
        <v>56</v>
      </c>
      <c r="O8" s="7" t="s">
        <v>56</v>
      </c>
      <c r="P8" s="4" t="s">
        <v>52</v>
      </c>
      <c r="Q8" s="5"/>
      <c r="R8" s="4" t="s">
        <v>52</v>
      </c>
      <c r="S8" s="5"/>
      <c r="T8" s="4" t="s">
        <v>33</v>
      </c>
      <c r="U8" s="5"/>
      <c r="V8" s="37"/>
      <c r="W8" s="38"/>
      <c r="X8" s="4"/>
      <c r="Y8" s="5"/>
      <c r="Z8" s="6"/>
      <c r="AA8" s="7"/>
      <c r="AB8" s="6"/>
      <c r="AC8" s="7"/>
      <c r="AD8" s="4" t="s">
        <v>52</v>
      </c>
      <c r="AE8" s="5"/>
      <c r="AF8" s="4" t="s">
        <v>52</v>
      </c>
      <c r="AG8" s="5"/>
      <c r="AH8" s="4" t="s">
        <v>52</v>
      </c>
      <c r="AI8" s="5"/>
      <c r="AJ8" s="4" t="s">
        <v>52</v>
      </c>
      <c r="AK8" s="5"/>
      <c r="AL8" s="4" t="s">
        <v>52</v>
      </c>
      <c r="AM8" s="5"/>
      <c r="AN8" s="6" t="s">
        <v>50</v>
      </c>
      <c r="AO8" s="7" t="s">
        <v>32</v>
      </c>
      <c r="AP8" s="6" t="s">
        <v>56</v>
      </c>
      <c r="AQ8" s="7" t="s">
        <v>56</v>
      </c>
      <c r="AR8" s="37" t="s">
        <v>52</v>
      </c>
      <c r="AS8" s="38"/>
      <c r="AT8" s="4" t="s">
        <v>52</v>
      </c>
      <c r="AU8" s="5"/>
      <c r="AV8" s="4" t="s">
        <v>43</v>
      </c>
      <c r="AW8" s="5"/>
      <c r="AX8" s="4" t="s">
        <v>30</v>
      </c>
      <c r="AY8" s="5"/>
      <c r="AZ8" s="4" t="s">
        <v>4</v>
      </c>
      <c r="BA8" s="5"/>
      <c r="BB8" s="6"/>
      <c r="BC8" s="7"/>
      <c r="BD8" s="6"/>
      <c r="BE8" s="7"/>
      <c r="BF8" s="43"/>
      <c r="BG8" s="43"/>
      <c r="BH8" s="49">
        <f>COUNTIF(B8:BE8,"S1")</f>
        <v>1</v>
      </c>
      <c r="BI8" s="49">
        <f>(COUNTIF(B8:BE8,"/S1")+COUNTIF(B8:BE8,"S1/"))/2</f>
        <v>0</v>
      </c>
      <c r="BJ8" s="49">
        <f>COUNTIF(B8:BE8,"Nu")</f>
        <v>1</v>
      </c>
      <c r="BK8" s="49">
        <f>COUNTIF(B8:BE8,"S2")</f>
        <v>1</v>
      </c>
      <c r="BL8" s="49">
        <f>COUNTIF(B8:BE8,"S3")+1/2*(COUNTIF(B8:BE8,"/S3")+COUNTIF(B8:BE8,"S3/"))</f>
        <v>0</v>
      </c>
      <c r="BM8" s="49">
        <f>COUNTIF(B8:BE8,"Np")</f>
        <v>1</v>
      </c>
      <c r="BN8" s="49">
        <f>COUNTIF(B8:BE8,"H")</f>
        <v>1</v>
      </c>
      <c r="BO8" s="49">
        <f>COUNTIF(B8:BE8,"Sm")</f>
        <v>0</v>
      </c>
      <c r="BP8" s="49">
        <f>COUNTIF(B8:BE8,"Ns")</f>
        <v>0</v>
      </c>
      <c r="BQ8" s="49">
        <f>COUNTIF(B8:BE8,"Sm+")</f>
        <v>0</v>
      </c>
      <c r="BR8" s="49">
        <f>COUNTIF(B8:BE8,"Ns+")</f>
        <v>0</v>
      </c>
      <c r="BS8" s="49">
        <f>COUNTIF(B8:BE8,"R")</f>
        <v>0</v>
      </c>
      <c r="BT8" s="49">
        <f>COUNTIF(B8:BE8,"R+")</f>
        <v>0</v>
      </c>
      <c r="BU8" s="49">
        <f>(COUNTIF(B8:BE8,"R/")+COUNTIF(B8:BE8,"/R"))/2</f>
        <v>0</v>
      </c>
      <c r="BV8" s="49">
        <f>COUNTIF(B8:BE8,"RR")</f>
        <v>0</v>
      </c>
      <c r="BW8" s="49">
        <f>COUNTIF(B8:BE8,"Nr")</f>
        <v>0</v>
      </c>
      <c r="BX8" s="49">
        <f>COUNTIF(B8:BE8,"N+")</f>
        <v>0</v>
      </c>
      <c r="BY8" s="49">
        <f>COUNTIF(B8:BE8,"L")</f>
        <v>0</v>
      </c>
      <c r="BZ8" s="49">
        <f>COUNTIF(B8:BE8,"NL")</f>
        <v>0</v>
      </c>
      <c r="CA8" s="49">
        <f>COUNTIF(B8:BE8,"A")</f>
        <v>2</v>
      </c>
      <c r="CB8" s="49">
        <f>COUNTIF(B8:BE8,"NA")</f>
        <v>0</v>
      </c>
      <c r="CC8" s="49">
        <f>COUNTIF(B8:BE8,"J")</f>
        <v>0</v>
      </c>
      <c r="CD8" s="49">
        <f>COUNTIF(B8:BE8,"N")</f>
        <v>0</v>
      </c>
      <c r="CE8" s="49">
        <f>SUMPRODUCT((COUNTIF(L8,{"S1";"S2";"S3";"Sm";"R";"H";"L";"A";"J";"Sm+";"R+";"RR"})))+SUMPRODUCT((COUNTIF(Z8,{"S1";"S2";"S3";"Sm";"R";"H";"L";"A";"J";"Sm+";"R+";"RR"})))+SUMPRODUCT((COUNTIF(AN8,{"S1";"S2";"S3";"Sm";"R";"H";"L";"A";"J";"Sm+";"R+";"RR"})))+SUMPRODUCT((COUNTIF(BB8,{"S1";"S2";"S3";"Sm";"R";"H";"L";"A";"J";"R+";"Sm+";"RR"})))</f>
        <v>1</v>
      </c>
      <c r="CF8" s="49">
        <f>SUMPRODUCT((COUNTIF(N8,{"S1";"S2";"S3";"Sm";"R";"H";"L";"A";"J";"Sm+";"R+"})))+SUMPRODUCT((COUNTIF(AB8,{"S1";"S2";"S3";"Sm";"R";"H";"L";"A";"J";"Sm+";"R+"})))+SUMPRODUCT((COUNTIF(AP8,{"S1";"S2";"S3";"Sm";"R";"H";"L";"A";"J";"Sm+";"R+"})))+SUMPRODUCT((COUNTIF(BD8,{"S1";"S2";"S3";"Sm";"R";"H";"L";"A";"J";"R+";"Sm+"})))</f>
        <v>0</v>
      </c>
      <c r="CG8" s="49">
        <f>SUMPRODUCT((COUNTIF(J8,{"S1";"S2";"S3";"Sm";"R";"H";"L";"A";"J";"Sm+";"R+"})))+SUMPRODUCT((COUNTIF(V8,{"S1";"S2";"S3";"Sm";"R";"H";"L";"A";"J";"Sm+";"R+"})))+SUMPRODUCT((COUNTIF(AR8,{"S1";"S2";"S3";"Sm";"R";"H";"L";"A";"J";"Sm+";"R+"})))</f>
        <v>0</v>
      </c>
      <c r="CH8" s="49">
        <f>(SUMPRODUCT((B8:BD8="S1")*(C8:BE8="NL"))+SUMPRODUCT((B8:BD8="S2")*(C8:BE8="NL"))+SUMPRODUCT((B8:BD8="Sm")*(C8:BE8="NL"))+SUMPRODUCT((B8:BD8="S3")*(C8:BE8="NL"))+SUMPRODUCT((B8:BD8="R")*(C8:BE8="NL"))+SUMPRODUCT((B8:BD8="H")*(C8:BE8="NL")))*1.5</f>
        <v>0</v>
      </c>
      <c r="CI8" s="49">
        <f>(SUMPRODUCT((D8:BD8="L")*(E8:BE8="Nu"))+SUMPRODUCT((D8:BD8="L")*(E8:BE8="Ns"))+SUMPRODUCT((D8:BD8="L")*(E8:BE8="Np"))+SUMPRODUCT((D8:BD8="L")*(E8:BE8="Nr"))+SUMPRODUCT((D8:BD8="L")*(E8:BE8="N")))*1.5</f>
        <v>0</v>
      </c>
      <c r="CJ8" s="49">
        <f>(SUMPRODUCT((B8:BD8="S1")*(C8:BE8="NA"))+SUMPRODUCT((B8:BD8="S2")*(C8:BE8="NA"))+SUMPRODUCT((B8:BD8="Sm")*(C8:BE8="NA"))+SUMPRODUCT((B8:BD8="S3")*(C8:BE8="NA"))+SUMPRODUCT((B8:BD8="R")*(C8:BE8="NA"))+SUMPRODUCT((B8:BD8="H")*(C8:BE8="NA")))*1.5</f>
        <v>0</v>
      </c>
      <c r="CK8" s="49">
        <f>(SUMPRODUCT((D8:BD8="A")*(E8:BE8="Nu"))+SUMPRODUCT((D8:BD8="A")*(E8:BE8="Ns"))+SUMPRODUCT((D8:BD8="A")*(E8:BE8="Np"))+SUMPRODUCT((D8:BD8="A")*(E8:BE8="Nr"))+SUMPRODUCT((D8:BD8="A")*(E8:BE8="N")))*1.5</f>
        <v>1.5</v>
      </c>
      <c r="CL8" s="50" t="e">
        <f>#REF!</f>
        <v>#REF!</v>
      </c>
    </row>
    <row r="9" spans="1:90" x14ac:dyDescent="0.25">
      <c r="A9" s="3" t="s">
        <v>90</v>
      </c>
      <c r="B9" s="4" t="s">
        <v>30</v>
      </c>
      <c r="C9" s="5" t="s">
        <v>56</v>
      </c>
      <c r="D9" s="4" t="s">
        <v>52</v>
      </c>
      <c r="E9" s="5" t="s">
        <v>56</v>
      </c>
      <c r="F9" s="4"/>
      <c r="G9" s="5"/>
      <c r="H9" s="4" t="s">
        <v>37</v>
      </c>
      <c r="I9" s="5"/>
      <c r="J9" s="37"/>
      <c r="K9" s="38"/>
      <c r="L9" s="6"/>
      <c r="M9" s="7" t="s">
        <v>32</v>
      </c>
      <c r="N9" s="6"/>
      <c r="O9" s="7"/>
      <c r="P9" s="4" t="s">
        <v>50</v>
      </c>
      <c r="Q9" s="5" t="s">
        <v>56</v>
      </c>
      <c r="R9" s="4" t="s">
        <v>52</v>
      </c>
      <c r="S9" s="5" t="s">
        <v>56</v>
      </c>
      <c r="T9" s="4"/>
      <c r="U9" s="5"/>
      <c r="V9" s="37" t="s">
        <v>56</v>
      </c>
      <c r="W9" s="38" t="s">
        <v>56</v>
      </c>
      <c r="X9" s="4" t="s">
        <v>2</v>
      </c>
      <c r="Y9" s="5" t="s">
        <v>56</v>
      </c>
      <c r="Z9" s="6" t="s">
        <v>56</v>
      </c>
      <c r="AA9" s="7" t="s">
        <v>56</v>
      </c>
      <c r="AB9" s="6" t="s">
        <v>56</v>
      </c>
      <c r="AC9" s="7" t="s">
        <v>56</v>
      </c>
      <c r="AD9" s="4"/>
      <c r="AE9" s="5"/>
      <c r="AF9" s="4" t="s">
        <v>50</v>
      </c>
      <c r="AG9" s="5" t="s">
        <v>59</v>
      </c>
      <c r="AH9" s="4" t="s">
        <v>52</v>
      </c>
      <c r="AI9" s="5" t="s">
        <v>59</v>
      </c>
      <c r="AJ9" s="4" t="s">
        <v>2</v>
      </c>
      <c r="AK9" s="5"/>
      <c r="AL9" s="4" t="s">
        <v>2</v>
      </c>
      <c r="AM9" s="5" t="s">
        <v>59</v>
      </c>
      <c r="AN9" s="6" t="s">
        <v>59</v>
      </c>
      <c r="AO9" s="7" t="s">
        <v>59</v>
      </c>
      <c r="AP9" s="6"/>
      <c r="AQ9" s="7" t="s">
        <v>35</v>
      </c>
      <c r="AR9" s="37"/>
      <c r="AS9" s="38"/>
      <c r="AT9" s="4" t="s">
        <v>43</v>
      </c>
      <c r="AU9" s="5"/>
      <c r="AV9" s="4"/>
      <c r="AW9" s="5"/>
      <c r="AX9" s="4" t="s">
        <v>33</v>
      </c>
      <c r="AY9" s="5"/>
      <c r="AZ9" s="4"/>
      <c r="BA9" s="5"/>
      <c r="BB9" s="6"/>
      <c r="BC9" s="7" t="s">
        <v>56</v>
      </c>
      <c r="BD9" s="6" t="s">
        <v>56</v>
      </c>
      <c r="BE9" s="7" t="s">
        <v>56</v>
      </c>
      <c r="BF9" s="43"/>
      <c r="BG9" s="43"/>
      <c r="BH9" s="49">
        <f>COUNTIF(B9:BE9,"S1")</f>
        <v>1</v>
      </c>
      <c r="BI9" s="49">
        <f>(COUNTIF(B9:BE9,"/S1")+COUNTIF(B9:BE9,"S1/"))/2</f>
        <v>0</v>
      </c>
      <c r="BJ9" s="49">
        <f>COUNTIF(B9:BE9,"Nu")</f>
        <v>1</v>
      </c>
      <c r="BK9" s="49">
        <f>COUNTIF(B9:BE9,"S2")</f>
        <v>1</v>
      </c>
      <c r="BL9" s="49">
        <f>COUNTIF(B9:BE9,"S3")+1/2*(COUNTIF(B9:BE9,"/S3")+COUNTIF(B9:BE9,"S3/"))</f>
        <v>0</v>
      </c>
      <c r="BM9" s="49">
        <f>COUNTIF(B9:BE9,"Np")</f>
        <v>1</v>
      </c>
      <c r="BN9" s="49">
        <f>COUNTIF(B9:BE9,"H")</f>
        <v>2</v>
      </c>
      <c r="BO9" s="49">
        <f>COUNTIF(B9:BE9,"Sm")</f>
        <v>1</v>
      </c>
      <c r="BP9" s="49">
        <f>COUNTIF(B9:BE9,"Ns")</f>
        <v>0</v>
      </c>
      <c r="BQ9" s="49">
        <f>COUNTIF(B9:BE9,"Sm+")</f>
        <v>0</v>
      </c>
      <c r="BR9" s="49">
        <f>COUNTIF(B9:BE9,"Ns+")</f>
        <v>0</v>
      </c>
      <c r="BS9" s="49">
        <f>COUNTIF(B9:BE9,"R")</f>
        <v>0</v>
      </c>
      <c r="BT9" s="49">
        <f>COUNTIF(B9:BE9,"R+")</f>
        <v>0</v>
      </c>
      <c r="BU9" s="49">
        <f>(COUNTIF(B9:BE9,"R/")+COUNTIF(B9:BE9,"/R"))/2</f>
        <v>0</v>
      </c>
      <c r="BV9" s="49">
        <f>COUNTIF(B9:BE9,"RR")</f>
        <v>0</v>
      </c>
      <c r="BW9" s="49">
        <f>COUNTIF(B9:BE9,"Nr")</f>
        <v>0</v>
      </c>
      <c r="BX9" s="49">
        <f>COUNTIF(B9:BE9,"N+")</f>
        <v>0</v>
      </c>
      <c r="BY9" s="49">
        <f>COUNTIF(B9:BE9,"L")</f>
        <v>0</v>
      </c>
      <c r="BZ9" s="49">
        <f>COUNTIF(B9:BE9,"NL")</f>
        <v>0</v>
      </c>
      <c r="CA9" s="49">
        <f>COUNTIF(B9:BE9,"A")</f>
        <v>1</v>
      </c>
      <c r="CB9" s="49">
        <f>COUNTIF(B9:BE9,"NA")</f>
        <v>0</v>
      </c>
      <c r="CC9" s="49">
        <f>COUNTIF(B9:BE9,"J")</f>
        <v>0</v>
      </c>
      <c r="CD9" s="49">
        <f>COUNTIF(B9:BE9,"N")</f>
        <v>0</v>
      </c>
      <c r="CE9" s="49">
        <f>SUMPRODUCT((COUNTIF(L9,{"S1";"S2";"S3";"Sm";"R";"H";"L";"A";"J";"Sm+";"R+";"RR"})))+SUMPRODUCT((COUNTIF(Z9,{"S1";"S2";"S3";"Sm";"R";"H";"L";"A";"J";"Sm+";"R+";"RR"})))+SUMPRODUCT((COUNTIF(AN9,{"S1";"S2";"S3";"Sm";"R";"H";"L";"A";"J";"Sm+";"R+";"RR"})))+SUMPRODUCT((COUNTIF(BB9,{"S1";"S2";"S3";"Sm";"R";"H";"L";"A";"J";"R+";"Sm+";"RR"})))</f>
        <v>0</v>
      </c>
      <c r="CF9" s="49">
        <f>SUMPRODUCT((COUNTIF(N9,{"S1";"S2";"S3";"Sm";"R";"H";"L";"A";"J";"Sm+";"R+"})))+SUMPRODUCT((COUNTIF(AB9,{"S1";"S2";"S3";"Sm";"R";"H";"L";"A";"J";"Sm+";"R+"})))+SUMPRODUCT((COUNTIF(AP9,{"S1";"S2";"S3";"Sm";"R";"H";"L";"A";"J";"Sm+";"R+"})))+SUMPRODUCT((COUNTIF(BD9,{"S1";"S2";"S3";"Sm";"R";"H";"L";"A";"J";"R+";"Sm+"})))</f>
        <v>0</v>
      </c>
      <c r="CG9" s="49">
        <f>SUMPRODUCT((COUNTIF(J9,{"S1";"S2";"S3";"Sm";"R";"H";"L";"A";"J";"Sm+";"R+"})))+SUMPRODUCT((COUNTIF(V9,{"S1";"S2";"S3";"Sm";"R";"H";"L";"A";"J";"Sm+";"R+"})))+SUMPRODUCT((COUNTIF(AR9,{"S1";"S2";"S3";"Sm";"R";"H";"L";"A";"J";"Sm+";"R+"})))</f>
        <v>0</v>
      </c>
      <c r="CH9" s="49">
        <f>(SUMPRODUCT((B9:BD9="S1")*(C9:BE9="NL"))+SUMPRODUCT((B9:BD9="S2")*(C9:BE9="NL"))+SUMPRODUCT((B9:BD9="Sm")*(C9:BE9="NL"))+SUMPRODUCT((B9:BD9="S3")*(C9:BE9="NL"))+SUMPRODUCT((B9:BD9="R")*(C9:BE9="NL"))+SUMPRODUCT((B9:BD9="H")*(C9:BE9="NL")))*1.5</f>
        <v>0</v>
      </c>
      <c r="CI9" s="49">
        <f>(SUMPRODUCT((D9:BD9="L")*(E9:BE9="Nu"))+SUMPRODUCT((D9:BD9="L")*(E9:BE9="Ns"))+SUMPRODUCT((D9:BD9="L")*(E9:BE9="Np"))+SUMPRODUCT((D9:BD9="L")*(E9:BE9="Nr"))+SUMPRODUCT((D9:BD9="L")*(E9:BE9="N")))*1.5</f>
        <v>0</v>
      </c>
      <c r="CJ9" s="49">
        <f>(SUMPRODUCT((B9:BD9="S1")*(C9:BE9="NA"))+SUMPRODUCT((B9:BD9="S2")*(C9:BE9="NA"))+SUMPRODUCT((B9:BD9="Sm")*(C9:BE9="NA"))+SUMPRODUCT((B9:BD9="S3")*(C9:BE9="NA"))+SUMPRODUCT((B9:BD9="R")*(C9:BE9="NA"))+SUMPRODUCT((B9:BD9="H")*(C9:BE9="NA")))*1.5</f>
        <v>0</v>
      </c>
      <c r="CK9" s="49">
        <f>(SUMPRODUCT((D9:BD9="A")*(E9:BE9="Nu"))+SUMPRODUCT((D9:BD9="A")*(E9:BE9="Ns"))+SUMPRODUCT((D9:BD9="A")*(E9:BE9="Np"))+SUMPRODUCT((D9:BD9="A")*(E9:BE9="Nr"))+SUMPRODUCT((D9:BD9="A")*(E9:BE9="N")))*1.5</f>
        <v>0</v>
      </c>
      <c r="CL9" s="50" t="e">
        <f>#REF!</f>
        <v>#REF!</v>
      </c>
    </row>
    <row r="10" spans="1:90" x14ac:dyDescent="0.25">
      <c r="A10" s="3" t="s">
        <v>52</v>
      </c>
      <c r="B10" s="4"/>
      <c r="C10" s="5"/>
      <c r="D10" s="4"/>
      <c r="E10" s="5"/>
      <c r="F10" s="4"/>
      <c r="G10" s="5"/>
      <c r="H10" s="4"/>
      <c r="I10" s="5"/>
      <c r="J10" s="37"/>
      <c r="K10" s="38"/>
      <c r="L10" s="6"/>
      <c r="M10" s="7"/>
      <c r="N10" s="6"/>
      <c r="O10" s="7"/>
      <c r="P10" s="4"/>
      <c r="Q10" s="5"/>
      <c r="R10" s="4"/>
      <c r="S10" s="5"/>
      <c r="T10" s="67" t="s">
        <v>39</v>
      </c>
      <c r="U10" s="5"/>
      <c r="V10" s="37" t="s">
        <v>37</v>
      </c>
      <c r="W10" s="38" t="s">
        <v>44</v>
      </c>
      <c r="X10" s="4"/>
      <c r="Y10" s="5"/>
      <c r="Z10" s="6"/>
      <c r="AA10" s="7"/>
      <c r="AB10" s="6" t="s">
        <v>39</v>
      </c>
      <c r="AC10" s="7" t="s">
        <v>35</v>
      </c>
      <c r="AD10" s="4"/>
      <c r="AE10" s="5"/>
      <c r="AF10" s="4"/>
      <c r="AG10" s="5"/>
      <c r="AH10" s="4"/>
      <c r="AI10" s="5"/>
      <c r="AJ10" s="4"/>
      <c r="AK10" s="5"/>
      <c r="AL10" s="4"/>
      <c r="AM10" s="5"/>
      <c r="AN10" s="6"/>
      <c r="AO10" s="7"/>
      <c r="AP10" s="6"/>
      <c r="AQ10" s="7"/>
      <c r="AR10" s="37"/>
      <c r="AS10" s="38"/>
      <c r="AT10" s="4"/>
      <c r="AU10" s="5"/>
      <c r="AV10" s="4" t="s">
        <v>37</v>
      </c>
      <c r="AW10" s="68" t="s">
        <v>41</v>
      </c>
      <c r="AX10" s="4"/>
      <c r="AY10" s="5"/>
      <c r="AZ10" s="4"/>
      <c r="BA10" s="5"/>
      <c r="BB10" s="6"/>
      <c r="BC10" s="7"/>
      <c r="BD10" s="6"/>
      <c r="BE10" s="7"/>
      <c r="BF10" s="43"/>
      <c r="BG10" s="43"/>
      <c r="BH10" s="49">
        <f>COUNTIF(B10:BE10,"S1")</f>
        <v>0</v>
      </c>
      <c r="BI10" s="49">
        <f>(COUNTIF(B10:BE10,"/S1")+COUNTIF(B10:BE10,"S1/"))/2</f>
        <v>0</v>
      </c>
      <c r="BJ10" s="49">
        <f>COUNTIF(B10:BE10,"Nu")</f>
        <v>0</v>
      </c>
      <c r="BK10" s="49">
        <f>COUNTIF(B10:BE10,"S2")</f>
        <v>0</v>
      </c>
      <c r="BL10" s="49">
        <f>COUNTIF(B10:BE10,"S3")+1/2*(COUNTIF(B10:BE10,"/S3")+COUNTIF(B10:BE10,"S3/"))</f>
        <v>0</v>
      </c>
      <c r="BM10" s="49">
        <f>COUNTIF(B10:BE10,"Np")</f>
        <v>1</v>
      </c>
      <c r="BN10" s="49">
        <f>COUNTIF(B10:BE10,"H")</f>
        <v>0</v>
      </c>
      <c r="BO10" s="49">
        <f>COUNTIF(B10:BE10,"Sm")</f>
        <v>2</v>
      </c>
      <c r="BP10" s="49">
        <f>COUNTIF(B10:BE10,"Ns")</f>
        <v>0</v>
      </c>
      <c r="BQ10" s="49">
        <f>COUNTIF(B10:BE10,"Sm+")</f>
        <v>0</v>
      </c>
      <c r="BR10" s="49">
        <f>COUNTIF(B10:BE10,"Ns+")</f>
        <v>0</v>
      </c>
      <c r="BS10" s="49">
        <f>COUNTIF(B10:BE10,"R")</f>
        <v>2</v>
      </c>
      <c r="BT10" s="49">
        <f>COUNTIF(B10:BE10,"R+")</f>
        <v>0</v>
      </c>
      <c r="BU10" s="49">
        <f>(COUNTIF(B10:BE10,"R/")+COUNTIF(B10:BE10,"/R"))/2</f>
        <v>0</v>
      </c>
      <c r="BV10" s="49">
        <f>COUNTIF(B10:BE10,"RR")</f>
        <v>0</v>
      </c>
      <c r="BW10" s="49">
        <f>COUNTIF(B10:BE10,"Nr")</f>
        <v>1</v>
      </c>
      <c r="BX10" s="49">
        <f>COUNTIF(B10:BE10,"N+")</f>
        <v>0</v>
      </c>
      <c r="BY10" s="49">
        <f>COUNTIF(B10:BE10,"L")</f>
        <v>0</v>
      </c>
      <c r="BZ10" s="49">
        <f>COUNTIF(B10:BE10,"NL")</f>
        <v>0</v>
      </c>
      <c r="CA10" s="49">
        <f>COUNTIF(B10:BE10,"A")</f>
        <v>0</v>
      </c>
      <c r="CB10" s="49">
        <f>COUNTIF(B10:BE10,"NA")</f>
        <v>1</v>
      </c>
      <c r="CC10" s="49">
        <f>COUNTIF(B10:BE10,"J")</f>
        <v>0</v>
      </c>
      <c r="CD10" s="49">
        <f>COUNTIF(B10:BE10,"N")</f>
        <v>0</v>
      </c>
      <c r="CE10" s="49">
        <f>SUMPRODUCT((COUNTIF(L10,{"S1";"S2";"S3";"Sm";"R";"H";"L";"A";"J";"Sm+";"R+";"RR"})))+SUMPRODUCT((COUNTIF(Z10,{"S1";"S2";"S3";"Sm";"R";"H";"L";"A";"J";"Sm+";"R+";"RR"})))+SUMPRODUCT((COUNTIF(AN10,{"S1";"S2";"S3";"Sm";"R";"H";"L";"A";"J";"Sm+";"R+";"RR"})))+SUMPRODUCT((COUNTIF(BB10,{"S1";"S2";"S3";"Sm";"R";"H";"L";"A";"J";"R+";"Sm+";"RR"})))</f>
        <v>0</v>
      </c>
      <c r="CF10" s="49">
        <f>SUMPRODUCT((COUNTIF(N10,{"S1";"S2";"S3";"Sm";"R";"H";"L";"A";"J";"Sm+";"R+"})))+SUMPRODUCT((COUNTIF(AB10,{"S1";"S2";"S3";"Sm";"R";"H";"L";"A";"J";"Sm+";"R+"})))+SUMPRODUCT((COUNTIF(AP10,{"S1";"S2";"S3";"Sm";"R";"H";"L";"A";"J";"Sm+";"R+"})))+SUMPRODUCT((COUNTIF(BD10,{"S1";"S2";"S3";"Sm";"R";"H";"L";"A";"J";"R+";"Sm+"})))</f>
        <v>1</v>
      </c>
      <c r="CG10" s="49">
        <f>SUMPRODUCT((COUNTIF(J10,{"S1";"S2";"S3";"Sm";"R";"H";"L";"A";"J";"Sm+";"R+"})))+SUMPRODUCT((COUNTIF(V10,{"S1";"S2";"S3";"Sm";"R";"H";"L";"A";"J";"Sm+";"R+"})))+SUMPRODUCT((COUNTIF(AR10,{"S1";"S2";"S3";"Sm";"R";"H";"L";"A";"J";"Sm+";"R+"})))</f>
        <v>1</v>
      </c>
      <c r="CH10" s="49">
        <f>(SUMPRODUCT((B10:BD10="S1")*(C10:BE10="NL"))+SUMPRODUCT((B10:BD10="S2")*(C10:BE10="NL"))+SUMPRODUCT((B10:BD10="Sm")*(C10:BE10="NL"))+SUMPRODUCT((B10:BD10="S3")*(C10:BE10="NL"))+SUMPRODUCT((B10:BD10="R")*(C10:BE10="NL"))+SUMPRODUCT((B10:BD10="H")*(C10:BE10="NL")))*1.5</f>
        <v>0</v>
      </c>
      <c r="CI10" s="49">
        <f>(SUMPRODUCT((D10:BD10="L")*(E10:BE10="Nu"))+SUMPRODUCT((D10:BD10="L")*(E10:BE10="Ns"))+SUMPRODUCT((D10:BD10="L")*(E10:BE10="Np"))+SUMPRODUCT((D10:BD10="L")*(E10:BE10="Nr"))+SUMPRODUCT((D10:BD10="L")*(E10:BE10="N")))*1.5</f>
        <v>0</v>
      </c>
      <c r="CJ10" s="49">
        <f>(SUMPRODUCT((B10:BD10="S1")*(C10:BE10="NA"))+SUMPRODUCT((B10:BD10="S2")*(C10:BE10="NA"))+SUMPRODUCT((B10:BD10="Sm")*(C10:BE10="NA"))+SUMPRODUCT((B10:BD10="S3")*(C10:BE10="NA"))+SUMPRODUCT((B10:BD10="R")*(C10:BE10="NA"))+SUMPRODUCT((B10:BD10="H")*(C10:BE10="NA")))*1.5</f>
        <v>1.5</v>
      </c>
      <c r="CK10" s="49">
        <f>(SUMPRODUCT((D10:BD10="A")*(E10:BE10="Nu"))+SUMPRODUCT((D10:BD10="A")*(E10:BE10="Ns"))+SUMPRODUCT((D10:BD10="A")*(E10:BE10="Np"))+SUMPRODUCT((D10:BD10="A")*(E10:BE10="Nr"))+SUMPRODUCT((D10:BD10="A")*(E10:BE10="N")))*1.5</f>
        <v>0</v>
      </c>
      <c r="CL10" s="50" t="e">
        <f>#REF!</f>
        <v>#REF!</v>
      </c>
    </row>
    <row r="11" spans="1:90" x14ac:dyDescent="0.25">
      <c r="A11" s="3" t="s">
        <v>89</v>
      </c>
      <c r="B11" s="4" t="s">
        <v>56</v>
      </c>
      <c r="C11" s="5" t="s">
        <v>56</v>
      </c>
      <c r="D11" s="4" t="s">
        <v>56</v>
      </c>
      <c r="E11" s="5" t="s">
        <v>56</v>
      </c>
      <c r="F11" s="4" t="s">
        <v>56</v>
      </c>
      <c r="G11" s="5" t="s">
        <v>56</v>
      </c>
      <c r="H11" s="4" t="s">
        <v>56</v>
      </c>
      <c r="I11" s="5" t="s">
        <v>56</v>
      </c>
      <c r="J11" s="37" t="s">
        <v>56</v>
      </c>
      <c r="K11" s="38" t="s">
        <v>56</v>
      </c>
      <c r="L11" s="6" t="s">
        <v>56</v>
      </c>
      <c r="M11" s="7" t="s">
        <v>56</v>
      </c>
      <c r="N11" s="6" t="s">
        <v>56</v>
      </c>
      <c r="O11" s="7" t="s">
        <v>38</v>
      </c>
      <c r="P11" s="4" t="s">
        <v>56</v>
      </c>
      <c r="Q11" s="5"/>
      <c r="R11" s="4" t="s">
        <v>56</v>
      </c>
      <c r="S11" s="5" t="s">
        <v>56</v>
      </c>
      <c r="T11" s="4" t="s">
        <v>56</v>
      </c>
      <c r="U11" s="5" t="s">
        <v>56</v>
      </c>
      <c r="V11" s="37" t="s">
        <v>43</v>
      </c>
      <c r="W11" s="68"/>
      <c r="X11" s="4" t="s">
        <v>56</v>
      </c>
      <c r="Y11" s="5" t="s">
        <v>56</v>
      </c>
      <c r="Z11" s="6" t="s">
        <v>56</v>
      </c>
      <c r="AA11" s="7" t="s">
        <v>56</v>
      </c>
      <c r="AB11" s="6" t="s">
        <v>56</v>
      </c>
      <c r="AC11" s="7"/>
      <c r="AD11" s="4" t="s">
        <v>56</v>
      </c>
      <c r="AE11" s="5" t="s">
        <v>12</v>
      </c>
      <c r="AF11" s="4" t="s">
        <v>56</v>
      </c>
      <c r="AG11" s="5" t="s">
        <v>56</v>
      </c>
      <c r="AH11" s="4" t="s">
        <v>56</v>
      </c>
      <c r="AI11" s="5" t="s">
        <v>56</v>
      </c>
      <c r="AJ11" s="4" t="s">
        <v>56</v>
      </c>
      <c r="AK11" s="5" t="s">
        <v>56</v>
      </c>
      <c r="AL11" s="4" t="s">
        <v>56</v>
      </c>
      <c r="AM11" s="5" t="s">
        <v>56</v>
      </c>
      <c r="AN11" s="6" t="s">
        <v>56</v>
      </c>
      <c r="AO11" s="7" t="s">
        <v>56</v>
      </c>
      <c r="AP11" s="6" t="s">
        <v>56</v>
      </c>
      <c r="AQ11" s="7" t="s">
        <v>56</v>
      </c>
      <c r="AR11" s="37" t="s">
        <v>56</v>
      </c>
      <c r="AS11" s="38"/>
      <c r="AT11" s="4" t="s">
        <v>56</v>
      </c>
      <c r="AU11" s="5" t="s">
        <v>56</v>
      </c>
      <c r="AV11" s="4" t="s">
        <v>56</v>
      </c>
      <c r="AW11" s="68" t="s">
        <v>32</v>
      </c>
      <c r="AX11" s="4" t="s">
        <v>56</v>
      </c>
      <c r="AY11" s="5" t="s">
        <v>56</v>
      </c>
      <c r="AZ11" s="4" t="s">
        <v>56</v>
      </c>
      <c r="BA11" s="5" t="s">
        <v>56</v>
      </c>
      <c r="BB11" s="6" t="s">
        <v>56</v>
      </c>
      <c r="BC11" s="7" t="s">
        <v>56</v>
      </c>
      <c r="BD11" s="6"/>
      <c r="BE11" s="7"/>
      <c r="BF11" s="43"/>
      <c r="BG11" s="43"/>
      <c r="BH11" s="49">
        <f>COUNTIF(B11:BE11,"S1")</f>
        <v>0</v>
      </c>
      <c r="BI11" s="49">
        <f>(COUNTIF(B11:BE11,"/S1")+COUNTIF(B11:BE11,"S1/"))/2</f>
        <v>0</v>
      </c>
      <c r="BJ11" s="49">
        <f>COUNTIF(B11:BE11,"Nu")</f>
        <v>1</v>
      </c>
      <c r="BK11" s="49">
        <f>COUNTIF(B11:BE11,"S2")</f>
        <v>0</v>
      </c>
      <c r="BL11" s="49">
        <f>COUNTIF(B11:BE11,"S3")+1/2*(COUNTIF(B11:BE11,"/S3")+COUNTIF(B11:BE11,"S3/"))</f>
        <v>0</v>
      </c>
      <c r="BM11" s="49">
        <f>COUNTIF(B11:BE11,"Np")</f>
        <v>0</v>
      </c>
      <c r="BN11" s="49">
        <f>COUNTIF(B11:BE11,"H")</f>
        <v>0</v>
      </c>
      <c r="BO11" s="49">
        <f>COUNTIF(B11:BE11,"Sm")</f>
        <v>0</v>
      </c>
      <c r="BP11" s="49">
        <f>COUNTIF(B11:BE11,"Ns")</f>
        <v>1</v>
      </c>
      <c r="BQ11" s="49">
        <f>COUNTIF(B11:BE11,"Sm+")</f>
        <v>0</v>
      </c>
      <c r="BR11" s="49">
        <f>COUNTIF(B11:BE11,"Ns+")</f>
        <v>0</v>
      </c>
      <c r="BS11" s="49">
        <f>COUNTIF(B11:BE11,"R")</f>
        <v>0</v>
      </c>
      <c r="BT11" s="49">
        <f>COUNTIF(B11:BE11,"R+")</f>
        <v>0</v>
      </c>
      <c r="BU11" s="49">
        <f>(COUNTIF(B11:BE11,"R/")+COUNTIF(B11:BE11,"/R"))/2</f>
        <v>0</v>
      </c>
      <c r="BV11" s="49">
        <f>COUNTIF(B11:BE11,"RR")</f>
        <v>0</v>
      </c>
      <c r="BW11" s="49">
        <f>COUNTIF(B11:BE11,"Nr")</f>
        <v>0</v>
      </c>
      <c r="BX11" s="49">
        <f>COUNTIF(B11:BE11,"N+")</f>
        <v>0</v>
      </c>
      <c r="BY11" s="49">
        <f>COUNTIF(B11:BE11,"L")</f>
        <v>0</v>
      </c>
      <c r="BZ11" s="49">
        <f>COUNTIF(B11:BE11,"NL")</f>
        <v>0</v>
      </c>
      <c r="CA11" s="49">
        <f>COUNTIF(B11:BE11,"A")</f>
        <v>1</v>
      </c>
      <c r="CB11" s="49">
        <f>COUNTIF(B11:BE11,"NA")</f>
        <v>0</v>
      </c>
      <c r="CC11" s="49">
        <f>COUNTIF(B11:BE11,"J")</f>
        <v>0</v>
      </c>
      <c r="CD11" s="49">
        <f>COUNTIF(B11:BE11,"N")</f>
        <v>0</v>
      </c>
      <c r="CE11" s="49">
        <f>SUMPRODUCT((COUNTIF(L11,{"S1";"S2";"S3";"Sm";"R";"H";"L";"A";"J";"Sm+";"R+";"RR"})))+SUMPRODUCT((COUNTIF(Z11,{"S1";"S2";"S3";"Sm";"R";"H";"L";"A";"J";"Sm+";"R+";"RR"})))+SUMPRODUCT((COUNTIF(AN11,{"S1";"S2";"S3";"Sm";"R";"H";"L";"A";"J";"Sm+";"R+";"RR"})))+SUMPRODUCT((COUNTIF(BB11,{"S1";"S2";"S3";"Sm";"R";"H";"L";"A";"J";"R+";"Sm+";"RR"})))</f>
        <v>0</v>
      </c>
      <c r="CF11" s="49">
        <f>SUMPRODUCT((COUNTIF(N11,{"S1";"S2";"S3";"Sm";"R";"H";"L";"A";"J";"Sm+";"R+"})))+SUMPRODUCT((COUNTIF(AB11,{"S1";"S2";"S3";"Sm";"R";"H";"L";"A";"J";"Sm+";"R+"})))+SUMPRODUCT((COUNTIF(AP11,{"S1";"S2";"S3";"Sm";"R";"H";"L";"A";"J";"Sm+";"R+"})))+SUMPRODUCT((COUNTIF(BD11,{"S1";"S2";"S3";"Sm";"R";"H";"L";"A";"J";"R+";"Sm+"})))</f>
        <v>0</v>
      </c>
      <c r="CG11" s="49">
        <f>SUMPRODUCT((COUNTIF(J11,{"S1";"S2";"S3";"Sm";"R";"H";"L";"A";"J";"Sm+";"R+"})))+SUMPRODUCT((COUNTIF(V11,{"S1";"S2";"S3";"Sm";"R";"H";"L";"A";"J";"Sm+";"R+"})))+SUMPRODUCT((COUNTIF(AR11,{"S1";"S2";"S3";"Sm";"R";"H";"L";"A";"J";"Sm+";"R+"})))</f>
        <v>1</v>
      </c>
      <c r="CH11" s="49">
        <f>(SUMPRODUCT((B11:BD11="S1")*(C11:BE11="NL"))+SUMPRODUCT((B11:BD11="S2")*(C11:BE11="NL"))+SUMPRODUCT((B11:BD11="Sm")*(C11:BE11="NL"))+SUMPRODUCT((B11:BD11="S3")*(C11:BE11="NL"))+SUMPRODUCT((B11:BD11="R")*(C11:BE11="NL"))+SUMPRODUCT((B11:BD11="H")*(C11:BE11="NL")))*1.5</f>
        <v>0</v>
      </c>
      <c r="CI11" s="49">
        <f>(SUMPRODUCT((D11:BD11="L")*(E11:BE11="Nu"))+SUMPRODUCT((D11:BD11="L")*(E11:BE11="Ns"))+SUMPRODUCT((D11:BD11="L")*(E11:BE11="Np"))+SUMPRODUCT((D11:BD11="L")*(E11:BE11="Nr"))+SUMPRODUCT((D11:BD11="L")*(E11:BE11="N")))*1.5</f>
        <v>0</v>
      </c>
      <c r="CJ11" s="49">
        <f>(SUMPRODUCT((B11:BD11="S1")*(C11:BE11="NA"))+SUMPRODUCT((B11:BD11="S2")*(C11:BE11="NA"))+SUMPRODUCT((B11:BD11="Sm")*(C11:BE11="NA"))+SUMPRODUCT((B11:BD11="S3")*(C11:BE11="NA"))+SUMPRODUCT((B11:BD11="R")*(C11:BE11="NA"))+SUMPRODUCT((B11:BD11="H")*(C11:BE11="NA")))*1.5</f>
        <v>0</v>
      </c>
      <c r="CK11" s="49">
        <f>(SUMPRODUCT((D11:BD11="A")*(E11:BE11="Nu"))+SUMPRODUCT((D11:BD11="A")*(E11:BE11="Ns"))+SUMPRODUCT((D11:BD11="A")*(E11:BE11="Np"))+SUMPRODUCT((D11:BD11="A")*(E11:BE11="Nr"))+SUMPRODUCT((D11:BD11="A")*(E11:BE11="N")))*1.5</f>
        <v>0</v>
      </c>
      <c r="CL11" s="50" t="e">
        <f>#REF!</f>
        <v>#REF!</v>
      </c>
    </row>
    <row r="12" spans="1:90" x14ac:dyDescent="0.25">
      <c r="A12" s="3" t="s">
        <v>91</v>
      </c>
      <c r="B12" s="4" t="s">
        <v>69</v>
      </c>
      <c r="C12" s="5"/>
      <c r="D12" s="4"/>
      <c r="E12" s="5"/>
      <c r="F12" s="4"/>
      <c r="G12" s="5"/>
      <c r="H12" s="4" t="s">
        <v>39</v>
      </c>
      <c r="I12" s="5"/>
      <c r="J12" s="37" t="s">
        <v>33</v>
      </c>
      <c r="K12" s="38"/>
      <c r="L12" s="6"/>
      <c r="M12" s="7"/>
      <c r="N12" s="6" t="s">
        <v>6</v>
      </c>
      <c r="O12" s="7" t="s">
        <v>42</v>
      </c>
      <c r="P12" s="4"/>
      <c r="Q12" s="5"/>
      <c r="R12" s="4" t="s">
        <v>37</v>
      </c>
      <c r="S12" s="5" t="s">
        <v>35</v>
      </c>
      <c r="T12" s="4"/>
      <c r="U12" s="5"/>
      <c r="V12" s="37"/>
      <c r="W12" s="38"/>
      <c r="X12" s="4"/>
      <c r="Y12" s="5"/>
      <c r="Z12" s="6"/>
      <c r="AA12" s="7"/>
      <c r="AB12" s="6"/>
      <c r="AC12" s="7"/>
      <c r="AD12" s="4" t="s">
        <v>6</v>
      </c>
      <c r="AE12" s="5" t="s">
        <v>42</v>
      </c>
      <c r="AF12" s="4"/>
      <c r="AG12" s="5"/>
      <c r="AH12" s="4" t="s">
        <v>33</v>
      </c>
      <c r="AI12" s="5" t="s">
        <v>35</v>
      </c>
      <c r="AJ12" s="4"/>
      <c r="AK12" s="5"/>
      <c r="AL12" s="4"/>
      <c r="AM12" s="5"/>
      <c r="AN12" s="6"/>
      <c r="AO12" s="7"/>
      <c r="AP12" s="6" t="s">
        <v>37</v>
      </c>
      <c r="AQ12" s="7" t="s">
        <v>41</v>
      </c>
      <c r="AR12" s="37"/>
      <c r="AS12" s="38"/>
      <c r="AT12" s="4"/>
      <c r="AU12" s="5"/>
      <c r="AV12" s="4" t="s">
        <v>33</v>
      </c>
      <c r="AW12" s="5" t="s">
        <v>35</v>
      </c>
      <c r="AX12" s="4"/>
      <c r="AY12" s="5"/>
      <c r="AZ12" s="4" t="s">
        <v>56</v>
      </c>
      <c r="BA12" s="5" t="s">
        <v>56</v>
      </c>
      <c r="BB12" s="6" t="s">
        <v>56</v>
      </c>
      <c r="BC12" s="7" t="s">
        <v>56</v>
      </c>
      <c r="BD12" s="6"/>
      <c r="BE12" s="7"/>
      <c r="BF12" s="43"/>
      <c r="BG12" s="43"/>
      <c r="BH12" s="49">
        <f>COUNTIF(B12:BE12,"S1")</f>
        <v>0</v>
      </c>
      <c r="BI12" s="49">
        <f>(COUNTIF(B12:BE12,"/S1")+COUNTIF(B12:BE12,"S1/"))/2</f>
        <v>0</v>
      </c>
      <c r="BJ12" s="49">
        <f>COUNTIF(B12:BE12,"Nu")</f>
        <v>0</v>
      </c>
      <c r="BK12" s="49">
        <f>COUNTIF(B12:BE12,"S2")</f>
        <v>3</v>
      </c>
      <c r="BL12" s="49">
        <f>COUNTIF(B12:BE12,"S3")+1/2*(COUNTIF(B12:BE12,"/S3")+COUNTIF(B12:BE12,"S3/"))</f>
        <v>0</v>
      </c>
      <c r="BM12" s="49">
        <f>COUNTIF(B12:BE12,"Np")</f>
        <v>3</v>
      </c>
      <c r="BN12" s="49">
        <f>COUNTIF(B12:BE12,"H")</f>
        <v>0</v>
      </c>
      <c r="BO12" s="49">
        <f>COUNTIF(B12:BE12,"Sm")</f>
        <v>2</v>
      </c>
      <c r="BP12" s="49">
        <f>COUNTIF(B12:BE12,"Ns")</f>
        <v>0</v>
      </c>
      <c r="BQ12" s="49">
        <f>COUNTIF(B12:BE12,"Sm+")</f>
        <v>0</v>
      </c>
      <c r="BR12" s="49">
        <f>COUNTIF(B12:BE12,"Ns+")</f>
        <v>0</v>
      </c>
      <c r="BS12" s="49">
        <f>COUNTIF(B12:BE12,"R")</f>
        <v>1</v>
      </c>
      <c r="BT12" s="49">
        <f>COUNTIF(B12:BE12,"R+")</f>
        <v>0</v>
      </c>
      <c r="BU12" s="49">
        <f>(COUNTIF(B12:BE12,"R/")+COUNTIF(B12:BE12,"/R"))/2</f>
        <v>0</v>
      </c>
      <c r="BV12" s="49">
        <f>COUNTIF(B12:BE12,"RR")</f>
        <v>0</v>
      </c>
      <c r="BW12" s="49">
        <f>COUNTIF(B12:BE12,"Nr")</f>
        <v>1</v>
      </c>
      <c r="BX12" s="49">
        <f>COUNTIF(B12:BE12,"N+")</f>
        <v>0</v>
      </c>
      <c r="BY12" s="49">
        <f>COUNTIF(B12:BE12,"L")</f>
        <v>2</v>
      </c>
      <c r="BZ12" s="49">
        <f>COUNTIF(B12:BE12,"NL")</f>
        <v>2</v>
      </c>
      <c r="CA12" s="49">
        <f>COUNTIF(B12:BE12,"A")</f>
        <v>0</v>
      </c>
      <c r="CB12" s="49">
        <f>COUNTIF(B12:BE12,"NA")</f>
        <v>0</v>
      </c>
      <c r="CC12" s="49">
        <f>COUNTIF(B12:BE12,"J")</f>
        <v>0</v>
      </c>
      <c r="CD12" s="49">
        <f>COUNTIF(B12:BE12,"N")</f>
        <v>0</v>
      </c>
      <c r="CE12" s="49">
        <f>SUMPRODUCT((COUNTIF(L12,{"S1";"S2";"S3";"Sm";"R";"H";"L";"A";"J";"Sm+";"R+";"RR"})))+SUMPRODUCT((COUNTIF(Z12,{"S1";"S2";"S3";"Sm";"R";"H";"L";"A";"J";"Sm+";"R+";"RR"})))+SUMPRODUCT((COUNTIF(AN12,{"S1";"S2";"S3";"Sm";"R";"H";"L";"A";"J";"Sm+";"R+";"RR"})))+SUMPRODUCT((COUNTIF(BB12,{"S1";"S2";"S3";"Sm";"R";"H";"L";"A";"J";"R+";"Sm+";"RR"})))</f>
        <v>0</v>
      </c>
      <c r="CF12" s="49">
        <f>SUMPRODUCT((COUNTIF(N12,{"S1";"S2";"S3";"Sm";"R";"H";"L";"A";"J";"Sm+";"R+"})))+SUMPRODUCT((COUNTIF(AB12,{"S1";"S2";"S3";"Sm";"R";"H";"L";"A";"J";"Sm+";"R+"})))+SUMPRODUCT((COUNTIF(AP12,{"S1";"S2";"S3";"Sm";"R";"H";"L";"A";"J";"Sm+";"R+"})))+SUMPRODUCT((COUNTIF(BD12,{"S1";"S2";"S3";"Sm";"R";"H";"L";"A";"J";"R+";"Sm+"})))</f>
        <v>2</v>
      </c>
      <c r="CG12" s="49">
        <f>SUMPRODUCT((COUNTIF(J12,{"S1";"S2";"S3";"Sm";"R";"H";"L";"A";"J";"Sm+";"R+"})))+SUMPRODUCT((COUNTIF(V12,{"S1";"S2";"S3";"Sm";"R";"H";"L";"A";"J";"Sm+";"R+"})))+SUMPRODUCT((COUNTIF(AR12,{"S1";"S2";"S3";"Sm";"R";"H";"L";"A";"J";"Sm+";"R+"})))</f>
        <v>1</v>
      </c>
      <c r="CH12" s="49">
        <f>(SUMPRODUCT((B12:BD12="S1")*(C12:BE12="NL"))+SUMPRODUCT((B12:BD12="S2")*(C12:BE12="NL"))+SUMPRODUCT((B12:BD12="Sm")*(C12:BE12="NL"))+SUMPRODUCT((B12:BD12="S3")*(C12:BE12="NL"))+SUMPRODUCT((B12:BD12="R")*(C12:BE12="NL"))+SUMPRODUCT((B12:BD12="H")*(C12:BE12="NL")))*1.5</f>
        <v>0</v>
      </c>
      <c r="CI12" s="49">
        <f>(SUMPRODUCT((D12:BD12="L")*(E12:BE12="Nu"))+SUMPRODUCT((D12:BD12="L")*(E12:BE12="Ns"))+SUMPRODUCT((D12:BD12="L")*(E12:BE12="Np"))+SUMPRODUCT((D12:BD12="L")*(E12:BE12="Nr"))+SUMPRODUCT((D12:BD12="L")*(E12:BE12="N")))*1.5</f>
        <v>0</v>
      </c>
      <c r="CJ12" s="49">
        <f>(SUMPRODUCT((B12:BD12="S1")*(C12:BE12="NA"))+SUMPRODUCT((B12:BD12="S2")*(C12:BE12="NA"))+SUMPRODUCT((B12:BD12="Sm")*(C12:BE12="NA"))+SUMPRODUCT((B12:BD12="S3")*(C12:BE12="NA"))+SUMPRODUCT((B12:BD12="R")*(C12:BE12="NA"))+SUMPRODUCT((B12:BD12="H")*(C12:BE12="NA")))*1.5</f>
        <v>0</v>
      </c>
      <c r="CK12" s="49">
        <f>(SUMPRODUCT((D12:BD12="A")*(E12:BE12="Nu"))+SUMPRODUCT((D12:BD12="A")*(E12:BE12="Ns"))+SUMPRODUCT((D12:BD12="A")*(E12:BE12="Np"))+SUMPRODUCT((D12:BD12="A")*(E12:BE12="Nr"))+SUMPRODUCT((D12:BD12="A")*(E12:BE12="N")))*1.5</f>
        <v>0</v>
      </c>
      <c r="CL12" s="50" t="e">
        <f>#REF!</f>
        <v>#REF!</v>
      </c>
    </row>
    <row r="13" spans="1:90" x14ac:dyDescent="0.25">
      <c r="A13" s="3" t="s">
        <v>92</v>
      </c>
      <c r="B13" s="4"/>
      <c r="C13" s="5"/>
      <c r="D13" s="4"/>
      <c r="E13" s="5"/>
      <c r="F13" s="4"/>
      <c r="G13" s="5"/>
      <c r="H13" s="4" t="s">
        <v>6</v>
      </c>
      <c r="I13" s="5" t="s">
        <v>42</v>
      </c>
      <c r="J13" s="37"/>
      <c r="K13" s="38"/>
      <c r="L13" s="6"/>
      <c r="M13" s="7"/>
      <c r="N13" s="6"/>
      <c r="O13" s="7"/>
      <c r="P13" s="4"/>
      <c r="Q13" s="5"/>
      <c r="R13" s="4" t="s">
        <v>43</v>
      </c>
      <c r="S13" s="5" t="s">
        <v>44</v>
      </c>
      <c r="T13" s="4"/>
      <c r="U13" s="5"/>
      <c r="V13" s="37"/>
      <c r="W13" s="38"/>
      <c r="X13" s="4" t="s">
        <v>39</v>
      </c>
      <c r="Y13" s="5" t="s">
        <v>32</v>
      </c>
      <c r="Z13" s="6"/>
      <c r="AA13" s="7"/>
      <c r="AB13" s="6" t="s">
        <v>37</v>
      </c>
      <c r="AC13" s="7" t="s">
        <v>38</v>
      </c>
      <c r="AD13" s="4"/>
      <c r="AE13" s="5"/>
      <c r="AF13" s="4"/>
      <c r="AG13" s="5"/>
      <c r="AH13" s="4"/>
      <c r="AI13" s="5"/>
      <c r="AJ13" s="4" t="s">
        <v>50</v>
      </c>
      <c r="AK13" s="5" t="s">
        <v>41</v>
      </c>
      <c r="AL13" s="4"/>
      <c r="AM13" s="5"/>
      <c r="AN13" s="6"/>
      <c r="AO13" s="7"/>
      <c r="AP13" s="6"/>
      <c r="AQ13" s="7"/>
      <c r="AR13" s="37"/>
      <c r="AS13" s="38"/>
      <c r="AT13" s="4"/>
      <c r="AU13" s="5"/>
      <c r="AV13" s="4"/>
      <c r="AW13" s="5"/>
      <c r="AX13" s="4"/>
      <c r="AY13" s="5"/>
      <c r="AZ13" s="4" t="s">
        <v>50</v>
      </c>
      <c r="BA13" s="5" t="s">
        <v>41</v>
      </c>
      <c r="BB13" s="6"/>
      <c r="BC13" s="7"/>
      <c r="BD13" s="6" t="s">
        <v>33</v>
      </c>
      <c r="BE13" s="7" t="s">
        <v>41</v>
      </c>
      <c r="BF13" s="43"/>
      <c r="BG13" s="43"/>
      <c r="BH13" s="49">
        <f>COUNTIF(B13:BE13,"S1")</f>
        <v>0</v>
      </c>
      <c r="BI13" s="49">
        <f>(COUNTIF(B13:BE13,"/S1")+COUNTIF(B13:BE13,"S1/"))/2</f>
        <v>0</v>
      </c>
      <c r="BJ13" s="49">
        <f>COUNTIF(B13:BE13,"Nu")</f>
        <v>1</v>
      </c>
      <c r="BK13" s="49">
        <f>COUNTIF(B13:BE13,"S2")</f>
        <v>1</v>
      </c>
      <c r="BL13" s="49">
        <f>COUNTIF(B13:BE13,"S3")+1/2*(COUNTIF(B13:BE13,"/S3")+COUNTIF(B13:BE13,"S3/"))</f>
        <v>0</v>
      </c>
      <c r="BM13" s="49">
        <f>COUNTIF(B13:BE13,"Np")</f>
        <v>0</v>
      </c>
      <c r="BN13" s="49">
        <f>COUNTIF(B13:BE13,"H")</f>
        <v>2</v>
      </c>
      <c r="BO13" s="49">
        <f>COUNTIF(B13:BE13,"Sm")</f>
        <v>1</v>
      </c>
      <c r="BP13" s="49">
        <f>COUNTIF(B13:BE13,"Ns")</f>
        <v>1</v>
      </c>
      <c r="BQ13" s="49">
        <f>COUNTIF(B13:BE13,"Sm+")</f>
        <v>0</v>
      </c>
      <c r="BR13" s="49">
        <f>COUNTIF(B13:BE13,"Ns+")</f>
        <v>0</v>
      </c>
      <c r="BS13" s="49">
        <f>COUNTIF(B13:BE13,"R")</f>
        <v>1</v>
      </c>
      <c r="BT13" s="49">
        <f>COUNTIF(B13:BE13,"R+")</f>
        <v>0</v>
      </c>
      <c r="BU13" s="49">
        <f>(COUNTIF(B13:BE13,"R/")+COUNTIF(B13:BE13,"/R"))/2</f>
        <v>0</v>
      </c>
      <c r="BV13" s="49">
        <f>COUNTIF(B13:BE13,"RR")</f>
        <v>0</v>
      </c>
      <c r="BW13" s="49">
        <f>COUNTIF(B13:BE13,"Nr")</f>
        <v>3</v>
      </c>
      <c r="BX13" s="49">
        <f>COUNTIF(B13:BE13,"N+")</f>
        <v>0</v>
      </c>
      <c r="BY13" s="49">
        <f>COUNTIF(B13:BE13,"L")</f>
        <v>1</v>
      </c>
      <c r="BZ13" s="49">
        <f>COUNTIF(B13:BE13,"NL")</f>
        <v>1</v>
      </c>
      <c r="CA13" s="49">
        <f>COUNTIF(B13:BE13,"A")</f>
        <v>1</v>
      </c>
      <c r="CB13" s="49">
        <f>COUNTIF(B13:BE13,"NA")</f>
        <v>1</v>
      </c>
      <c r="CC13" s="49">
        <f>COUNTIF(B13:BE13,"J")</f>
        <v>0</v>
      </c>
      <c r="CD13" s="49">
        <f>COUNTIF(B13:BE13,"N")</f>
        <v>0</v>
      </c>
      <c r="CE13" s="49">
        <f>SUMPRODUCT((COUNTIF(L13,{"S1";"S2";"S3";"Sm";"R";"H";"L";"A";"J";"Sm+";"R+";"RR"})))+SUMPRODUCT((COUNTIF(Z13,{"S1";"S2";"S3";"Sm";"R";"H";"L";"A";"J";"Sm+";"R+";"RR"})))+SUMPRODUCT((COUNTIF(AN13,{"S1";"S2";"S3";"Sm";"R";"H";"L";"A";"J";"Sm+";"R+";"RR"})))+SUMPRODUCT((COUNTIF(BB13,{"S1";"S2";"S3";"Sm";"R";"H";"L";"A";"J";"R+";"Sm+";"RR"})))</f>
        <v>0</v>
      </c>
      <c r="CF13" s="49">
        <f>SUMPRODUCT((COUNTIF(N13,{"S1";"S2";"S3";"Sm";"R";"H";"L";"A";"J";"Sm+";"R+"})))+SUMPRODUCT((COUNTIF(AB13,{"S1";"S2";"S3";"Sm";"R";"H";"L";"A";"J";"Sm+";"R+"})))+SUMPRODUCT((COUNTIF(AP13,{"S1";"S2";"S3";"Sm";"R";"H";"L";"A";"J";"Sm+";"R+"})))+SUMPRODUCT((COUNTIF(BD13,{"S1";"S2";"S3";"Sm";"R";"H";"L";"A";"J";"R+";"Sm+"})))</f>
        <v>2</v>
      </c>
      <c r="CG13" s="49">
        <f>SUMPRODUCT((COUNTIF(J13,{"S1";"S2";"S3";"Sm";"R";"H";"L";"A";"J";"Sm+";"R+"})))+SUMPRODUCT((COUNTIF(V13,{"S1";"S2";"S3";"Sm";"R";"H";"L";"A";"J";"Sm+";"R+"})))+SUMPRODUCT((COUNTIF(AR13,{"S1";"S2";"S3";"Sm";"R";"H";"L";"A";"J";"Sm+";"R+"})))</f>
        <v>0</v>
      </c>
      <c r="CH13" s="49">
        <f>(SUMPRODUCT((B13:BD13="S1")*(C13:BE13="NL"))+SUMPRODUCT((B13:BD13="S2")*(C13:BE13="NL"))+SUMPRODUCT((B13:BD13="Sm")*(C13:BE13="NL"))+SUMPRODUCT((B13:BD13="S3")*(C13:BE13="NL"))+SUMPRODUCT((B13:BD13="R")*(C13:BE13="NL"))+SUMPRODUCT((B13:BD13="H")*(C13:BE13="NL")))*1.5</f>
        <v>0</v>
      </c>
      <c r="CI13" s="49">
        <f>(SUMPRODUCT((D13:BD13="L")*(E13:BE13="Nu"))+SUMPRODUCT((D13:BD13="L")*(E13:BE13="Ns"))+SUMPRODUCT((D13:BD13="L")*(E13:BE13="Np"))+SUMPRODUCT((D13:BD13="L")*(E13:BE13="Nr"))+SUMPRODUCT((D13:BD13="L")*(E13:BE13="N")))*1.5</f>
        <v>0</v>
      </c>
      <c r="CJ13" s="49">
        <f>(SUMPRODUCT((B13:BD13="S1")*(C13:BE13="NA"))+SUMPRODUCT((B13:BD13="S2")*(C13:BE13="NA"))+SUMPRODUCT((B13:BD13="Sm")*(C13:BE13="NA"))+SUMPRODUCT((B13:BD13="S3")*(C13:BE13="NA"))+SUMPRODUCT((B13:BD13="R")*(C13:BE13="NA"))+SUMPRODUCT((B13:BD13="H")*(C13:BE13="NA")))*1.5</f>
        <v>0</v>
      </c>
      <c r="CK13" s="49">
        <f>(SUMPRODUCT((D13:BD13="A")*(E13:BE13="Nu"))+SUMPRODUCT((D13:BD13="A")*(E13:BE13="Ns"))+SUMPRODUCT((D13:BD13="A")*(E13:BE13="Np"))+SUMPRODUCT((D13:BD13="A")*(E13:BE13="Nr"))+SUMPRODUCT((D13:BD13="A")*(E13:BE13="N")))*1.5</f>
        <v>0</v>
      </c>
      <c r="CL13" s="50" t="e">
        <f>#REF!</f>
        <v>#REF!</v>
      </c>
    </row>
    <row r="14" spans="1:90" x14ac:dyDescent="0.25">
      <c r="A14" s="3" t="s">
        <v>93</v>
      </c>
      <c r="B14" s="4"/>
      <c r="C14" s="5"/>
      <c r="D14" s="4"/>
      <c r="E14" s="5"/>
      <c r="F14" s="4"/>
      <c r="G14" s="5"/>
      <c r="H14" s="4"/>
      <c r="I14" s="5"/>
      <c r="J14" s="37"/>
      <c r="K14" s="38" t="s">
        <v>12</v>
      </c>
      <c r="L14" s="6" t="s">
        <v>6</v>
      </c>
      <c r="M14" s="7" t="s">
        <v>41</v>
      </c>
      <c r="N14" s="6" t="s">
        <v>12</v>
      </c>
      <c r="O14" s="7" t="s">
        <v>12</v>
      </c>
      <c r="P14" s="4"/>
      <c r="Q14" s="5"/>
      <c r="R14" s="4"/>
      <c r="S14" s="5"/>
      <c r="T14" s="4"/>
      <c r="U14" s="5"/>
      <c r="V14" s="37" t="s">
        <v>33</v>
      </c>
      <c r="W14" s="38" t="s">
        <v>32</v>
      </c>
      <c r="X14" s="4"/>
      <c r="Y14" s="5"/>
      <c r="Z14" s="6"/>
      <c r="AA14" s="7"/>
      <c r="AB14" s="6"/>
      <c r="AC14" s="7"/>
      <c r="AD14" s="4"/>
      <c r="AE14" s="5" t="s">
        <v>12</v>
      </c>
      <c r="AF14" s="4"/>
      <c r="AG14" s="5"/>
      <c r="AH14" s="4"/>
      <c r="AI14" s="5"/>
      <c r="AJ14" s="4"/>
      <c r="AK14" s="5"/>
      <c r="AL14" s="4"/>
      <c r="AM14" s="5" t="s">
        <v>12</v>
      </c>
      <c r="AN14" s="6" t="s">
        <v>12</v>
      </c>
      <c r="AO14" s="7" t="s">
        <v>12</v>
      </c>
      <c r="AP14" s="6" t="s">
        <v>6</v>
      </c>
      <c r="AQ14" s="7" t="s">
        <v>42</v>
      </c>
      <c r="AR14" s="37"/>
      <c r="AS14" s="38"/>
      <c r="AT14" s="4"/>
      <c r="AU14" s="5"/>
      <c r="AV14" s="4"/>
      <c r="AW14" s="5"/>
      <c r="AX14" s="4" t="s">
        <v>12</v>
      </c>
      <c r="AY14" s="5" t="s">
        <v>12</v>
      </c>
      <c r="AZ14" s="4"/>
      <c r="BA14" s="5"/>
      <c r="BB14" s="6"/>
      <c r="BC14" s="7"/>
      <c r="BD14" s="6"/>
      <c r="BE14" s="7"/>
      <c r="BF14" s="43"/>
      <c r="BG14" s="43"/>
      <c r="BH14" s="49">
        <f>COUNTIF(B14:BE14,"S1")</f>
        <v>0</v>
      </c>
      <c r="BI14" s="49">
        <f>(COUNTIF(B14:BE14,"/S1")+COUNTIF(B14:BE14,"S1/"))/2</f>
        <v>0</v>
      </c>
      <c r="BJ14" s="49">
        <f>COUNTIF(B14:BE14,"Nu")</f>
        <v>1</v>
      </c>
      <c r="BK14" s="49">
        <f>COUNTIF(B14:BE14,"S2")</f>
        <v>1</v>
      </c>
      <c r="BL14" s="49">
        <f>COUNTIF(B14:BE14,"S3")+1/2*(COUNTIF(B14:BE14,"/S3")+COUNTIF(B14:BE14,"S3/"))</f>
        <v>0</v>
      </c>
      <c r="BM14" s="49">
        <f>COUNTIF(B14:BE14,"Np")</f>
        <v>0</v>
      </c>
      <c r="BN14" s="49">
        <f>COUNTIF(B14:BE14,"H")</f>
        <v>0</v>
      </c>
      <c r="BO14" s="49">
        <f>COUNTIF(B14:BE14,"Sm")</f>
        <v>0</v>
      </c>
      <c r="BP14" s="49">
        <f>COUNTIF(B14:BE14,"Ns")</f>
        <v>0</v>
      </c>
      <c r="BQ14" s="49">
        <f>COUNTIF(B14:BE14,"Sm+")</f>
        <v>0</v>
      </c>
      <c r="BR14" s="49">
        <f>COUNTIF(B14:BE14,"Ns+")</f>
        <v>0</v>
      </c>
      <c r="BS14" s="49">
        <f>COUNTIF(B14:BE14,"R")</f>
        <v>0</v>
      </c>
      <c r="BT14" s="49">
        <f>COUNTIF(B14:BE14,"R+")</f>
        <v>0</v>
      </c>
      <c r="BU14" s="49">
        <f>(COUNTIF(B14:BE14,"R/")+COUNTIF(B14:BE14,"/R"))/2</f>
        <v>0</v>
      </c>
      <c r="BV14" s="49">
        <f>COUNTIF(B14:BE14,"RR")</f>
        <v>0</v>
      </c>
      <c r="BW14" s="49">
        <f>COUNTIF(B14:BE14,"Nr")</f>
        <v>1</v>
      </c>
      <c r="BX14" s="49">
        <f>COUNTIF(B14:BE14,"N+")</f>
        <v>0</v>
      </c>
      <c r="BY14" s="49">
        <f>COUNTIF(B14:BE14,"L")</f>
        <v>2</v>
      </c>
      <c r="BZ14" s="49">
        <f>COUNTIF(B14:BE14,"NL")</f>
        <v>1</v>
      </c>
      <c r="CA14" s="49">
        <f>COUNTIF(B14:BE14,"A")</f>
        <v>0</v>
      </c>
      <c r="CB14" s="49">
        <f>COUNTIF(B14:BE14,"NA")</f>
        <v>0</v>
      </c>
      <c r="CC14" s="49">
        <f>COUNTIF(B14:BE14,"J")</f>
        <v>0</v>
      </c>
      <c r="CD14" s="49">
        <f>COUNTIF(B14:BE14,"N")</f>
        <v>0</v>
      </c>
      <c r="CE14" s="49">
        <f>SUMPRODUCT((COUNTIF(L14,{"S1";"S2";"S3";"Sm";"R";"H";"L";"A";"J";"Sm+";"R+";"RR"})))+SUMPRODUCT((COUNTIF(Z14,{"S1";"S2";"S3";"Sm";"R";"H";"L";"A";"J";"Sm+";"R+";"RR"})))+SUMPRODUCT((COUNTIF(AN14,{"S1";"S2";"S3";"Sm";"R";"H";"L";"A";"J";"Sm+";"R+";"RR"})))+SUMPRODUCT((COUNTIF(BB14,{"S1";"S2";"S3";"Sm";"R";"H";"L";"A";"J";"R+";"Sm+";"RR"})))</f>
        <v>1</v>
      </c>
      <c r="CF14" s="49">
        <f>SUMPRODUCT((COUNTIF(N14,{"S1";"S2";"S3";"Sm";"R";"H";"L";"A";"J";"Sm+";"R+"})))+SUMPRODUCT((COUNTIF(AB14,{"S1";"S2";"S3";"Sm";"R";"H";"L";"A";"J";"Sm+";"R+"})))+SUMPRODUCT((COUNTIF(AP14,{"S1";"S2";"S3";"Sm";"R";"H";"L";"A";"J";"Sm+";"R+"})))+SUMPRODUCT((COUNTIF(BD14,{"S1";"S2";"S3";"Sm";"R";"H";"L";"A";"J";"R+";"Sm+"})))</f>
        <v>1</v>
      </c>
      <c r="CG14" s="49">
        <f>SUMPRODUCT((COUNTIF(J14,{"S1";"S2";"S3";"Sm";"R";"H";"L";"A";"J";"Sm+";"R+"})))+SUMPRODUCT((COUNTIF(V14,{"S1";"S2";"S3";"Sm";"R";"H";"L";"A";"J";"Sm+";"R+"})))+SUMPRODUCT((COUNTIF(AR14,{"S1";"S2";"S3";"Sm";"R";"H";"L";"A";"J";"Sm+";"R+"})))</f>
        <v>1</v>
      </c>
      <c r="CH14" s="49">
        <f>(SUMPRODUCT((B14:BD14="S1")*(C14:BE14="NL"))+SUMPRODUCT((B14:BD14="S2")*(C14:BE14="NL"))+SUMPRODUCT((B14:BD14="Sm")*(C14:BE14="NL"))+SUMPRODUCT((B14:BD14="S3")*(C14:BE14="NL"))+SUMPRODUCT((B14:BD14="R")*(C14:BE14="NL"))+SUMPRODUCT((B14:BD14="H")*(C14:BE14="NL")))*1.5</f>
        <v>0</v>
      </c>
      <c r="CI14" s="49">
        <f>(SUMPRODUCT((D14:BD14="L")*(E14:BE14="Nu"))+SUMPRODUCT((D14:BD14="L")*(E14:BE14="Ns"))+SUMPRODUCT((D14:BD14="L")*(E14:BE14="Np"))+SUMPRODUCT((D14:BD14="L")*(E14:BE14="Nr"))+SUMPRODUCT((D14:BD14="L")*(E14:BE14="N")))*1.5</f>
        <v>1.5</v>
      </c>
      <c r="CJ14" s="49">
        <f>(SUMPRODUCT((B14:BD14="S1")*(C14:BE14="NA"))+SUMPRODUCT((B14:BD14="S2")*(C14:BE14="NA"))+SUMPRODUCT((B14:BD14="Sm")*(C14:BE14="NA"))+SUMPRODUCT((B14:BD14="S3")*(C14:BE14="NA"))+SUMPRODUCT((B14:BD14="R")*(C14:BE14="NA"))+SUMPRODUCT((B14:BD14="H")*(C14:BE14="NA")))*1.5</f>
        <v>0</v>
      </c>
      <c r="CK14" s="49">
        <f>(SUMPRODUCT((D14:BD14="A")*(E14:BE14="Nu"))+SUMPRODUCT((D14:BD14="A")*(E14:BE14="Ns"))+SUMPRODUCT((D14:BD14="A")*(E14:BE14="Np"))+SUMPRODUCT((D14:BD14="A")*(E14:BE14="Nr"))+SUMPRODUCT((D14:BD14="A")*(E14:BE14="N")))*1.5</f>
        <v>0</v>
      </c>
      <c r="CL14" s="50" t="e">
        <f>#REF!</f>
        <v>#REF!</v>
      </c>
    </row>
    <row r="15" spans="1:90" x14ac:dyDescent="0.25">
      <c r="A15" s="3" t="s">
        <v>94</v>
      </c>
      <c r="B15" s="4" t="s">
        <v>56</v>
      </c>
      <c r="C15" s="5" t="s">
        <v>56</v>
      </c>
      <c r="D15" s="4" t="s">
        <v>12</v>
      </c>
      <c r="E15" s="5" t="s">
        <v>12</v>
      </c>
      <c r="F15" s="4" t="s">
        <v>37</v>
      </c>
      <c r="G15" s="5" t="s">
        <v>35</v>
      </c>
      <c r="H15" s="4" t="s">
        <v>12</v>
      </c>
      <c r="I15" s="5" t="s">
        <v>12</v>
      </c>
      <c r="J15" s="37" t="s">
        <v>12</v>
      </c>
      <c r="K15" s="38" t="s">
        <v>56</v>
      </c>
      <c r="L15" s="6" t="s">
        <v>56</v>
      </c>
      <c r="M15" s="7" t="s">
        <v>56</v>
      </c>
      <c r="N15" s="6" t="s">
        <v>56</v>
      </c>
      <c r="O15" s="7" t="s">
        <v>56</v>
      </c>
      <c r="P15" s="4" t="s">
        <v>56</v>
      </c>
      <c r="Q15" s="5" t="s">
        <v>56</v>
      </c>
      <c r="R15" s="4" t="s">
        <v>12</v>
      </c>
      <c r="S15" s="5" t="s">
        <v>12</v>
      </c>
      <c r="T15" s="4" t="s">
        <v>12</v>
      </c>
      <c r="U15" s="5" t="s">
        <v>56</v>
      </c>
      <c r="V15" s="37" t="s">
        <v>56</v>
      </c>
      <c r="W15" s="38" t="s">
        <v>56</v>
      </c>
      <c r="X15" s="4" t="s">
        <v>12</v>
      </c>
      <c r="Y15" s="5" t="s">
        <v>12</v>
      </c>
      <c r="Z15" s="6" t="s">
        <v>37</v>
      </c>
      <c r="AA15" s="7" t="s">
        <v>38</v>
      </c>
      <c r="AB15" s="6" t="s">
        <v>12</v>
      </c>
      <c r="AC15" s="7" t="s">
        <v>12</v>
      </c>
      <c r="AD15" s="4" t="s">
        <v>12</v>
      </c>
      <c r="AE15" s="5" t="s">
        <v>12</v>
      </c>
      <c r="AF15" s="4" t="s">
        <v>12</v>
      </c>
      <c r="AG15" s="5" t="s">
        <v>56</v>
      </c>
      <c r="AH15" s="4" t="s">
        <v>56</v>
      </c>
      <c r="AI15" s="5" t="s">
        <v>56</v>
      </c>
      <c r="AJ15" s="4" t="s">
        <v>39</v>
      </c>
      <c r="AK15" s="5" t="s">
        <v>38</v>
      </c>
      <c r="AL15" s="4" t="s">
        <v>12</v>
      </c>
      <c r="AM15" s="5" t="s">
        <v>56</v>
      </c>
      <c r="AN15" s="6" t="s">
        <v>56</v>
      </c>
      <c r="AO15" s="7" t="s">
        <v>56</v>
      </c>
      <c r="AP15" s="6" t="s">
        <v>56</v>
      </c>
      <c r="AQ15" s="7" t="s">
        <v>56</v>
      </c>
      <c r="AR15" s="37" t="s">
        <v>12</v>
      </c>
      <c r="AS15" s="38" t="s">
        <v>56</v>
      </c>
      <c r="AT15" s="4" t="s">
        <v>56</v>
      </c>
      <c r="AU15" s="5" t="s">
        <v>56</v>
      </c>
      <c r="AV15" s="4" t="s">
        <v>12</v>
      </c>
      <c r="AW15" s="5" t="s">
        <v>12</v>
      </c>
      <c r="AX15" s="4" t="s">
        <v>12</v>
      </c>
      <c r="AY15" s="5" t="s">
        <v>38</v>
      </c>
      <c r="AZ15" s="4" t="s">
        <v>12</v>
      </c>
      <c r="BA15" s="5" t="s">
        <v>56</v>
      </c>
      <c r="BB15" s="6" t="s">
        <v>56</v>
      </c>
      <c r="BC15" s="7" t="s">
        <v>56</v>
      </c>
      <c r="BD15" s="6" t="s">
        <v>56</v>
      </c>
      <c r="BE15" s="7" t="s">
        <v>56</v>
      </c>
      <c r="BF15" s="43"/>
      <c r="BG15" s="43"/>
      <c r="BH15" s="49">
        <f>COUNTIF(B15:BE15,"S1")</f>
        <v>0</v>
      </c>
      <c r="BI15" s="49">
        <f>(COUNTIF(B15:BE15,"/S1")+COUNTIF(B15:BE15,"S1/"))/2</f>
        <v>0</v>
      </c>
      <c r="BJ15" s="49">
        <f>COUNTIF(B15:BE15,"Nu")</f>
        <v>0</v>
      </c>
      <c r="BK15" s="49">
        <f>COUNTIF(B15:BE15,"S2")</f>
        <v>0</v>
      </c>
      <c r="BL15" s="49">
        <f>COUNTIF(B15:BE15,"S3")+1/2*(COUNTIF(B15:BE15,"/S3")+COUNTIF(B15:BE15,"S3/"))</f>
        <v>0</v>
      </c>
      <c r="BM15" s="49">
        <f>COUNTIF(B15:BE15,"Np")</f>
        <v>1</v>
      </c>
      <c r="BN15" s="49">
        <f>COUNTIF(B15:BE15,"H")</f>
        <v>0</v>
      </c>
      <c r="BO15" s="49">
        <f>COUNTIF(B15:BE15,"Sm")</f>
        <v>2</v>
      </c>
      <c r="BP15" s="49">
        <f>COUNTIF(B15:BE15,"Ns")</f>
        <v>3</v>
      </c>
      <c r="BQ15" s="49">
        <f>COUNTIF(B15:BE15,"Sm+")</f>
        <v>0</v>
      </c>
      <c r="BR15" s="49">
        <f>COUNTIF(B15:BE15,"Ns+")</f>
        <v>0</v>
      </c>
      <c r="BS15" s="49">
        <f>COUNTIF(B15:BE15,"R")</f>
        <v>1</v>
      </c>
      <c r="BT15" s="49">
        <f>COUNTIF(B15:BE15,"R+")</f>
        <v>0</v>
      </c>
      <c r="BU15" s="49">
        <f>(COUNTIF(B15:BE15,"R/")+COUNTIF(B15:BE15,"/R"))/2</f>
        <v>0</v>
      </c>
      <c r="BV15" s="49">
        <f>COUNTIF(B15:BE15,"RR")</f>
        <v>0</v>
      </c>
      <c r="BW15" s="49">
        <f>COUNTIF(B15:BE15,"Nr")</f>
        <v>0</v>
      </c>
      <c r="BX15" s="49">
        <f>COUNTIF(B15:BE15,"N+")</f>
        <v>0</v>
      </c>
      <c r="BY15" s="49">
        <f>COUNTIF(B15:BE15,"L")</f>
        <v>0</v>
      </c>
      <c r="BZ15" s="49">
        <f>COUNTIF(B15:BE15,"NL")</f>
        <v>0</v>
      </c>
      <c r="CA15" s="49">
        <f>COUNTIF(B15:BE15,"A")</f>
        <v>0</v>
      </c>
      <c r="CB15" s="49">
        <f>COUNTIF(B15:BE15,"NA")</f>
        <v>0</v>
      </c>
      <c r="CC15" s="49">
        <f>COUNTIF(B15:BE15,"J")</f>
        <v>0</v>
      </c>
      <c r="CD15" s="49">
        <f>COUNTIF(B15:BE15,"N")</f>
        <v>0</v>
      </c>
      <c r="CE15" s="49">
        <f>SUMPRODUCT((COUNTIF(L15,{"S1";"S2";"S3";"Sm";"R";"H";"L";"A";"J";"Sm+";"R+";"RR"})))+SUMPRODUCT((COUNTIF(Z15,{"S1";"S2";"S3";"Sm";"R";"H";"L";"A";"J";"Sm+";"R+";"RR"})))+SUMPRODUCT((COUNTIF(AN15,{"S1";"S2";"S3";"Sm";"R";"H";"L";"A";"J";"Sm+";"R+";"RR"})))+SUMPRODUCT((COUNTIF(BB15,{"S1";"S2";"S3";"Sm";"R";"H";"L";"A";"J";"R+";"Sm+";"RR"})))</f>
        <v>1</v>
      </c>
      <c r="CF15" s="49">
        <f>SUMPRODUCT((COUNTIF(N15,{"S1";"S2";"S3";"Sm";"R";"H";"L";"A";"J";"Sm+";"R+"})))+SUMPRODUCT((COUNTIF(AB15,{"S1";"S2";"S3";"Sm";"R";"H";"L";"A";"J";"Sm+";"R+"})))+SUMPRODUCT((COUNTIF(AP15,{"S1";"S2";"S3";"Sm";"R";"H";"L";"A";"J";"Sm+";"R+"})))+SUMPRODUCT((COUNTIF(BD15,{"S1";"S2";"S3";"Sm";"R";"H";"L";"A";"J";"R+";"Sm+"})))</f>
        <v>0</v>
      </c>
      <c r="CG15" s="49">
        <f>SUMPRODUCT((COUNTIF(J15,{"S1";"S2";"S3";"Sm";"R";"H";"L";"A";"J";"Sm+";"R+"})))+SUMPRODUCT((COUNTIF(V15,{"S1";"S2";"S3";"Sm";"R";"H";"L";"A";"J";"Sm+";"R+"})))+SUMPRODUCT((COUNTIF(AR15,{"S1";"S2";"S3";"Sm";"R";"H";"L";"A";"J";"Sm+";"R+"})))</f>
        <v>0</v>
      </c>
      <c r="CH15" s="49">
        <f>(SUMPRODUCT((B15:BD15="S1")*(C15:BE15="NL"))+SUMPRODUCT((B15:BD15="S2")*(C15:BE15="NL"))+SUMPRODUCT((B15:BD15="Sm")*(C15:BE15="NL"))+SUMPRODUCT((B15:BD15="S3")*(C15:BE15="NL"))+SUMPRODUCT((B15:BD15="R")*(C15:BE15="NL"))+SUMPRODUCT((B15:BD15="H")*(C15:BE15="NL")))*1.5</f>
        <v>0</v>
      </c>
      <c r="CI15" s="49">
        <f>(SUMPRODUCT((D15:BD15="L")*(E15:BE15="Nu"))+SUMPRODUCT((D15:BD15="L")*(E15:BE15="Ns"))+SUMPRODUCT((D15:BD15="L")*(E15:BE15="Np"))+SUMPRODUCT((D15:BD15="L")*(E15:BE15="Nr"))+SUMPRODUCT((D15:BD15="L")*(E15:BE15="N")))*1.5</f>
        <v>0</v>
      </c>
      <c r="CJ15" s="49">
        <f>(SUMPRODUCT((B15:BD15="S1")*(C15:BE15="NA"))+SUMPRODUCT((B15:BD15="S2")*(C15:BE15="NA"))+SUMPRODUCT((B15:BD15="Sm")*(C15:BE15="NA"))+SUMPRODUCT((B15:BD15="S3")*(C15:BE15="NA"))+SUMPRODUCT((B15:BD15="R")*(C15:BE15="NA"))+SUMPRODUCT((B15:BD15="H")*(C15:BE15="NA")))*1.5</f>
        <v>0</v>
      </c>
      <c r="CK15" s="49">
        <f>(SUMPRODUCT((D15:BD15="A")*(E15:BE15="Nu"))+SUMPRODUCT((D15:BD15="A")*(E15:BE15="Ns"))+SUMPRODUCT((D15:BD15="A")*(E15:BE15="Np"))+SUMPRODUCT((D15:BD15="A")*(E15:BE15="Nr"))+SUMPRODUCT((D15:BD15="A")*(E15:BE15="N")))*1.5</f>
        <v>0</v>
      </c>
      <c r="CL15" s="50" t="e">
        <f>#REF!</f>
        <v>#REF!</v>
      </c>
    </row>
    <row r="16" spans="1:90" ht="15" customHeight="1" x14ac:dyDescent="0.25">
      <c r="A16" s="3" t="s">
        <v>95</v>
      </c>
      <c r="B16" s="4" t="s">
        <v>33</v>
      </c>
      <c r="C16" s="5"/>
      <c r="D16" s="4" t="s">
        <v>59</v>
      </c>
      <c r="E16" s="5"/>
      <c r="F16" s="4" t="s">
        <v>59</v>
      </c>
      <c r="G16" s="5"/>
      <c r="H16" s="4" t="s">
        <v>4</v>
      </c>
      <c r="I16" s="5"/>
      <c r="J16" s="37"/>
      <c r="K16" s="38" t="s">
        <v>41</v>
      </c>
      <c r="L16" s="6"/>
      <c r="M16" s="7"/>
      <c r="N16" s="6"/>
      <c r="O16" s="7"/>
      <c r="P16" s="4" t="s">
        <v>33</v>
      </c>
      <c r="Q16" s="5"/>
      <c r="R16" s="4" t="s">
        <v>4</v>
      </c>
      <c r="S16" s="5"/>
      <c r="T16" s="62" t="s">
        <v>4</v>
      </c>
      <c r="U16" s="5"/>
      <c r="V16" s="37" t="s">
        <v>30</v>
      </c>
      <c r="W16" s="38" t="s">
        <v>59</v>
      </c>
      <c r="X16" s="4" t="s">
        <v>2</v>
      </c>
      <c r="Y16" s="5"/>
      <c r="Z16" s="6"/>
      <c r="AA16" s="7"/>
      <c r="AB16" s="6" t="s">
        <v>30</v>
      </c>
      <c r="AC16" s="7"/>
      <c r="AD16" s="4"/>
      <c r="AE16" s="5"/>
      <c r="AF16" s="4" t="s">
        <v>59</v>
      </c>
      <c r="AG16" s="5" t="s">
        <v>59</v>
      </c>
      <c r="AH16" s="4" t="s">
        <v>59</v>
      </c>
      <c r="AI16" s="5" t="s">
        <v>59</v>
      </c>
      <c r="AJ16" s="4" t="s">
        <v>4</v>
      </c>
      <c r="AK16" s="5"/>
      <c r="AL16" s="4"/>
      <c r="AM16" s="5" t="s">
        <v>59</v>
      </c>
      <c r="AN16" s="6" t="s">
        <v>59</v>
      </c>
      <c r="AO16" s="7" t="s">
        <v>59</v>
      </c>
      <c r="AP16" s="6" t="s">
        <v>59</v>
      </c>
      <c r="AQ16" s="7" t="s">
        <v>59</v>
      </c>
      <c r="AR16" s="37" t="s">
        <v>59</v>
      </c>
      <c r="AS16" s="38" t="s">
        <v>59</v>
      </c>
      <c r="AT16" s="4" t="s">
        <v>59</v>
      </c>
      <c r="AU16" s="5" t="s">
        <v>44</v>
      </c>
      <c r="AV16" s="4" t="s">
        <v>59</v>
      </c>
      <c r="AW16" s="5"/>
      <c r="AX16" s="4"/>
      <c r="AY16" s="5"/>
      <c r="AZ16" s="4" t="s">
        <v>2</v>
      </c>
      <c r="BA16" s="5"/>
      <c r="BB16" s="6"/>
      <c r="BC16" s="7"/>
      <c r="BD16" s="6"/>
      <c r="BE16" s="7"/>
      <c r="BF16" s="43"/>
      <c r="BG16" s="43"/>
      <c r="BH16" s="49">
        <f>COUNTIF(B16:BE16,"S1")</f>
        <v>2</v>
      </c>
      <c r="BI16" s="49">
        <f>(COUNTIF(B16:BE16,"/S1")+COUNTIF(B16:BE16,"S1/"))/2</f>
        <v>0</v>
      </c>
      <c r="BJ16" s="49">
        <f>COUNTIF(B16:BE16,"Nu")</f>
        <v>0</v>
      </c>
      <c r="BK16" s="49">
        <f>COUNTIF(B16:BE16,"S2")</f>
        <v>2</v>
      </c>
      <c r="BL16" s="49">
        <f>COUNTIF(B16:BE16,"S3")+1/2*(COUNTIF(B16:BE16,"/S3")+COUNTIF(B16:BE16,"S3/"))</f>
        <v>0</v>
      </c>
      <c r="BM16" s="49">
        <f>COUNTIF(B16:BE16,"Np")</f>
        <v>0</v>
      </c>
      <c r="BN16" s="49">
        <f>COUNTIF(B16:BE16,"H")</f>
        <v>0</v>
      </c>
      <c r="BO16" s="49">
        <f>COUNTIF(B16:BE16,"Sm")</f>
        <v>0</v>
      </c>
      <c r="BP16" s="49">
        <f>COUNTIF(B16:BE16,"Ns")</f>
        <v>0</v>
      </c>
      <c r="BQ16" s="49">
        <f>COUNTIF(B16:BE16,"Sm+")</f>
        <v>0</v>
      </c>
      <c r="BR16" s="49">
        <f>COUNTIF(B16:BE16,"Ns+")</f>
        <v>0</v>
      </c>
      <c r="BS16" s="49">
        <f>COUNTIF(B16:BE16,"R")</f>
        <v>0</v>
      </c>
      <c r="BT16" s="49">
        <f>COUNTIF(B16:BE16,"R+")</f>
        <v>0</v>
      </c>
      <c r="BU16" s="49">
        <f>(COUNTIF(B16:BE16,"R/")+COUNTIF(B16:BE16,"/R"))/2</f>
        <v>0</v>
      </c>
      <c r="BV16" s="49">
        <f>COUNTIF(B16:BE16,"RR")</f>
        <v>0</v>
      </c>
      <c r="BW16" s="49">
        <f>COUNTIF(B16:BE16,"Nr")</f>
        <v>1</v>
      </c>
      <c r="BX16" s="49">
        <f>COUNTIF(B16:BE16,"N+")</f>
        <v>0</v>
      </c>
      <c r="BY16" s="49">
        <f>COUNTIF(B16:BE16,"L")</f>
        <v>0</v>
      </c>
      <c r="BZ16" s="49">
        <f>COUNTIF(B16:BE16,"NL")</f>
        <v>0</v>
      </c>
      <c r="CA16" s="49">
        <f>COUNTIF(B16:BE16,"A")</f>
        <v>0</v>
      </c>
      <c r="CB16" s="49">
        <f>COUNTIF(B16:BE16,"NA")</f>
        <v>1</v>
      </c>
      <c r="CC16" s="49">
        <f>COUNTIF(B16:BE16,"J")</f>
        <v>0</v>
      </c>
      <c r="CD16" s="49">
        <f>COUNTIF(B16:BE16,"N")</f>
        <v>0</v>
      </c>
      <c r="CE16" s="49">
        <f>SUMPRODUCT((COUNTIF(L16,{"S1";"S2";"S3";"Sm";"R";"H";"L";"A";"J";"Sm+";"R+";"RR"})))+SUMPRODUCT((COUNTIF(Z16,{"S1";"S2";"S3";"Sm";"R";"H";"L";"A";"J";"Sm+";"R+";"RR"})))+SUMPRODUCT((COUNTIF(AN16,{"S1";"S2";"S3";"Sm";"R";"H";"L";"A";"J";"Sm+";"R+";"RR"})))+SUMPRODUCT((COUNTIF(BB16,{"S1";"S2";"S3";"Sm";"R";"H";"L";"A";"J";"R+";"Sm+";"RR"})))</f>
        <v>0</v>
      </c>
      <c r="CF16" s="49">
        <f>SUMPRODUCT((COUNTIF(N16,{"S1";"S2";"S3";"Sm";"R";"H";"L";"A";"J";"Sm+";"R+"})))+SUMPRODUCT((COUNTIF(AB16,{"S1";"S2";"S3";"Sm";"R";"H";"L";"A";"J";"Sm+";"R+"})))+SUMPRODUCT((COUNTIF(AP16,{"S1";"S2";"S3";"Sm";"R";"H";"L";"A";"J";"Sm+";"R+"})))+SUMPRODUCT((COUNTIF(BD16,{"S1";"S2";"S3";"Sm";"R";"H";"L";"A";"J";"R+";"Sm+"})))</f>
        <v>1</v>
      </c>
      <c r="CG16" s="49">
        <f>SUMPRODUCT((COUNTIF(J16,{"S1";"S2";"S3";"Sm";"R";"H";"L";"A";"J";"Sm+";"R+"})))+SUMPRODUCT((COUNTIF(V16,{"S1";"S2";"S3";"Sm";"R";"H";"L";"A";"J";"Sm+";"R+"})))+SUMPRODUCT((COUNTIF(AR16,{"S1";"S2";"S3";"Sm";"R";"H";"L";"A";"J";"Sm+";"R+"})))</f>
        <v>1</v>
      </c>
      <c r="CH16" s="49">
        <f>(SUMPRODUCT((B16:BD16="S1")*(C16:BE16="NL"))+SUMPRODUCT((B16:BD16="S2")*(C16:BE16="NL"))+SUMPRODUCT((B16:BD16="Sm")*(C16:BE16="NL"))+SUMPRODUCT((B16:BD16="S3")*(C16:BE16="NL"))+SUMPRODUCT((B16:BD16="R")*(C16:BE16="NL"))+SUMPRODUCT((B16:BD16="H")*(C16:BE16="NL")))*1.5</f>
        <v>0</v>
      </c>
      <c r="CI16" s="49">
        <f>(SUMPRODUCT((D16:BD16="L")*(E16:BE16="Nu"))+SUMPRODUCT((D16:BD16="L")*(E16:BE16="Ns"))+SUMPRODUCT((D16:BD16="L")*(E16:BE16="Np"))+SUMPRODUCT((D16:BD16="L")*(E16:BE16="Nr"))+SUMPRODUCT((D16:BD16="L")*(E16:BE16="N")))*1.5</f>
        <v>0</v>
      </c>
      <c r="CJ16" s="49">
        <f>(SUMPRODUCT((B16:BD16="S1")*(C16:BE16="NA"))+SUMPRODUCT((B16:BD16="S2")*(C16:BE16="NA"))+SUMPRODUCT((B16:BD16="Sm")*(C16:BE16="NA"))+SUMPRODUCT((B16:BD16="S3")*(C16:BE16="NA"))+SUMPRODUCT((B16:BD16="R")*(C16:BE16="NA"))+SUMPRODUCT((B16:BD16="H")*(C16:BE16="NA")))*1.5</f>
        <v>0</v>
      </c>
      <c r="CK16" s="49">
        <f>(SUMPRODUCT((D16:BD16="A")*(E16:BE16="Nu"))+SUMPRODUCT((D16:BD16="A")*(E16:BE16="Ns"))+SUMPRODUCT((D16:BD16="A")*(E16:BE16="Np"))+SUMPRODUCT((D16:BD16="A")*(E16:BE16="Nr"))+SUMPRODUCT((D16:BD16="A")*(E16:BE16="N")))*1.5</f>
        <v>0</v>
      </c>
      <c r="CL16" s="50" t="e">
        <f>#REF!</f>
        <v>#REF!</v>
      </c>
    </row>
    <row r="17" spans="1:90" x14ac:dyDescent="0.25">
      <c r="A17" s="3" t="s">
        <v>96</v>
      </c>
      <c r="B17" s="67"/>
      <c r="C17" s="5"/>
      <c r="D17" s="4"/>
      <c r="E17" s="5"/>
      <c r="F17" s="4"/>
      <c r="G17" s="5"/>
      <c r="H17" s="4"/>
      <c r="I17" s="5"/>
      <c r="J17" s="37"/>
      <c r="K17" s="38" t="s">
        <v>32</v>
      </c>
      <c r="L17" s="6"/>
      <c r="M17" s="7"/>
      <c r="N17" s="6" t="s">
        <v>50</v>
      </c>
      <c r="O17" s="7"/>
      <c r="P17" s="4"/>
      <c r="Q17" s="5" t="s">
        <v>44</v>
      </c>
      <c r="R17" s="4"/>
      <c r="S17" s="5"/>
      <c r="T17" s="4"/>
      <c r="U17" s="5"/>
      <c r="V17" s="37"/>
      <c r="W17" s="38"/>
      <c r="X17" s="4" t="s">
        <v>2</v>
      </c>
      <c r="Y17" s="5"/>
      <c r="Z17" s="6" t="s">
        <v>30</v>
      </c>
      <c r="AA17" s="7"/>
      <c r="AB17" s="6" t="s">
        <v>50</v>
      </c>
      <c r="AC17" s="7"/>
      <c r="AD17" s="4"/>
      <c r="AE17" s="5"/>
      <c r="AF17" s="4" t="s">
        <v>2</v>
      </c>
      <c r="AG17" s="5"/>
      <c r="AH17" s="4" t="s">
        <v>2</v>
      </c>
      <c r="AI17" s="5"/>
      <c r="AJ17" s="4" t="s">
        <v>4</v>
      </c>
      <c r="AK17" s="5"/>
      <c r="AL17" s="4" t="s">
        <v>4</v>
      </c>
      <c r="AM17" s="5"/>
      <c r="AN17" s="6" t="s">
        <v>56</v>
      </c>
      <c r="AO17" s="7" t="s">
        <v>56</v>
      </c>
      <c r="AP17" s="6" t="s">
        <v>56</v>
      </c>
      <c r="AQ17" s="7" t="s">
        <v>56</v>
      </c>
      <c r="AR17" s="37" t="s">
        <v>59</v>
      </c>
      <c r="AS17" s="38" t="s">
        <v>56</v>
      </c>
      <c r="AT17" s="67" t="s">
        <v>39</v>
      </c>
      <c r="AU17" s="5"/>
      <c r="AV17" s="4"/>
      <c r="AW17" s="68" t="s">
        <v>38</v>
      </c>
      <c r="AX17" s="4"/>
      <c r="AY17" s="5"/>
      <c r="AZ17" s="4" t="s">
        <v>2</v>
      </c>
      <c r="BA17" s="5"/>
      <c r="BB17" s="6"/>
      <c r="BC17" s="7"/>
      <c r="BD17" s="6"/>
      <c r="BE17" s="7"/>
      <c r="BF17" s="43"/>
      <c r="BG17" s="43"/>
      <c r="BH17" s="49">
        <f>COUNTIF(B17:BE17,"S1")</f>
        <v>1</v>
      </c>
      <c r="BI17" s="49">
        <f>(COUNTIF(B17:BE17,"/S1")+COUNTIF(B17:BE17,"S1/"))/2</f>
        <v>0</v>
      </c>
      <c r="BJ17" s="49">
        <f>COUNTIF(B17:BE17,"Nu")</f>
        <v>1</v>
      </c>
      <c r="BK17" s="49">
        <f>COUNTIF(B17:BE17,"S2")</f>
        <v>0</v>
      </c>
      <c r="BL17" s="49">
        <f>COUNTIF(B17:BE17,"S3")+1/2*(COUNTIF(B17:BE17,"/S3")+COUNTIF(B17:BE17,"S3/"))</f>
        <v>0</v>
      </c>
      <c r="BM17" s="49">
        <f>COUNTIF(B17:BE17,"Np")</f>
        <v>0</v>
      </c>
      <c r="BN17" s="49">
        <f>COUNTIF(B17:BE17,"H")</f>
        <v>2</v>
      </c>
      <c r="BO17" s="49">
        <f>COUNTIF(B17:BE17,"Sm")</f>
        <v>0</v>
      </c>
      <c r="BP17" s="49">
        <f>COUNTIF(B17:BE17,"Ns")</f>
        <v>1</v>
      </c>
      <c r="BQ17" s="49">
        <f>COUNTIF(B17:BE17,"Sm+")</f>
        <v>0</v>
      </c>
      <c r="BR17" s="49">
        <f>COUNTIF(B17:BE17,"Ns+")</f>
        <v>0</v>
      </c>
      <c r="BS17" s="49">
        <f>COUNTIF(B17:BE17,"R")</f>
        <v>1</v>
      </c>
      <c r="BT17" s="49">
        <f>COUNTIF(B17:BE17,"R+")</f>
        <v>0</v>
      </c>
      <c r="BU17" s="49">
        <f>(COUNTIF(B17:BE17,"R/")+COUNTIF(B17:BE17,"/R"))/2</f>
        <v>0</v>
      </c>
      <c r="BV17" s="49">
        <f>COUNTIF(B17:BE17,"RR")</f>
        <v>0</v>
      </c>
      <c r="BW17" s="49">
        <f>COUNTIF(B17:BE17,"Nr")</f>
        <v>0</v>
      </c>
      <c r="BX17" s="49">
        <f>COUNTIF(B17:BE17,"N+")</f>
        <v>0</v>
      </c>
      <c r="BY17" s="49">
        <f>COUNTIF(B17:BE17,"L")</f>
        <v>0</v>
      </c>
      <c r="BZ17" s="49">
        <f>COUNTIF(B17:BE17,"NL")</f>
        <v>0</v>
      </c>
      <c r="CA17" s="49">
        <f>COUNTIF(B17:BE17,"A")</f>
        <v>0</v>
      </c>
      <c r="CB17" s="49">
        <f>COUNTIF(B17:BE17,"NA")</f>
        <v>1</v>
      </c>
      <c r="CC17" s="49">
        <f>COUNTIF(B17:BE17,"J")</f>
        <v>0</v>
      </c>
      <c r="CD17" s="49">
        <f>COUNTIF(B17:BE17,"N")</f>
        <v>0</v>
      </c>
      <c r="CE17" s="49">
        <f>SUMPRODUCT((COUNTIF(L17,{"S1";"S2";"S3";"Sm";"R";"H";"L";"A";"J";"Sm+";"R+";"RR"})))+SUMPRODUCT((COUNTIF(Z17,{"S1";"S2";"S3";"Sm";"R";"H";"L";"A";"J";"Sm+";"R+";"RR"})))+SUMPRODUCT((COUNTIF(AN17,{"S1";"S2";"S3";"Sm";"R";"H";"L";"A";"J";"Sm+";"R+";"RR"})))+SUMPRODUCT((COUNTIF(BB17,{"S1";"S2";"S3";"Sm";"R";"H";"L";"A";"J";"R+";"Sm+";"RR"})))</f>
        <v>1</v>
      </c>
      <c r="CF17" s="49">
        <f>SUMPRODUCT((COUNTIF(N17,{"S1";"S2";"S3";"Sm";"R";"H";"L";"A";"J";"Sm+";"R+"})))+SUMPRODUCT((COUNTIF(AB17,{"S1";"S2";"S3";"Sm";"R";"H";"L";"A";"J";"Sm+";"R+"})))+SUMPRODUCT((COUNTIF(AP17,{"S1";"S2";"S3";"Sm";"R";"H";"L";"A";"J";"Sm+";"R+"})))+SUMPRODUCT((COUNTIF(BD17,{"S1";"S2";"S3";"Sm";"R";"H";"L";"A";"J";"R+";"Sm+"})))</f>
        <v>2</v>
      </c>
      <c r="CG17" s="49">
        <f>SUMPRODUCT((COUNTIF(J17,{"S1";"S2";"S3";"Sm";"R";"H";"L";"A";"J";"Sm+";"R+"})))+SUMPRODUCT((COUNTIF(V17,{"S1";"S2";"S3";"Sm";"R";"H";"L";"A";"J";"Sm+";"R+"})))+SUMPRODUCT((COUNTIF(AR17,{"S1";"S2";"S3";"Sm";"R";"H";"L";"A";"J";"Sm+";"R+"})))</f>
        <v>0</v>
      </c>
      <c r="CH17" s="49">
        <f>(SUMPRODUCT((B17:BD17="S1")*(C17:BE17="NL"))+SUMPRODUCT((B17:BD17="S2")*(C17:BE17="NL"))+SUMPRODUCT((B17:BD17="Sm")*(C17:BE17="NL"))+SUMPRODUCT((B17:BD17="S3")*(C17:BE17="NL"))+SUMPRODUCT((B17:BD17="R")*(C17:BE17="NL"))+SUMPRODUCT((B17:BD17="H")*(C17:BE17="NL")))*1.5</f>
        <v>0</v>
      </c>
      <c r="CI17" s="49">
        <f>(SUMPRODUCT((D17:BD17="L")*(E17:BE17="Nu"))+SUMPRODUCT((D17:BD17="L")*(E17:BE17="Ns"))+SUMPRODUCT((D17:BD17="L")*(E17:BE17="Np"))+SUMPRODUCT((D17:BD17="L")*(E17:BE17="Nr"))+SUMPRODUCT((D17:BD17="L")*(E17:BE17="N")))*1.5</f>
        <v>0</v>
      </c>
      <c r="CJ17" s="49">
        <f>(SUMPRODUCT((B17:BD17="S1")*(C17:BE17="NA"))+SUMPRODUCT((B17:BD17="S2")*(C17:BE17="NA"))+SUMPRODUCT((B17:BD17="Sm")*(C17:BE17="NA"))+SUMPRODUCT((B17:BD17="S3")*(C17:BE17="NA"))+SUMPRODUCT((B17:BD17="R")*(C17:BE17="NA"))+SUMPRODUCT((B17:BD17="H")*(C17:BE17="NA")))*1.5</f>
        <v>0</v>
      </c>
      <c r="CK17" s="49">
        <f>(SUMPRODUCT((D17:BD17="A")*(E17:BE17="Nu"))+SUMPRODUCT((D17:BD17="A")*(E17:BE17="Ns"))+SUMPRODUCT((D17:BD17="A")*(E17:BE17="Np"))+SUMPRODUCT((D17:BD17="A")*(E17:BE17="Nr"))+SUMPRODUCT((D17:BD17="A")*(E17:BE17="N")))*1.5</f>
        <v>0</v>
      </c>
      <c r="CL17" s="50" t="e">
        <f>#REF!</f>
        <v>#REF!</v>
      </c>
    </row>
    <row r="18" spans="1:90" x14ac:dyDescent="0.25">
      <c r="A18" s="3" t="s">
        <v>97</v>
      </c>
      <c r="B18" s="4"/>
      <c r="C18" s="5"/>
      <c r="D18" s="4"/>
      <c r="E18" s="5"/>
      <c r="F18" s="4"/>
      <c r="G18" s="5"/>
      <c r="H18" s="4"/>
      <c r="I18" s="5"/>
      <c r="J18" s="37"/>
      <c r="K18" s="38"/>
      <c r="L18" s="6"/>
      <c r="M18" s="7"/>
      <c r="N18" s="6"/>
      <c r="O18" s="7"/>
      <c r="P18" s="4"/>
      <c r="Q18" s="5"/>
      <c r="R18" s="4"/>
      <c r="S18" s="5"/>
      <c r="T18" s="4"/>
      <c r="U18" s="5"/>
      <c r="V18" s="37"/>
      <c r="W18" s="38"/>
      <c r="X18" s="4"/>
      <c r="Y18" s="5" t="s">
        <v>44</v>
      </c>
      <c r="Z18" s="6"/>
      <c r="AA18" s="7"/>
      <c r="AB18" s="6"/>
      <c r="AC18" s="7"/>
      <c r="AD18" s="4"/>
      <c r="AE18" s="5"/>
      <c r="AF18" s="4"/>
      <c r="AG18" s="5"/>
      <c r="AH18" s="4"/>
      <c r="AI18" s="5"/>
      <c r="AJ18" s="4"/>
      <c r="AK18" s="5"/>
      <c r="AL18" s="4"/>
      <c r="AM18" s="5"/>
      <c r="AN18" s="6"/>
      <c r="AO18" s="7"/>
      <c r="AP18" s="6"/>
      <c r="AQ18" s="7"/>
      <c r="AR18" s="37"/>
      <c r="AS18" s="38"/>
      <c r="AT18" s="4"/>
      <c r="AU18" s="5"/>
      <c r="AV18" s="4"/>
      <c r="AW18" s="5"/>
      <c r="AX18" s="4"/>
      <c r="AY18" s="5"/>
      <c r="AZ18" s="4"/>
      <c r="BA18" s="5"/>
      <c r="BB18" s="6"/>
      <c r="BC18" s="7"/>
      <c r="BD18" s="6"/>
      <c r="BE18" s="7"/>
      <c r="BF18" s="43"/>
      <c r="BG18" s="43"/>
      <c r="BH18" s="49">
        <f>COUNTIF(B18:BE18,"S1")</f>
        <v>0</v>
      </c>
      <c r="BI18" s="49">
        <f>(COUNTIF(B18:BE18,"/S1")+COUNTIF(B18:BE18,"S1/"))/2</f>
        <v>0</v>
      </c>
      <c r="BJ18" s="49">
        <f>COUNTIF(B18:BE18,"Nu")</f>
        <v>0</v>
      </c>
      <c r="BK18" s="49">
        <f>COUNTIF(B18:BE18,"S2")</f>
        <v>0</v>
      </c>
      <c r="BL18" s="49">
        <f>COUNTIF(B18:BE18,"S3")+1/2*(COUNTIF(B18:BE18,"/S3")+COUNTIF(B18:BE18,"S3/"))</f>
        <v>0</v>
      </c>
      <c r="BM18" s="49">
        <f>COUNTIF(B18:BE18,"Np")</f>
        <v>0</v>
      </c>
      <c r="BN18" s="49">
        <f>COUNTIF(B18:BE18,"H")</f>
        <v>0</v>
      </c>
      <c r="BO18" s="49">
        <f>COUNTIF(B18:BE18,"Sm")</f>
        <v>0</v>
      </c>
      <c r="BP18" s="49">
        <f>COUNTIF(B18:BE18,"Ns")</f>
        <v>0</v>
      </c>
      <c r="BQ18" s="49">
        <f>COUNTIF(B18:BE18,"Sm+")</f>
        <v>0</v>
      </c>
      <c r="BR18" s="49">
        <f>COUNTIF(B18:BE18,"Ns+")</f>
        <v>0</v>
      </c>
      <c r="BS18" s="49">
        <f>COUNTIF(B18:BE18,"R")</f>
        <v>0</v>
      </c>
      <c r="BT18" s="49">
        <f>COUNTIF(B18:BE18,"R+")</f>
        <v>0</v>
      </c>
      <c r="BU18" s="49">
        <f>(COUNTIF(B18:BE18,"R/")+COUNTIF(B18:BE18,"/R"))/2</f>
        <v>0</v>
      </c>
      <c r="BV18" s="49">
        <f>COUNTIF(B18:BE18,"RR")</f>
        <v>0</v>
      </c>
      <c r="BW18" s="49">
        <f>COUNTIF(B18:BE18,"Nr")</f>
        <v>0</v>
      </c>
      <c r="BX18" s="49">
        <f>COUNTIF(B18:BE18,"N+")</f>
        <v>0</v>
      </c>
      <c r="BY18" s="49">
        <f>COUNTIF(B18:BE18,"L")</f>
        <v>0</v>
      </c>
      <c r="BZ18" s="49">
        <f>COUNTIF(B18:BE18,"NL")</f>
        <v>0</v>
      </c>
      <c r="CA18" s="49">
        <f>COUNTIF(B18:BE18,"A")</f>
        <v>0</v>
      </c>
      <c r="CB18" s="49">
        <f>COUNTIF(B18:BE18,"NA")</f>
        <v>1</v>
      </c>
      <c r="CC18" s="49">
        <f>COUNTIF(B18:BE18,"J")</f>
        <v>0</v>
      </c>
      <c r="CD18" s="49">
        <f>COUNTIF(B18:BE18,"N")</f>
        <v>0</v>
      </c>
      <c r="CE18" s="49">
        <f>SUMPRODUCT((COUNTIF(L18,{"S1";"S2";"S3";"Sm";"R";"H";"L";"A";"J";"Sm+";"R+";"RR"})))+SUMPRODUCT((COUNTIF(Z18,{"S1";"S2";"S3";"Sm";"R";"H";"L";"A";"J";"Sm+";"R+";"RR"})))+SUMPRODUCT((COUNTIF(AN18,{"S1";"S2";"S3";"Sm";"R";"H";"L";"A";"J";"Sm+";"R+";"RR"})))+SUMPRODUCT((COUNTIF(BB18,{"S1";"S2";"S3";"Sm";"R";"H";"L";"A";"J";"R+";"Sm+";"RR"})))</f>
        <v>0</v>
      </c>
      <c r="CF18" s="49">
        <f>SUMPRODUCT((COUNTIF(N18,{"S1";"S2";"S3";"Sm";"R";"H";"L";"A";"J";"Sm+";"R+"})))+SUMPRODUCT((COUNTIF(AB18,{"S1";"S2";"S3";"Sm";"R";"H";"L";"A";"J";"Sm+";"R+"})))+SUMPRODUCT((COUNTIF(AP18,{"S1";"S2";"S3";"Sm";"R";"H";"L";"A";"J";"Sm+";"R+"})))+SUMPRODUCT((COUNTIF(BD18,{"S1";"S2";"S3";"Sm";"R";"H";"L";"A";"J";"R+";"Sm+"})))</f>
        <v>0</v>
      </c>
      <c r="CG18" s="49">
        <f>SUMPRODUCT((COUNTIF(J18,{"S1";"S2";"S3";"Sm";"R";"H";"L";"A";"J";"Sm+";"R+"})))+SUMPRODUCT((COUNTIF(V18,{"S1";"S2";"S3";"Sm";"R";"H";"L";"A";"J";"Sm+";"R+"})))+SUMPRODUCT((COUNTIF(AR18,{"S1";"S2";"S3";"Sm";"R";"H";"L";"A";"J";"Sm+";"R+"})))</f>
        <v>0</v>
      </c>
      <c r="CH18" s="49">
        <f>(SUMPRODUCT((B18:BD18="S1")*(C18:BE18="NL"))+SUMPRODUCT((B18:BD18="S2")*(C18:BE18="NL"))+SUMPRODUCT((B18:BD18="Sm")*(C18:BE18="NL"))+SUMPRODUCT((B18:BD18="S3")*(C18:BE18="NL"))+SUMPRODUCT((B18:BD18="R")*(C18:BE18="NL"))+SUMPRODUCT((B18:BD18="H")*(C18:BE18="NL")))*1.5</f>
        <v>0</v>
      </c>
      <c r="CI18" s="49">
        <f>(SUMPRODUCT((D18:BD18="L")*(E18:BE18="Nu"))+SUMPRODUCT((D18:BD18="L")*(E18:BE18="Ns"))+SUMPRODUCT((D18:BD18="L")*(E18:BE18="Np"))+SUMPRODUCT((D18:BD18="L")*(E18:BE18="Nr"))+SUMPRODUCT((D18:BD18="L")*(E18:BE18="N")))*1.5</f>
        <v>0</v>
      </c>
      <c r="CJ18" s="49">
        <f>(SUMPRODUCT((B18:BD18="S1")*(C18:BE18="NA"))+SUMPRODUCT((B18:BD18="S2")*(C18:BE18="NA"))+SUMPRODUCT((B18:BD18="Sm")*(C18:BE18="NA"))+SUMPRODUCT((B18:BD18="S3")*(C18:BE18="NA"))+SUMPRODUCT((B18:BD18="R")*(C18:BE18="NA"))+SUMPRODUCT((B18:BD18="H")*(C18:BE18="NA")))*1.5</f>
        <v>0</v>
      </c>
      <c r="CK18" s="49">
        <f>(SUMPRODUCT((D18:BD18="A")*(E18:BE18="Nu"))+SUMPRODUCT((D18:BD18="A")*(E18:BE18="Ns"))+SUMPRODUCT((D18:BD18="A")*(E18:BE18="Np"))+SUMPRODUCT((D18:BD18="A")*(E18:BE18="Nr"))+SUMPRODUCT((D18:BD18="A")*(E18:BE18="N")))*1.5</f>
        <v>0</v>
      </c>
      <c r="CL18" s="50" t="e">
        <f>#REF!</f>
        <v>#REF!</v>
      </c>
    </row>
    <row r="19" spans="1:90" x14ac:dyDescent="0.25">
      <c r="A19" s="3" t="s">
        <v>98</v>
      </c>
      <c r="B19" s="4" t="s">
        <v>52</v>
      </c>
      <c r="C19" s="5"/>
      <c r="D19" s="4" t="s">
        <v>52</v>
      </c>
      <c r="E19" s="5"/>
      <c r="F19" s="4" t="s">
        <v>52</v>
      </c>
      <c r="G19" s="5"/>
      <c r="H19" s="4" t="s">
        <v>2</v>
      </c>
      <c r="I19" s="5"/>
      <c r="J19" s="37" t="s">
        <v>0</v>
      </c>
      <c r="K19" s="38"/>
      <c r="L19" s="6" t="s">
        <v>56</v>
      </c>
      <c r="M19" s="7" t="s">
        <v>56</v>
      </c>
      <c r="N19" s="6" t="s">
        <v>56</v>
      </c>
      <c r="O19" s="7" t="s">
        <v>56</v>
      </c>
      <c r="P19" s="4" t="s">
        <v>57</v>
      </c>
      <c r="Q19" s="5" t="s">
        <v>59</v>
      </c>
      <c r="R19" s="4" t="s">
        <v>30</v>
      </c>
      <c r="S19" s="5" t="s">
        <v>56</v>
      </c>
      <c r="T19" s="4"/>
      <c r="U19" s="5"/>
      <c r="V19" s="37"/>
      <c r="W19" s="38"/>
      <c r="X19" s="4" t="s">
        <v>30</v>
      </c>
      <c r="Y19" s="5"/>
      <c r="Z19" s="6"/>
      <c r="AA19" s="7"/>
      <c r="AB19" s="6" t="s">
        <v>33</v>
      </c>
      <c r="AC19" s="7"/>
      <c r="AD19" s="4" t="s">
        <v>3</v>
      </c>
      <c r="AE19" s="5"/>
      <c r="AF19" s="4" t="s">
        <v>64</v>
      </c>
      <c r="AG19" s="5"/>
      <c r="AH19" s="4" t="s">
        <v>59</v>
      </c>
      <c r="AI19" s="5"/>
      <c r="AJ19" s="4" t="s">
        <v>59</v>
      </c>
      <c r="AK19" s="5"/>
      <c r="AL19" s="4" t="s">
        <v>3</v>
      </c>
      <c r="AM19" s="5"/>
      <c r="AN19" s="6"/>
      <c r="AO19" s="7"/>
      <c r="AP19" s="71"/>
      <c r="AQ19" s="7"/>
      <c r="AR19" s="37" t="s">
        <v>37</v>
      </c>
      <c r="AS19" s="38"/>
      <c r="AT19" s="4"/>
      <c r="AU19" s="5"/>
      <c r="AV19" s="67" t="s">
        <v>50</v>
      </c>
      <c r="AW19" s="5"/>
      <c r="AX19" s="4"/>
      <c r="AY19" s="5"/>
      <c r="AZ19" s="4"/>
      <c r="BA19" s="5" t="s">
        <v>32</v>
      </c>
      <c r="BB19" s="6"/>
      <c r="BC19" s="7"/>
      <c r="BD19" s="6"/>
      <c r="BE19" s="7"/>
      <c r="BF19" s="43"/>
      <c r="BG19" s="43"/>
      <c r="BH19" s="49">
        <f>COUNTIF(B19:BE19,"S1")</f>
        <v>2</v>
      </c>
      <c r="BI19" s="49">
        <f>(COUNTIF(B19:BE19,"/S1")+COUNTIF(B19:BE19,"S1/"))/2</f>
        <v>0</v>
      </c>
      <c r="BJ19" s="49">
        <f>COUNTIF(B19:BE19,"Nu")</f>
        <v>1</v>
      </c>
      <c r="BK19" s="49">
        <f>COUNTIF(B19:BE19,"S2")</f>
        <v>1</v>
      </c>
      <c r="BL19" s="49">
        <f>COUNTIF(B19:BE19,"S3")+1/2*(COUNTIF(B19:BE19,"/S3")+COUNTIF(B19:BE19,"S3/"))</f>
        <v>0</v>
      </c>
      <c r="BM19" s="49">
        <f>COUNTIF(B19:BE19,"Np")</f>
        <v>0</v>
      </c>
      <c r="BN19" s="49">
        <f>COUNTIF(B19:BE19,"H")</f>
        <v>1</v>
      </c>
      <c r="BO19" s="49">
        <f>COUNTIF(B19:BE19,"Sm")</f>
        <v>1</v>
      </c>
      <c r="BP19" s="49">
        <f>COUNTIF(B19:BE19,"Ns")</f>
        <v>0</v>
      </c>
      <c r="BQ19" s="49">
        <f>COUNTIF(B19:BE19,"Sm+")</f>
        <v>0</v>
      </c>
      <c r="BR19" s="49">
        <f>COUNTIF(B19:BE19,"Ns+")</f>
        <v>0</v>
      </c>
      <c r="BS19" s="49">
        <f>COUNTIF(B19:BE19,"R")</f>
        <v>0</v>
      </c>
      <c r="BT19" s="49">
        <f>COUNTIF(B19:BE19,"R+")</f>
        <v>0</v>
      </c>
      <c r="BU19" s="49">
        <f>(COUNTIF(B19:BE19,"R/")+COUNTIF(B19:BE19,"/R"))/2</f>
        <v>0</v>
      </c>
      <c r="BV19" s="49">
        <f>COUNTIF(B19:BE19,"RR")</f>
        <v>0</v>
      </c>
      <c r="BW19" s="49">
        <f>COUNTIF(B19:BE19,"Nr")</f>
        <v>0</v>
      </c>
      <c r="BX19" s="49">
        <f>COUNTIF(B19:BE19,"N+")</f>
        <v>0</v>
      </c>
      <c r="BY19" s="49">
        <f>COUNTIF(B19:BE19,"L")</f>
        <v>0</v>
      </c>
      <c r="BZ19" s="49">
        <f>COUNTIF(B19:BE19,"NL")</f>
        <v>0</v>
      </c>
      <c r="CA19" s="49">
        <f>COUNTIF(B19:BE19,"A")</f>
        <v>0</v>
      </c>
      <c r="CB19" s="49">
        <f>COUNTIF(B19:BE19,"NA")</f>
        <v>0</v>
      </c>
      <c r="CC19" s="49">
        <f>COUNTIF(B19:BE19,"J")</f>
        <v>0</v>
      </c>
      <c r="CD19" s="49">
        <f>COUNTIF(B19:BE19,"N")</f>
        <v>0</v>
      </c>
      <c r="CE19" s="49">
        <f>SUMPRODUCT((COUNTIF(L19,{"S1";"S2";"S3";"Sm";"R";"H";"L";"A";"J";"Sm+";"R+";"RR"})))+SUMPRODUCT((COUNTIF(Z19,{"S1";"S2";"S3";"Sm";"R";"H";"L";"A";"J";"Sm+";"R+";"RR"})))+SUMPRODUCT((COUNTIF(AN19,{"S1";"S2";"S3";"Sm";"R";"H";"L";"A";"J";"Sm+";"R+";"RR"})))+SUMPRODUCT((COUNTIF(BB19,{"S1";"S2";"S3";"Sm";"R";"H";"L";"A";"J";"R+";"Sm+";"RR"})))</f>
        <v>0</v>
      </c>
      <c r="CF19" s="49">
        <f>SUMPRODUCT((COUNTIF(N19,{"S1";"S2";"S3";"Sm";"R";"H";"L";"A";"J";"Sm+";"R+"})))+SUMPRODUCT((COUNTIF(AB19,{"S1";"S2";"S3";"Sm";"R";"H";"L";"A";"J";"Sm+";"R+"})))+SUMPRODUCT((COUNTIF(AP19,{"S1";"S2";"S3";"Sm";"R";"H";"L";"A";"J";"Sm+";"R+"})))+SUMPRODUCT((COUNTIF(BD19,{"S1";"S2";"S3";"Sm";"R";"H";"L";"A";"J";"R+";"Sm+"})))</f>
        <v>1</v>
      </c>
      <c r="CG19" s="49">
        <f>SUMPRODUCT((COUNTIF(J19,{"S1";"S2";"S3";"Sm";"R";"H";"L";"A";"J";"Sm+";"R+"})))+SUMPRODUCT((COUNTIF(V19,{"S1";"S2";"S3";"Sm";"R";"H";"L";"A";"J";"Sm+";"R+"})))+SUMPRODUCT((COUNTIF(AR19,{"S1";"S2";"S3";"Sm";"R";"H";"L";"A";"J";"Sm+";"R+"})))</f>
        <v>1</v>
      </c>
      <c r="CH19" s="49">
        <f>(SUMPRODUCT((B19:BD19="S1")*(C19:BE19="NL"))+SUMPRODUCT((B19:BD19="S2")*(C19:BE19="NL"))+SUMPRODUCT((B19:BD19="Sm")*(C19:BE19="NL"))+SUMPRODUCT((B19:BD19="S3")*(C19:BE19="NL"))+SUMPRODUCT((B19:BD19="R")*(C19:BE19="NL"))+SUMPRODUCT((B19:BD19="H")*(C19:BE19="NL")))*1.5</f>
        <v>0</v>
      </c>
      <c r="CI19" s="49">
        <f>(SUMPRODUCT((D19:BD19="L")*(E19:BE19="Nu"))+SUMPRODUCT((D19:BD19="L")*(E19:BE19="Ns"))+SUMPRODUCT((D19:BD19="L")*(E19:BE19="Np"))+SUMPRODUCT((D19:BD19="L")*(E19:BE19="Nr"))+SUMPRODUCT((D19:BD19="L")*(E19:BE19="N")))*1.5</f>
        <v>0</v>
      </c>
      <c r="CJ19" s="49">
        <f>(SUMPRODUCT((B19:BD19="S1")*(C19:BE19="NA"))+SUMPRODUCT((B19:BD19="S2")*(C19:BE19="NA"))+SUMPRODUCT((B19:BD19="Sm")*(C19:BE19="NA"))+SUMPRODUCT((B19:BD19="S3")*(C19:BE19="NA"))+SUMPRODUCT((B19:BD19="R")*(C19:BE19="NA"))+SUMPRODUCT((B19:BD19="H")*(C19:BE19="NA")))*1.5</f>
        <v>0</v>
      </c>
      <c r="CK19" s="49">
        <f>(SUMPRODUCT((D19:BD19="A")*(E19:BE19="Nu"))+SUMPRODUCT((D19:BD19="A")*(E19:BE19="Ns"))+SUMPRODUCT((D19:BD19="A")*(E19:BE19="Np"))+SUMPRODUCT((D19:BD19="A")*(E19:BE19="Nr"))+SUMPRODUCT((D19:BD19="A")*(E19:BE19="N")))*1.5</f>
        <v>0</v>
      </c>
      <c r="CL19" s="50" t="e">
        <f>#REF!</f>
        <v>#REF!</v>
      </c>
    </row>
    <row r="20" spans="1:90" x14ac:dyDescent="0.25">
      <c r="A20" s="3" t="s">
        <v>99</v>
      </c>
      <c r="B20" s="4"/>
      <c r="C20" s="5"/>
      <c r="D20" s="4"/>
      <c r="E20" s="5"/>
      <c r="F20" s="4"/>
      <c r="G20" s="5"/>
      <c r="H20" s="4"/>
      <c r="I20" s="5"/>
      <c r="J20" s="37" t="s">
        <v>6</v>
      </c>
      <c r="K20" s="38" t="s">
        <v>42</v>
      </c>
      <c r="L20" s="6"/>
      <c r="M20" s="7"/>
      <c r="N20" s="6"/>
      <c r="O20" s="7"/>
      <c r="P20" s="4"/>
      <c r="Q20" s="5"/>
      <c r="R20" s="4" t="s">
        <v>55</v>
      </c>
      <c r="S20" s="5"/>
      <c r="T20" s="4" t="s">
        <v>55</v>
      </c>
      <c r="U20" s="5"/>
      <c r="V20" s="37"/>
      <c r="W20" s="38"/>
      <c r="X20" s="4"/>
      <c r="Y20" s="5"/>
      <c r="Z20" s="6"/>
      <c r="AA20" s="7"/>
      <c r="AB20" s="6"/>
      <c r="AC20" s="7"/>
      <c r="AD20" s="4"/>
      <c r="AE20" s="5"/>
      <c r="AF20" s="4"/>
      <c r="AG20" s="5"/>
      <c r="AH20" s="4" t="s">
        <v>30</v>
      </c>
      <c r="AI20" s="5" t="s">
        <v>12</v>
      </c>
      <c r="AJ20" s="4" t="s">
        <v>12</v>
      </c>
      <c r="AK20" s="5" t="s">
        <v>12</v>
      </c>
      <c r="AL20" s="4" t="s">
        <v>30</v>
      </c>
      <c r="AM20" s="5"/>
      <c r="AN20" s="6"/>
      <c r="AO20" s="7"/>
      <c r="AP20" s="6"/>
      <c r="AQ20" s="7"/>
      <c r="AR20" s="37" t="s">
        <v>12</v>
      </c>
      <c r="AS20" s="38" t="s">
        <v>56</v>
      </c>
      <c r="AT20" s="4"/>
      <c r="AU20" s="5"/>
      <c r="AV20" s="4"/>
      <c r="AW20" s="5"/>
      <c r="AX20" s="4" t="s">
        <v>37</v>
      </c>
      <c r="AY20" s="5" t="s">
        <v>41</v>
      </c>
      <c r="AZ20" s="4" t="s">
        <v>12</v>
      </c>
      <c r="BA20" s="5" t="s">
        <v>56</v>
      </c>
      <c r="BB20" s="6" t="s">
        <v>56</v>
      </c>
      <c r="BC20" s="7" t="s">
        <v>59</v>
      </c>
      <c r="BD20" s="6" t="s">
        <v>56</v>
      </c>
      <c r="BE20" s="7" t="s">
        <v>59</v>
      </c>
      <c r="BF20" s="43"/>
      <c r="BG20" s="43"/>
      <c r="BH20" s="49">
        <f>COUNTIF(B20:BE20,"S1")</f>
        <v>2</v>
      </c>
      <c r="BI20" s="49">
        <f>(COUNTIF(B20:BE20,"/S1")+COUNTIF(B20:BE20,"S1/"))/2</f>
        <v>0</v>
      </c>
      <c r="BJ20" s="49">
        <f>COUNTIF(B20:BE20,"Nu")</f>
        <v>0</v>
      </c>
      <c r="BK20" s="49">
        <f>COUNTIF(B20:BE20,"S2")</f>
        <v>0</v>
      </c>
      <c r="BL20" s="49">
        <f>COUNTIF(B20:BE20,"S3")+1/2*(COUNTIF(B20:BE20,"/S3")+COUNTIF(B20:BE20,"S3/"))</f>
        <v>0</v>
      </c>
      <c r="BM20" s="49">
        <f>COUNTIF(B20:BE20,"Np")</f>
        <v>0</v>
      </c>
      <c r="BN20" s="49">
        <f>COUNTIF(B20:BE20,"H")</f>
        <v>0</v>
      </c>
      <c r="BO20" s="49">
        <f>COUNTIF(B20:BE20,"Sm")</f>
        <v>1</v>
      </c>
      <c r="BP20" s="49">
        <f>COUNTIF(B20:BE20,"Ns")</f>
        <v>0</v>
      </c>
      <c r="BQ20" s="49">
        <f>COUNTIF(B20:BE20,"Sm+")</f>
        <v>0</v>
      </c>
      <c r="BR20" s="49">
        <f>COUNTIF(B20:BE20,"Ns+")</f>
        <v>0</v>
      </c>
      <c r="BS20" s="49">
        <f>COUNTIF(B20:BE20,"R")</f>
        <v>0</v>
      </c>
      <c r="BT20" s="49">
        <f>COUNTIF(B20:BE20,"R+")</f>
        <v>0</v>
      </c>
      <c r="BU20" s="49">
        <f>(COUNTIF(B20:BE20,"R/")+COUNTIF(B20:BE20,"/R"))/2</f>
        <v>0</v>
      </c>
      <c r="BV20" s="49">
        <f>COUNTIF(B20:BE20,"RR")</f>
        <v>0</v>
      </c>
      <c r="BW20" s="49">
        <f>COUNTIF(B20:BE20,"Nr")</f>
        <v>1</v>
      </c>
      <c r="BX20" s="49">
        <f>COUNTIF(B20:BE20,"N+")</f>
        <v>0</v>
      </c>
      <c r="BY20" s="49">
        <f>COUNTIF(B20:BE20,"L")</f>
        <v>1</v>
      </c>
      <c r="BZ20" s="49">
        <f>COUNTIF(B20:BE20,"NL")</f>
        <v>1</v>
      </c>
      <c r="CA20" s="49">
        <f>COUNTIF(B20:BE20,"A")</f>
        <v>0</v>
      </c>
      <c r="CB20" s="49">
        <f>COUNTIF(B20:BE20,"NA")</f>
        <v>0</v>
      </c>
      <c r="CC20" s="49">
        <f>COUNTIF(B20:BE20,"J")</f>
        <v>0</v>
      </c>
      <c r="CD20" s="49">
        <f>COUNTIF(B20:BE20,"N")</f>
        <v>0</v>
      </c>
      <c r="CE20" s="49">
        <f>SUMPRODUCT((COUNTIF(L20,{"S1";"S2";"S3";"Sm";"R";"H";"L";"A";"J";"Sm+";"R+";"RR"})))+SUMPRODUCT((COUNTIF(Z20,{"S1";"S2";"S3";"Sm";"R";"H";"L";"A";"J";"Sm+";"R+";"RR"})))+SUMPRODUCT((COUNTIF(AN20,{"S1";"S2";"S3";"Sm";"R";"H";"L";"A";"J";"Sm+";"R+";"RR"})))+SUMPRODUCT((COUNTIF(BB20,{"S1";"S2";"S3";"Sm";"R";"H";"L";"A";"J";"R+";"Sm+";"RR"})))</f>
        <v>0</v>
      </c>
      <c r="CF20" s="49">
        <f>SUMPRODUCT((COUNTIF(N20,{"S1";"S2";"S3";"Sm";"R";"H";"L";"A";"J";"Sm+";"R+"})))+SUMPRODUCT((COUNTIF(AB20,{"S1";"S2";"S3";"Sm";"R";"H";"L";"A";"J";"Sm+";"R+"})))+SUMPRODUCT((COUNTIF(AP20,{"S1";"S2";"S3";"Sm";"R";"H";"L";"A";"J";"Sm+";"R+"})))+SUMPRODUCT((COUNTIF(BD20,{"S1";"S2";"S3";"Sm";"R";"H";"L";"A";"J";"R+";"Sm+"})))</f>
        <v>0</v>
      </c>
      <c r="CG20" s="49">
        <f>SUMPRODUCT((COUNTIF(J20,{"S1";"S2";"S3";"Sm";"R";"H";"L";"A";"J";"Sm+";"R+"})))+SUMPRODUCT((COUNTIF(V20,{"S1";"S2";"S3";"Sm";"R";"H";"L";"A";"J";"Sm+";"R+"})))+SUMPRODUCT((COUNTIF(AR20,{"S1";"S2";"S3";"Sm";"R";"H";"L";"A";"J";"Sm+";"R+"})))</f>
        <v>1</v>
      </c>
      <c r="CH20" s="49">
        <f>(SUMPRODUCT((B20:BD20="S1")*(C20:BE20="NL"))+SUMPRODUCT((B20:BD20="S2")*(C20:BE20="NL"))+SUMPRODUCT((B20:BD20="Sm")*(C20:BE20="NL"))+SUMPRODUCT((B20:BD20="S3")*(C20:BE20="NL"))+SUMPRODUCT((B20:BD20="R")*(C20:BE20="NL"))+SUMPRODUCT((B20:BD20="H")*(C20:BE20="NL")))*1.5</f>
        <v>0</v>
      </c>
      <c r="CI20" s="49">
        <f>(SUMPRODUCT((D20:BD20="L")*(E20:BE20="Nu"))+SUMPRODUCT((D20:BD20="L")*(E20:BE20="Ns"))+SUMPRODUCT((D20:BD20="L")*(E20:BE20="Np"))+SUMPRODUCT((D20:BD20="L")*(E20:BE20="Nr"))+SUMPRODUCT((D20:BD20="L")*(E20:BE20="N")))*1.5</f>
        <v>0</v>
      </c>
      <c r="CJ20" s="49">
        <f>(SUMPRODUCT((B20:BD20="S1")*(C20:BE20="NA"))+SUMPRODUCT((B20:BD20="S2")*(C20:BE20="NA"))+SUMPRODUCT((B20:BD20="Sm")*(C20:BE20="NA"))+SUMPRODUCT((B20:BD20="S3")*(C20:BE20="NA"))+SUMPRODUCT((B20:BD20="R")*(C20:BE20="NA"))+SUMPRODUCT((B20:BD20="H")*(C20:BE20="NA")))*1.5</f>
        <v>0</v>
      </c>
      <c r="CK20" s="49">
        <f>(SUMPRODUCT((D20:BD20="A")*(E20:BE20="Nu"))+SUMPRODUCT((D20:BD20="A")*(E20:BE20="Ns"))+SUMPRODUCT((D20:BD20="A")*(E20:BE20="Np"))+SUMPRODUCT((D20:BD20="A")*(E20:BE20="Nr"))+SUMPRODUCT((D20:BD20="A")*(E20:BE20="N")))*1.5</f>
        <v>0</v>
      </c>
      <c r="CL20" s="50" t="e">
        <f>#REF!</f>
        <v>#REF!</v>
      </c>
    </row>
    <row r="21" spans="1:90" x14ac:dyDescent="0.25">
      <c r="A21" s="3" t="s">
        <v>100</v>
      </c>
      <c r="B21" s="9"/>
      <c r="C21" s="10"/>
      <c r="D21" s="9" t="s">
        <v>33</v>
      </c>
      <c r="E21" s="10"/>
      <c r="F21" s="9"/>
      <c r="G21" s="10"/>
      <c r="H21" s="9" t="s">
        <v>33</v>
      </c>
      <c r="I21" s="10"/>
      <c r="J21" s="39"/>
      <c r="K21" s="40"/>
      <c r="L21" s="11" t="s">
        <v>33</v>
      </c>
      <c r="M21" s="12"/>
      <c r="N21" s="11"/>
      <c r="O21" s="12" t="s">
        <v>41</v>
      </c>
      <c r="P21" s="9"/>
      <c r="Q21" s="10"/>
      <c r="R21" s="9"/>
      <c r="S21" s="10"/>
      <c r="T21" s="9"/>
      <c r="U21" s="10" t="s">
        <v>35</v>
      </c>
      <c r="V21" s="39"/>
      <c r="W21" s="40"/>
      <c r="X21" s="9"/>
      <c r="Y21" s="10"/>
      <c r="Z21" s="11" t="s">
        <v>56</v>
      </c>
      <c r="AA21" s="12" t="s">
        <v>56</v>
      </c>
      <c r="AB21" s="11"/>
      <c r="AC21" s="12"/>
      <c r="AD21" s="9"/>
      <c r="AE21" s="10" t="s">
        <v>56</v>
      </c>
      <c r="AF21" s="9" t="s">
        <v>33</v>
      </c>
      <c r="AG21" s="10" t="s">
        <v>56</v>
      </c>
      <c r="AH21" s="9" t="s">
        <v>2</v>
      </c>
      <c r="AI21" s="10" t="s">
        <v>56</v>
      </c>
      <c r="AJ21" s="9"/>
      <c r="AK21" s="10" t="s">
        <v>56</v>
      </c>
      <c r="AL21" s="9" t="s">
        <v>33</v>
      </c>
      <c r="AM21" s="10" t="s">
        <v>56</v>
      </c>
      <c r="AN21" s="11" t="s">
        <v>56</v>
      </c>
      <c r="AO21" s="12" t="s">
        <v>56</v>
      </c>
      <c r="AP21" s="11" t="s">
        <v>56</v>
      </c>
      <c r="AQ21" s="12" t="s">
        <v>56</v>
      </c>
      <c r="AR21" s="39" t="s">
        <v>59</v>
      </c>
      <c r="AS21" s="40" t="s">
        <v>56</v>
      </c>
      <c r="AT21" s="9" t="s">
        <v>2</v>
      </c>
      <c r="AU21" s="10"/>
      <c r="AV21" s="9" t="s">
        <v>56</v>
      </c>
      <c r="AW21" s="10"/>
      <c r="AX21" s="9"/>
      <c r="AY21" s="10"/>
      <c r="AZ21" s="9" t="s">
        <v>33</v>
      </c>
      <c r="BA21" s="10"/>
      <c r="BB21" s="11" t="s">
        <v>39</v>
      </c>
      <c r="BC21" s="12"/>
      <c r="BD21" s="11"/>
      <c r="BE21" s="12" t="s">
        <v>35</v>
      </c>
      <c r="BF21" s="43"/>
      <c r="BG21" s="43"/>
      <c r="BH21" s="49">
        <f>COUNTIF(B21:BE21,"S1")</f>
        <v>0</v>
      </c>
      <c r="BI21" s="49">
        <f>(COUNTIF(B21:BE21,"/S1")+COUNTIF(B21:BE21,"S1/"))/2</f>
        <v>0</v>
      </c>
      <c r="BJ21" s="49">
        <f>COUNTIF(B21:BE21,"Nu")</f>
        <v>0</v>
      </c>
      <c r="BK21" s="49">
        <f>COUNTIF(B21:BE21,"S2")</f>
        <v>6</v>
      </c>
      <c r="BL21" s="49">
        <f>COUNTIF(B21:BE21,"S3")+1/2*(COUNTIF(B21:BE21,"/S3")+COUNTIF(B21:BE21,"S3/"))</f>
        <v>0</v>
      </c>
      <c r="BM21" s="49">
        <f>COUNTIF(B21:BE21,"Np")</f>
        <v>2</v>
      </c>
      <c r="BN21" s="49">
        <f>COUNTIF(B21:BE21,"H")</f>
        <v>0</v>
      </c>
      <c r="BO21" s="49">
        <f>COUNTIF(B21:BE21,"Sm")</f>
        <v>0</v>
      </c>
      <c r="BP21" s="49">
        <f>COUNTIF(B21:BE21,"Ns")</f>
        <v>0</v>
      </c>
      <c r="BQ21" s="49">
        <f>COUNTIF(B21:BE21,"Sm+")</f>
        <v>0</v>
      </c>
      <c r="BR21" s="49">
        <f>COUNTIF(B21:BE21,"Ns+")</f>
        <v>0</v>
      </c>
      <c r="BS21" s="49">
        <f>COUNTIF(B21:BE21,"R")</f>
        <v>1</v>
      </c>
      <c r="BT21" s="49">
        <f>COUNTIF(B21:BE21,"R+")</f>
        <v>0</v>
      </c>
      <c r="BU21" s="49">
        <f>(COUNTIF(B21:BE21,"R/")+COUNTIF(B21:BE21,"/R"))/2</f>
        <v>0</v>
      </c>
      <c r="BV21" s="49">
        <f>COUNTIF(B21:BE21,"RR")</f>
        <v>0</v>
      </c>
      <c r="BW21" s="49">
        <f>COUNTIF(B21:BE21,"Nr")</f>
        <v>1</v>
      </c>
      <c r="BX21" s="49">
        <f>COUNTIF(B21:BE21,"N+")</f>
        <v>0</v>
      </c>
      <c r="BY21" s="49">
        <f>COUNTIF(B21:BE21,"L")</f>
        <v>0</v>
      </c>
      <c r="BZ21" s="49">
        <f>COUNTIF(B21:BE21,"NL")</f>
        <v>0</v>
      </c>
      <c r="CA21" s="49">
        <f>COUNTIF(B21:BE21,"A")</f>
        <v>0</v>
      </c>
      <c r="CB21" s="49">
        <f>COUNTIF(B21:BE21,"NA")</f>
        <v>0</v>
      </c>
      <c r="CC21" s="49">
        <f>COUNTIF(B21:BE21,"J")</f>
        <v>0</v>
      </c>
      <c r="CD21" s="49">
        <f>COUNTIF(B21:BE21,"N")</f>
        <v>0</v>
      </c>
      <c r="CE21" s="49">
        <f>SUMPRODUCT((COUNTIF(L21,{"S1";"S2";"S3";"Sm";"R";"H";"L";"A";"J";"Sm+";"R+";"RR"})))+SUMPRODUCT((COUNTIF(Z21,{"S1";"S2";"S3";"Sm";"R";"H";"L";"A";"J";"Sm+";"R+";"RR"})))+SUMPRODUCT((COUNTIF(AN21,{"S1";"S2";"S3";"Sm";"R";"H";"L";"A";"J";"Sm+";"R+";"RR"})))+SUMPRODUCT((COUNTIF(BB21,{"S1";"S2";"S3";"Sm";"R";"H";"L";"A";"J";"R+";"Sm+";"RR"})))</f>
        <v>2</v>
      </c>
      <c r="CF21" s="49">
        <f>SUMPRODUCT((COUNTIF(N21,{"S1";"S2";"S3";"Sm";"R";"H";"L";"A";"J";"Sm+";"R+"})))+SUMPRODUCT((COUNTIF(AB21,{"S1";"S2";"S3";"Sm";"R";"H";"L";"A";"J";"Sm+";"R+"})))+SUMPRODUCT((COUNTIF(AP21,{"S1";"S2";"S3";"Sm";"R";"H";"L";"A";"J";"Sm+";"R+"})))+SUMPRODUCT((COUNTIF(BD21,{"S1";"S2";"S3";"Sm";"R";"H";"L";"A";"J";"R+";"Sm+"})))</f>
        <v>0</v>
      </c>
      <c r="CG21" s="49">
        <f>SUMPRODUCT((COUNTIF(J21,{"S1";"S2";"S3";"Sm";"R";"H";"L";"A";"J";"Sm+";"R+"})))+SUMPRODUCT((COUNTIF(V21,{"S1";"S2";"S3";"Sm";"R";"H";"L";"A";"J";"Sm+";"R+"})))+SUMPRODUCT((COUNTIF(AR21,{"S1";"S2";"S3";"Sm";"R";"H";"L";"A";"J";"Sm+";"R+"})))</f>
        <v>0</v>
      </c>
      <c r="CH21" s="49">
        <f>(SUMPRODUCT((B21:BD21="S1")*(C21:BE21="NL"))+SUMPRODUCT((B21:BD21="S2")*(C21:BE21="NL"))+SUMPRODUCT((B21:BD21="Sm")*(C21:BE21="NL"))+SUMPRODUCT((B21:BD21="S3")*(C21:BE21="NL"))+SUMPRODUCT((B21:BD21="R")*(C21:BE21="NL"))+SUMPRODUCT((B21:BD21="H")*(C21:BE21="NL")))*1.5</f>
        <v>0</v>
      </c>
      <c r="CI21" s="49">
        <f>(SUMPRODUCT((D21:BD21="L")*(E21:BE21="Nu"))+SUMPRODUCT((D21:BD21="L")*(E21:BE21="Ns"))+SUMPRODUCT((D21:BD21="L")*(E21:BE21="Np"))+SUMPRODUCT((D21:BD21="L")*(E21:BE21="Nr"))+SUMPRODUCT((D21:BD21="L")*(E21:BE21="N")))*1.5</f>
        <v>0</v>
      </c>
      <c r="CJ21" s="49">
        <f>(SUMPRODUCT((B21:BD21="S1")*(C21:BE21="NA"))+SUMPRODUCT((B21:BD21="S2")*(C21:BE21="NA"))+SUMPRODUCT((B21:BD21="Sm")*(C21:BE21="NA"))+SUMPRODUCT((B21:BD21="S3")*(C21:BE21="NA"))+SUMPRODUCT((B21:BD21="R")*(C21:BE21="NA"))+SUMPRODUCT((B21:BD21="H")*(C21:BE21="NA")))*1.5</f>
        <v>0</v>
      </c>
      <c r="CK21" s="49">
        <f>(SUMPRODUCT((D21:BD21="A")*(E21:BE21="Nu"))+SUMPRODUCT((D21:BD21="A")*(E21:BE21="Ns"))+SUMPRODUCT((D21:BD21="A")*(E21:BE21="Np"))+SUMPRODUCT((D21:BD21="A")*(E21:BE21="Nr"))+SUMPRODUCT((D21:BD21="A")*(E21:BE21="N")))*1.5</f>
        <v>0</v>
      </c>
      <c r="CL21" s="50" t="e">
        <f>#REF!</f>
        <v>#REF!</v>
      </c>
    </row>
    <row r="22" spans="1:90" x14ac:dyDescent="0.25">
      <c r="A22" s="3" t="s">
        <v>101</v>
      </c>
      <c r="B22" s="9"/>
      <c r="C22" s="10" t="s">
        <v>35</v>
      </c>
      <c r="D22" s="9" t="s">
        <v>56</v>
      </c>
      <c r="E22" s="10" t="s">
        <v>56</v>
      </c>
      <c r="F22" s="32" t="s">
        <v>56</v>
      </c>
      <c r="G22" s="10" t="s">
        <v>59</v>
      </c>
      <c r="H22" s="32" t="s">
        <v>30</v>
      </c>
      <c r="I22" s="10"/>
      <c r="J22" s="41" t="s">
        <v>59</v>
      </c>
      <c r="K22" s="63" t="s">
        <v>59</v>
      </c>
      <c r="L22" s="11" t="s">
        <v>59</v>
      </c>
      <c r="M22" s="12" t="s">
        <v>59</v>
      </c>
      <c r="N22" s="11" t="s">
        <v>56</v>
      </c>
      <c r="O22" s="12" t="s">
        <v>56</v>
      </c>
      <c r="P22" s="32" t="s">
        <v>43</v>
      </c>
      <c r="Q22" s="10"/>
      <c r="R22" s="32" t="s">
        <v>56</v>
      </c>
      <c r="S22" s="10" t="s">
        <v>56</v>
      </c>
      <c r="T22" s="32" t="s">
        <v>56</v>
      </c>
      <c r="U22" s="10" t="s">
        <v>56</v>
      </c>
      <c r="V22" s="41"/>
      <c r="W22" s="40"/>
      <c r="X22" s="32"/>
      <c r="Y22" s="10" t="s">
        <v>41</v>
      </c>
      <c r="Z22" s="11"/>
      <c r="AA22" s="12"/>
      <c r="AB22" s="11"/>
      <c r="AC22" s="70" t="s">
        <v>44</v>
      </c>
      <c r="AD22" s="32"/>
      <c r="AE22" s="10"/>
      <c r="AF22" s="32" t="s">
        <v>58</v>
      </c>
      <c r="AG22" s="10" t="s">
        <v>56</v>
      </c>
      <c r="AH22" s="32" t="s">
        <v>56</v>
      </c>
      <c r="AI22" s="10" t="s">
        <v>56</v>
      </c>
      <c r="AJ22" s="32" t="s">
        <v>37</v>
      </c>
      <c r="AK22" s="10"/>
      <c r="AL22" s="32" t="s">
        <v>56</v>
      </c>
      <c r="AM22" s="10" t="s">
        <v>56</v>
      </c>
      <c r="AN22" s="11" t="s">
        <v>56</v>
      </c>
      <c r="AO22" s="12" t="s">
        <v>56</v>
      </c>
      <c r="AP22" s="11" t="s">
        <v>56</v>
      </c>
      <c r="AQ22" s="12" t="s">
        <v>56</v>
      </c>
      <c r="AR22" s="41" t="s">
        <v>56</v>
      </c>
      <c r="AS22" s="40" t="s">
        <v>56</v>
      </c>
      <c r="AT22" s="32"/>
      <c r="AU22" s="10" t="s">
        <v>32</v>
      </c>
      <c r="AV22" s="32"/>
      <c r="AW22" s="10"/>
      <c r="AX22" s="32"/>
      <c r="AY22" s="10"/>
      <c r="AZ22" s="32" t="s">
        <v>37</v>
      </c>
      <c r="BA22" s="10"/>
      <c r="BB22" s="11"/>
      <c r="BC22" s="12"/>
      <c r="BD22" s="11"/>
      <c r="BE22" s="12"/>
      <c r="BF22" s="43"/>
      <c r="BG22" s="43"/>
      <c r="BH22" s="49">
        <f>COUNTIF(B22:BE22,"S1")</f>
        <v>1</v>
      </c>
      <c r="BI22" s="49">
        <f>(COUNTIF(B22:BE22,"/S1")+COUNTIF(B22:BE22,"S1/"))/2</f>
        <v>0</v>
      </c>
      <c r="BJ22" s="49">
        <f>COUNTIF(B22:BE22,"Nu")</f>
        <v>1</v>
      </c>
      <c r="BK22" s="49">
        <f>COUNTIF(B22:BE22,"S2")</f>
        <v>0</v>
      </c>
      <c r="BL22" s="49">
        <f>COUNTIF(B22:BE22,"S3")+1/2*(COUNTIF(B22:BE22,"/S3")+COUNTIF(B22:BE22,"S3/"))</f>
        <v>0</v>
      </c>
      <c r="BM22" s="49">
        <f>COUNTIF(B22:BE22,"Np")</f>
        <v>1</v>
      </c>
      <c r="BN22" s="49">
        <f>COUNTIF(B22:BE22,"H")</f>
        <v>0</v>
      </c>
      <c r="BO22" s="49">
        <f>COUNTIF(B22:BE22,"Sm")</f>
        <v>2</v>
      </c>
      <c r="BP22" s="49">
        <f>COUNTIF(B22:BE22,"Ns")</f>
        <v>0</v>
      </c>
      <c r="BQ22" s="49">
        <f>COUNTIF(B22:BE22,"Sm+")</f>
        <v>0</v>
      </c>
      <c r="BR22" s="49">
        <f>COUNTIF(B22:BE22,"Ns+")</f>
        <v>0</v>
      </c>
      <c r="BS22" s="49">
        <f>COUNTIF(B22:BE22,"R")</f>
        <v>0</v>
      </c>
      <c r="BT22" s="49">
        <f>COUNTIF(B22:BE22,"R+")</f>
        <v>0</v>
      </c>
      <c r="BU22" s="49">
        <f>(COUNTIF(B22:BE22,"R/")+COUNTIF(B22:BE22,"/R"))/2</f>
        <v>0</v>
      </c>
      <c r="BV22" s="49">
        <f>COUNTIF(B22:BE22,"RR")</f>
        <v>0</v>
      </c>
      <c r="BW22" s="49">
        <f>COUNTIF(B22:BE22,"Nr")</f>
        <v>1</v>
      </c>
      <c r="BX22" s="49">
        <f>COUNTIF(B22:BE22,"N+")</f>
        <v>0</v>
      </c>
      <c r="BY22" s="49">
        <f>COUNTIF(B22:BE22,"L")</f>
        <v>0</v>
      </c>
      <c r="BZ22" s="49">
        <f>COUNTIF(B22:BE22,"NL")</f>
        <v>0</v>
      </c>
      <c r="CA22" s="49">
        <f>COUNTIF(B22:BE22,"A")</f>
        <v>1</v>
      </c>
      <c r="CB22" s="49">
        <f>COUNTIF(B22:BE22,"NA")</f>
        <v>1</v>
      </c>
      <c r="CC22" s="49">
        <f>COUNTIF(B22:BE22,"J")</f>
        <v>0</v>
      </c>
      <c r="CD22" s="49">
        <f>COUNTIF(B22:BE22,"N")</f>
        <v>0</v>
      </c>
      <c r="CE22" s="49">
        <f>SUMPRODUCT((COUNTIF(L22,{"S1";"S2";"S3";"Sm";"R";"H";"L";"A";"J";"Sm+";"R+";"RR"})))+SUMPRODUCT((COUNTIF(Z22,{"S1";"S2";"S3";"Sm";"R";"H";"L";"A";"J";"Sm+";"R+";"RR"})))+SUMPRODUCT((COUNTIF(AN22,{"S1";"S2";"S3";"Sm";"R";"H";"L";"A";"J";"Sm+";"R+";"RR"})))+SUMPRODUCT((COUNTIF(BB22,{"S1";"S2";"S3";"Sm";"R";"H";"L";"A";"J";"R+";"Sm+";"RR"})))</f>
        <v>0</v>
      </c>
      <c r="CF22" s="49">
        <f>SUMPRODUCT((COUNTIF(N22,{"S1";"S2";"S3";"Sm";"R";"H";"L";"A";"J";"Sm+";"R+"})))+SUMPRODUCT((COUNTIF(AB22,{"S1";"S2";"S3";"Sm";"R";"H";"L";"A";"J";"Sm+";"R+"})))+SUMPRODUCT((COUNTIF(AP22,{"S1";"S2";"S3";"Sm";"R";"H";"L";"A";"J";"Sm+";"R+"})))+SUMPRODUCT((COUNTIF(BD22,{"S1";"S2";"S3";"Sm";"R";"H";"L";"A";"J";"R+";"Sm+"})))</f>
        <v>0</v>
      </c>
      <c r="CG22" s="49">
        <f>SUMPRODUCT((COUNTIF(J22,{"S1";"S2";"S3";"Sm";"R";"H";"L";"A";"J";"Sm+";"R+"})))+SUMPRODUCT((COUNTIF(V22,{"S1";"S2";"S3";"Sm";"R";"H";"L";"A";"J";"Sm+";"R+"})))+SUMPRODUCT((COUNTIF(AR22,{"S1";"S2";"S3";"Sm";"R";"H";"L";"A";"J";"Sm+";"R+"})))</f>
        <v>0</v>
      </c>
      <c r="CH22" s="49">
        <f>(SUMPRODUCT((B22:BD22="S1")*(C22:BE22="NL"))+SUMPRODUCT((B22:BD22="S2")*(C22:BE22="NL"))+SUMPRODUCT((B22:BD22="Sm")*(C22:BE22="NL"))+SUMPRODUCT((B22:BD22="S3")*(C22:BE22="NL"))+SUMPRODUCT((B22:BD22="R")*(C22:BE22="NL"))+SUMPRODUCT((B22:BD22="H")*(C22:BE22="NL")))*1.5</f>
        <v>0</v>
      </c>
      <c r="CI22" s="49">
        <f>(SUMPRODUCT((D22:BD22="L")*(E22:BE22="Nu"))+SUMPRODUCT((D22:BD22="L")*(E22:BE22="Ns"))+SUMPRODUCT((D22:BD22="L")*(E22:BE22="Np"))+SUMPRODUCT((D22:BD22="L")*(E22:BE22="Nr"))+SUMPRODUCT((D22:BD22="L")*(E22:BE22="N")))*1.5</f>
        <v>0</v>
      </c>
      <c r="CJ22" s="49">
        <f>(SUMPRODUCT((B22:BD22="S1")*(C22:BE22="NA"))+SUMPRODUCT((B22:BD22="S2")*(C22:BE22="NA"))+SUMPRODUCT((B22:BD22="Sm")*(C22:BE22="NA"))+SUMPRODUCT((B22:BD22="S3")*(C22:BE22="NA"))+SUMPRODUCT((B22:BD22="R")*(C22:BE22="NA"))+SUMPRODUCT((B22:BD22="H")*(C22:BE22="NA")))*1.5</f>
        <v>0</v>
      </c>
      <c r="CK22" s="49">
        <f>(SUMPRODUCT((D22:BD22="A")*(E22:BE22="Nu"))+SUMPRODUCT((D22:BD22="A")*(E22:BE22="Ns"))+SUMPRODUCT((D22:BD22="A")*(E22:BE22="Np"))+SUMPRODUCT((D22:BD22="A")*(E22:BE22="Nr"))+SUMPRODUCT((D22:BD22="A")*(E22:BE22="N")))*1.5</f>
        <v>0</v>
      </c>
      <c r="CL22" s="50" t="e">
        <f>#REF!</f>
        <v>#REF!</v>
      </c>
    </row>
    <row r="23" spans="1:90" x14ac:dyDescent="0.25">
      <c r="A23" s="3" t="s">
        <v>102</v>
      </c>
      <c r="B23" s="4" t="s">
        <v>56</v>
      </c>
      <c r="C23" s="5" t="s">
        <v>56</v>
      </c>
      <c r="D23" s="4" t="s">
        <v>56</v>
      </c>
      <c r="E23" s="5" t="s">
        <v>56</v>
      </c>
      <c r="F23" s="4" t="s">
        <v>56</v>
      </c>
      <c r="G23" s="5" t="s">
        <v>56</v>
      </c>
      <c r="H23" s="4" t="s">
        <v>56</v>
      </c>
      <c r="I23" s="5" t="s">
        <v>56</v>
      </c>
      <c r="J23" s="37" t="s">
        <v>37</v>
      </c>
      <c r="K23" s="38" t="s">
        <v>35</v>
      </c>
      <c r="L23" s="6" t="s">
        <v>56</v>
      </c>
      <c r="M23" s="7" t="s">
        <v>56</v>
      </c>
      <c r="N23" s="6" t="s">
        <v>56</v>
      </c>
      <c r="O23" s="7" t="s">
        <v>56</v>
      </c>
      <c r="P23" s="4" t="s">
        <v>56</v>
      </c>
      <c r="Q23" s="5" t="s">
        <v>56</v>
      </c>
      <c r="R23" s="4" t="s">
        <v>56</v>
      </c>
      <c r="S23" s="5" t="s">
        <v>56</v>
      </c>
      <c r="T23" s="4" t="s">
        <v>56</v>
      </c>
      <c r="U23" s="5" t="s">
        <v>56</v>
      </c>
      <c r="V23" s="37" t="s">
        <v>56</v>
      </c>
      <c r="W23" s="38" t="s">
        <v>56</v>
      </c>
      <c r="X23" s="4" t="s">
        <v>56</v>
      </c>
      <c r="Y23" s="5" t="s">
        <v>56</v>
      </c>
      <c r="Z23" s="6" t="s">
        <v>56</v>
      </c>
      <c r="AA23" s="7" t="s">
        <v>56</v>
      </c>
      <c r="AB23" s="6" t="s">
        <v>56</v>
      </c>
      <c r="AC23" s="7" t="s">
        <v>56</v>
      </c>
      <c r="AD23" s="4" t="s">
        <v>56</v>
      </c>
      <c r="AE23" s="5" t="s">
        <v>56</v>
      </c>
      <c r="AF23" s="4" t="s">
        <v>56</v>
      </c>
      <c r="AG23" s="5" t="s">
        <v>56</v>
      </c>
      <c r="AH23" s="4" t="s">
        <v>56</v>
      </c>
      <c r="AI23" s="5" t="s">
        <v>56</v>
      </c>
      <c r="AJ23" s="4" t="s">
        <v>56</v>
      </c>
      <c r="AK23" s="5" t="s">
        <v>56</v>
      </c>
      <c r="AL23" s="4" t="s">
        <v>56</v>
      </c>
      <c r="AM23" s="5" t="s">
        <v>56</v>
      </c>
      <c r="AN23" s="6" t="s">
        <v>56</v>
      </c>
      <c r="AO23" s="7" t="s">
        <v>56</v>
      </c>
      <c r="AP23" s="6" t="s">
        <v>56</v>
      </c>
      <c r="AQ23" s="7" t="s">
        <v>56</v>
      </c>
      <c r="AR23" s="37" t="s">
        <v>56</v>
      </c>
      <c r="AS23" s="38" t="s">
        <v>56</v>
      </c>
      <c r="AT23" s="4" t="s">
        <v>56</v>
      </c>
      <c r="AU23" s="5" t="s">
        <v>56</v>
      </c>
      <c r="AV23" s="4" t="s">
        <v>56</v>
      </c>
      <c r="AW23" s="5" t="s">
        <v>56</v>
      </c>
      <c r="AX23" s="4" t="s">
        <v>56</v>
      </c>
      <c r="AY23" s="5" t="s">
        <v>56</v>
      </c>
      <c r="AZ23" s="4" t="s">
        <v>56</v>
      </c>
      <c r="BA23" s="5" t="s">
        <v>56</v>
      </c>
      <c r="BB23" s="6" t="s">
        <v>56</v>
      </c>
      <c r="BC23" s="7" t="s">
        <v>56</v>
      </c>
      <c r="BD23" s="6" t="s">
        <v>56</v>
      </c>
      <c r="BE23" s="7" t="s">
        <v>56</v>
      </c>
      <c r="BF23" s="43"/>
      <c r="BG23" s="43"/>
      <c r="BH23" s="49">
        <f>COUNTIF(B23:BE23,"S1")</f>
        <v>0</v>
      </c>
      <c r="BI23" s="49">
        <f>(COUNTIF(B23:BE23,"/S1")+COUNTIF(B23:BE23,"S1/"))/2</f>
        <v>0</v>
      </c>
      <c r="BJ23" s="49">
        <f>COUNTIF(B23:BE23,"Nu")</f>
        <v>0</v>
      </c>
      <c r="BK23" s="49">
        <f>COUNTIF(B23:BE23,"S2")</f>
        <v>0</v>
      </c>
      <c r="BL23" s="49">
        <f>COUNTIF(B23:BE23,"S3")+1/2*(COUNTIF(B23:BE23,"/S3")+COUNTIF(B23:BE23,"S3/"))</f>
        <v>0</v>
      </c>
      <c r="BM23" s="49">
        <f>COUNTIF(B23:BE23,"Np")</f>
        <v>1</v>
      </c>
      <c r="BN23" s="49">
        <f>COUNTIF(B23:BE23,"H")</f>
        <v>0</v>
      </c>
      <c r="BO23" s="49">
        <f>COUNTIF(B23:BE23,"Sm")</f>
        <v>1</v>
      </c>
      <c r="BP23" s="49">
        <f>COUNTIF(B23:BE23,"Ns")</f>
        <v>0</v>
      </c>
      <c r="BQ23" s="49">
        <f>COUNTIF(B23:BE23,"Sm+")</f>
        <v>0</v>
      </c>
      <c r="BR23" s="49">
        <f>COUNTIF(B23:BE23,"Ns+")</f>
        <v>0</v>
      </c>
      <c r="BS23" s="49">
        <f>COUNTIF(B23:BE23,"R")</f>
        <v>0</v>
      </c>
      <c r="BT23" s="49">
        <f>COUNTIF(B23:BE23,"R+")</f>
        <v>0</v>
      </c>
      <c r="BU23" s="49">
        <f>(COUNTIF(B23:BE23,"R/")+COUNTIF(B23:BE23,"/R"))/2</f>
        <v>0</v>
      </c>
      <c r="BV23" s="49">
        <f>COUNTIF(B23:BE23,"RR")</f>
        <v>0</v>
      </c>
      <c r="BW23" s="49">
        <f>COUNTIF(B23:BE23,"Nr")</f>
        <v>0</v>
      </c>
      <c r="BX23" s="49">
        <f>COUNTIF(B23:BE23,"N+")</f>
        <v>0</v>
      </c>
      <c r="BY23" s="49">
        <f>COUNTIF(B23:BE23,"L")</f>
        <v>0</v>
      </c>
      <c r="BZ23" s="49">
        <f>COUNTIF(B23:BE23,"NL")</f>
        <v>0</v>
      </c>
      <c r="CA23" s="49">
        <f>COUNTIF(B23:BE23,"A")</f>
        <v>0</v>
      </c>
      <c r="CB23" s="49">
        <f>COUNTIF(B23:BE23,"NA")</f>
        <v>0</v>
      </c>
      <c r="CC23" s="49">
        <f>COUNTIF(B23:BE23,"J")</f>
        <v>0</v>
      </c>
      <c r="CD23" s="49">
        <f>COUNTIF(B23:BE23,"N")</f>
        <v>0</v>
      </c>
      <c r="CE23" s="49">
        <f>SUMPRODUCT((COUNTIF(L23,{"S1";"S2";"S3";"Sm";"R";"H";"L";"A";"J";"Sm+";"R+";"RR"})))+SUMPRODUCT((COUNTIF(Z23,{"S1";"S2";"S3";"Sm";"R";"H";"L";"A";"J";"Sm+";"R+";"RR"})))+SUMPRODUCT((COUNTIF(AN23,{"S1";"S2";"S3";"Sm";"R";"H";"L";"A";"J";"Sm+";"R+";"RR"})))+SUMPRODUCT((COUNTIF(BB23,{"S1";"S2";"S3";"Sm";"R";"H";"L";"A";"J";"R+";"Sm+";"RR"})))</f>
        <v>0</v>
      </c>
      <c r="CF23" s="49">
        <f>SUMPRODUCT((COUNTIF(N23,{"S1";"S2";"S3";"Sm";"R";"H";"L";"A";"J";"Sm+";"R+"})))+SUMPRODUCT((COUNTIF(AB23,{"S1";"S2";"S3";"Sm";"R";"H";"L";"A";"J";"Sm+";"R+"})))+SUMPRODUCT((COUNTIF(AP23,{"S1";"S2";"S3";"Sm";"R";"H";"L";"A";"J";"Sm+";"R+"})))+SUMPRODUCT((COUNTIF(BD23,{"S1";"S2";"S3";"Sm";"R";"H";"L";"A";"J";"R+";"Sm+"})))</f>
        <v>0</v>
      </c>
      <c r="CG23" s="49">
        <f>SUMPRODUCT((COUNTIF(J23,{"S1";"S2";"S3";"Sm";"R";"H";"L";"A";"J";"Sm+";"R+"})))+SUMPRODUCT((COUNTIF(V23,{"S1";"S2";"S3";"Sm";"R";"H";"L";"A";"J";"Sm+";"R+"})))+SUMPRODUCT((COUNTIF(AR23,{"S1";"S2";"S3";"Sm";"R";"H";"L";"A";"J";"Sm+";"R+"})))</f>
        <v>1</v>
      </c>
      <c r="CH23" s="49">
        <f>(SUMPRODUCT((B23:BD23="S1")*(C23:BE23="NL"))+SUMPRODUCT((B23:BD23="S2")*(C23:BE23="NL"))+SUMPRODUCT((B23:BD23="Sm")*(C23:BE23="NL"))+SUMPRODUCT((B23:BD23="S3")*(C23:BE23="NL"))+SUMPRODUCT((B23:BD23="R")*(C23:BE23="NL"))+SUMPRODUCT((B23:BD23="H")*(C23:BE23="NL")))*1.5</f>
        <v>0</v>
      </c>
      <c r="CI23" s="49">
        <f>(SUMPRODUCT((D23:BD23="L")*(E23:BE23="Nu"))+SUMPRODUCT((D23:BD23="L")*(E23:BE23="Ns"))+SUMPRODUCT((D23:BD23="L")*(E23:BE23="Np"))+SUMPRODUCT((D23:BD23="L")*(E23:BE23="Nr"))+SUMPRODUCT((D23:BD23="L")*(E23:BE23="N")))*1.5</f>
        <v>0</v>
      </c>
      <c r="CJ23" s="49">
        <f>(SUMPRODUCT((B23:BD23="S1")*(C23:BE23="NA"))+SUMPRODUCT((B23:BD23="S2")*(C23:BE23="NA"))+SUMPRODUCT((B23:BD23="Sm")*(C23:BE23="NA"))+SUMPRODUCT((B23:BD23="S3")*(C23:BE23="NA"))+SUMPRODUCT((B23:BD23="R")*(C23:BE23="NA"))+SUMPRODUCT((B23:BD23="H")*(C23:BE23="NA")))*1.5</f>
        <v>0</v>
      </c>
      <c r="CK23" s="49">
        <f>(SUMPRODUCT((D23:BD23="A")*(E23:BE23="Nu"))+SUMPRODUCT((D23:BD23="A")*(E23:BE23="Ns"))+SUMPRODUCT((D23:BD23="A")*(E23:BE23="Np"))+SUMPRODUCT((D23:BD23="A")*(E23:BE23="Nr"))+SUMPRODUCT((D23:BD23="A")*(E23:BE23="N")))*1.5</f>
        <v>0</v>
      </c>
      <c r="CL23" s="50" t="e">
        <f>#REF!</f>
        <v>#REF!</v>
      </c>
    </row>
    <row r="24" spans="1:90" x14ac:dyDescent="0.25">
      <c r="A24" s="3" t="s">
        <v>103</v>
      </c>
      <c r="B24" s="4" t="s">
        <v>6</v>
      </c>
      <c r="C24" s="5" t="s">
        <v>42</v>
      </c>
      <c r="D24" s="4"/>
      <c r="E24" s="5"/>
      <c r="F24" s="67" t="s">
        <v>30</v>
      </c>
      <c r="G24" s="5"/>
      <c r="H24" s="4"/>
      <c r="I24" s="5"/>
      <c r="J24" s="37"/>
      <c r="K24" s="38"/>
      <c r="L24" s="6"/>
      <c r="M24" s="7"/>
      <c r="N24" s="6"/>
      <c r="O24" s="7"/>
      <c r="P24" s="4" t="s">
        <v>37</v>
      </c>
      <c r="Q24" s="5" t="s">
        <v>41</v>
      </c>
      <c r="R24" s="4"/>
      <c r="S24" s="5"/>
      <c r="T24" s="4"/>
      <c r="U24" s="5"/>
      <c r="V24" s="37"/>
      <c r="W24" s="38"/>
      <c r="X24" s="67" t="s">
        <v>50</v>
      </c>
      <c r="Y24" s="68" t="s">
        <v>35</v>
      </c>
      <c r="Z24" s="6" t="s">
        <v>56</v>
      </c>
      <c r="AA24" s="7" t="s">
        <v>56</v>
      </c>
      <c r="AB24" s="6" t="s">
        <v>56</v>
      </c>
      <c r="AC24" s="7" t="s">
        <v>56</v>
      </c>
      <c r="AD24" s="66" t="s">
        <v>43</v>
      </c>
      <c r="AE24" s="5"/>
      <c r="AF24" s="4"/>
      <c r="AG24" s="5"/>
      <c r="AH24" s="4" t="s">
        <v>37</v>
      </c>
      <c r="AI24" s="5" t="s">
        <v>41</v>
      </c>
      <c r="AJ24" s="4"/>
      <c r="AK24" s="5"/>
      <c r="AL24" s="4"/>
      <c r="AM24" s="68" t="s">
        <v>42</v>
      </c>
      <c r="AN24" s="6"/>
      <c r="AO24" s="7"/>
      <c r="AP24" s="6" t="s">
        <v>39</v>
      </c>
      <c r="AQ24" s="7"/>
      <c r="AR24" s="37"/>
      <c r="AS24" s="68" t="s">
        <v>32</v>
      </c>
      <c r="AT24" s="4"/>
      <c r="AU24" s="5"/>
      <c r="AV24" s="4"/>
      <c r="AW24" s="5"/>
      <c r="AX24" s="4" t="s">
        <v>39</v>
      </c>
      <c r="AY24" s="5" t="s">
        <v>32</v>
      </c>
      <c r="AZ24" s="4"/>
      <c r="BA24" s="5"/>
      <c r="BB24" s="6"/>
      <c r="BC24" s="7" t="s">
        <v>56</v>
      </c>
      <c r="BD24" s="6" t="s">
        <v>56</v>
      </c>
      <c r="BE24" s="7" t="s">
        <v>56</v>
      </c>
      <c r="BF24" s="43"/>
      <c r="BG24" s="43"/>
      <c r="BH24" s="49">
        <f>COUNTIF(B24:BE24,"S1")</f>
        <v>1</v>
      </c>
      <c r="BI24" s="49">
        <f>(COUNTIF(B24:BE24,"/S1")+COUNTIF(B24:BE24,"S1/"))/2</f>
        <v>0</v>
      </c>
      <c r="BJ24" s="49">
        <f>COUNTIF(B24:BE24,"Nu")</f>
        <v>2</v>
      </c>
      <c r="BK24" s="49">
        <f>COUNTIF(B24:BE24,"S2")</f>
        <v>0</v>
      </c>
      <c r="BL24" s="49">
        <f>COUNTIF(B24:BE24,"S3")+1/2*(COUNTIF(B24:BE24,"/S3")+COUNTIF(B24:BE24,"S3/"))</f>
        <v>0</v>
      </c>
      <c r="BM24" s="49">
        <f>COUNTIF(B24:BE24,"Np")</f>
        <v>1</v>
      </c>
      <c r="BN24" s="49">
        <f>COUNTIF(B24:BE24,"H")</f>
        <v>1</v>
      </c>
      <c r="BO24" s="49">
        <f>COUNTIF(B24:BE24,"Sm")</f>
        <v>2</v>
      </c>
      <c r="BP24" s="49">
        <f>COUNTIF(B24:BE24,"Ns")</f>
        <v>0</v>
      </c>
      <c r="BQ24" s="49">
        <f>COUNTIF(B24:BE24,"Sm+")</f>
        <v>0</v>
      </c>
      <c r="BR24" s="49">
        <f>COUNTIF(B24:BE24,"Ns+")</f>
        <v>0</v>
      </c>
      <c r="BS24" s="49">
        <f>COUNTIF(B24:BE24,"R")</f>
        <v>2</v>
      </c>
      <c r="BT24" s="49">
        <f>COUNTIF(B24:BE24,"R+")</f>
        <v>0</v>
      </c>
      <c r="BU24" s="49">
        <f>(COUNTIF(B24:BE24,"R/")+COUNTIF(B24:BE24,"/R"))/2</f>
        <v>0</v>
      </c>
      <c r="BV24" s="49">
        <f>COUNTIF(B24:BE24,"RR")</f>
        <v>0</v>
      </c>
      <c r="BW24" s="49">
        <f>COUNTIF(B24:BE24,"Nr")</f>
        <v>2</v>
      </c>
      <c r="BX24" s="49">
        <f>COUNTIF(B24:BE24,"N+")</f>
        <v>0</v>
      </c>
      <c r="BY24" s="49">
        <f>COUNTIF(B24:BE24,"L")</f>
        <v>1</v>
      </c>
      <c r="BZ24" s="49">
        <f>COUNTIF(B24:BE24,"NL")</f>
        <v>2</v>
      </c>
      <c r="CA24" s="49">
        <f>COUNTIF(B24:BE24,"A")</f>
        <v>1</v>
      </c>
      <c r="CB24" s="49">
        <f>COUNTIF(B24:BE24,"NA")</f>
        <v>0</v>
      </c>
      <c r="CC24" s="49">
        <f>COUNTIF(B24:BE24,"J")</f>
        <v>0</v>
      </c>
      <c r="CD24" s="49">
        <f>COUNTIF(B24:BE24,"N")</f>
        <v>0</v>
      </c>
      <c r="CE24" s="49">
        <f>SUMPRODUCT((COUNTIF(L24,{"S1";"S2";"S3";"Sm";"R";"H";"L";"A";"J";"Sm+";"R+";"RR"})))+SUMPRODUCT((COUNTIF(Z24,{"S1";"S2";"S3";"Sm";"R";"H";"L";"A";"J";"Sm+";"R+";"RR"})))+SUMPRODUCT((COUNTIF(AN24,{"S1";"S2";"S3";"Sm";"R";"H";"L";"A";"J";"Sm+";"R+";"RR"})))+SUMPRODUCT((COUNTIF(BB24,{"S1";"S2";"S3";"Sm";"R";"H";"L";"A";"J";"R+";"Sm+";"RR"})))</f>
        <v>0</v>
      </c>
      <c r="CF24" s="49">
        <f>SUMPRODUCT((COUNTIF(N24,{"S1";"S2";"S3";"Sm";"R";"H";"L";"A";"J";"Sm+";"R+"})))+SUMPRODUCT((COUNTIF(AB24,{"S1";"S2";"S3";"Sm";"R";"H";"L";"A";"J";"Sm+";"R+"})))+SUMPRODUCT((COUNTIF(AP24,{"S1";"S2";"S3";"Sm";"R";"H";"L";"A";"J";"Sm+";"R+"})))+SUMPRODUCT((COUNTIF(BD24,{"S1";"S2";"S3";"Sm";"R";"H";"L";"A";"J";"R+";"Sm+"})))</f>
        <v>1</v>
      </c>
      <c r="CG24" s="49">
        <f>SUMPRODUCT((COUNTIF(J24,{"S1";"S2";"S3";"Sm";"R";"H";"L";"A";"J";"Sm+";"R+"})))+SUMPRODUCT((COUNTIF(V24,{"S1";"S2";"S3";"Sm";"R";"H";"L";"A";"J";"Sm+";"R+"})))+SUMPRODUCT((COUNTIF(AR24,{"S1";"S2";"S3";"Sm";"R";"H";"L";"A";"J";"Sm+";"R+"})))</f>
        <v>0</v>
      </c>
      <c r="CH24" s="49">
        <f>(SUMPRODUCT((B24:BD24="S1")*(C24:BE24="NL"))+SUMPRODUCT((B24:BD24="S2")*(C24:BE24="NL"))+SUMPRODUCT((B24:BD24="Sm")*(C24:BE24="NL"))+SUMPRODUCT((B24:BD24="S3")*(C24:BE24="NL"))+SUMPRODUCT((B24:BD24="R")*(C24:BE24="NL"))+SUMPRODUCT((B24:BD24="H")*(C24:BE24="NL")))*1.5</f>
        <v>0</v>
      </c>
      <c r="CI24" s="49">
        <f>(SUMPRODUCT((D24:BD24="L")*(E24:BE24="Nu"))+SUMPRODUCT((D24:BD24="L")*(E24:BE24="Ns"))+SUMPRODUCT((D24:BD24="L")*(E24:BE24="Np"))+SUMPRODUCT((D24:BD24="L")*(E24:BE24="Nr"))+SUMPRODUCT((D24:BD24="L")*(E24:BE24="N")))*1.5</f>
        <v>0</v>
      </c>
      <c r="CJ24" s="49">
        <f>(SUMPRODUCT((B24:BD24="S1")*(C24:BE24="NA"))+SUMPRODUCT((B24:BD24="S2")*(C24:BE24="NA"))+SUMPRODUCT((B24:BD24="Sm")*(C24:BE24="NA"))+SUMPRODUCT((B24:BD24="S3")*(C24:BE24="NA"))+SUMPRODUCT((B24:BD24="R")*(C24:BE24="NA"))+SUMPRODUCT((B24:BD24="H")*(C24:BE24="NA")))*1.5</f>
        <v>0</v>
      </c>
      <c r="CK24" s="49">
        <f>(SUMPRODUCT((D24:BD24="A")*(E24:BE24="Nu"))+SUMPRODUCT((D24:BD24="A")*(E24:BE24="Ns"))+SUMPRODUCT((D24:BD24="A")*(E24:BE24="Np"))+SUMPRODUCT((D24:BD24="A")*(E24:BE24="Nr"))+SUMPRODUCT((D24:BD24="A")*(E24:BE24="N")))*1.5</f>
        <v>0</v>
      </c>
      <c r="CL24" s="50" t="e">
        <f>#REF!</f>
        <v>#REF!</v>
      </c>
    </row>
    <row r="25" spans="1:90" x14ac:dyDescent="0.25">
      <c r="A25" s="3" t="s">
        <v>104</v>
      </c>
      <c r="B25" s="4" t="s">
        <v>59</v>
      </c>
      <c r="C25" s="5" t="s">
        <v>59</v>
      </c>
      <c r="D25" s="4"/>
      <c r="E25" s="5"/>
      <c r="F25" s="4"/>
      <c r="G25" s="5"/>
      <c r="H25" s="4"/>
      <c r="I25" s="5"/>
      <c r="J25" s="37" t="s">
        <v>30</v>
      </c>
      <c r="K25" s="38"/>
      <c r="L25" s="6" t="s">
        <v>39</v>
      </c>
      <c r="M25" s="7" t="s">
        <v>35</v>
      </c>
      <c r="N25" s="6"/>
      <c r="O25" s="7"/>
      <c r="P25" s="4" t="s">
        <v>65</v>
      </c>
      <c r="Q25" s="5"/>
      <c r="R25" s="4" t="s">
        <v>65</v>
      </c>
      <c r="S25" s="5"/>
      <c r="T25" s="4" t="s">
        <v>65</v>
      </c>
      <c r="U25" s="5"/>
      <c r="V25" s="37" t="s">
        <v>65</v>
      </c>
      <c r="W25" s="38"/>
      <c r="X25" s="4" t="s">
        <v>65</v>
      </c>
      <c r="Y25" s="5"/>
      <c r="Z25" s="6" t="s">
        <v>65</v>
      </c>
      <c r="AA25" s="7"/>
      <c r="AB25" s="6" t="s">
        <v>65</v>
      </c>
      <c r="AC25" s="7"/>
      <c r="AD25" s="4" t="s">
        <v>33</v>
      </c>
      <c r="AE25" s="5" t="s">
        <v>38</v>
      </c>
      <c r="AF25" s="4"/>
      <c r="AG25" s="5"/>
      <c r="AH25" s="4" t="s">
        <v>39</v>
      </c>
      <c r="AI25" s="5" t="s">
        <v>32</v>
      </c>
      <c r="AJ25" s="4"/>
      <c r="AK25" s="5"/>
      <c r="AL25" s="4"/>
      <c r="AM25" s="5"/>
      <c r="AN25" s="6" t="s">
        <v>59</v>
      </c>
      <c r="AO25" s="7" t="s">
        <v>59</v>
      </c>
      <c r="AP25" s="6" t="s">
        <v>59</v>
      </c>
      <c r="AQ25" s="7" t="s">
        <v>59</v>
      </c>
      <c r="AR25" s="37" t="s">
        <v>65</v>
      </c>
      <c r="AS25" s="38"/>
      <c r="AT25" s="4" t="s">
        <v>65</v>
      </c>
      <c r="AU25" s="5"/>
      <c r="AV25" s="4" t="s">
        <v>65</v>
      </c>
      <c r="AW25" s="5"/>
      <c r="AX25" s="4" t="s">
        <v>65</v>
      </c>
      <c r="AY25" s="5"/>
      <c r="AZ25" s="4" t="s">
        <v>65</v>
      </c>
      <c r="BA25" s="5"/>
      <c r="BB25" s="6" t="s">
        <v>65</v>
      </c>
      <c r="BC25" s="7"/>
      <c r="BD25" s="6" t="s">
        <v>65</v>
      </c>
      <c r="BE25" s="7"/>
      <c r="BF25" s="43"/>
      <c r="BG25" s="43"/>
      <c r="BH25" s="49">
        <f>COUNTIF(B25:BE25,"S1")</f>
        <v>1</v>
      </c>
      <c r="BI25" s="49">
        <f>(COUNTIF(B25:BE25,"/S1")+COUNTIF(B25:BE25,"S1/"))/2</f>
        <v>0</v>
      </c>
      <c r="BJ25" s="49">
        <f>COUNTIF(B25:BE25,"Nu")</f>
        <v>1</v>
      </c>
      <c r="BK25" s="49">
        <f>COUNTIF(B25:BE25,"S2")</f>
        <v>1</v>
      </c>
      <c r="BL25" s="49">
        <f>COUNTIF(B25:BE25,"S3")+1/2*(COUNTIF(B25:BE25,"/S3")+COUNTIF(B25:BE25,"S3/"))</f>
        <v>0</v>
      </c>
      <c r="BM25" s="49">
        <f>COUNTIF(B25:BE25,"Np")</f>
        <v>1</v>
      </c>
      <c r="BN25" s="49">
        <f>COUNTIF(B25:BE25,"H")</f>
        <v>0</v>
      </c>
      <c r="BO25" s="49">
        <f>COUNTIF(B25:BE25,"Sm")</f>
        <v>0</v>
      </c>
      <c r="BP25" s="49">
        <f>COUNTIF(B25:BE25,"Ns")</f>
        <v>1</v>
      </c>
      <c r="BQ25" s="49">
        <f>COUNTIF(B25:BE25,"Sm+")</f>
        <v>0</v>
      </c>
      <c r="BR25" s="49">
        <f>COUNTIF(B25:BE25,"Ns+")</f>
        <v>0</v>
      </c>
      <c r="BS25" s="49">
        <f>COUNTIF(B25:BE25,"R")</f>
        <v>2</v>
      </c>
      <c r="BT25" s="49">
        <f>COUNTIF(B25:BE25,"R+")</f>
        <v>0</v>
      </c>
      <c r="BU25" s="49">
        <f>(COUNTIF(B25:BE25,"R/")+COUNTIF(B25:BE25,"/R"))/2</f>
        <v>0</v>
      </c>
      <c r="BV25" s="49">
        <f>COUNTIF(B25:BE25,"RR")</f>
        <v>0</v>
      </c>
      <c r="BW25" s="49">
        <f>COUNTIF(B25:BE25,"Nr")</f>
        <v>0</v>
      </c>
      <c r="BX25" s="49">
        <f>COUNTIF(B25:BE25,"N+")</f>
        <v>0</v>
      </c>
      <c r="BY25" s="49">
        <f>COUNTIF(B25:BE25,"L")</f>
        <v>0</v>
      </c>
      <c r="BZ25" s="49">
        <f>COUNTIF(B25:BE25,"NL")</f>
        <v>0</v>
      </c>
      <c r="CA25" s="49">
        <f>COUNTIF(B25:BE25,"A")</f>
        <v>0</v>
      </c>
      <c r="CB25" s="49">
        <f>COUNTIF(B25:BE25,"NA")</f>
        <v>0</v>
      </c>
      <c r="CC25" s="49">
        <f>COUNTIF(B25:BE25,"J")</f>
        <v>0</v>
      </c>
      <c r="CD25" s="49">
        <f>COUNTIF(B25:BE25,"N")</f>
        <v>0</v>
      </c>
      <c r="CE25" s="49">
        <f>SUMPRODUCT((COUNTIF(L25,{"S1";"S2";"S3";"Sm";"R";"H";"L";"A";"J";"Sm+";"R+";"RR"})))+SUMPRODUCT((COUNTIF(Z25,{"S1";"S2";"S3";"Sm";"R";"H";"L";"A";"J";"Sm+";"R+";"RR"})))+SUMPRODUCT((COUNTIF(AN25,{"S1";"S2";"S3";"Sm";"R";"H";"L";"A";"J";"Sm+";"R+";"RR"})))+SUMPRODUCT((COUNTIF(BB25,{"S1";"S2";"S3";"Sm";"R";"H";"L";"A";"J";"R+";"Sm+";"RR"})))</f>
        <v>1</v>
      </c>
      <c r="CF25" s="49">
        <f>SUMPRODUCT((COUNTIF(N25,{"S1";"S2";"S3";"Sm";"R";"H";"L";"A";"J";"Sm+";"R+"})))+SUMPRODUCT((COUNTIF(AB25,{"S1";"S2";"S3";"Sm";"R";"H";"L";"A";"J";"Sm+";"R+"})))+SUMPRODUCT((COUNTIF(AP25,{"S1";"S2";"S3";"Sm";"R";"H";"L";"A";"J";"Sm+";"R+"})))+SUMPRODUCT((COUNTIF(BD25,{"S1";"S2";"S3";"Sm";"R";"H";"L";"A";"J";"R+";"Sm+"})))</f>
        <v>0</v>
      </c>
      <c r="CG25" s="49">
        <f>SUMPRODUCT((COUNTIF(J25,{"S1";"S2";"S3";"Sm";"R";"H";"L";"A";"J";"Sm+";"R+"})))+SUMPRODUCT((COUNTIF(V25,{"S1";"S2";"S3";"Sm";"R";"H";"L";"A";"J";"Sm+";"R+"})))+SUMPRODUCT((COUNTIF(AR25,{"S1";"S2";"S3";"Sm";"R";"H";"L";"A";"J";"Sm+";"R+"})))</f>
        <v>1</v>
      </c>
      <c r="CH25" s="49">
        <f>(SUMPRODUCT((B25:BD25="S1")*(C25:BE25="NL"))+SUMPRODUCT((B25:BD25="S2")*(C25:BE25="NL"))+SUMPRODUCT((B25:BD25="Sm")*(C25:BE25="NL"))+SUMPRODUCT((B25:BD25="S3")*(C25:BE25="NL"))+SUMPRODUCT((B25:BD25="R")*(C25:BE25="NL"))+SUMPRODUCT((B25:BD25="H")*(C25:BE25="NL")))*1.5</f>
        <v>0</v>
      </c>
      <c r="CI25" s="49">
        <f>(SUMPRODUCT((D25:BD25="L")*(E25:BE25="Nu"))+SUMPRODUCT((D25:BD25="L")*(E25:BE25="Ns"))+SUMPRODUCT((D25:BD25="L")*(E25:BE25="Np"))+SUMPRODUCT((D25:BD25="L")*(E25:BE25="Nr"))+SUMPRODUCT((D25:BD25="L")*(E25:BE25="N")))*1.5</f>
        <v>0</v>
      </c>
      <c r="CJ25" s="49">
        <f>(SUMPRODUCT((B25:BD25="S1")*(C25:BE25="NA"))+SUMPRODUCT((B25:BD25="S2")*(C25:BE25="NA"))+SUMPRODUCT((B25:BD25="Sm")*(C25:BE25="NA"))+SUMPRODUCT((B25:BD25="S3")*(C25:BE25="NA"))+SUMPRODUCT((B25:BD25="R")*(C25:BE25="NA"))+SUMPRODUCT((B25:BD25="H")*(C25:BE25="NA")))*1.5</f>
        <v>0</v>
      </c>
      <c r="CK25" s="49">
        <f>(SUMPRODUCT((D25:BD25="A")*(E25:BE25="Nu"))+SUMPRODUCT((D25:BD25="A")*(E25:BE25="Ns"))+SUMPRODUCT((D25:BD25="A")*(E25:BE25="Np"))+SUMPRODUCT((D25:BD25="A")*(E25:BE25="Nr"))+SUMPRODUCT((D25:BD25="A")*(E25:BE25="N")))*1.5</f>
        <v>0</v>
      </c>
      <c r="CL25" s="50" t="e">
        <f>#REF!</f>
        <v>#REF!</v>
      </c>
    </row>
    <row r="26" spans="1:90" x14ac:dyDescent="0.25">
      <c r="A26" s="3" t="s">
        <v>105</v>
      </c>
      <c r="B26" s="4" t="s">
        <v>3</v>
      </c>
      <c r="C26" s="5"/>
      <c r="D26" s="4" t="s">
        <v>3</v>
      </c>
      <c r="E26" s="5"/>
      <c r="F26" s="4" t="s">
        <v>3</v>
      </c>
      <c r="G26" s="5"/>
      <c r="H26" s="4" t="s">
        <v>3</v>
      </c>
      <c r="I26" s="5"/>
      <c r="J26" s="37" t="s">
        <v>56</v>
      </c>
      <c r="K26" s="38" t="s">
        <v>56</v>
      </c>
      <c r="L26" s="6" t="s">
        <v>56</v>
      </c>
      <c r="M26" s="7" t="s">
        <v>56</v>
      </c>
      <c r="N26" s="6" t="s">
        <v>56</v>
      </c>
      <c r="O26" s="7" t="s">
        <v>56</v>
      </c>
      <c r="P26" s="4" t="s">
        <v>2</v>
      </c>
      <c r="Q26" s="5"/>
      <c r="R26" s="4"/>
      <c r="S26" s="5"/>
      <c r="T26" s="4"/>
      <c r="U26" s="5"/>
      <c r="V26" s="37"/>
      <c r="W26" s="38"/>
      <c r="X26" s="4" t="s">
        <v>2</v>
      </c>
      <c r="Y26" s="5"/>
      <c r="Z26" s="6"/>
      <c r="AA26" s="7"/>
      <c r="AB26" s="6"/>
      <c r="AC26" s="7"/>
      <c r="AD26" s="4"/>
      <c r="AE26" s="5"/>
      <c r="AF26" s="4"/>
      <c r="AG26" s="5"/>
      <c r="AH26" s="4"/>
      <c r="AI26" s="5"/>
      <c r="AJ26" s="4"/>
      <c r="AK26" s="5"/>
      <c r="AL26" s="4"/>
      <c r="AM26" s="5"/>
      <c r="AN26" s="6"/>
      <c r="AO26" s="7"/>
      <c r="AP26" s="6"/>
      <c r="AQ26" s="69" t="s">
        <v>32</v>
      </c>
      <c r="AR26" s="37"/>
      <c r="AS26" s="38"/>
      <c r="AT26" s="4"/>
      <c r="AU26" s="5"/>
      <c r="AV26" s="4"/>
      <c r="AW26" s="5"/>
      <c r="AX26" s="4"/>
      <c r="AY26" s="5"/>
      <c r="AZ26" s="4" t="s">
        <v>2</v>
      </c>
      <c r="BA26" s="5"/>
      <c r="BB26" s="6"/>
      <c r="BC26" s="7"/>
      <c r="BD26" s="6"/>
      <c r="BE26" s="7"/>
      <c r="BF26" s="43"/>
      <c r="BG26" s="43"/>
      <c r="BH26" s="49">
        <f>COUNTIF(B26:BE26,"S1")</f>
        <v>0</v>
      </c>
      <c r="BI26" s="49">
        <f>(COUNTIF(B26:BE26,"/S1")+COUNTIF(B26:BE26,"S1/"))/2</f>
        <v>0</v>
      </c>
      <c r="BJ26" s="49">
        <f>COUNTIF(B26:BE26,"Nu")</f>
        <v>1</v>
      </c>
      <c r="BK26" s="49">
        <f>COUNTIF(B26:BE26,"S2")</f>
        <v>0</v>
      </c>
      <c r="BL26" s="49">
        <f>COUNTIF(B26:BE26,"S3")+1/2*(COUNTIF(B26:BE26,"/S3")+COUNTIF(B26:BE26,"S3/"))</f>
        <v>0</v>
      </c>
      <c r="BM26" s="49">
        <f>COUNTIF(B26:BE26,"Np")</f>
        <v>0</v>
      </c>
      <c r="BN26" s="49">
        <f>COUNTIF(B26:BE26,"H")</f>
        <v>0</v>
      </c>
      <c r="BO26" s="49">
        <f>COUNTIF(B26:BE26,"Sm")</f>
        <v>0</v>
      </c>
      <c r="BP26" s="49">
        <f>COUNTIF(B26:BE26,"Ns")</f>
        <v>0</v>
      </c>
      <c r="BQ26" s="49">
        <f>COUNTIF(B26:BE26,"Sm+")</f>
        <v>0</v>
      </c>
      <c r="BR26" s="49">
        <f>COUNTIF(B26:BE26,"Ns+")</f>
        <v>0</v>
      </c>
      <c r="BS26" s="49">
        <f>COUNTIF(B26:BE26,"R")</f>
        <v>0</v>
      </c>
      <c r="BT26" s="49">
        <f>COUNTIF(B26:BE26,"R+")</f>
        <v>0</v>
      </c>
      <c r="BU26" s="49">
        <f>(COUNTIF(B26:BE26,"R/")+COUNTIF(B26:BE26,"/R"))/2</f>
        <v>0</v>
      </c>
      <c r="BV26" s="49">
        <f>COUNTIF(B26:BE26,"RR")</f>
        <v>0</v>
      </c>
      <c r="BW26" s="49">
        <f>COUNTIF(B26:BE26,"Nr")</f>
        <v>0</v>
      </c>
      <c r="BX26" s="49">
        <f>COUNTIF(B26:BE26,"N+")</f>
        <v>0</v>
      </c>
      <c r="BY26" s="49">
        <f>COUNTIF(B26:BE26,"L")</f>
        <v>0</v>
      </c>
      <c r="BZ26" s="49">
        <f>COUNTIF(B26:BE26,"NL")</f>
        <v>0</v>
      </c>
      <c r="CA26" s="49">
        <f>COUNTIF(B26:BE26,"A")</f>
        <v>0</v>
      </c>
      <c r="CB26" s="49">
        <f>COUNTIF(B26:BE26,"NA")</f>
        <v>0</v>
      </c>
      <c r="CC26" s="49">
        <f>COUNTIF(B26:BE26,"J")</f>
        <v>0</v>
      </c>
      <c r="CD26" s="49">
        <f>COUNTIF(B26:BE26,"N")</f>
        <v>0</v>
      </c>
      <c r="CE26" s="49">
        <f>SUMPRODUCT((COUNTIF(L26,{"S1";"S2";"S3";"Sm";"R";"H";"L";"A";"J";"Sm+";"R+";"RR"})))+SUMPRODUCT((COUNTIF(Z26,{"S1";"S2";"S3";"Sm";"R";"H";"L";"A";"J";"Sm+";"R+";"RR"})))+SUMPRODUCT((COUNTIF(AN26,{"S1";"S2";"S3";"Sm";"R";"H";"L";"A";"J";"Sm+";"R+";"RR"})))+SUMPRODUCT((COUNTIF(BB26,{"S1";"S2";"S3";"Sm";"R";"H";"L";"A";"J";"R+";"Sm+";"RR"})))</f>
        <v>0</v>
      </c>
      <c r="CF26" s="49">
        <f>SUMPRODUCT((COUNTIF(N26,{"S1";"S2";"S3";"Sm";"R";"H";"L";"A";"J";"Sm+";"R+"})))+SUMPRODUCT((COUNTIF(AB26,{"S1";"S2";"S3";"Sm";"R";"H";"L";"A";"J";"Sm+";"R+"})))+SUMPRODUCT((COUNTIF(AP26,{"S1";"S2";"S3";"Sm";"R";"H";"L";"A";"J";"Sm+";"R+"})))+SUMPRODUCT((COUNTIF(BD26,{"S1";"S2";"S3";"Sm";"R";"H";"L";"A";"J";"R+";"Sm+"})))</f>
        <v>0</v>
      </c>
      <c r="CG26" s="49">
        <f>SUMPRODUCT((COUNTIF(J26,{"S1";"S2";"S3";"Sm";"R";"H";"L";"A";"J";"Sm+";"R+"})))+SUMPRODUCT((COUNTIF(V26,{"S1";"S2";"S3";"Sm";"R";"H";"L";"A";"J";"Sm+";"R+"})))+SUMPRODUCT((COUNTIF(AR26,{"S1";"S2";"S3";"Sm";"R";"H";"L";"A";"J";"Sm+";"R+"})))</f>
        <v>0</v>
      </c>
      <c r="CH26" s="49">
        <f>(SUMPRODUCT((B26:BD26="S1")*(C26:BE26="NL"))+SUMPRODUCT((B26:BD26="S2")*(C26:BE26="NL"))+SUMPRODUCT((B26:BD26="Sm")*(C26:BE26="NL"))+SUMPRODUCT((B26:BD26="S3")*(C26:BE26="NL"))+SUMPRODUCT((B26:BD26="R")*(C26:BE26="NL"))+SUMPRODUCT((B26:BD26="H")*(C26:BE26="NL")))*1.5</f>
        <v>0</v>
      </c>
      <c r="CI26" s="49">
        <f>(SUMPRODUCT((D26:BD26="L")*(E26:BE26="Nu"))+SUMPRODUCT((D26:BD26="L")*(E26:BE26="Ns"))+SUMPRODUCT((D26:BD26="L")*(E26:BE26="Np"))+SUMPRODUCT((D26:BD26="L")*(E26:BE26="Nr"))+SUMPRODUCT((D26:BD26="L")*(E26:BE26="N")))*1.5</f>
        <v>0</v>
      </c>
      <c r="CJ26" s="49">
        <f>(SUMPRODUCT((B26:BD26="S1")*(C26:BE26="NA"))+SUMPRODUCT((B26:BD26="S2")*(C26:BE26="NA"))+SUMPRODUCT((B26:BD26="Sm")*(C26:BE26="NA"))+SUMPRODUCT((B26:BD26="S3")*(C26:BE26="NA"))+SUMPRODUCT((B26:BD26="R")*(C26:BE26="NA"))+SUMPRODUCT((B26:BD26="H")*(C26:BE26="NA")))*1.5</f>
        <v>0</v>
      </c>
      <c r="CK26" s="49">
        <f>(SUMPRODUCT((D26:BD26="A")*(E26:BE26="Nu"))+SUMPRODUCT((D26:BD26="A")*(E26:BE26="Ns"))+SUMPRODUCT((D26:BD26="A")*(E26:BE26="Np"))+SUMPRODUCT((D26:BD26="A")*(E26:BE26="Nr"))+SUMPRODUCT((D26:BD26="A")*(E26:BE26="N")))*1.5</f>
        <v>0</v>
      </c>
      <c r="CL26" s="50" t="e">
        <f>#REF!</f>
        <v>#REF!</v>
      </c>
    </row>
    <row r="27" spans="1:90" x14ac:dyDescent="0.25">
      <c r="A27" s="3" t="s">
        <v>106</v>
      </c>
      <c r="B27" s="4"/>
      <c r="C27" s="5"/>
      <c r="D27" s="4"/>
      <c r="E27" s="5"/>
      <c r="F27" s="4"/>
      <c r="G27" s="5"/>
      <c r="H27" s="4"/>
      <c r="I27" s="5" t="s">
        <v>32</v>
      </c>
      <c r="J27" s="37"/>
      <c r="K27" s="38"/>
      <c r="L27" s="6"/>
      <c r="M27" s="7"/>
      <c r="N27" s="6" t="s">
        <v>33</v>
      </c>
      <c r="O27" s="7"/>
      <c r="P27" s="4"/>
      <c r="Q27" s="5"/>
      <c r="R27" s="4"/>
      <c r="S27" s="5" t="s">
        <v>32</v>
      </c>
      <c r="T27" s="4"/>
      <c r="U27" s="5"/>
      <c r="V27" s="37"/>
      <c r="W27" s="38"/>
      <c r="X27" s="4"/>
      <c r="Y27" s="5"/>
      <c r="Z27" s="6"/>
      <c r="AA27" s="7"/>
      <c r="AB27" s="6"/>
      <c r="AC27" s="7"/>
      <c r="AD27" s="4"/>
      <c r="AE27" s="5"/>
      <c r="AF27" s="4"/>
      <c r="AG27" s="5"/>
      <c r="AH27" s="4"/>
      <c r="AI27" s="5"/>
      <c r="AJ27" s="4"/>
      <c r="AK27" s="5"/>
      <c r="AL27" s="4"/>
      <c r="AM27" s="5" t="s">
        <v>41</v>
      </c>
      <c r="AN27" s="6"/>
      <c r="AO27" s="7"/>
      <c r="AP27" s="6"/>
      <c r="AQ27" s="7"/>
      <c r="AR27" s="37"/>
      <c r="AS27" s="38"/>
      <c r="AT27" s="4"/>
      <c r="AU27" s="5" t="s">
        <v>35</v>
      </c>
      <c r="AV27" s="4"/>
      <c r="AW27" s="5"/>
      <c r="AX27" s="4"/>
      <c r="AY27" s="5"/>
      <c r="AZ27" s="4"/>
      <c r="BA27" s="5"/>
      <c r="BB27" s="6"/>
      <c r="BC27" s="7"/>
      <c r="BD27" s="6"/>
      <c r="BE27" s="7"/>
      <c r="BF27" s="43"/>
      <c r="BG27" s="43"/>
      <c r="BH27" s="49">
        <f>COUNTIF(B27:BE27,"S1")</f>
        <v>0</v>
      </c>
      <c r="BI27" s="49">
        <f>(COUNTIF(B27:BE27,"/S1")+COUNTIF(B27:BE27,"S1/"))/2</f>
        <v>0</v>
      </c>
      <c r="BJ27" s="49">
        <f>COUNTIF(B27:BE27,"Nu")</f>
        <v>2</v>
      </c>
      <c r="BK27" s="49">
        <f>COUNTIF(B27:BE27,"S2")</f>
        <v>1</v>
      </c>
      <c r="BL27" s="49">
        <f>COUNTIF(B27:BE27,"S3")+1/2*(COUNTIF(B27:BE27,"/S3")+COUNTIF(B27:BE27,"S3/"))</f>
        <v>0</v>
      </c>
      <c r="BM27" s="49">
        <f>COUNTIF(B27:BE27,"Np")</f>
        <v>1</v>
      </c>
      <c r="BN27" s="49">
        <f>COUNTIF(B27:BE27,"H")</f>
        <v>0</v>
      </c>
      <c r="BO27" s="49">
        <f>COUNTIF(B27:BE27,"Sm")</f>
        <v>0</v>
      </c>
      <c r="BP27" s="49">
        <f>COUNTIF(B27:BE27,"Ns")</f>
        <v>0</v>
      </c>
      <c r="BQ27" s="49">
        <f>COUNTIF(B27:BE27,"Sm+")</f>
        <v>0</v>
      </c>
      <c r="BR27" s="49">
        <f>COUNTIF(B27:BE27,"Ns+")</f>
        <v>0</v>
      </c>
      <c r="BS27" s="49">
        <f>COUNTIF(B27:BE27,"R")</f>
        <v>0</v>
      </c>
      <c r="BT27" s="49">
        <f>COUNTIF(B27:BE27,"R+")</f>
        <v>0</v>
      </c>
      <c r="BU27" s="49">
        <f>(COUNTIF(B27:BE27,"R/")+COUNTIF(B27:BE27,"/R"))/2</f>
        <v>0</v>
      </c>
      <c r="BV27" s="49">
        <f>COUNTIF(B27:BE27,"RR")</f>
        <v>0</v>
      </c>
      <c r="BW27" s="49">
        <f>COUNTIF(B27:BE27,"Nr")</f>
        <v>1</v>
      </c>
      <c r="BX27" s="49">
        <f>COUNTIF(B27:BE27,"N+")</f>
        <v>0</v>
      </c>
      <c r="BY27" s="49">
        <f>COUNTIF(B27:BE27,"L")</f>
        <v>0</v>
      </c>
      <c r="BZ27" s="49">
        <f>COUNTIF(B27:BE27,"NL")</f>
        <v>0</v>
      </c>
      <c r="CA27" s="49">
        <f>COUNTIF(B27:BE27,"A")</f>
        <v>0</v>
      </c>
      <c r="CB27" s="49">
        <f>COUNTIF(B27:BE27,"NA")</f>
        <v>0</v>
      </c>
      <c r="CC27" s="49">
        <f>COUNTIF(B27:BE27,"J")</f>
        <v>0</v>
      </c>
      <c r="CD27" s="49">
        <f>COUNTIF(B27:BE27,"N")</f>
        <v>0</v>
      </c>
      <c r="CE27" s="49">
        <f>SUMPRODUCT((COUNTIF(L27,{"S1";"S2";"S3";"Sm";"R";"H";"L";"A";"J";"Sm+";"R+";"RR"})))+SUMPRODUCT((COUNTIF(Z27,{"S1";"S2";"S3";"Sm";"R";"H";"L";"A";"J";"Sm+";"R+";"RR"})))+SUMPRODUCT((COUNTIF(AN27,{"S1";"S2";"S3";"Sm";"R";"H";"L";"A";"J";"Sm+";"R+";"RR"})))+SUMPRODUCT((COUNTIF(BB27,{"S1";"S2";"S3";"Sm";"R";"H";"L";"A";"J";"R+";"Sm+";"RR"})))</f>
        <v>0</v>
      </c>
      <c r="CF27" s="49">
        <f>SUMPRODUCT((COUNTIF(N27,{"S1";"S2";"S3";"Sm";"R";"H";"L";"A";"J";"Sm+";"R+"})))+SUMPRODUCT((COUNTIF(AB27,{"S1";"S2";"S3";"Sm";"R";"H";"L";"A";"J";"Sm+";"R+"})))+SUMPRODUCT((COUNTIF(AP27,{"S1";"S2";"S3";"Sm";"R";"H";"L";"A";"J";"Sm+";"R+"})))+SUMPRODUCT((COUNTIF(BD27,{"S1";"S2";"S3";"Sm";"R";"H";"L";"A";"J";"R+";"Sm+"})))</f>
        <v>1</v>
      </c>
      <c r="CG27" s="49">
        <f>SUMPRODUCT((COUNTIF(J27,{"S1";"S2";"S3";"Sm";"R";"H";"L";"A";"J";"Sm+";"R+"})))+SUMPRODUCT((COUNTIF(V27,{"S1";"S2";"S3";"Sm";"R";"H";"L";"A";"J";"Sm+";"R+"})))+SUMPRODUCT((COUNTIF(AR27,{"S1";"S2";"S3";"Sm";"R";"H";"L";"A";"J";"Sm+";"R+"})))</f>
        <v>0</v>
      </c>
      <c r="CH27" s="49">
        <f>(SUMPRODUCT((B27:BD27="S1")*(C27:BE27="NL"))+SUMPRODUCT((B27:BD27="S2")*(C27:BE27="NL"))+SUMPRODUCT((B27:BD27="Sm")*(C27:BE27="NL"))+SUMPRODUCT((B27:BD27="S3")*(C27:BE27="NL"))+SUMPRODUCT((B27:BD27="R")*(C27:BE27="NL"))+SUMPRODUCT((B27:BD27="H")*(C27:BE27="NL")))*1.5</f>
        <v>0</v>
      </c>
      <c r="CI27" s="49">
        <f>(SUMPRODUCT((D27:BD27="L")*(E27:BE27="Nu"))+SUMPRODUCT((D27:BD27="L")*(E27:BE27="Ns"))+SUMPRODUCT((D27:BD27="L")*(E27:BE27="Np"))+SUMPRODUCT((D27:BD27="L")*(E27:BE27="Nr"))+SUMPRODUCT((D27:BD27="L")*(E27:BE27="N")))*1.5</f>
        <v>0</v>
      </c>
      <c r="CJ27" s="49">
        <f>(SUMPRODUCT((B27:BD27="S1")*(C27:BE27="NA"))+SUMPRODUCT((B27:BD27="S2")*(C27:BE27="NA"))+SUMPRODUCT((B27:BD27="Sm")*(C27:BE27="NA"))+SUMPRODUCT((B27:BD27="S3")*(C27:BE27="NA"))+SUMPRODUCT((B27:BD27="R")*(C27:BE27="NA"))+SUMPRODUCT((B27:BD27="H")*(C27:BE27="NA")))*1.5</f>
        <v>0</v>
      </c>
      <c r="CK27" s="49">
        <f>(SUMPRODUCT((D27:BD27="A")*(E27:BE27="Nu"))+SUMPRODUCT((D27:BD27="A")*(E27:BE27="Ns"))+SUMPRODUCT((D27:BD27="A")*(E27:BE27="Np"))+SUMPRODUCT((D27:BD27="A")*(E27:BE27="Nr"))+SUMPRODUCT((D27:BD27="A")*(E27:BE27="N")))*1.5</f>
        <v>0</v>
      </c>
      <c r="CL27" s="50" t="e">
        <f>#REF!</f>
        <v>#REF!</v>
      </c>
    </row>
    <row r="28" spans="1:90" ht="16.5" customHeight="1" x14ac:dyDescent="0.25">
      <c r="A28" s="3" t="s">
        <v>107</v>
      </c>
      <c r="B28" s="4" t="s">
        <v>34</v>
      </c>
      <c r="C28" s="5" t="s">
        <v>41</v>
      </c>
      <c r="D28" s="4" t="s">
        <v>53</v>
      </c>
      <c r="E28" s="5"/>
      <c r="F28" s="4"/>
      <c r="G28" s="5"/>
      <c r="H28" s="4"/>
      <c r="I28" s="5"/>
      <c r="J28" s="37" t="s">
        <v>59</v>
      </c>
      <c r="K28" s="38"/>
      <c r="L28" s="6" t="s">
        <v>59</v>
      </c>
      <c r="M28" s="7" t="s">
        <v>59</v>
      </c>
      <c r="N28" s="6" t="s">
        <v>59</v>
      </c>
      <c r="O28" s="7" t="s">
        <v>59</v>
      </c>
      <c r="P28" s="62" t="s">
        <v>30</v>
      </c>
      <c r="Q28" s="5"/>
      <c r="R28" s="4" t="s">
        <v>4</v>
      </c>
      <c r="S28" s="5"/>
      <c r="T28" s="4" t="s">
        <v>50</v>
      </c>
      <c r="U28" s="5" t="s">
        <v>32</v>
      </c>
      <c r="V28" s="37"/>
      <c r="W28" s="38"/>
      <c r="X28" s="4"/>
      <c r="Y28" s="5" t="s">
        <v>59</v>
      </c>
      <c r="Z28" s="6" t="s">
        <v>59</v>
      </c>
      <c r="AA28" s="7" t="s">
        <v>59</v>
      </c>
      <c r="AB28" s="6" t="s">
        <v>59</v>
      </c>
      <c r="AC28" s="7" t="s">
        <v>59</v>
      </c>
      <c r="AD28" s="4"/>
      <c r="AE28" s="5"/>
      <c r="AF28" s="4"/>
      <c r="AG28" s="5"/>
      <c r="AH28" s="4" t="s">
        <v>6</v>
      </c>
      <c r="AI28" s="5" t="s">
        <v>42</v>
      </c>
      <c r="AJ28" s="4"/>
      <c r="AK28" s="5"/>
      <c r="AL28" s="4"/>
      <c r="AM28" s="5"/>
      <c r="AN28" s="6" t="s">
        <v>39</v>
      </c>
      <c r="AO28" s="7" t="s">
        <v>35</v>
      </c>
      <c r="AP28" s="6"/>
      <c r="AQ28" s="7"/>
      <c r="AR28" s="37"/>
      <c r="AS28" s="38"/>
      <c r="AT28" s="4"/>
      <c r="AU28" s="5"/>
      <c r="AV28" s="4" t="s">
        <v>30</v>
      </c>
      <c r="AW28" s="5" t="s">
        <v>44</v>
      </c>
      <c r="AX28" s="4"/>
      <c r="AY28" s="5"/>
      <c r="AZ28" s="4"/>
      <c r="BA28" s="5"/>
      <c r="BB28" s="6" t="s">
        <v>30</v>
      </c>
      <c r="BC28" s="69" t="s">
        <v>44</v>
      </c>
      <c r="BD28" s="6" t="s">
        <v>56</v>
      </c>
      <c r="BE28" s="7" t="s">
        <v>56</v>
      </c>
      <c r="BF28" s="43"/>
      <c r="BG28" s="43"/>
      <c r="BH28" s="49">
        <f>COUNTIF(B28:BE28,"S1")</f>
        <v>3</v>
      </c>
      <c r="BI28" s="49">
        <f>(COUNTIF(B28:BE28,"/S1")+COUNTIF(B28:BE28,"S1/"))/2</f>
        <v>0</v>
      </c>
      <c r="BJ28" s="49">
        <f>COUNTIF(B28:BE28,"Nu")</f>
        <v>1</v>
      </c>
      <c r="BK28" s="49">
        <f>COUNTIF(B28:BE28,"S2")</f>
        <v>0</v>
      </c>
      <c r="BL28" s="49">
        <f>COUNTIF(B28:BE28,"S3")+1/2*(COUNTIF(B28:BE28,"/S3")+COUNTIF(B28:BE28,"S3/"))</f>
        <v>1</v>
      </c>
      <c r="BM28" s="49">
        <f>COUNTIF(B28:BE28,"Np")</f>
        <v>1</v>
      </c>
      <c r="BN28" s="49">
        <f>COUNTIF(B28:BE28,"H")</f>
        <v>1</v>
      </c>
      <c r="BO28" s="49">
        <f>COUNTIF(B28:BE28,"Sm")</f>
        <v>0</v>
      </c>
      <c r="BP28" s="49">
        <f>COUNTIF(B28:BE28,"Ns")</f>
        <v>0</v>
      </c>
      <c r="BQ28" s="49">
        <f>COUNTIF(B28:BE28,"Sm+")</f>
        <v>0</v>
      </c>
      <c r="BR28" s="49">
        <f>COUNTIF(B28:BE28,"Ns+")</f>
        <v>0</v>
      </c>
      <c r="BS28" s="49">
        <f>COUNTIF(B28:BE28,"R")</f>
        <v>1</v>
      </c>
      <c r="BT28" s="49">
        <f>COUNTIF(B28:BE28,"R+")</f>
        <v>0</v>
      </c>
      <c r="BU28" s="49">
        <f>(COUNTIF(B28:BE28,"R/")+COUNTIF(B28:BE28,"/R"))/2</f>
        <v>0</v>
      </c>
      <c r="BV28" s="49">
        <f>COUNTIF(B28:BE28,"RR")</f>
        <v>0</v>
      </c>
      <c r="BW28" s="49">
        <f>COUNTIF(B28:BE28,"Nr")</f>
        <v>1</v>
      </c>
      <c r="BX28" s="49">
        <f>COUNTIF(B28:BE28,"N+")</f>
        <v>0</v>
      </c>
      <c r="BY28" s="49">
        <f>COUNTIF(B28:BE28,"L")</f>
        <v>1</v>
      </c>
      <c r="BZ28" s="49">
        <f>COUNTIF(B28:BE28,"NL")</f>
        <v>1</v>
      </c>
      <c r="CA28" s="49">
        <f>COUNTIF(B28:BE28,"A")</f>
        <v>0</v>
      </c>
      <c r="CB28" s="49">
        <f>COUNTIF(B28:BE28,"NA")</f>
        <v>2</v>
      </c>
      <c r="CC28" s="49">
        <f>COUNTIF(B28:BE28,"J")</f>
        <v>0</v>
      </c>
      <c r="CD28" s="49">
        <f>COUNTIF(B28:BE28,"N")</f>
        <v>0</v>
      </c>
      <c r="CE28" s="49">
        <f>SUMPRODUCT((COUNTIF(L28,{"S1";"S2";"S3";"Sm";"R";"H";"L";"A";"J";"Sm+";"R+";"RR"})))+SUMPRODUCT((COUNTIF(Z28,{"S1";"S2";"S3";"Sm";"R";"H";"L";"A";"J";"Sm+";"R+";"RR"})))+SUMPRODUCT((COUNTIF(AN28,{"S1";"S2";"S3";"Sm";"R";"H";"L";"A";"J";"Sm+";"R+";"RR"})))+SUMPRODUCT((COUNTIF(BB28,{"S1";"S2";"S3";"Sm";"R";"H";"L";"A";"J";"R+";"Sm+";"RR"})))</f>
        <v>2</v>
      </c>
      <c r="CF28" s="49">
        <f>SUMPRODUCT((COUNTIF(N28,{"S1";"S2";"S3";"Sm";"R";"H";"L";"A";"J";"Sm+";"R+"})))+SUMPRODUCT((COUNTIF(AB28,{"S1";"S2";"S3";"Sm";"R";"H";"L";"A";"J";"Sm+";"R+"})))+SUMPRODUCT((COUNTIF(AP28,{"S1";"S2";"S3";"Sm";"R";"H";"L";"A";"J";"Sm+";"R+"})))+SUMPRODUCT((COUNTIF(BD28,{"S1";"S2";"S3";"Sm";"R";"H";"L";"A";"J";"R+";"Sm+"})))</f>
        <v>0</v>
      </c>
      <c r="CG28" s="49">
        <f>SUMPRODUCT((COUNTIF(J28,{"S1";"S2";"S3";"Sm";"R";"H";"L";"A";"J";"Sm+";"R+"})))+SUMPRODUCT((COUNTIF(V28,{"S1";"S2";"S3";"Sm";"R";"H";"L";"A";"J";"Sm+";"R+"})))+SUMPRODUCT((COUNTIF(AR28,{"S1";"S2";"S3";"Sm";"R";"H";"L";"A";"J";"Sm+";"R+"})))</f>
        <v>0</v>
      </c>
      <c r="CH28" s="49">
        <f>(SUMPRODUCT((B28:BD28="S1")*(C28:BE28="NL"))+SUMPRODUCT((B28:BD28="S2")*(C28:BE28="NL"))+SUMPRODUCT((B28:BD28="Sm")*(C28:BE28="NL"))+SUMPRODUCT((B28:BD28="S3")*(C28:BE28="NL"))+SUMPRODUCT((B28:BD28="R")*(C28:BE28="NL"))+SUMPRODUCT((B28:BD28="H")*(C28:BE28="NL")))*1.5</f>
        <v>0</v>
      </c>
      <c r="CI28" s="49">
        <f>(SUMPRODUCT((D28:BD28="L")*(E28:BE28="Nu"))+SUMPRODUCT((D28:BD28="L")*(E28:BE28="Ns"))+SUMPRODUCT((D28:BD28="L")*(E28:BE28="Np"))+SUMPRODUCT((D28:BD28="L")*(E28:BE28="Nr"))+SUMPRODUCT((D28:BD28="L")*(E28:BE28="N")))*1.5</f>
        <v>0</v>
      </c>
      <c r="CJ28" s="49">
        <f>(SUMPRODUCT((B28:BD28="S1")*(C28:BE28="NA"))+SUMPRODUCT((B28:BD28="S2")*(C28:BE28="NA"))+SUMPRODUCT((B28:BD28="Sm")*(C28:BE28="NA"))+SUMPRODUCT((B28:BD28="S3")*(C28:BE28="NA"))+SUMPRODUCT((B28:BD28="R")*(C28:BE28="NA"))+SUMPRODUCT((B28:BD28="H")*(C28:BE28="NA")))*1.5</f>
        <v>3</v>
      </c>
      <c r="CK28" s="49">
        <f>(SUMPRODUCT((D28:BD28="A")*(E28:BE28="Nu"))+SUMPRODUCT((D28:BD28="A")*(E28:BE28="Ns"))+SUMPRODUCT((D28:BD28="A")*(E28:BE28="Np"))+SUMPRODUCT((D28:BD28="A")*(E28:BE28="Nr"))+SUMPRODUCT((D28:BD28="A")*(E28:BE28="N")))*1.5</f>
        <v>0</v>
      </c>
      <c r="CL28" s="50" t="e">
        <f>#REF!</f>
        <v>#REF!</v>
      </c>
    </row>
    <row r="29" spans="1:90" x14ac:dyDescent="0.25">
      <c r="A29" s="3" t="s">
        <v>108</v>
      </c>
      <c r="B29" s="4" t="s">
        <v>56</v>
      </c>
      <c r="C29" s="5" t="s">
        <v>56</v>
      </c>
      <c r="D29" s="4" t="s">
        <v>56</v>
      </c>
      <c r="E29" s="5" t="s">
        <v>56</v>
      </c>
      <c r="F29" s="4" t="s">
        <v>56</v>
      </c>
      <c r="G29" s="5" t="s">
        <v>56</v>
      </c>
      <c r="H29" s="4" t="s">
        <v>56</v>
      </c>
      <c r="I29" s="5" t="s">
        <v>56</v>
      </c>
      <c r="J29" s="37" t="s">
        <v>56</v>
      </c>
      <c r="K29" s="38" t="s">
        <v>56</v>
      </c>
      <c r="L29" s="6"/>
      <c r="M29" s="7"/>
      <c r="N29" s="6"/>
      <c r="O29" s="7"/>
      <c r="P29" s="4" t="s">
        <v>56</v>
      </c>
      <c r="Q29" s="5" t="s">
        <v>35</v>
      </c>
      <c r="R29" s="4"/>
      <c r="S29" s="5"/>
      <c r="T29" s="4"/>
      <c r="U29" s="5"/>
      <c r="V29" s="37"/>
      <c r="W29" s="38"/>
      <c r="X29" s="4" t="s">
        <v>43</v>
      </c>
      <c r="Y29" s="5" t="s">
        <v>56</v>
      </c>
      <c r="Z29" s="6"/>
      <c r="AA29" s="7"/>
      <c r="AB29" s="6"/>
      <c r="AC29" s="7"/>
      <c r="AD29" s="4" t="s">
        <v>56</v>
      </c>
      <c r="AE29" s="5" t="s">
        <v>56</v>
      </c>
      <c r="AF29" s="4" t="s">
        <v>56</v>
      </c>
      <c r="AG29" s="5" t="s">
        <v>35</v>
      </c>
      <c r="AH29" s="4"/>
      <c r="AI29" s="5"/>
      <c r="AJ29" s="4"/>
      <c r="AK29" s="5"/>
      <c r="AL29" s="4"/>
      <c r="AM29" s="5"/>
      <c r="AN29" s="6" t="s">
        <v>56</v>
      </c>
      <c r="AO29" s="7" t="s">
        <v>56</v>
      </c>
      <c r="AP29" s="6" t="s">
        <v>56</v>
      </c>
      <c r="AQ29" s="7" t="s">
        <v>56</v>
      </c>
      <c r="AR29" s="37" t="s">
        <v>56</v>
      </c>
      <c r="AS29" s="38" t="s">
        <v>56</v>
      </c>
      <c r="AT29" s="4" t="s">
        <v>30</v>
      </c>
      <c r="AU29" s="5" t="s">
        <v>56</v>
      </c>
      <c r="AV29" s="4" t="s">
        <v>59</v>
      </c>
      <c r="AW29" s="5" t="s">
        <v>59</v>
      </c>
      <c r="AX29" s="4" t="s">
        <v>59</v>
      </c>
      <c r="AY29" s="5" t="s">
        <v>59</v>
      </c>
      <c r="AZ29" s="4" t="s">
        <v>59</v>
      </c>
      <c r="BA29" s="5" t="s">
        <v>59</v>
      </c>
      <c r="BB29" s="6" t="s">
        <v>56</v>
      </c>
      <c r="BC29" s="7" t="s">
        <v>38</v>
      </c>
      <c r="BD29" s="6"/>
      <c r="BE29" s="7"/>
      <c r="BF29" s="43"/>
      <c r="BG29" s="43"/>
      <c r="BH29" s="49">
        <f>COUNTIF(B29:BE29,"S1")</f>
        <v>1</v>
      </c>
      <c r="BI29" s="49">
        <f>(COUNTIF(B29:BE29,"/S1")+COUNTIF(B29:BE29,"S1/"))/2</f>
        <v>0</v>
      </c>
      <c r="BJ29" s="49">
        <f>COUNTIF(B29:BE29,"Nu")</f>
        <v>0</v>
      </c>
      <c r="BK29" s="49">
        <f>COUNTIF(B29:BE29,"S2")</f>
        <v>0</v>
      </c>
      <c r="BL29" s="49">
        <f>COUNTIF(B29:BE29,"S3")+1/2*(COUNTIF(B29:BE29,"/S3")+COUNTIF(B29:BE29,"S3/"))</f>
        <v>0</v>
      </c>
      <c r="BM29" s="49">
        <f>COUNTIF(B29:BE29,"Np")</f>
        <v>2</v>
      </c>
      <c r="BN29" s="49">
        <f>COUNTIF(B29:BE29,"H")</f>
        <v>0</v>
      </c>
      <c r="BO29" s="49">
        <f>COUNTIF(B29:BE29,"Sm")</f>
        <v>0</v>
      </c>
      <c r="BP29" s="49">
        <f>COUNTIF(B29:BE29,"Ns")</f>
        <v>1</v>
      </c>
      <c r="BQ29" s="49">
        <f>COUNTIF(B29:BE29,"Sm+")</f>
        <v>0</v>
      </c>
      <c r="BR29" s="49">
        <f>COUNTIF(B29:BE29,"Ns+")</f>
        <v>0</v>
      </c>
      <c r="BS29" s="49">
        <f>COUNTIF(B29:BE29,"R")</f>
        <v>0</v>
      </c>
      <c r="BT29" s="49">
        <f>COUNTIF(B29:BE29,"R+")</f>
        <v>0</v>
      </c>
      <c r="BU29" s="49">
        <f>(COUNTIF(B29:BE29,"R/")+COUNTIF(B29:BE29,"/R"))/2</f>
        <v>0</v>
      </c>
      <c r="BV29" s="49">
        <f>COUNTIF(B29:BE29,"RR")</f>
        <v>0</v>
      </c>
      <c r="BW29" s="49">
        <f>COUNTIF(B29:BE29,"Nr")</f>
        <v>0</v>
      </c>
      <c r="BX29" s="49">
        <f>COUNTIF(B29:BE29,"N+")</f>
        <v>0</v>
      </c>
      <c r="BY29" s="49">
        <f>COUNTIF(B29:BE29,"L")</f>
        <v>0</v>
      </c>
      <c r="BZ29" s="49">
        <f>COUNTIF(B29:BE29,"NL")</f>
        <v>0</v>
      </c>
      <c r="CA29" s="49">
        <f>COUNTIF(B29:BE29,"A")</f>
        <v>1</v>
      </c>
      <c r="CB29" s="49">
        <f>COUNTIF(B29:BE29,"NA")</f>
        <v>0</v>
      </c>
      <c r="CC29" s="49">
        <f>COUNTIF(B29:BE29,"J")</f>
        <v>0</v>
      </c>
      <c r="CD29" s="49">
        <f>COUNTIF(B29:BE29,"N")</f>
        <v>0</v>
      </c>
      <c r="CE29" s="49">
        <f>SUMPRODUCT((COUNTIF(L29,{"S1";"S2";"S3";"Sm";"R";"H";"L";"A";"J";"Sm+";"R+";"RR"})))+SUMPRODUCT((COUNTIF(Z29,{"S1";"S2";"S3";"Sm";"R";"H";"L";"A";"J";"Sm+";"R+";"RR"})))+SUMPRODUCT((COUNTIF(AN29,{"S1";"S2";"S3";"Sm";"R";"H";"L";"A";"J";"Sm+";"R+";"RR"})))+SUMPRODUCT((COUNTIF(BB29,{"S1";"S2";"S3";"Sm";"R";"H";"L";"A";"J";"R+";"Sm+";"RR"})))</f>
        <v>0</v>
      </c>
      <c r="CF29" s="49">
        <f>SUMPRODUCT((COUNTIF(N29,{"S1";"S2";"S3";"Sm";"R";"H";"L";"A";"J";"Sm+";"R+"})))+SUMPRODUCT((COUNTIF(AB29,{"S1";"S2";"S3";"Sm";"R";"H";"L";"A";"J";"Sm+";"R+"})))+SUMPRODUCT((COUNTIF(AP29,{"S1";"S2";"S3";"Sm";"R";"H";"L";"A";"J";"Sm+";"R+"})))+SUMPRODUCT((COUNTIF(BD29,{"S1";"S2";"S3";"Sm";"R";"H";"L";"A";"J";"R+";"Sm+"})))</f>
        <v>0</v>
      </c>
      <c r="CG29" s="49">
        <f>SUMPRODUCT((COUNTIF(J29,{"S1";"S2";"S3";"Sm";"R";"H";"L";"A";"J";"Sm+";"R+"})))+SUMPRODUCT((COUNTIF(V29,{"S1";"S2";"S3";"Sm";"R";"H";"L";"A";"J";"Sm+";"R+"})))+SUMPRODUCT((COUNTIF(AR29,{"S1";"S2";"S3";"Sm";"R";"H";"L";"A";"J";"Sm+";"R+"})))</f>
        <v>0</v>
      </c>
      <c r="CH29" s="49">
        <f>(SUMPRODUCT((B29:BD29="S1")*(C29:BE29="NL"))+SUMPRODUCT((B29:BD29="S2")*(C29:BE29="NL"))+SUMPRODUCT((B29:BD29="Sm")*(C29:BE29="NL"))+SUMPRODUCT((B29:BD29="S3")*(C29:BE29="NL"))+SUMPRODUCT((B29:BD29="R")*(C29:BE29="NL"))+SUMPRODUCT((B29:BD29="H")*(C29:BE29="NL")))*1.5</f>
        <v>0</v>
      </c>
      <c r="CI29" s="49">
        <f>(SUMPRODUCT((D29:BD29="L")*(E29:BE29="Nu"))+SUMPRODUCT((D29:BD29="L")*(E29:BE29="Ns"))+SUMPRODUCT((D29:BD29="L")*(E29:BE29="Np"))+SUMPRODUCT((D29:BD29="L")*(E29:BE29="Nr"))+SUMPRODUCT((D29:BD29="L")*(E29:BE29="N")))*1.5</f>
        <v>0</v>
      </c>
      <c r="CJ29" s="49">
        <f>(SUMPRODUCT((B29:BD29="S1")*(C29:BE29="NA"))+SUMPRODUCT((B29:BD29="S2")*(C29:BE29="NA"))+SUMPRODUCT((B29:BD29="Sm")*(C29:BE29="NA"))+SUMPRODUCT((B29:BD29="S3")*(C29:BE29="NA"))+SUMPRODUCT((B29:BD29="R")*(C29:BE29="NA"))+SUMPRODUCT((B29:BD29="H")*(C29:BE29="NA")))*1.5</f>
        <v>0</v>
      </c>
      <c r="CK29" s="49">
        <f>(SUMPRODUCT((D29:BD29="A")*(E29:BE29="Nu"))+SUMPRODUCT((D29:BD29="A")*(E29:BE29="Ns"))+SUMPRODUCT((D29:BD29="A")*(E29:BE29="Np"))+SUMPRODUCT((D29:BD29="A")*(E29:BE29="Nr"))+SUMPRODUCT((D29:BD29="A")*(E29:BE29="N")))*1.5</f>
        <v>0</v>
      </c>
      <c r="CL29" s="50" t="e">
        <f>#REF!</f>
        <v>#REF!</v>
      </c>
    </row>
    <row r="30" spans="1:90" x14ac:dyDescent="0.25">
      <c r="A30" s="3" t="s">
        <v>109</v>
      </c>
      <c r="B30" s="67" t="s">
        <v>53</v>
      </c>
      <c r="C30" s="5" t="s">
        <v>56</v>
      </c>
      <c r="D30" s="4" t="s">
        <v>50</v>
      </c>
      <c r="E30" s="5" t="s">
        <v>32</v>
      </c>
      <c r="F30" s="4"/>
      <c r="G30" s="5" t="s">
        <v>59</v>
      </c>
      <c r="H30" s="4"/>
      <c r="I30" s="68" t="s">
        <v>44</v>
      </c>
      <c r="J30" s="37" t="s">
        <v>59</v>
      </c>
      <c r="K30" s="38" t="s">
        <v>59</v>
      </c>
      <c r="L30" s="6" t="s">
        <v>59</v>
      </c>
      <c r="M30" s="7" t="s">
        <v>59</v>
      </c>
      <c r="N30" s="6" t="s">
        <v>59</v>
      </c>
      <c r="O30" s="7" t="s">
        <v>59</v>
      </c>
      <c r="P30" s="4" t="s">
        <v>3</v>
      </c>
      <c r="Q30" s="5"/>
      <c r="R30" s="4" t="s">
        <v>3</v>
      </c>
      <c r="S30" s="5"/>
      <c r="T30" s="4" t="s">
        <v>3</v>
      </c>
      <c r="U30" s="5"/>
      <c r="V30" s="37" t="s">
        <v>56</v>
      </c>
      <c r="W30" s="38" t="s">
        <v>56</v>
      </c>
      <c r="X30" s="4" t="s">
        <v>2</v>
      </c>
      <c r="Y30" s="5"/>
      <c r="Z30" s="6" t="s">
        <v>59</v>
      </c>
      <c r="AA30" s="7" t="s">
        <v>59</v>
      </c>
      <c r="AB30" s="6" t="s">
        <v>59</v>
      </c>
      <c r="AC30" s="7" t="s">
        <v>32</v>
      </c>
      <c r="AD30" s="67" t="s">
        <v>53</v>
      </c>
      <c r="AE30" s="5" t="s">
        <v>56</v>
      </c>
      <c r="AF30" s="4"/>
      <c r="AG30" s="5"/>
      <c r="AH30" s="4"/>
      <c r="AI30" s="5" t="s">
        <v>59</v>
      </c>
      <c r="AJ30" s="4"/>
      <c r="AK30" s="5"/>
      <c r="AL30" s="4"/>
      <c r="AM30" s="5" t="s">
        <v>38</v>
      </c>
      <c r="AN30" s="6"/>
      <c r="AO30" s="7" t="s">
        <v>56</v>
      </c>
      <c r="AP30" s="6" t="s">
        <v>56</v>
      </c>
      <c r="AQ30" s="7" t="s">
        <v>56</v>
      </c>
      <c r="AR30" s="37"/>
      <c r="AS30" s="38"/>
      <c r="AT30" s="4" t="s">
        <v>37</v>
      </c>
      <c r="AU30" s="5"/>
      <c r="AV30" s="4"/>
      <c r="AW30" s="5" t="s">
        <v>59</v>
      </c>
      <c r="AX30" s="4" t="s">
        <v>50</v>
      </c>
      <c r="AY30" s="5" t="s">
        <v>35</v>
      </c>
      <c r="AZ30" s="4"/>
      <c r="BA30" s="5"/>
      <c r="BB30" s="6"/>
      <c r="BC30" s="7"/>
      <c r="BD30" s="6"/>
      <c r="BE30" s="7"/>
      <c r="BF30" s="43"/>
      <c r="BG30" s="43"/>
      <c r="BH30" s="49">
        <f>COUNTIF(B30:BE30,"S1")</f>
        <v>0</v>
      </c>
      <c r="BI30" s="49">
        <f>(COUNTIF(B30:BE30,"/S1")+COUNTIF(B30:BE30,"S1/"))/2</f>
        <v>0</v>
      </c>
      <c r="BJ30" s="49">
        <f>COUNTIF(B30:BE30,"Nu")</f>
        <v>2</v>
      </c>
      <c r="BK30" s="49">
        <f>COUNTIF(B30:BE30,"S2")</f>
        <v>0</v>
      </c>
      <c r="BL30" s="49">
        <f>COUNTIF(B30:BE30,"S3")+1/2*(COUNTIF(B30:BE30,"/S3")+COUNTIF(B30:BE30,"S3/"))</f>
        <v>0</v>
      </c>
      <c r="BM30" s="49">
        <f>COUNTIF(B30:BE30,"Np")</f>
        <v>1</v>
      </c>
      <c r="BN30" s="49">
        <f>COUNTIF(B30:BE30,"H")</f>
        <v>2</v>
      </c>
      <c r="BO30" s="49">
        <f>COUNTIF(B30:BE30,"Sm")</f>
        <v>1</v>
      </c>
      <c r="BP30" s="49">
        <f>COUNTIF(B30:BE30,"Ns")</f>
        <v>1</v>
      </c>
      <c r="BQ30" s="49">
        <f>COUNTIF(B30:BE30,"Sm+")</f>
        <v>0</v>
      </c>
      <c r="BR30" s="49">
        <f>COUNTIF(B30:BE30,"Ns+")</f>
        <v>0</v>
      </c>
      <c r="BS30" s="49">
        <f>COUNTIF(B30:BE30,"R")</f>
        <v>0</v>
      </c>
      <c r="BT30" s="49">
        <f>COUNTIF(B30:BE30,"R+")</f>
        <v>0</v>
      </c>
      <c r="BU30" s="49">
        <f>(COUNTIF(B30:BE30,"R/")+COUNTIF(B30:BE30,"/R"))/2</f>
        <v>0</v>
      </c>
      <c r="BV30" s="49">
        <f>COUNTIF(B30:BE30,"RR")</f>
        <v>0</v>
      </c>
      <c r="BW30" s="49">
        <f>COUNTIF(B30:BE30,"Nr")</f>
        <v>0</v>
      </c>
      <c r="BX30" s="49">
        <f>COUNTIF(B30:BE30,"N+")</f>
        <v>0</v>
      </c>
      <c r="BY30" s="49">
        <f>COUNTIF(B30:BE30,"L")</f>
        <v>0</v>
      </c>
      <c r="BZ30" s="49">
        <f>COUNTIF(B30:BE30,"NL")</f>
        <v>0</v>
      </c>
      <c r="CA30" s="49">
        <f>COUNTIF(B30:BE30,"A")</f>
        <v>0</v>
      </c>
      <c r="CB30" s="49">
        <f>COUNTIF(B30:BE30,"NA")</f>
        <v>1</v>
      </c>
      <c r="CC30" s="49">
        <f>COUNTIF(B30:BE30,"J")</f>
        <v>0</v>
      </c>
      <c r="CD30" s="49">
        <f>COUNTIF(B30:BE30,"N")</f>
        <v>0</v>
      </c>
      <c r="CE30" s="49">
        <f>SUMPRODUCT((COUNTIF(L30,{"S1";"S2";"S3";"Sm";"R";"H";"L";"A";"J";"Sm+";"R+";"RR"})))+SUMPRODUCT((COUNTIF(Z30,{"S1";"S2";"S3";"Sm";"R";"H";"L";"A";"J";"Sm+";"R+";"RR"})))+SUMPRODUCT((COUNTIF(AN30,{"S1";"S2";"S3";"Sm";"R";"H";"L";"A";"J";"Sm+";"R+";"RR"})))+SUMPRODUCT((COUNTIF(BB30,{"S1";"S2";"S3";"Sm";"R";"H";"L";"A";"J";"R+";"Sm+";"RR"})))</f>
        <v>0</v>
      </c>
      <c r="CF30" s="49">
        <f>SUMPRODUCT((COUNTIF(N30,{"S1";"S2";"S3";"Sm";"R";"H";"L";"A";"J";"Sm+";"R+"})))+SUMPRODUCT((COUNTIF(AB30,{"S1";"S2";"S3";"Sm";"R";"H";"L";"A";"J";"Sm+";"R+"})))+SUMPRODUCT((COUNTIF(AP30,{"S1";"S2";"S3";"Sm";"R";"H";"L";"A";"J";"Sm+";"R+"})))+SUMPRODUCT((COUNTIF(BD30,{"S1";"S2";"S3";"Sm";"R";"H";"L";"A";"J";"R+";"Sm+"})))</f>
        <v>0</v>
      </c>
      <c r="CG30" s="49">
        <f>SUMPRODUCT((COUNTIF(J30,{"S1";"S2";"S3";"Sm";"R";"H";"L";"A";"J";"Sm+";"R+"})))+SUMPRODUCT((COUNTIF(V30,{"S1";"S2";"S3";"Sm";"R";"H";"L";"A";"J";"Sm+";"R+"})))+SUMPRODUCT((COUNTIF(AR30,{"S1";"S2";"S3";"Sm";"R";"H";"L";"A";"J";"Sm+";"R+"})))</f>
        <v>0</v>
      </c>
      <c r="CH30" s="49">
        <f>(SUMPRODUCT((B30:BD30="S1")*(C30:BE30="NL"))+SUMPRODUCT((B30:BD30="S2")*(C30:BE30="NL"))+SUMPRODUCT((B30:BD30="Sm")*(C30:BE30="NL"))+SUMPRODUCT((B30:BD30="S3")*(C30:BE30="NL"))+SUMPRODUCT((B30:BD30="R")*(C30:BE30="NL"))+SUMPRODUCT((B30:BD30="H")*(C30:BE30="NL")))*1.5</f>
        <v>0</v>
      </c>
      <c r="CI30" s="49">
        <f>(SUMPRODUCT((D30:BD30="L")*(E30:BE30="Nu"))+SUMPRODUCT((D30:BD30="L")*(E30:BE30="Ns"))+SUMPRODUCT((D30:BD30="L")*(E30:BE30="Np"))+SUMPRODUCT((D30:BD30="L")*(E30:BE30="Nr"))+SUMPRODUCT((D30:BD30="L")*(E30:BE30="N")))*1.5</f>
        <v>0</v>
      </c>
      <c r="CJ30" s="49">
        <f>(SUMPRODUCT((B30:BD30="S1")*(C30:BE30="NA"))+SUMPRODUCT((B30:BD30="S2")*(C30:BE30="NA"))+SUMPRODUCT((B30:BD30="Sm")*(C30:BE30="NA"))+SUMPRODUCT((B30:BD30="S3")*(C30:BE30="NA"))+SUMPRODUCT((B30:BD30="R")*(C30:BE30="NA"))+SUMPRODUCT((B30:BD30="H")*(C30:BE30="NA")))*1.5</f>
        <v>0</v>
      </c>
      <c r="CK30" s="49">
        <f>(SUMPRODUCT((D30:BD30="A")*(E30:BE30="Nu"))+SUMPRODUCT((D30:BD30="A")*(E30:BE30="Ns"))+SUMPRODUCT((D30:BD30="A")*(E30:BE30="Np"))+SUMPRODUCT((D30:BD30="A")*(E30:BE30="Nr"))+SUMPRODUCT((D30:BD30="A")*(E30:BE30="N")))*1.5</f>
        <v>0</v>
      </c>
      <c r="CL30" s="50" t="e">
        <f>#REF!</f>
        <v>#REF!</v>
      </c>
    </row>
    <row r="31" spans="1:90" x14ac:dyDescent="0.25">
      <c r="A31" s="3" t="s">
        <v>110</v>
      </c>
      <c r="B31" s="4" t="s">
        <v>52</v>
      </c>
      <c r="C31" s="5"/>
      <c r="D31" s="4" t="s">
        <v>30</v>
      </c>
      <c r="E31" s="5" t="s">
        <v>56</v>
      </c>
      <c r="F31" s="4" t="s">
        <v>2</v>
      </c>
      <c r="G31" s="5"/>
      <c r="H31" s="4"/>
      <c r="I31" s="5" t="s">
        <v>38</v>
      </c>
      <c r="J31" s="37"/>
      <c r="K31" s="38"/>
      <c r="L31" s="6"/>
      <c r="M31" s="7"/>
      <c r="N31" s="6" t="s">
        <v>37</v>
      </c>
      <c r="O31" s="7"/>
      <c r="P31" s="4" t="s">
        <v>52</v>
      </c>
      <c r="Q31" s="5" t="s">
        <v>32</v>
      </c>
      <c r="R31" s="4"/>
      <c r="S31" s="5" t="s">
        <v>56</v>
      </c>
      <c r="T31" s="4"/>
      <c r="U31" s="5"/>
      <c r="V31" s="37" t="s">
        <v>59</v>
      </c>
      <c r="W31" s="38" t="s">
        <v>56</v>
      </c>
      <c r="X31" s="4" t="s">
        <v>2</v>
      </c>
      <c r="Y31" s="5"/>
      <c r="Z31" s="6" t="s">
        <v>56</v>
      </c>
      <c r="AA31" s="7" t="s">
        <v>56</v>
      </c>
      <c r="AB31" s="6" t="s">
        <v>56</v>
      </c>
      <c r="AC31" s="7" t="s">
        <v>56</v>
      </c>
      <c r="AD31" s="4" t="s">
        <v>52</v>
      </c>
      <c r="AE31" s="5"/>
      <c r="AF31" s="4" t="s">
        <v>58</v>
      </c>
      <c r="AG31" s="5" t="s">
        <v>56</v>
      </c>
      <c r="AH31" s="4"/>
      <c r="AI31" s="5"/>
      <c r="AJ31" s="4"/>
      <c r="AK31" s="5"/>
      <c r="AL31" s="4" t="s">
        <v>52</v>
      </c>
      <c r="AM31" s="5"/>
      <c r="AN31" s="6"/>
      <c r="AO31" s="7"/>
      <c r="AP31" s="6" t="s">
        <v>33</v>
      </c>
      <c r="AQ31" s="7"/>
      <c r="AR31" s="37" t="s">
        <v>59</v>
      </c>
      <c r="AS31" s="38" t="s">
        <v>59</v>
      </c>
      <c r="AT31" s="4" t="s">
        <v>3</v>
      </c>
      <c r="AU31" s="5"/>
      <c r="AV31" s="4" t="s">
        <v>3</v>
      </c>
      <c r="AW31" s="5"/>
      <c r="AX31" s="4" t="s">
        <v>3</v>
      </c>
      <c r="AY31" s="5"/>
      <c r="AZ31" s="4" t="s">
        <v>3</v>
      </c>
      <c r="BA31" s="5"/>
      <c r="BB31" s="6" t="s">
        <v>56</v>
      </c>
      <c r="BC31" s="7" t="s">
        <v>56</v>
      </c>
      <c r="BD31" s="6" t="s">
        <v>56</v>
      </c>
      <c r="BE31" s="7"/>
      <c r="BF31" s="43"/>
      <c r="BG31" s="43"/>
      <c r="BH31" s="49">
        <f>COUNTIF(B31:BE31,"S1")</f>
        <v>1</v>
      </c>
      <c r="BI31" s="49">
        <f>(COUNTIF(B31:BE31,"/S1")+COUNTIF(B31:BE31,"S1/"))/2</f>
        <v>0</v>
      </c>
      <c r="BJ31" s="49">
        <f>COUNTIF(B31:BE31,"Nu")</f>
        <v>1</v>
      </c>
      <c r="BK31" s="49">
        <f>COUNTIF(B31:BE31,"S2")</f>
        <v>1</v>
      </c>
      <c r="BL31" s="49">
        <f>COUNTIF(B31:BE31,"S3")+1/2*(COUNTIF(B31:BE31,"/S3")+COUNTIF(B31:BE31,"S3/"))</f>
        <v>0</v>
      </c>
      <c r="BM31" s="49">
        <f>COUNTIF(B31:BE31,"Np")</f>
        <v>0</v>
      </c>
      <c r="BN31" s="49">
        <f>COUNTIF(B31:BE31,"H")</f>
        <v>0</v>
      </c>
      <c r="BO31" s="49">
        <f>COUNTIF(B31:BE31,"Sm")</f>
        <v>1</v>
      </c>
      <c r="BP31" s="49">
        <f>COUNTIF(B31:BE31,"Ns")</f>
        <v>1</v>
      </c>
      <c r="BQ31" s="49">
        <f>COUNTIF(B31:BE31,"Sm+")</f>
        <v>0</v>
      </c>
      <c r="BR31" s="49">
        <f>COUNTIF(B31:BE31,"Ns+")</f>
        <v>0</v>
      </c>
      <c r="BS31" s="49">
        <f>COUNTIF(B31:BE31,"R")</f>
        <v>0</v>
      </c>
      <c r="BT31" s="49">
        <f>COUNTIF(B31:BE31,"R+")</f>
        <v>0</v>
      </c>
      <c r="BU31" s="49">
        <f>(COUNTIF(B31:BE31,"R/")+COUNTIF(B31:BE31,"/R"))/2</f>
        <v>0</v>
      </c>
      <c r="BV31" s="49">
        <f>COUNTIF(B31:BE31,"RR")</f>
        <v>0</v>
      </c>
      <c r="BW31" s="49">
        <f>COUNTIF(B31:BE31,"Nr")</f>
        <v>0</v>
      </c>
      <c r="BX31" s="49">
        <f>COUNTIF(B31:BE31,"N+")</f>
        <v>0</v>
      </c>
      <c r="BY31" s="49">
        <f>COUNTIF(B31:BE31,"L")</f>
        <v>0</v>
      </c>
      <c r="BZ31" s="49">
        <f>COUNTIF(B31:BE31,"NL")</f>
        <v>0</v>
      </c>
      <c r="CA31" s="49">
        <f>COUNTIF(B31:BE31,"A")</f>
        <v>0</v>
      </c>
      <c r="CB31" s="49">
        <f>COUNTIF(B31:BE31,"NA")</f>
        <v>0</v>
      </c>
      <c r="CC31" s="49">
        <f>COUNTIF(B31:BE31,"J")</f>
        <v>0</v>
      </c>
      <c r="CD31" s="49">
        <f>COUNTIF(B31:BE31,"N")</f>
        <v>0</v>
      </c>
      <c r="CE31" s="49">
        <f>SUMPRODUCT((COUNTIF(L31,{"S1";"S2";"S3";"Sm";"R";"H";"L";"A";"J";"Sm+";"R+";"RR"})))+SUMPRODUCT((COUNTIF(Z31,{"S1";"S2";"S3";"Sm";"R";"H";"L";"A";"J";"Sm+";"R+";"RR"})))+SUMPRODUCT((COUNTIF(AN31,{"S1";"S2";"S3";"Sm";"R";"H";"L";"A";"J";"Sm+";"R+";"RR"})))+SUMPRODUCT((COUNTIF(BB31,{"S1";"S2";"S3";"Sm";"R";"H";"L";"A";"J";"R+";"Sm+";"RR"})))</f>
        <v>0</v>
      </c>
      <c r="CF31" s="49">
        <f>SUMPRODUCT((COUNTIF(N31,{"S1";"S2";"S3";"Sm";"R";"H";"L";"A";"J";"Sm+";"R+"})))+SUMPRODUCT((COUNTIF(AB31,{"S1";"S2";"S3";"Sm";"R";"H";"L";"A";"J";"Sm+";"R+"})))+SUMPRODUCT((COUNTIF(AP31,{"S1";"S2";"S3";"Sm";"R";"H";"L";"A";"J";"Sm+";"R+"})))+SUMPRODUCT((COUNTIF(BD31,{"S1";"S2";"S3";"Sm";"R";"H";"L";"A";"J";"R+";"Sm+"})))</f>
        <v>2</v>
      </c>
      <c r="CG31" s="49">
        <f>SUMPRODUCT((COUNTIF(J31,{"S1";"S2";"S3";"Sm";"R";"H";"L";"A";"J";"Sm+";"R+"})))+SUMPRODUCT((COUNTIF(V31,{"S1";"S2";"S3";"Sm";"R";"H";"L";"A";"J";"Sm+";"R+"})))+SUMPRODUCT((COUNTIF(AR31,{"S1";"S2";"S3";"Sm";"R";"H";"L";"A";"J";"Sm+";"R+"})))</f>
        <v>0</v>
      </c>
      <c r="CH31" s="49">
        <f>(SUMPRODUCT((B31:BD31="S1")*(C31:BE31="NL"))+SUMPRODUCT((B31:BD31="S2")*(C31:BE31="NL"))+SUMPRODUCT((B31:BD31="Sm")*(C31:BE31="NL"))+SUMPRODUCT((B31:BD31="S3")*(C31:BE31="NL"))+SUMPRODUCT((B31:BD31="R")*(C31:BE31="NL"))+SUMPRODUCT((B31:BD31="H")*(C31:BE31="NL")))*1.5</f>
        <v>0</v>
      </c>
      <c r="CI31" s="49">
        <f>(SUMPRODUCT((D31:BD31="L")*(E31:BE31="Nu"))+SUMPRODUCT((D31:BD31="L")*(E31:BE31="Ns"))+SUMPRODUCT((D31:BD31="L")*(E31:BE31="Np"))+SUMPRODUCT((D31:BD31="L")*(E31:BE31="Nr"))+SUMPRODUCT((D31:BD31="L")*(E31:BE31="N")))*1.5</f>
        <v>0</v>
      </c>
      <c r="CJ31" s="49">
        <f>(SUMPRODUCT((B31:BD31="S1")*(C31:BE31="NA"))+SUMPRODUCT((B31:BD31="S2")*(C31:BE31="NA"))+SUMPRODUCT((B31:BD31="Sm")*(C31:BE31="NA"))+SUMPRODUCT((B31:BD31="S3")*(C31:BE31="NA"))+SUMPRODUCT((B31:BD31="R")*(C31:BE31="NA"))+SUMPRODUCT((B31:BD31="H")*(C31:BE31="NA")))*1.5</f>
        <v>0</v>
      </c>
      <c r="CK31" s="49">
        <f>(SUMPRODUCT((D31:BD31="A")*(E31:BE31="Nu"))+SUMPRODUCT((D31:BD31="A")*(E31:BE31="Ns"))+SUMPRODUCT((D31:BD31="A")*(E31:BE31="Np"))+SUMPRODUCT((D31:BD31="A")*(E31:BE31="Nr"))+SUMPRODUCT((D31:BD31="A")*(E31:BE31="N")))*1.5</f>
        <v>0</v>
      </c>
      <c r="CL31" s="50" t="e">
        <f>#REF!</f>
        <v>#REF!</v>
      </c>
    </row>
    <row r="32" spans="1:90" x14ac:dyDescent="0.25">
      <c r="A32" s="3" t="s">
        <v>111</v>
      </c>
      <c r="B32" s="4" t="s">
        <v>57</v>
      </c>
      <c r="C32" s="5" t="s">
        <v>32</v>
      </c>
      <c r="D32" s="4"/>
      <c r="E32" s="5"/>
      <c r="F32" s="4"/>
      <c r="G32" s="5"/>
      <c r="H32" s="67"/>
      <c r="I32" s="5"/>
      <c r="J32" s="67" t="s">
        <v>43</v>
      </c>
      <c r="K32" s="38"/>
      <c r="L32" s="6"/>
      <c r="M32" s="7" t="s">
        <v>42</v>
      </c>
      <c r="N32" s="6"/>
      <c r="O32" s="7"/>
      <c r="P32" s="4" t="s">
        <v>57</v>
      </c>
      <c r="Q32" s="5"/>
      <c r="R32" s="4" t="s">
        <v>4</v>
      </c>
      <c r="S32" s="5"/>
      <c r="T32" s="67"/>
      <c r="U32" s="68" t="s">
        <v>38</v>
      </c>
      <c r="V32" s="37"/>
      <c r="W32" s="38"/>
      <c r="X32" s="4"/>
      <c r="Y32" s="5"/>
      <c r="Z32" s="6" t="s">
        <v>33</v>
      </c>
      <c r="AA32" s="7"/>
      <c r="AB32" s="6"/>
      <c r="AC32" s="7"/>
      <c r="AD32" s="4" t="s">
        <v>57</v>
      </c>
      <c r="AE32" s="5"/>
      <c r="AF32" s="67" t="s">
        <v>43</v>
      </c>
      <c r="AG32" s="5"/>
      <c r="AH32" s="4" t="s">
        <v>50</v>
      </c>
      <c r="AI32" s="5"/>
      <c r="AJ32" s="4"/>
      <c r="AK32" s="5" t="s">
        <v>32</v>
      </c>
      <c r="AL32" s="4"/>
      <c r="AM32" s="5"/>
      <c r="AN32" s="6" t="s">
        <v>56</v>
      </c>
      <c r="AO32" s="7" t="s">
        <v>56</v>
      </c>
      <c r="AP32" s="6" t="s">
        <v>56</v>
      </c>
      <c r="AQ32" s="7" t="s">
        <v>56</v>
      </c>
      <c r="AR32" s="37" t="s">
        <v>59</v>
      </c>
      <c r="AS32" s="38" t="s">
        <v>56</v>
      </c>
      <c r="AT32" s="4" t="s">
        <v>2</v>
      </c>
      <c r="AU32" s="5"/>
      <c r="AV32" s="4" t="s">
        <v>2</v>
      </c>
      <c r="AW32" s="5"/>
      <c r="AX32" s="4"/>
      <c r="AY32" s="5"/>
      <c r="AZ32" s="4"/>
      <c r="BA32" s="5" t="s">
        <v>38</v>
      </c>
      <c r="BB32" s="6"/>
      <c r="BC32" s="7"/>
      <c r="BD32" s="6" t="s">
        <v>59</v>
      </c>
      <c r="BE32" s="7" t="s">
        <v>59</v>
      </c>
      <c r="BF32" s="43"/>
      <c r="BG32" s="43"/>
      <c r="BH32" s="49">
        <f>COUNTIF(B32:BE32,"S1")</f>
        <v>0</v>
      </c>
      <c r="BI32" s="49">
        <f>(COUNTIF(B32:BE32,"/S1")+COUNTIF(B32:BE32,"S1/"))/2</f>
        <v>0</v>
      </c>
      <c r="BJ32" s="49">
        <f>COUNTIF(B32:BE32,"Nu")</f>
        <v>2</v>
      </c>
      <c r="BK32" s="49">
        <f>COUNTIF(B32:BE32,"S2")</f>
        <v>1</v>
      </c>
      <c r="BL32" s="49">
        <f>COUNTIF(B32:BE32,"S3")+1/2*(COUNTIF(B32:BE32,"/S3")+COUNTIF(B32:BE32,"S3/"))</f>
        <v>0</v>
      </c>
      <c r="BM32" s="49">
        <f>COUNTIF(B32:BE32,"Np")</f>
        <v>0</v>
      </c>
      <c r="BN32" s="49">
        <f>COUNTIF(B32:BE32,"H")</f>
        <v>1</v>
      </c>
      <c r="BO32" s="49">
        <f>COUNTIF(B32:BE32,"Sm")</f>
        <v>0</v>
      </c>
      <c r="BP32" s="49">
        <f>COUNTIF(B32:BE32,"Ns")</f>
        <v>2</v>
      </c>
      <c r="BQ32" s="49">
        <f>COUNTIF(B32:BE32,"Sm+")</f>
        <v>0</v>
      </c>
      <c r="BR32" s="49">
        <f>COUNTIF(B32:BE32,"Ns+")</f>
        <v>0</v>
      </c>
      <c r="BS32" s="49">
        <f>COUNTIF(B32:BE32,"R")</f>
        <v>0</v>
      </c>
      <c r="BT32" s="49">
        <f>COUNTIF(B32:BE32,"R+")</f>
        <v>0</v>
      </c>
      <c r="BU32" s="49">
        <f>(COUNTIF(B32:BE32,"R/")+COUNTIF(B32:BE32,"/R"))/2</f>
        <v>0</v>
      </c>
      <c r="BV32" s="49">
        <f>COUNTIF(B32:BE32,"RR")</f>
        <v>0</v>
      </c>
      <c r="BW32" s="49">
        <f>COUNTIF(B32:BE32,"Nr")</f>
        <v>0</v>
      </c>
      <c r="BX32" s="49">
        <f>COUNTIF(B32:BE32,"N+")</f>
        <v>0</v>
      </c>
      <c r="BY32" s="49">
        <f>COUNTIF(B32:BE32,"L")</f>
        <v>0</v>
      </c>
      <c r="BZ32" s="49">
        <f>COUNTIF(B32:BE32,"NL")</f>
        <v>1</v>
      </c>
      <c r="CA32" s="49">
        <f>COUNTIF(B32:BE32,"A")</f>
        <v>2</v>
      </c>
      <c r="CB32" s="49">
        <f>COUNTIF(B32:BE32,"NA")</f>
        <v>0</v>
      </c>
      <c r="CC32" s="49">
        <f>COUNTIF(B32:BE32,"J")</f>
        <v>0</v>
      </c>
      <c r="CD32" s="49">
        <f>COUNTIF(B32:BE32,"N")</f>
        <v>0</v>
      </c>
      <c r="CE32" s="49">
        <f>SUMPRODUCT((COUNTIF(L32,{"S1";"S2";"S3";"Sm";"R";"H";"L";"A";"J";"Sm+";"R+";"RR"})))+SUMPRODUCT((COUNTIF(Z32,{"S1";"S2";"S3";"Sm";"R";"H";"L";"A";"J";"Sm+";"R+";"RR"})))+SUMPRODUCT((COUNTIF(AN32,{"S1";"S2";"S3";"Sm";"R";"H";"L";"A";"J";"Sm+";"R+";"RR"})))+SUMPRODUCT((COUNTIF(BB32,{"S1";"S2";"S3";"Sm";"R";"H";"L";"A";"J";"R+";"Sm+";"RR"})))</f>
        <v>1</v>
      </c>
      <c r="CF32" s="49">
        <f>SUMPRODUCT((COUNTIF(N32,{"S1";"S2";"S3";"Sm";"R";"H";"L";"A";"J";"Sm+";"R+"})))+SUMPRODUCT((COUNTIF(AB32,{"S1";"S2";"S3";"Sm";"R";"H";"L";"A";"J";"Sm+";"R+"})))+SUMPRODUCT((COUNTIF(AP32,{"S1";"S2";"S3";"Sm";"R";"H";"L";"A";"J";"Sm+";"R+"})))+SUMPRODUCT((COUNTIF(BD32,{"S1";"S2";"S3";"Sm";"R";"H";"L";"A";"J";"R+";"Sm+"})))</f>
        <v>0</v>
      </c>
      <c r="CG32" s="49">
        <f>SUMPRODUCT((COUNTIF(J32,{"S1";"S2";"S3";"Sm";"R";"H";"L";"A";"J";"Sm+";"R+"})))+SUMPRODUCT((COUNTIF(V32,{"S1";"S2";"S3";"Sm";"R";"H";"L";"A";"J";"Sm+";"R+"})))+SUMPRODUCT((COUNTIF(AR32,{"S1";"S2";"S3";"Sm";"R";"H";"L";"A";"J";"Sm+";"R+"})))</f>
        <v>1</v>
      </c>
      <c r="CH32" s="49">
        <f>(SUMPRODUCT((B32:BD32="S1")*(C32:BE32="NL"))+SUMPRODUCT((B32:BD32="S2")*(C32:BE32="NL"))+SUMPRODUCT((B32:BD32="Sm")*(C32:BE32="NL"))+SUMPRODUCT((B32:BD32="S3")*(C32:BE32="NL"))+SUMPRODUCT((B32:BD32="R")*(C32:BE32="NL"))+SUMPRODUCT((B32:BD32="H")*(C32:BE32="NL")))*1.5</f>
        <v>0</v>
      </c>
      <c r="CI32" s="49">
        <f>(SUMPRODUCT((D32:BD32="L")*(E32:BE32="Nu"))+SUMPRODUCT((D32:BD32="L")*(E32:BE32="Ns"))+SUMPRODUCT((D32:BD32="L")*(E32:BE32="Np"))+SUMPRODUCT((D32:BD32="L")*(E32:BE32="Nr"))+SUMPRODUCT((D32:BD32="L")*(E32:BE32="N")))*1.5</f>
        <v>0</v>
      </c>
      <c r="CJ32" s="49">
        <f>(SUMPRODUCT((B32:BD32="S1")*(C32:BE32="NA"))+SUMPRODUCT((B32:BD32="S2")*(C32:BE32="NA"))+SUMPRODUCT((B32:BD32="Sm")*(C32:BE32="NA"))+SUMPRODUCT((B32:BD32="S3")*(C32:BE32="NA"))+SUMPRODUCT((B32:BD32="R")*(C32:BE32="NA"))+SUMPRODUCT((B32:BD32="H")*(C32:BE32="NA")))*1.5</f>
        <v>0</v>
      </c>
      <c r="CK32" s="49">
        <f>(SUMPRODUCT((D32:BD32="A")*(E32:BE32="Nu"))+SUMPRODUCT((D32:BD32="A")*(E32:BE32="Ns"))+SUMPRODUCT((D32:BD32="A")*(E32:BE32="Np"))+SUMPRODUCT((D32:BD32="A")*(E32:BE32="Nr"))+SUMPRODUCT((D32:BD32="A")*(E32:BE32="N")))*1.5</f>
        <v>0</v>
      </c>
      <c r="CL32" s="50" t="e">
        <f>#REF!</f>
        <v>#REF!</v>
      </c>
    </row>
    <row r="33" spans="1:90" x14ac:dyDescent="0.25">
      <c r="A33" s="3" t="s">
        <v>112</v>
      </c>
      <c r="B33" s="4" t="s">
        <v>37</v>
      </c>
      <c r="C33" s="5"/>
      <c r="D33" s="4"/>
      <c r="E33" s="5"/>
      <c r="F33" s="67" t="s">
        <v>43</v>
      </c>
      <c r="G33" s="5"/>
      <c r="H33" s="4" t="s">
        <v>50</v>
      </c>
      <c r="I33" s="5" t="s">
        <v>56</v>
      </c>
      <c r="J33" s="37" t="s">
        <v>50</v>
      </c>
      <c r="K33" s="38"/>
      <c r="L33" s="6" t="s">
        <v>50</v>
      </c>
      <c r="M33" s="7"/>
      <c r="N33" s="6"/>
      <c r="O33" s="7" t="s">
        <v>32</v>
      </c>
      <c r="P33" s="4"/>
      <c r="Q33" s="5"/>
      <c r="R33" s="4" t="s">
        <v>4</v>
      </c>
      <c r="S33" s="5"/>
      <c r="T33" s="4"/>
      <c r="U33" s="5"/>
      <c r="V33" s="37" t="s">
        <v>59</v>
      </c>
      <c r="W33" s="38"/>
      <c r="X33" s="4" t="s">
        <v>2</v>
      </c>
      <c r="Y33" s="5"/>
      <c r="Z33" s="6" t="s">
        <v>56</v>
      </c>
      <c r="AA33" s="7" t="s">
        <v>56</v>
      </c>
      <c r="AB33" s="6" t="s">
        <v>56</v>
      </c>
      <c r="AC33" s="7" t="s">
        <v>56</v>
      </c>
      <c r="AD33" s="4" t="s">
        <v>56</v>
      </c>
      <c r="AE33" s="5" t="s">
        <v>56</v>
      </c>
      <c r="AF33" s="4" t="s">
        <v>56</v>
      </c>
      <c r="AG33" s="5" t="s">
        <v>56</v>
      </c>
      <c r="AH33" s="4"/>
      <c r="AI33" s="5" t="s">
        <v>38</v>
      </c>
      <c r="AJ33" s="4"/>
      <c r="AK33" s="5" t="s">
        <v>56</v>
      </c>
      <c r="AL33" s="4" t="s">
        <v>37</v>
      </c>
      <c r="AM33" s="5" t="s">
        <v>56</v>
      </c>
      <c r="AN33" s="6" t="s">
        <v>56</v>
      </c>
      <c r="AO33" s="7" t="s">
        <v>59</v>
      </c>
      <c r="AP33" s="6" t="s">
        <v>56</v>
      </c>
      <c r="AQ33" s="7" t="s">
        <v>56</v>
      </c>
      <c r="AR33" s="37"/>
      <c r="AS33" s="38"/>
      <c r="AT33" s="4"/>
      <c r="AU33" s="5"/>
      <c r="AV33" s="4" t="s">
        <v>56</v>
      </c>
      <c r="AW33" s="5" t="s">
        <v>56</v>
      </c>
      <c r="AX33" s="4"/>
      <c r="AY33" s="5" t="s">
        <v>44</v>
      </c>
      <c r="AZ33" s="4"/>
      <c r="BA33" s="5" t="s">
        <v>56</v>
      </c>
      <c r="BB33" s="6" t="s">
        <v>33</v>
      </c>
      <c r="BC33" s="7"/>
      <c r="BD33" s="6" t="s">
        <v>37</v>
      </c>
      <c r="BE33" s="7"/>
      <c r="BF33" s="43"/>
      <c r="BG33" s="43"/>
      <c r="BH33" s="49">
        <f>COUNTIF(B33:BE33,"S1")</f>
        <v>0</v>
      </c>
      <c r="BI33" s="49">
        <f>(COUNTIF(B33:BE33,"/S1")+COUNTIF(B33:BE33,"S1/"))/2</f>
        <v>0</v>
      </c>
      <c r="BJ33" s="49">
        <f>COUNTIF(B33:BE33,"Nu")</f>
        <v>1</v>
      </c>
      <c r="BK33" s="49">
        <f>COUNTIF(B33:BE33,"S2")</f>
        <v>1</v>
      </c>
      <c r="BL33" s="49">
        <f>COUNTIF(B33:BE33,"S3")+1/2*(COUNTIF(B33:BE33,"/S3")+COUNTIF(B33:BE33,"S3/"))</f>
        <v>0</v>
      </c>
      <c r="BM33" s="49">
        <f>COUNTIF(B33:BE33,"Np")</f>
        <v>0</v>
      </c>
      <c r="BN33" s="49">
        <f>COUNTIF(B33:BE33,"H")</f>
        <v>3</v>
      </c>
      <c r="BO33" s="49">
        <f>COUNTIF(B33:BE33,"Sm")</f>
        <v>3</v>
      </c>
      <c r="BP33" s="49">
        <f>COUNTIF(B33:BE33,"Ns")</f>
        <v>1</v>
      </c>
      <c r="BQ33" s="49">
        <f>COUNTIF(B33:BE33,"Sm+")</f>
        <v>0</v>
      </c>
      <c r="BR33" s="49">
        <f>COUNTIF(B33:BE33,"Ns+")</f>
        <v>0</v>
      </c>
      <c r="BS33" s="49">
        <f>COUNTIF(B33:BE33,"R")</f>
        <v>0</v>
      </c>
      <c r="BT33" s="49">
        <f>COUNTIF(B33:BE33,"R+")</f>
        <v>0</v>
      </c>
      <c r="BU33" s="49">
        <f>(COUNTIF(B33:BE33,"R/")+COUNTIF(B33:BE33,"/R"))/2</f>
        <v>0</v>
      </c>
      <c r="BV33" s="49">
        <f>COUNTIF(B33:BE33,"RR")</f>
        <v>0</v>
      </c>
      <c r="BW33" s="49">
        <f>COUNTIF(B33:BE33,"Nr")</f>
        <v>0</v>
      </c>
      <c r="BX33" s="49">
        <f>COUNTIF(B33:BE33,"N+")</f>
        <v>0</v>
      </c>
      <c r="BY33" s="49">
        <f>COUNTIF(B33:BE33,"L")</f>
        <v>0</v>
      </c>
      <c r="BZ33" s="49">
        <f>COUNTIF(B33:BE33,"NL")</f>
        <v>0</v>
      </c>
      <c r="CA33" s="49">
        <f>COUNTIF(B33:BE33,"A")</f>
        <v>1</v>
      </c>
      <c r="CB33" s="49">
        <f>COUNTIF(B33:BE33,"NA")</f>
        <v>1</v>
      </c>
      <c r="CC33" s="49">
        <f>COUNTIF(B33:BE33,"J")</f>
        <v>0</v>
      </c>
      <c r="CD33" s="49">
        <f>COUNTIF(B33:BE33,"N")</f>
        <v>0</v>
      </c>
      <c r="CE33" s="49">
        <f>SUMPRODUCT((COUNTIF(L33,{"S1";"S2";"S3";"Sm";"R";"H";"L";"A";"J";"Sm+";"R+";"RR"})))+SUMPRODUCT((COUNTIF(Z33,{"S1";"S2";"S3";"Sm";"R";"H";"L";"A";"J";"Sm+";"R+";"RR"})))+SUMPRODUCT((COUNTIF(AN33,{"S1";"S2";"S3";"Sm";"R";"H";"L";"A";"J";"Sm+";"R+";"RR"})))+SUMPRODUCT((COUNTIF(BB33,{"S1";"S2";"S3";"Sm";"R";"H";"L";"A";"J";"R+";"Sm+";"RR"})))</f>
        <v>2</v>
      </c>
      <c r="CF33" s="49">
        <f>SUMPRODUCT((COUNTIF(N33,{"S1";"S2";"S3";"Sm";"R";"H";"L";"A";"J";"Sm+";"R+"})))+SUMPRODUCT((COUNTIF(AB33,{"S1";"S2";"S3";"Sm";"R";"H";"L";"A";"J";"Sm+";"R+"})))+SUMPRODUCT((COUNTIF(AP33,{"S1";"S2";"S3";"Sm";"R";"H";"L";"A";"J";"Sm+";"R+"})))+SUMPRODUCT((COUNTIF(BD33,{"S1";"S2";"S3";"Sm";"R";"H";"L";"A";"J";"R+";"Sm+"})))</f>
        <v>1</v>
      </c>
      <c r="CG33" s="49">
        <f>SUMPRODUCT((COUNTIF(J33,{"S1";"S2";"S3";"Sm";"R";"H";"L";"A";"J";"Sm+";"R+"})))+SUMPRODUCT((COUNTIF(V33,{"S1";"S2";"S3";"Sm";"R";"H";"L";"A";"J";"Sm+";"R+"})))+SUMPRODUCT((COUNTIF(AR33,{"S1";"S2";"S3";"Sm";"R";"H";"L";"A";"J";"Sm+";"R+"})))</f>
        <v>1</v>
      </c>
      <c r="CH33" s="49">
        <f>(SUMPRODUCT((B33:BD33="S1")*(C33:BE33="NL"))+SUMPRODUCT((B33:BD33="S2")*(C33:BE33="NL"))+SUMPRODUCT((B33:BD33="Sm")*(C33:BE33="NL"))+SUMPRODUCT((B33:BD33="S3")*(C33:BE33="NL"))+SUMPRODUCT((B33:BD33="R")*(C33:BE33="NL"))+SUMPRODUCT((B33:BD33="H")*(C33:BE33="NL")))*1.5</f>
        <v>0</v>
      </c>
      <c r="CI33" s="49">
        <f>(SUMPRODUCT((D33:BD33="L")*(E33:BE33="Nu"))+SUMPRODUCT((D33:BD33="L")*(E33:BE33="Ns"))+SUMPRODUCT((D33:BD33="L")*(E33:BE33="Np"))+SUMPRODUCT((D33:BD33="L")*(E33:BE33="Nr"))+SUMPRODUCT((D33:BD33="L")*(E33:BE33="N")))*1.5</f>
        <v>0</v>
      </c>
      <c r="CJ33" s="49">
        <f>(SUMPRODUCT((B33:BD33="S1")*(C33:BE33="NA"))+SUMPRODUCT((B33:BD33="S2")*(C33:BE33="NA"))+SUMPRODUCT((B33:BD33="Sm")*(C33:BE33="NA"))+SUMPRODUCT((B33:BD33="S3")*(C33:BE33="NA"))+SUMPRODUCT((B33:BD33="R")*(C33:BE33="NA"))+SUMPRODUCT((B33:BD33="H")*(C33:BE33="NA")))*1.5</f>
        <v>0</v>
      </c>
      <c r="CK33" s="49">
        <f>(SUMPRODUCT((D33:BD33="A")*(E33:BE33="Nu"))+SUMPRODUCT((D33:BD33="A")*(E33:BE33="Ns"))+SUMPRODUCT((D33:BD33="A")*(E33:BE33="Np"))+SUMPRODUCT((D33:BD33="A")*(E33:BE33="Nr"))+SUMPRODUCT((D33:BD33="A")*(E33:BE33="N")))*1.5</f>
        <v>0</v>
      </c>
      <c r="CL33" s="50" t="e">
        <f>#REF!</f>
        <v>#REF!</v>
      </c>
    </row>
    <row r="34" spans="1:90" x14ac:dyDescent="0.25">
      <c r="A34" s="3" t="s">
        <v>113</v>
      </c>
      <c r="B34" s="4"/>
      <c r="C34" s="5"/>
      <c r="D34" s="4"/>
      <c r="E34" s="5" t="s">
        <v>41</v>
      </c>
      <c r="F34" s="4"/>
      <c r="G34" s="5"/>
      <c r="H34" s="4"/>
      <c r="I34" s="5"/>
      <c r="J34" s="37"/>
      <c r="K34" s="38"/>
      <c r="L34" s="6"/>
      <c r="M34" s="7"/>
      <c r="N34" s="6"/>
      <c r="O34" s="7"/>
      <c r="P34" s="4" t="s">
        <v>2</v>
      </c>
      <c r="Q34" s="5"/>
      <c r="R34" s="4"/>
      <c r="S34" s="5"/>
      <c r="T34" s="4"/>
      <c r="U34" s="5"/>
      <c r="V34" s="37"/>
      <c r="W34" s="38"/>
      <c r="X34" s="4"/>
      <c r="Y34" s="5"/>
      <c r="Z34" s="6"/>
      <c r="AA34" s="7"/>
      <c r="AB34" s="6"/>
      <c r="AC34" s="7"/>
      <c r="AD34" s="4"/>
      <c r="AE34" s="5"/>
      <c r="AF34" s="4"/>
      <c r="AG34" s="5" t="s">
        <v>41</v>
      </c>
      <c r="AH34" s="4"/>
      <c r="AI34" s="5"/>
      <c r="AJ34" s="4"/>
      <c r="AK34" s="5"/>
      <c r="AL34" s="4"/>
      <c r="AM34" s="5" t="s">
        <v>35</v>
      </c>
      <c r="AN34" s="6"/>
      <c r="AO34" s="7"/>
      <c r="AP34" s="6"/>
      <c r="AQ34" s="7"/>
      <c r="AR34" s="37"/>
      <c r="AS34" s="38"/>
      <c r="AT34" s="4"/>
      <c r="AU34" s="5"/>
      <c r="AV34" s="4"/>
      <c r="AW34" s="68" t="s">
        <v>59</v>
      </c>
      <c r="AX34" s="4"/>
      <c r="AY34" s="5"/>
      <c r="AZ34" s="4"/>
      <c r="BA34" s="5"/>
      <c r="BB34" s="6"/>
      <c r="BC34" s="7"/>
      <c r="BD34" s="6" t="s">
        <v>39</v>
      </c>
      <c r="BE34" s="7"/>
      <c r="BF34" s="43"/>
      <c r="BG34" s="43"/>
      <c r="BH34" s="49">
        <f>COUNTIF(B34:BE34,"S1")</f>
        <v>0</v>
      </c>
      <c r="BI34" s="49">
        <f>(COUNTIF(B34:BE34,"/S1")+COUNTIF(B34:BE34,"S1/"))/2</f>
        <v>0</v>
      </c>
      <c r="BJ34" s="49">
        <f>COUNTIF(B34:BE34,"Nu")</f>
        <v>0</v>
      </c>
      <c r="BK34" s="49">
        <f>COUNTIF(B34:BE34,"S2")</f>
        <v>0</v>
      </c>
      <c r="BL34" s="49">
        <f>COUNTIF(B34:BE34,"S3")+1/2*(COUNTIF(B34:BE34,"/S3")+COUNTIF(B34:BE34,"S3/"))</f>
        <v>0</v>
      </c>
      <c r="BM34" s="49">
        <f>COUNTIF(B34:BE34,"Np")</f>
        <v>1</v>
      </c>
      <c r="BN34" s="49">
        <f>COUNTIF(B34:BE34,"H")</f>
        <v>0</v>
      </c>
      <c r="BO34" s="49">
        <f>COUNTIF(B34:BE34,"Sm")</f>
        <v>0</v>
      </c>
      <c r="BP34" s="49">
        <f>COUNTIF(B34:BE34,"Ns")</f>
        <v>0</v>
      </c>
      <c r="BQ34" s="49">
        <f>COUNTIF(B34:BE34,"Sm+")</f>
        <v>0</v>
      </c>
      <c r="BR34" s="49">
        <f>COUNTIF(B34:BE34,"Ns+")</f>
        <v>0</v>
      </c>
      <c r="BS34" s="49">
        <f>COUNTIF(B34:BE34,"R")</f>
        <v>1</v>
      </c>
      <c r="BT34" s="49">
        <f>COUNTIF(B34:BE34,"R+")</f>
        <v>0</v>
      </c>
      <c r="BU34" s="49">
        <f>(COUNTIF(B34:BE34,"R/")+COUNTIF(B34:BE34,"/R"))/2</f>
        <v>0</v>
      </c>
      <c r="BV34" s="49">
        <f>COUNTIF(B34:BE34,"RR")</f>
        <v>0</v>
      </c>
      <c r="BW34" s="49">
        <f>COUNTIF(B34:BE34,"Nr")</f>
        <v>2</v>
      </c>
      <c r="BX34" s="49">
        <f>COUNTIF(B34:BE34,"N+")</f>
        <v>0</v>
      </c>
      <c r="BY34" s="49">
        <f>COUNTIF(B34:BE34,"L")</f>
        <v>0</v>
      </c>
      <c r="BZ34" s="49">
        <f>COUNTIF(B34:BE34,"NL")</f>
        <v>0</v>
      </c>
      <c r="CA34" s="49">
        <f>COUNTIF(B34:BE34,"A")</f>
        <v>0</v>
      </c>
      <c r="CB34" s="49">
        <f>COUNTIF(B34:BE34,"NA")</f>
        <v>0</v>
      </c>
      <c r="CC34" s="49">
        <f>COUNTIF(B34:BE34,"J")</f>
        <v>0</v>
      </c>
      <c r="CD34" s="49">
        <f>COUNTIF(B34:BE34,"N")</f>
        <v>0</v>
      </c>
      <c r="CE34" s="49">
        <f>SUMPRODUCT((COUNTIF(L34,{"S1";"S2";"S3";"Sm";"R";"H";"L";"A";"J";"Sm+";"R+";"RR"})))+SUMPRODUCT((COUNTIF(Z34,{"S1";"S2";"S3";"Sm";"R";"H";"L";"A";"J";"Sm+";"R+";"RR"})))+SUMPRODUCT((COUNTIF(AN34,{"S1";"S2";"S3";"Sm";"R";"H";"L";"A";"J";"Sm+";"R+";"RR"})))+SUMPRODUCT((COUNTIF(BB34,{"S1";"S2";"S3";"Sm";"R";"H";"L";"A";"J";"R+";"Sm+";"RR"})))</f>
        <v>0</v>
      </c>
      <c r="CF34" s="49">
        <f>SUMPRODUCT((COUNTIF(N34,{"S1";"S2";"S3";"Sm";"R";"H";"L";"A";"J";"Sm+";"R+"})))+SUMPRODUCT((COUNTIF(AB34,{"S1";"S2";"S3";"Sm";"R";"H";"L";"A";"J";"Sm+";"R+"})))+SUMPRODUCT((COUNTIF(AP34,{"S1";"S2";"S3";"Sm";"R";"H";"L";"A";"J";"Sm+";"R+"})))+SUMPRODUCT((COUNTIF(BD34,{"S1";"S2";"S3";"Sm";"R";"H";"L";"A";"J";"R+";"Sm+"})))</f>
        <v>1</v>
      </c>
      <c r="CG34" s="49">
        <f>SUMPRODUCT((COUNTIF(J34,{"S1";"S2";"S3";"Sm";"R";"H";"L";"A";"J";"Sm+";"R+"})))+SUMPRODUCT((COUNTIF(V34,{"S1";"S2";"S3";"Sm";"R";"H";"L";"A";"J";"Sm+";"R+"})))+SUMPRODUCT((COUNTIF(AR34,{"S1";"S2";"S3";"Sm";"R";"H";"L";"A";"J";"Sm+";"R+"})))</f>
        <v>0</v>
      </c>
      <c r="CH34" s="49">
        <f>(SUMPRODUCT((B34:BD34="S1")*(C34:BE34="NL"))+SUMPRODUCT((B34:BD34="S2")*(C34:BE34="NL"))+SUMPRODUCT((B34:BD34="Sm")*(C34:BE34="NL"))+SUMPRODUCT((B34:BD34="S3")*(C34:BE34="NL"))+SUMPRODUCT((B34:BD34="R")*(C34:BE34="NL"))+SUMPRODUCT((B34:BD34="H")*(C34:BE34="NL")))*1.5</f>
        <v>0</v>
      </c>
      <c r="CI34" s="49">
        <f>(SUMPRODUCT((D34:BD34="L")*(E34:BE34="Nu"))+SUMPRODUCT((D34:BD34="L")*(E34:BE34="Ns"))+SUMPRODUCT((D34:BD34="L")*(E34:BE34="Np"))+SUMPRODUCT((D34:BD34="L")*(E34:BE34="Nr"))+SUMPRODUCT((D34:BD34="L")*(E34:BE34="N")))*1.5</f>
        <v>0</v>
      </c>
      <c r="CJ34" s="49">
        <f>(SUMPRODUCT((B34:BD34="S1")*(C34:BE34="NA"))+SUMPRODUCT((B34:BD34="S2")*(C34:BE34="NA"))+SUMPRODUCT((B34:BD34="Sm")*(C34:BE34="NA"))+SUMPRODUCT((B34:BD34="S3")*(C34:BE34="NA"))+SUMPRODUCT((B34:BD34="R")*(C34:BE34="NA"))+SUMPRODUCT((B34:BD34="H")*(C34:BE34="NA")))*1.5</f>
        <v>0</v>
      </c>
      <c r="CK34" s="49">
        <f>(SUMPRODUCT((D34:BD34="A")*(E34:BE34="Nu"))+SUMPRODUCT((D34:BD34="A")*(E34:BE34="Ns"))+SUMPRODUCT((D34:BD34="A")*(E34:BE34="Np"))+SUMPRODUCT((D34:BD34="A")*(E34:BE34="Nr"))+SUMPRODUCT((D34:BD34="A")*(E34:BE34="N")))*1.5</f>
        <v>0</v>
      </c>
      <c r="CL34" s="50" t="e">
        <f>#REF!</f>
        <v>#REF!</v>
      </c>
    </row>
    <row r="35" spans="1:90" x14ac:dyDescent="0.25">
      <c r="A35" s="3" t="s">
        <v>114</v>
      </c>
      <c r="B35" s="4" t="s">
        <v>3</v>
      </c>
      <c r="C35" s="5"/>
      <c r="D35" s="4"/>
      <c r="E35" s="5"/>
      <c r="F35" s="4" t="s">
        <v>3</v>
      </c>
      <c r="G35" s="5"/>
      <c r="H35" s="4" t="s">
        <v>59</v>
      </c>
      <c r="I35" s="5" t="s">
        <v>59</v>
      </c>
      <c r="J35" s="37" t="s">
        <v>59</v>
      </c>
      <c r="K35" s="38" t="s">
        <v>59</v>
      </c>
      <c r="L35" s="6" t="s">
        <v>59</v>
      </c>
      <c r="M35" s="7" t="s">
        <v>59</v>
      </c>
      <c r="N35" s="6" t="s">
        <v>59</v>
      </c>
      <c r="O35" s="7" t="s">
        <v>59</v>
      </c>
      <c r="P35" s="4" t="s">
        <v>59</v>
      </c>
      <c r="Q35" s="5" t="s">
        <v>59</v>
      </c>
      <c r="R35" s="4" t="s">
        <v>59</v>
      </c>
      <c r="S35" s="5" t="s">
        <v>59</v>
      </c>
      <c r="T35" s="4" t="s">
        <v>30</v>
      </c>
      <c r="U35" s="5" t="s">
        <v>41</v>
      </c>
      <c r="V35" s="37" t="s">
        <v>63</v>
      </c>
      <c r="W35" s="38" t="s">
        <v>59</v>
      </c>
      <c r="X35" s="4" t="s">
        <v>59</v>
      </c>
      <c r="Y35" s="5" t="s">
        <v>63</v>
      </c>
      <c r="Z35" s="6" t="s">
        <v>50</v>
      </c>
      <c r="AA35" s="7" t="s">
        <v>35</v>
      </c>
      <c r="AB35" s="6" t="s">
        <v>63</v>
      </c>
      <c r="AC35" s="7" t="s">
        <v>63</v>
      </c>
      <c r="AD35" s="4" t="s">
        <v>63</v>
      </c>
      <c r="AE35" s="5" t="s">
        <v>59</v>
      </c>
      <c r="AF35" s="4" t="s">
        <v>59</v>
      </c>
      <c r="AG35" s="5" t="s">
        <v>63</v>
      </c>
      <c r="AH35" s="4" t="s">
        <v>63</v>
      </c>
      <c r="AI35" s="5" t="s">
        <v>63</v>
      </c>
      <c r="AJ35" s="4" t="s">
        <v>63</v>
      </c>
      <c r="AK35" s="5" t="s">
        <v>63</v>
      </c>
      <c r="AL35" s="4" t="s">
        <v>63</v>
      </c>
      <c r="AM35" s="5" t="s">
        <v>59</v>
      </c>
      <c r="AN35" s="6" t="s">
        <v>59</v>
      </c>
      <c r="AO35" s="7" t="s">
        <v>59</v>
      </c>
      <c r="AP35" s="6" t="s">
        <v>59</v>
      </c>
      <c r="AQ35" s="7" t="s">
        <v>59</v>
      </c>
      <c r="AR35" s="37" t="s">
        <v>59</v>
      </c>
      <c r="AS35" s="38" t="s">
        <v>63</v>
      </c>
      <c r="AT35" s="4" t="s">
        <v>33</v>
      </c>
      <c r="AU35" s="5" t="s">
        <v>41</v>
      </c>
      <c r="AV35" s="4" t="s">
        <v>63</v>
      </c>
      <c r="AW35" s="5" t="s">
        <v>59</v>
      </c>
      <c r="AX35" s="4" t="s">
        <v>59</v>
      </c>
      <c r="AY35" s="5" t="s">
        <v>59</v>
      </c>
      <c r="AZ35" s="4" t="s">
        <v>59</v>
      </c>
      <c r="BA35" s="5" t="s">
        <v>59</v>
      </c>
      <c r="BB35" s="6" t="s">
        <v>63</v>
      </c>
      <c r="BC35" s="7" t="s">
        <v>63</v>
      </c>
      <c r="BD35" s="6" t="s">
        <v>63</v>
      </c>
      <c r="BE35" s="7" t="s">
        <v>63</v>
      </c>
      <c r="BF35" s="43"/>
      <c r="BG35" s="43"/>
      <c r="BH35" s="49">
        <f>COUNTIF(B35:BE35,"S1")</f>
        <v>1</v>
      </c>
      <c r="BI35" s="49">
        <f>(COUNTIF(B35:BE35,"/S1")+COUNTIF(B35:BE35,"S1/"))/2</f>
        <v>0</v>
      </c>
      <c r="BJ35" s="49">
        <f>COUNTIF(B35:BE35,"Nu")</f>
        <v>0</v>
      </c>
      <c r="BK35" s="49">
        <f>COUNTIF(B35:BE35,"S2")</f>
        <v>1</v>
      </c>
      <c r="BL35" s="49">
        <f>COUNTIF(B35:BE35,"S3")+1/2*(COUNTIF(B35:BE35,"/S3")+COUNTIF(B35:BE35,"S3/"))</f>
        <v>0</v>
      </c>
      <c r="BM35" s="49">
        <f>COUNTIF(B35:BE35,"Np")</f>
        <v>1</v>
      </c>
      <c r="BN35" s="49">
        <f>COUNTIF(B35:BE35,"H")</f>
        <v>1</v>
      </c>
      <c r="BO35" s="49">
        <f>COUNTIF(B35:BE35,"Sm")</f>
        <v>0</v>
      </c>
      <c r="BP35" s="49">
        <f>COUNTIF(B35:BE35,"Ns")</f>
        <v>0</v>
      </c>
      <c r="BQ35" s="49">
        <f>COUNTIF(B35:BE35,"Sm+")</f>
        <v>0</v>
      </c>
      <c r="BR35" s="49">
        <f>COUNTIF(B35:BE35,"Ns+")</f>
        <v>0</v>
      </c>
      <c r="BS35" s="49">
        <f>COUNTIF(B35:BE35,"R")</f>
        <v>0</v>
      </c>
      <c r="BT35" s="49">
        <f>COUNTIF(B35:BE35,"R+")</f>
        <v>0</v>
      </c>
      <c r="BU35" s="49">
        <f>(COUNTIF(B35:BE35,"R/")+COUNTIF(B35:BE35,"/R"))/2</f>
        <v>0</v>
      </c>
      <c r="BV35" s="49">
        <f>COUNTIF(B35:BE35,"RR")</f>
        <v>0</v>
      </c>
      <c r="BW35" s="49">
        <f>COUNTIF(B35:BE35,"Nr")</f>
        <v>2</v>
      </c>
      <c r="BX35" s="49">
        <f>COUNTIF(B35:BE35,"N+")</f>
        <v>0</v>
      </c>
      <c r="BY35" s="49">
        <f>COUNTIF(B35:BE35,"L")</f>
        <v>0</v>
      </c>
      <c r="BZ35" s="49">
        <f>COUNTIF(B35:BE35,"NL")</f>
        <v>0</v>
      </c>
      <c r="CA35" s="49">
        <f>COUNTIF(B35:BE35,"A")</f>
        <v>0</v>
      </c>
      <c r="CB35" s="49">
        <f>COUNTIF(B35:BE35,"NA")</f>
        <v>0</v>
      </c>
      <c r="CC35" s="49">
        <f>COUNTIF(B35:BE35,"J")</f>
        <v>0</v>
      </c>
      <c r="CD35" s="49">
        <f>COUNTIF(B35:BE35,"N")</f>
        <v>0</v>
      </c>
      <c r="CE35" s="49">
        <f>SUMPRODUCT((COUNTIF(L35,{"S1";"S2";"S3";"Sm";"R";"H";"L";"A";"J";"Sm+";"R+";"RR"})))+SUMPRODUCT((COUNTIF(Z35,{"S1";"S2";"S3";"Sm";"R";"H";"L";"A";"J";"Sm+";"R+";"RR"})))+SUMPRODUCT((COUNTIF(AN35,{"S1";"S2";"S3";"Sm";"R";"H";"L";"A";"J";"Sm+";"R+";"RR"})))+SUMPRODUCT((COUNTIF(BB35,{"S1";"S2";"S3";"Sm";"R";"H";"L";"A";"J";"R+";"Sm+";"RR"})))</f>
        <v>1</v>
      </c>
      <c r="CF35" s="49">
        <f>SUMPRODUCT((COUNTIF(N35,{"S1";"S2";"S3";"Sm";"R";"H";"L";"A";"J";"Sm+";"R+"})))+SUMPRODUCT((COUNTIF(AB35,{"S1";"S2";"S3";"Sm";"R";"H";"L";"A";"J";"Sm+";"R+"})))+SUMPRODUCT((COUNTIF(AP35,{"S1";"S2";"S3";"Sm";"R";"H";"L";"A";"J";"Sm+";"R+"})))+SUMPRODUCT((COUNTIF(BD35,{"S1";"S2";"S3";"Sm";"R";"H";"L";"A";"J";"R+";"Sm+"})))</f>
        <v>0</v>
      </c>
      <c r="CG35" s="49">
        <f>SUMPRODUCT((COUNTIF(J35,{"S1";"S2";"S3";"Sm";"R";"H";"L";"A";"J";"Sm+";"R+"})))+SUMPRODUCT((COUNTIF(V35,{"S1";"S2";"S3";"Sm";"R";"H";"L";"A";"J";"Sm+";"R+"})))+SUMPRODUCT((COUNTIF(AR35,{"S1";"S2";"S3";"Sm";"R";"H";"L";"A";"J";"Sm+";"R+"})))</f>
        <v>0</v>
      </c>
      <c r="CH35" s="49">
        <f>(SUMPRODUCT((B35:BD35="S1")*(C35:BE35="NL"))+SUMPRODUCT((B35:BD35="S2")*(C35:BE35="NL"))+SUMPRODUCT((B35:BD35="Sm")*(C35:BE35="NL"))+SUMPRODUCT((B35:BD35="S3")*(C35:BE35="NL"))+SUMPRODUCT((B35:BD35="R")*(C35:BE35="NL"))+SUMPRODUCT((B35:BD35="H")*(C35:BE35="NL")))*1.5</f>
        <v>0</v>
      </c>
      <c r="CI35" s="49">
        <f>(SUMPRODUCT((D35:BD35="L")*(E35:BE35="Nu"))+SUMPRODUCT((D35:BD35="L")*(E35:BE35="Ns"))+SUMPRODUCT((D35:BD35="L")*(E35:BE35="Np"))+SUMPRODUCT((D35:BD35="L")*(E35:BE35="Nr"))+SUMPRODUCT((D35:BD35="L")*(E35:BE35="N")))*1.5</f>
        <v>0</v>
      </c>
      <c r="CJ35" s="49">
        <f>(SUMPRODUCT((B35:BD35="S1")*(C35:BE35="NA"))+SUMPRODUCT((B35:BD35="S2")*(C35:BE35="NA"))+SUMPRODUCT((B35:BD35="Sm")*(C35:BE35="NA"))+SUMPRODUCT((B35:BD35="S3")*(C35:BE35="NA"))+SUMPRODUCT((B35:BD35="R")*(C35:BE35="NA"))+SUMPRODUCT((B35:BD35="H")*(C35:BE35="NA")))*1.5</f>
        <v>0</v>
      </c>
      <c r="CK35" s="49">
        <f>(SUMPRODUCT((D35:BD35="A")*(E35:BE35="Nu"))+SUMPRODUCT((D35:BD35="A")*(E35:BE35="Ns"))+SUMPRODUCT((D35:BD35="A")*(E35:BE35="Np"))+SUMPRODUCT((D35:BD35="A")*(E35:BE35="Nr"))+SUMPRODUCT((D35:BD35="A")*(E35:BE35="N")))*1.5</f>
        <v>0</v>
      </c>
      <c r="CL35" s="50" t="e">
        <f>#REF!</f>
        <v>#REF!</v>
      </c>
    </row>
    <row r="36" spans="1:90" x14ac:dyDescent="0.25">
      <c r="A36" s="3" t="s">
        <v>115</v>
      </c>
      <c r="B36" s="4" t="s">
        <v>3</v>
      </c>
      <c r="C36" s="5"/>
      <c r="D36" s="4" t="s">
        <v>3</v>
      </c>
      <c r="E36" s="5"/>
      <c r="F36" s="4" t="s">
        <v>3</v>
      </c>
      <c r="G36" s="5"/>
      <c r="H36" s="4" t="s">
        <v>3</v>
      </c>
      <c r="I36" s="5"/>
      <c r="J36" s="37" t="s">
        <v>59</v>
      </c>
      <c r="K36" s="38" t="s">
        <v>56</v>
      </c>
      <c r="L36" s="6" t="s">
        <v>59</v>
      </c>
      <c r="M36" s="7" t="s">
        <v>59</v>
      </c>
      <c r="N36" s="6" t="s">
        <v>59</v>
      </c>
      <c r="O36" s="7" t="s">
        <v>59</v>
      </c>
      <c r="P36" s="4" t="s">
        <v>2</v>
      </c>
      <c r="Q36" s="5"/>
      <c r="R36" s="4" t="s">
        <v>2</v>
      </c>
      <c r="S36" s="5"/>
      <c r="T36" s="4" t="s">
        <v>2</v>
      </c>
      <c r="U36" s="5"/>
      <c r="V36" s="37"/>
      <c r="W36" s="38"/>
      <c r="X36" s="4" t="s">
        <v>33</v>
      </c>
      <c r="Y36" s="5"/>
      <c r="Z36" s="6"/>
      <c r="AA36" s="7" t="s">
        <v>32</v>
      </c>
      <c r="AB36" s="6"/>
      <c r="AC36" s="7"/>
      <c r="AD36" s="4"/>
      <c r="AE36" s="68" t="s">
        <v>44</v>
      </c>
      <c r="AF36" s="4" t="s">
        <v>58</v>
      </c>
      <c r="AG36" s="5" t="s">
        <v>56</v>
      </c>
      <c r="AH36" s="4" t="s">
        <v>4</v>
      </c>
      <c r="AI36" s="5"/>
      <c r="AJ36" s="4" t="s">
        <v>30</v>
      </c>
      <c r="AK36" s="5"/>
      <c r="AL36" s="4" t="s">
        <v>6</v>
      </c>
      <c r="AM36" s="68" t="s">
        <v>44</v>
      </c>
      <c r="AN36" s="6" t="s">
        <v>56</v>
      </c>
      <c r="AO36" s="7" t="s">
        <v>56</v>
      </c>
      <c r="AP36" s="6" t="s">
        <v>56</v>
      </c>
      <c r="AQ36" s="7" t="s">
        <v>56</v>
      </c>
      <c r="AR36" s="37" t="s">
        <v>0</v>
      </c>
      <c r="AS36" s="38" t="s">
        <v>56</v>
      </c>
      <c r="AT36" s="4" t="s">
        <v>50</v>
      </c>
      <c r="AU36" s="5"/>
      <c r="AV36" s="4"/>
      <c r="AW36" s="5"/>
      <c r="AX36" s="4"/>
      <c r="AY36" s="5"/>
      <c r="AZ36" s="4" t="s">
        <v>43</v>
      </c>
      <c r="BA36" s="5" t="s">
        <v>44</v>
      </c>
      <c r="BB36" s="6"/>
      <c r="BC36" s="7"/>
      <c r="BD36" s="6" t="s">
        <v>30</v>
      </c>
      <c r="BE36" s="7"/>
      <c r="BF36" s="43"/>
      <c r="BG36" s="43"/>
      <c r="BH36" s="49">
        <f>COUNTIF(B36:BE36,"S1")</f>
        <v>2</v>
      </c>
      <c r="BI36" s="49">
        <f>(COUNTIF(B36:BE36,"/S1")+COUNTIF(B36:BE36,"S1/"))/2</f>
        <v>0</v>
      </c>
      <c r="BJ36" s="49">
        <f>COUNTIF(B36:BE36,"Nu")</f>
        <v>1</v>
      </c>
      <c r="BK36" s="49">
        <f>COUNTIF(B36:BE36,"S2")</f>
        <v>1</v>
      </c>
      <c r="BL36" s="49">
        <f>COUNTIF(B36:BE36,"S3")+1/2*(COUNTIF(B36:BE36,"/S3")+COUNTIF(B36:BE36,"S3/"))</f>
        <v>0</v>
      </c>
      <c r="BM36" s="49">
        <f>COUNTIF(B36:BE36,"Np")</f>
        <v>0</v>
      </c>
      <c r="BN36" s="49">
        <f>COUNTIF(B36:BE36,"H")</f>
        <v>1</v>
      </c>
      <c r="BO36" s="49">
        <f>COUNTIF(B36:BE36,"Sm")</f>
        <v>0</v>
      </c>
      <c r="BP36" s="49">
        <f>COUNTIF(B36:BE36,"Ns")</f>
        <v>0</v>
      </c>
      <c r="BQ36" s="49">
        <f>COUNTIF(B36:BE36,"Sm+")</f>
        <v>0</v>
      </c>
      <c r="BR36" s="49">
        <f>COUNTIF(B36:BE36,"Ns+")</f>
        <v>0</v>
      </c>
      <c r="BS36" s="49">
        <f>COUNTIF(B36:BE36,"R")</f>
        <v>0</v>
      </c>
      <c r="BT36" s="49">
        <f>COUNTIF(B36:BE36,"R+")</f>
        <v>0</v>
      </c>
      <c r="BU36" s="49">
        <f>(COUNTIF(B36:BE36,"R/")+COUNTIF(B36:BE36,"/R"))/2</f>
        <v>0</v>
      </c>
      <c r="BV36" s="49">
        <f>COUNTIF(B36:BE36,"RR")</f>
        <v>0</v>
      </c>
      <c r="BW36" s="49">
        <f>COUNTIF(B36:BE36,"Nr")</f>
        <v>0</v>
      </c>
      <c r="BX36" s="49">
        <f>COUNTIF(B36:BE36,"N+")</f>
        <v>0</v>
      </c>
      <c r="BY36" s="49">
        <f>COUNTIF(B36:BE36,"L")</f>
        <v>1</v>
      </c>
      <c r="BZ36" s="49">
        <f>COUNTIF(B36:BE36,"NL")</f>
        <v>0</v>
      </c>
      <c r="CA36" s="49">
        <f>COUNTIF(B36:BE36,"A")</f>
        <v>1</v>
      </c>
      <c r="CB36" s="49">
        <f>COUNTIF(B36:BE36,"NA")</f>
        <v>3</v>
      </c>
      <c r="CC36" s="49">
        <f>COUNTIF(B36:BE36,"J")</f>
        <v>0</v>
      </c>
      <c r="CD36" s="49">
        <f>COUNTIF(B36:BE36,"N")</f>
        <v>0</v>
      </c>
      <c r="CE36" s="49">
        <f>SUMPRODUCT((COUNTIF(L36,{"S1";"S2";"S3";"Sm";"R";"H";"L";"A";"J";"Sm+";"R+";"RR"})))+SUMPRODUCT((COUNTIF(Z36,{"S1";"S2";"S3";"Sm";"R";"H";"L";"A";"J";"Sm+";"R+";"RR"})))+SUMPRODUCT((COUNTIF(AN36,{"S1";"S2";"S3";"Sm";"R";"H";"L";"A";"J";"Sm+";"R+";"RR"})))+SUMPRODUCT((COUNTIF(BB36,{"S1";"S2";"S3";"Sm";"R";"H";"L";"A";"J";"R+";"Sm+";"RR"})))</f>
        <v>0</v>
      </c>
      <c r="CF36" s="49">
        <f>SUMPRODUCT((COUNTIF(N36,{"S1";"S2";"S3";"Sm";"R";"H";"L";"A";"J";"Sm+";"R+"})))+SUMPRODUCT((COUNTIF(AB36,{"S1";"S2";"S3";"Sm";"R";"H";"L";"A";"J";"Sm+";"R+"})))+SUMPRODUCT((COUNTIF(AP36,{"S1";"S2";"S3";"Sm";"R";"H";"L";"A";"J";"Sm+";"R+"})))+SUMPRODUCT((COUNTIF(BD36,{"S1";"S2";"S3";"Sm";"R";"H";"L";"A";"J";"R+";"Sm+"})))</f>
        <v>1</v>
      </c>
      <c r="CG36" s="49">
        <f>SUMPRODUCT((COUNTIF(J36,{"S1";"S2";"S3";"Sm";"R";"H";"L";"A";"J";"Sm+";"R+"})))+SUMPRODUCT((COUNTIF(V36,{"S1";"S2";"S3";"Sm";"R";"H";"L";"A";"J";"Sm+";"R+"})))+SUMPRODUCT((COUNTIF(AR36,{"S1";"S2";"S3";"Sm";"R";"H";"L";"A";"J";"Sm+";"R+"})))</f>
        <v>0</v>
      </c>
      <c r="CH36" s="49">
        <f>(SUMPRODUCT((B36:BD36="S1")*(C36:BE36="NL"))+SUMPRODUCT((B36:BD36="S2")*(C36:BE36="NL"))+SUMPRODUCT((B36:BD36="Sm")*(C36:BE36="NL"))+SUMPRODUCT((B36:BD36="S3")*(C36:BE36="NL"))+SUMPRODUCT((B36:BD36="R")*(C36:BE36="NL"))+SUMPRODUCT((B36:BD36="H")*(C36:BE36="NL")))*1.5</f>
        <v>0</v>
      </c>
      <c r="CI36" s="49">
        <f>(SUMPRODUCT((D36:BD36="L")*(E36:BE36="Nu"))+SUMPRODUCT((D36:BD36="L")*(E36:BE36="Ns"))+SUMPRODUCT((D36:BD36="L")*(E36:BE36="Np"))+SUMPRODUCT((D36:BD36="L")*(E36:BE36="Nr"))+SUMPRODUCT((D36:BD36="L")*(E36:BE36="N")))*1.5</f>
        <v>0</v>
      </c>
      <c r="CJ36" s="49">
        <f>(SUMPRODUCT((B36:BD36="S1")*(C36:BE36="NA"))+SUMPRODUCT((B36:BD36="S2")*(C36:BE36="NA"))+SUMPRODUCT((B36:BD36="Sm")*(C36:BE36="NA"))+SUMPRODUCT((B36:BD36="S3")*(C36:BE36="NA"))+SUMPRODUCT((B36:BD36="R")*(C36:BE36="NA"))+SUMPRODUCT((B36:BD36="H")*(C36:BE36="NA")))*1.5</f>
        <v>0</v>
      </c>
      <c r="CK36" s="49">
        <f>(SUMPRODUCT((D36:BD36="A")*(E36:BE36="Nu"))+SUMPRODUCT((D36:BD36="A")*(E36:BE36="Ns"))+SUMPRODUCT((D36:BD36="A")*(E36:BE36="Np"))+SUMPRODUCT((D36:BD36="A")*(E36:BE36="Nr"))+SUMPRODUCT((D36:BD36="A")*(E36:BE36="N")))*1.5</f>
        <v>0</v>
      </c>
      <c r="CL36" s="50" t="e">
        <f>#REF!</f>
        <v>#REF!</v>
      </c>
    </row>
    <row r="37" spans="1:90" x14ac:dyDescent="0.25">
      <c r="A37" s="3" t="s">
        <v>116</v>
      </c>
      <c r="B37" s="4" t="s">
        <v>69</v>
      </c>
      <c r="C37" s="5" t="s">
        <v>56</v>
      </c>
      <c r="D37" s="4" t="s">
        <v>56</v>
      </c>
      <c r="E37" s="5" t="s">
        <v>56</v>
      </c>
      <c r="F37" s="4" t="s">
        <v>50</v>
      </c>
      <c r="G37" s="5" t="s">
        <v>32</v>
      </c>
      <c r="H37" s="4"/>
      <c r="I37" s="5"/>
      <c r="J37" s="37" t="s">
        <v>56</v>
      </c>
      <c r="K37" s="38" t="s">
        <v>56</v>
      </c>
      <c r="L37" s="6" t="s">
        <v>56</v>
      </c>
      <c r="M37" s="7" t="s">
        <v>56</v>
      </c>
      <c r="N37" s="6" t="s">
        <v>56</v>
      </c>
      <c r="O37" s="7" t="s">
        <v>56</v>
      </c>
      <c r="P37" s="4" t="s">
        <v>2</v>
      </c>
      <c r="Q37" s="5" t="s">
        <v>56</v>
      </c>
      <c r="R37" s="4" t="s">
        <v>2</v>
      </c>
      <c r="S37" s="5" t="s">
        <v>56</v>
      </c>
      <c r="T37" s="4" t="s">
        <v>56</v>
      </c>
      <c r="U37" s="5" t="s">
        <v>56</v>
      </c>
      <c r="V37" s="37" t="s">
        <v>50</v>
      </c>
      <c r="W37" s="38" t="s">
        <v>35</v>
      </c>
      <c r="X37" s="4" t="s">
        <v>56</v>
      </c>
      <c r="Y37" s="5" t="s">
        <v>56</v>
      </c>
      <c r="Z37" s="6" t="s">
        <v>56</v>
      </c>
      <c r="AA37" s="7" t="s">
        <v>56</v>
      </c>
      <c r="AB37" s="6" t="s">
        <v>56</v>
      </c>
      <c r="AC37" s="7" t="s">
        <v>56</v>
      </c>
      <c r="AD37" s="4" t="s">
        <v>30</v>
      </c>
      <c r="AE37" s="5" t="s">
        <v>41</v>
      </c>
      <c r="AF37" s="4"/>
      <c r="AG37" s="5"/>
      <c r="AH37" s="4"/>
      <c r="AI37" s="5"/>
      <c r="AJ37" s="4" t="s">
        <v>6</v>
      </c>
      <c r="AK37" s="5" t="s">
        <v>42</v>
      </c>
      <c r="AL37" s="4"/>
      <c r="AM37" s="5"/>
      <c r="AN37" s="6"/>
      <c r="AO37" s="7"/>
      <c r="AP37" s="6" t="s">
        <v>50</v>
      </c>
      <c r="AQ37" s="7" t="s">
        <v>38</v>
      </c>
      <c r="AR37" s="37"/>
      <c r="AS37" s="38"/>
      <c r="AT37" s="4"/>
      <c r="AU37" s="5"/>
      <c r="AV37" s="4"/>
      <c r="AW37" s="5"/>
      <c r="AX37" s="4"/>
      <c r="AY37" s="5"/>
      <c r="AZ37" s="4"/>
      <c r="BA37" s="5"/>
      <c r="BB37" s="6"/>
      <c r="BC37" s="7"/>
      <c r="BD37" s="6" t="s">
        <v>50</v>
      </c>
      <c r="BE37" s="7" t="s">
        <v>38</v>
      </c>
      <c r="BF37" s="43"/>
      <c r="BG37" s="43"/>
      <c r="BH37" s="49">
        <f>COUNTIF(B37:BE37,"S1")</f>
        <v>1</v>
      </c>
      <c r="BI37" s="49">
        <f>(COUNTIF(B37:BE37,"/S1")+COUNTIF(B37:BE37,"S1/"))/2</f>
        <v>0</v>
      </c>
      <c r="BJ37" s="49">
        <f>COUNTIF(B37:BE37,"Nu")</f>
        <v>1</v>
      </c>
      <c r="BK37" s="49">
        <f>COUNTIF(B37:BE37,"S2")</f>
        <v>0</v>
      </c>
      <c r="BL37" s="49">
        <f>COUNTIF(B37:BE37,"S3")+1/2*(COUNTIF(B37:BE37,"/S3")+COUNTIF(B37:BE37,"S3/"))</f>
        <v>0</v>
      </c>
      <c r="BM37" s="49">
        <f>COUNTIF(B37:BE37,"Np")</f>
        <v>1</v>
      </c>
      <c r="BN37" s="49">
        <f>COUNTIF(B37:BE37,"H")</f>
        <v>4</v>
      </c>
      <c r="BO37" s="49">
        <f>COUNTIF(B37:BE37,"Sm")</f>
        <v>0</v>
      </c>
      <c r="BP37" s="49">
        <f>COUNTIF(B37:BE37,"Ns")</f>
        <v>2</v>
      </c>
      <c r="BQ37" s="49">
        <f>COUNTIF(B37:BE37,"Sm+")</f>
        <v>0</v>
      </c>
      <c r="BR37" s="49">
        <f>COUNTIF(B37:BE37,"Ns+")</f>
        <v>0</v>
      </c>
      <c r="BS37" s="49">
        <f>COUNTIF(B37:BE37,"R")</f>
        <v>0</v>
      </c>
      <c r="BT37" s="49">
        <f>COUNTIF(B37:BE37,"R+")</f>
        <v>0</v>
      </c>
      <c r="BU37" s="49">
        <f>(COUNTIF(B37:BE37,"R/")+COUNTIF(B37:BE37,"/R"))/2</f>
        <v>0</v>
      </c>
      <c r="BV37" s="49">
        <f>COUNTIF(B37:BE37,"RR")</f>
        <v>0</v>
      </c>
      <c r="BW37" s="49">
        <f>COUNTIF(B37:BE37,"Nr")</f>
        <v>1</v>
      </c>
      <c r="BX37" s="49">
        <f>COUNTIF(B37:BE37,"N+")</f>
        <v>0</v>
      </c>
      <c r="BY37" s="49">
        <f>COUNTIF(B37:BE37,"L")</f>
        <v>1</v>
      </c>
      <c r="BZ37" s="49">
        <f>COUNTIF(B37:BE37,"NL")</f>
        <v>1</v>
      </c>
      <c r="CA37" s="49">
        <f>COUNTIF(B37:BE37,"A")</f>
        <v>0</v>
      </c>
      <c r="CB37" s="49">
        <f>COUNTIF(B37:BE37,"NA")</f>
        <v>0</v>
      </c>
      <c r="CC37" s="49">
        <f>COUNTIF(B37:BE37,"J")</f>
        <v>0</v>
      </c>
      <c r="CD37" s="49">
        <f>COUNTIF(B37:BE37,"N")</f>
        <v>0</v>
      </c>
      <c r="CE37" s="49">
        <f>SUMPRODUCT((COUNTIF(L37,{"S1";"S2";"S3";"Sm";"R";"H";"L";"A";"J";"Sm+";"R+";"RR"})))+SUMPRODUCT((COUNTIF(Z37,{"S1";"S2";"S3";"Sm";"R";"H";"L";"A";"J";"Sm+";"R+";"RR"})))+SUMPRODUCT((COUNTIF(AN37,{"S1";"S2";"S3";"Sm";"R";"H";"L";"A";"J";"Sm+";"R+";"RR"})))+SUMPRODUCT((COUNTIF(BB37,{"S1";"S2";"S3";"Sm";"R";"H";"L";"A";"J";"R+";"Sm+";"RR"})))</f>
        <v>0</v>
      </c>
      <c r="CF37" s="49">
        <f>SUMPRODUCT((COUNTIF(N37,{"S1";"S2";"S3";"Sm";"R";"H";"L";"A";"J";"Sm+";"R+"})))+SUMPRODUCT((COUNTIF(AB37,{"S1";"S2";"S3";"Sm";"R";"H";"L";"A";"J";"Sm+";"R+"})))+SUMPRODUCT((COUNTIF(AP37,{"S1";"S2";"S3";"Sm";"R";"H";"L";"A";"J";"Sm+";"R+"})))+SUMPRODUCT((COUNTIF(BD37,{"S1";"S2";"S3";"Sm";"R";"H";"L";"A";"J";"R+";"Sm+"})))</f>
        <v>2</v>
      </c>
      <c r="CG37" s="49">
        <f>SUMPRODUCT((COUNTIF(J37,{"S1";"S2";"S3";"Sm";"R";"H";"L";"A";"J";"Sm+";"R+"})))+SUMPRODUCT((COUNTIF(V37,{"S1";"S2";"S3";"Sm";"R";"H";"L";"A";"J";"Sm+";"R+"})))+SUMPRODUCT((COUNTIF(AR37,{"S1";"S2";"S3";"Sm";"R";"H";"L";"A";"J";"Sm+";"R+"})))</f>
        <v>1</v>
      </c>
      <c r="CH37" s="49">
        <f>(SUMPRODUCT((B37:BD37="S1")*(C37:BE37="NL"))+SUMPRODUCT((B37:BD37="S2")*(C37:BE37="NL"))+SUMPRODUCT((B37:BD37="Sm")*(C37:BE37="NL"))+SUMPRODUCT((B37:BD37="S3")*(C37:BE37="NL"))+SUMPRODUCT((B37:BD37="R")*(C37:BE37="NL"))+SUMPRODUCT((B37:BD37="H")*(C37:BE37="NL")))*1.5</f>
        <v>0</v>
      </c>
      <c r="CI37" s="49">
        <f>(SUMPRODUCT((D37:BD37="L")*(E37:BE37="Nu"))+SUMPRODUCT((D37:BD37="L")*(E37:BE37="Ns"))+SUMPRODUCT((D37:BD37="L")*(E37:BE37="Np"))+SUMPRODUCT((D37:BD37="L")*(E37:BE37="Nr"))+SUMPRODUCT((D37:BD37="L")*(E37:BE37="N")))*1.5</f>
        <v>0</v>
      </c>
      <c r="CJ37" s="49">
        <f>(SUMPRODUCT((B37:BD37="S1")*(C37:BE37="NA"))+SUMPRODUCT((B37:BD37="S2")*(C37:BE37="NA"))+SUMPRODUCT((B37:BD37="Sm")*(C37:BE37="NA"))+SUMPRODUCT((B37:BD37="S3")*(C37:BE37="NA"))+SUMPRODUCT((B37:BD37="R")*(C37:BE37="NA"))+SUMPRODUCT((B37:BD37="H")*(C37:BE37="NA")))*1.5</f>
        <v>0</v>
      </c>
      <c r="CK37" s="49">
        <f>(SUMPRODUCT((D37:BD37="A")*(E37:BE37="Nu"))+SUMPRODUCT((D37:BD37="A")*(E37:BE37="Ns"))+SUMPRODUCT((D37:BD37="A")*(E37:BE37="Np"))+SUMPRODUCT((D37:BD37="A")*(E37:BE37="Nr"))+SUMPRODUCT((D37:BD37="A")*(E37:BE37="N")))*1.5</f>
        <v>0</v>
      </c>
      <c r="CL37" s="50" t="e">
        <f>#REF!</f>
        <v>#REF!</v>
      </c>
    </row>
    <row r="38" spans="1:90" x14ac:dyDescent="0.25">
      <c r="A38" s="3" t="s">
        <v>117</v>
      </c>
      <c r="B38" s="4" t="s">
        <v>54</v>
      </c>
      <c r="C38" s="5"/>
      <c r="D38" s="4"/>
      <c r="E38" s="5" t="s">
        <v>35</v>
      </c>
      <c r="F38" s="4"/>
      <c r="G38" s="5"/>
      <c r="H38" s="4" t="s">
        <v>52</v>
      </c>
      <c r="I38" s="5"/>
      <c r="J38" s="37"/>
      <c r="K38" s="38"/>
      <c r="L38" s="6"/>
      <c r="M38" s="7"/>
      <c r="N38" s="6" t="s">
        <v>30</v>
      </c>
      <c r="O38" s="7"/>
      <c r="P38" s="4"/>
      <c r="Q38" s="5"/>
      <c r="R38" s="4" t="s">
        <v>50</v>
      </c>
      <c r="S38" s="5" t="s">
        <v>41</v>
      </c>
      <c r="T38" s="4"/>
      <c r="U38" s="5" t="s">
        <v>59</v>
      </c>
      <c r="V38" s="37" t="s">
        <v>59</v>
      </c>
      <c r="W38" s="38" t="s">
        <v>59</v>
      </c>
      <c r="X38" s="4" t="s">
        <v>2</v>
      </c>
      <c r="Y38" s="5"/>
      <c r="Z38" s="6" t="s">
        <v>59</v>
      </c>
      <c r="AA38" s="7" t="s">
        <v>59</v>
      </c>
      <c r="AB38" s="6" t="s">
        <v>59</v>
      </c>
      <c r="AC38" s="7" t="s">
        <v>59</v>
      </c>
      <c r="AD38" s="4" t="s">
        <v>2</v>
      </c>
      <c r="AE38" s="5"/>
      <c r="AF38" s="4"/>
      <c r="AG38" s="5" t="s">
        <v>32</v>
      </c>
      <c r="AH38" s="4" t="s">
        <v>52</v>
      </c>
      <c r="AI38" s="5"/>
      <c r="AJ38" s="4" t="s">
        <v>70</v>
      </c>
      <c r="AK38" s="5"/>
      <c r="AL38" s="4"/>
      <c r="AM38" s="5"/>
      <c r="AN38" s="6" t="s">
        <v>30</v>
      </c>
      <c r="AO38" s="7"/>
      <c r="AP38" s="6" t="s">
        <v>59</v>
      </c>
      <c r="AQ38" s="7" t="s">
        <v>59</v>
      </c>
      <c r="AR38" s="37" t="s">
        <v>59</v>
      </c>
      <c r="AS38" s="38"/>
      <c r="AT38" s="4" t="s">
        <v>52</v>
      </c>
      <c r="AU38" s="5"/>
      <c r="AV38" s="4" t="s">
        <v>54</v>
      </c>
      <c r="AW38" s="5"/>
      <c r="AX38" s="4" t="s">
        <v>52</v>
      </c>
      <c r="AY38" s="5"/>
      <c r="AZ38" s="4" t="s">
        <v>52</v>
      </c>
      <c r="BA38" s="5"/>
      <c r="BB38" s="6"/>
      <c r="BC38" s="7"/>
      <c r="BD38" s="6"/>
      <c r="BE38" s="7" t="s">
        <v>32</v>
      </c>
      <c r="BF38" s="43"/>
      <c r="BG38" s="43"/>
      <c r="BH38" s="49">
        <f>COUNTIF(B38:BE38,"S1")</f>
        <v>2</v>
      </c>
      <c r="BI38" s="49">
        <f>(COUNTIF(B38:BE38,"/S1")+COUNTIF(B38:BE38,"S1/"))/2</f>
        <v>0</v>
      </c>
      <c r="BJ38" s="49">
        <f>COUNTIF(B38:BE38,"Nu")</f>
        <v>2</v>
      </c>
      <c r="BK38" s="49">
        <f>COUNTIF(B38:BE38,"S2")</f>
        <v>0</v>
      </c>
      <c r="BL38" s="49">
        <f>COUNTIF(B38:BE38,"S3")+1/2*(COUNTIF(B38:BE38,"/S3")+COUNTIF(B38:BE38,"S3/"))</f>
        <v>0</v>
      </c>
      <c r="BM38" s="49">
        <f>COUNTIF(B38:BE38,"Np")</f>
        <v>1</v>
      </c>
      <c r="BN38" s="49">
        <f>COUNTIF(B38:BE38,"H")</f>
        <v>1</v>
      </c>
      <c r="BO38" s="49">
        <f>COUNTIF(B38:BE38,"Sm")</f>
        <v>0</v>
      </c>
      <c r="BP38" s="49">
        <f>COUNTIF(B38:BE38,"Ns")</f>
        <v>0</v>
      </c>
      <c r="BQ38" s="49">
        <f>COUNTIF(B38:BE38,"Sm+")</f>
        <v>0</v>
      </c>
      <c r="BR38" s="49">
        <f>COUNTIF(B38:BE38,"Ns+")</f>
        <v>0</v>
      </c>
      <c r="BS38" s="49">
        <f>COUNTIF(B38:BE38,"R")</f>
        <v>0</v>
      </c>
      <c r="BT38" s="49">
        <f>COUNTIF(B38:BE38,"R+")</f>
        <v>0</v>
      </c>
      <c r="BU38" s="49">
        <f>(COUNTIF(B38:BE38,"R/")+COUNTIF(B38:BE38,"/R"))/2</f>
        <v>0</v>
      </c>
      <c r="BV38" s="49">
        <f>COUNTIF(B38:BE38,"RR")</f>
        <v>0</v>
      </c>
      <c r="BW38" s="49">
        <f>COUNTIF(B38:BE38,"Nr")</f>
        <v>1</v>
      </c>
      <c r="BX38" s="49">
        <f>COUNTIF(B38:BE38,"N+")</f>
        <v>0</v>
      </c>
      <c r="BY38" s="49">
        <f>COUNTIF(B38:BE38,"L")</f>
        <v>0</v>
      </c>
      <c r="BZ38" s="49">
        <f>COUNTIF(B38:BE38,"NL")</f>
        <v>0</v>
      </c>
      <c r="CA38" s="49">
        <f>COUNTIF(B38:BE38,"A")</f>
        <v>0</v>
      </c>
      <c r="CB38" s="49">
        <f>COUNTIF(B38:BE38,"NA")</f>
        <v>0</v>
      </c>
      <c r="CC38" s="49">
        <f>COUNTIF(B38:BE38,"J")</f>
        <v>0</v>
      </c>
      <c r="CD38" s="49">
        <f>COUNTIF(B38:BE38,"N")</f>
        <v>0</v>
      </c>
      <c r="CE38" s="49">
        <f>SUMPRODUCT((COUNTIF(L38,{"S1";"S2";"S3";"Sm";"R";"H";"L";"A";"J";"Sm+";"R+";"RR"})))+SUMPRODUCT((COUNTIF(Z38,{"S1";"S2";"S3";"Sm";"R";"H";"L";"A";"J";"Sm+";"R+";"RR"})))+SUMPRODUCT((COUNTIF(AN38,{"S1";"S2";"S3";"Sm";"R";"H";"L";"A";"J";"Sm+";"R+";"RR"})))+SUMPRODUCT((COUNTIF(BB38,{"S1";"S2";"S3";"Sm";"R";"H";"L";"A";"J";"R+";"Sm+";"RR"})))</f>
        <v>1</v>
      </c>
      <c r="CF38" s="49">
        <f>SUMPRODUCT((COUNTIF(N38,{"S1";"S2";"S3";"Sm";"R";"H";"L";"A";"J";"Sm+";"R+"})))+SUMPRODUCT((COUNTIF(AB38,{"S1";"S2";"S3";"Sm";"R";"H";"L";"A";"J";"Sm+";"R+"})))+SUMPRODUCT((COUNTIF(AP38,{"S1";"S2";"S3";"Sm";"R";"H";"L";"A";"J";"Sm+";"R+"})))+SUMPRODUCT((COUNTIF(BD38,{"S1";"S2";"S3";"Sm";"R";"H";"L";"A";"J";"R+";"Sm+"})))</f>
        <v>1</v>
      </c>
      <c r="CG38" s="49">
        <f>SUMPRODUCT((COUNTIF(J38,{"S1";"S2";"S3";"Sm";"R";"H";"L";"A";"J";"Sm+";"R+"})))+SUMPRODUCT((COUNTIF(V38,{"S1";"S2";"S3";"Sm";"R";"H";"L";"A";"J";"Sm+";"R+"})))+SUMPRODUCT((COUNTIF(AR38,{"S1";"S2";"S3";"Sm";"R";"H";"L";"A";"J";"Sm+";"R+"})))</f>
        <v>0</v>
      </c>
      <c r="CH38" s="49">
        <f>(SUMPRODUCT((B38:BD38="S1")*(C38:BE38="NL"))+SUMPRODUCT((B38:BD38="S2")*(C38:BE38="NL"))+SUMPRODUCT((B38:BD38="Sm")*(C38:BE38="NL"))+SUMPRODUCT((B38:BD38="S3")*(C38:BE38="NL"))+SUMPRODUCT((B38:BD38="R")*(C38:BE38="NL"))+SUMPRODUCT((B38:BD38="H")*(C38:BE38="NL")))*1.5</f>
        <v>0</v>
      </c>
      <c r="CI38" s="49">
        <f>(SUMPRODUCT((D38:BD38="L")*(E38:BE38="Nu"))+SUMPRODUCT((D38:BD38="L")*(E38:BE38="Ns"))+SUMPRODUCT((D38:BD38="L")*(E38:BE38="Np"))+SUMPRODUCT((D38:BD38="L")*(E38:BE38="Nr"))+SUMPRODUCT((D38:BD38="L")*(E38:BE38="N")))*1.5</f>
        <v>0</v>
      </c>
      <c r="CJ38" s="49">
        <f>(SUMPRODUCT((B38:BD38="S1")*(C38:BE38="NA"))+SUMPRODUCT((B38:BD38="S2")*(C38:BE38="NA"))+SUMPRODUCT((B38:BD38="Sm")*(C38:BE38="NA"))+SUMPRODUCT((B38:BD38="S3")*(C38:BE38="NA"))+SUMPRODUCT((B38:BD38="R")*(C38:BE38="NA"))+SUMPRODUCT((B38:BD38="H")*(C38:BE38="NA")))*1.5</f>
        <v>0</v>
      </c>
      <c r="CK38" s="49">
        <f>(SUMPRODUCT((D38:BD38="A")*(E38:BE38="Nu"))+SUMPRODUCT((D38:BD38="A")*(E38:BE38="Ns"))+SUMPRODUCT((D38:BD38="A")*(E38:BE38="Np"))+SUMPRODUCT((D38:BD38="A")*(E38:BE38="Nr"))+SUMPRODUCT((D38:BD38="A")*(E38:BE38="N")))*1.5</f>
        <v>0</v>
      </c>
      <c r="CL38" s="50" t="e">
        <f>#REF!</f>
        <v>#REF!</v>
      </c>
    </row>
    <row r="39" spans="1:90" x14ac:dyDescent="0.25">
      <c r="A39" s="3" t="s">
        <v>118</v>
      </c>
      <c r="B39" s="67" t="s">
        <v>39</v>
      </c>
      <c r="C39" s="5" t="s">
        <v>59</v>
      </c>
      <c r="D39" s="4" t="s">
        <v>67</v>
      </c>
      <c r="E39" s="5" t="s">
        <v>59</v>
      </c>
      <c r="F39" s="4" t="s">
        <v>39</v>
      </c>
      <c r="G39" s="5" t="s">
        <v>59</v>
      </c>
      <c r="H39" s="4"/>
      <c r="I39" s="5" t="s">
        <v>41</v>
      </c>
      <c r="J39" s="37"/>
      <c r="K39" s="38" t="s">
        <v>59</v>
      </c>
      <c r="L39" s="6" t="s">
        <v>68</v>
      </c>
      <c r="M39" s="7"/>
      <c r="N39" s="6" t="s">
        <v>39</v>
      </c>
      <c r="O39" s="7" t="s">
        <v>59</v>
      </c>
      <c r="P39" s="4" t="s">
        <v>66</v>
      </c>
      <c r="Q39" s="5" t="s">
        <v>59</v>
      </c>
      <c r="R39" s="4" t="s">
        <v>67</v>
      </c>
      <c r="S39" s="5" t="s">
        <v>59</v>
      </c>
      <c r="T39" s="4" t="s">
        <v>71</v>
      </c>
      <c r="U39" s="5" t="s">
        <v>59</v>
      </c>
      <c r="V39" s="37"/>
      <c r="W39" s="68" t="s">
        <v>41</v>
      </c>
      <c r="X39" s="4" t="s">
        <v>68</v>
      </c>
      <c r="Y39" s="5"/>
      <c r="Z39" s="6" t="s">
        <v>59</v>
      </c>
      <c r="AA39" s="7" t="s">
        <v>41</v>
      </c>
      <c r="AB39" s="6"/>
      <c r="AC39" s="7" t="s">
        <v>59</v>
      </c>
      <c r="AD39" s="4" t="s">
        <v>66</v>
      </c>
      <c r="AE39" s="5" t="s">
        <v>59</v>
      </c>
      <c r="AF39" s="4" t="s">
        <v>67</v>
      </c>
      <c r="AG39" s="5"/>
      <c r="AH39" s="4" t="s">
        <v>71</v>
      </c>
      <c r="AI39" s="5" t="s">
        <v>59</v>
      </c>
      <c r="AJ39" s="4"/>
      <c r="AK39" s="5" t="s">
        <v>59</v>
      </c>
      <c r="AL39" s="4" t="s">
        <v>2</v>
      </c>
      <c r="AM39" s="5" t="s">
        <v>59</v>
      </c>
      <c r="AN39" s="6" t="s">
        <v>59</v>
      </c>
      <c r="AO39" s="7" t="s">
        <v>59</v>
      </c>
      <c r="AP39" s="6" t="s">
        <v>59</v>
      </c>
      <c r="AQ39" s="7" t="s">
        <v>59</v>
      </c>
      <c r="AR39" s="37" t="s">
        <v>59</v>
      </c>
      <c r="AS39" s="38" t="s">
        <v>59</v>
      </c>
      <c r="AT39" s="4"/>
      <c r="AU39" s="5"/>
      <c r="AV39" s="4" t="s">
        <v>39</v>
      </c>
      <c r="AW39" s="5" t="s">
        <v>59</v>
      </c>
      <c r="AX39" s="4"/>
      <c r="AY39" s="5" t="s">
        <v>59</v>
      </c>
      <c r="AZ39" s="4" t="s">
        <v>68</v>
      </c>
      <c r="BA39" s="5" t="s">
        <v>59</v>
      </c>
      <c r="BB39" s="6" t="s">
        <v>68</v>
      </c>
      <c r="BC39" s="69" t="s">
        <v>41</v>
      </c>
      <c r="BD39" s="6"/>
      <c r="BE39" s="7" t="s">
        <v>59</v>
      </c>
      <c r="BF39" s="43"/>
      <c r="BG39" s="43"/>
      <c r="BH39" s="49">
        <f>COUNTIF(B39:BE39,"S1")</f>
        <v>0</v>
      </c>
      <c r="BI39" s="49">
        <f>(COUNTIF(B39:BE39,"/S1")+COUNTIF(B39:BE39,"S1/"))/2</f>
        <v>0</v>
      </c>
      <c r="BJ39" s="49">
        <f>COUNTIF(B39:BE39,"Nu")</f>
        <v>0</v>
      </c>
      <c r="BK39" s="49">
        <f>COUNTIF(B39:BE39,"S2")</f>
        <v>0</v>
      </c>
      <c r="BL39" s="49">
        <f>COUNTIF(B39:BE39,"S3")+1/2*(COUNTIF(B39:BE39,"/S3")+COUNTIF(B39:BE39,"S3/"))</f>
        <v>0</v>
      </c>
      <c r="BM39" s="49">
        <f>COUNTIF(B39:BE39,"Np")</f>
        <v>0</v>
      </c>
      <c r="BN39" s="49">
        <f>COUNTIF(B39:BE39,"H")</f>
        <v>0</v>
      </c>
      <c r="BO39" s="49">
        <f>COUNTIF(B39:BE39,"Sm")</f>
        <v>0</v>
      </c>
      <c r="BP39" s="49">
        <f>COUNTIF(B39:BE39,"Ns")</f>
        <v>0</v>
      </c>
      <c r="BQ39" s="49">
        <f>COUNTIF(B39:BE39,"Sm+")</f>
        <v>0</v>
      </c>
      <c r="BR39" s="49">
        <f>COUNTIF(B39:BE39,"Ns+")</f>
        <v>0</v>
      </c>
      <c r="BS39" s="49">
        <f>COUNTIF(B39:BE39,"R")</f>
        <v>4</v>
      </c>
      <c r="BT39" s="49">
        <f>COUNTIF(B39:BE39,"R+")</f>
        <v>0</v>
      </c>
      <c r="BU39" s="49">
        <f>(COUNTIF(B39:BE39,"R/")+COUNTIF(B39:BE39,"/R"))/2</f>
        <v>0</v>
      </c>
      <c r="BV39" s="49">
        <f>COUNTIF(B39:BE39,"RR")</f>
        <v>0</v>
      </c>
      <c r="BW39" s="49">
        <f>COUNTIF(B39:BE39,"Nr")</f>
        <v>4</v>
      </c>
      <c r="BX39" s="49">
        <f>COUNTIF(B39:BE39,"N+")</f>
        <v>0</v>
      </c>
      <c r="BY39" s="49">
        <f>COUNTIF(B39:BE39,"L")</f>
        <v>0</v>
      </c>
      <c r="BZ39" s="49">
        <f>COUNTIF(B39:BE39,"NL")</f>
        <v>0</v>
      </c>
      <c r="CA39" s="49">
        <f>COUNTIF(B39:BE39,"A")</f>
        <v>0</v>
      </c>
      <c r="CB39" s="49">
        <f>COUNTIF(B39:BE39,"NA")</f>
        <v>0</v>
      </c>
      <c r="CC39" s="49">
        <f>COUNTIF(B39:BE39,"J")</f>
        <v>0</v>
      </c>
      <c r="CD39" s="49">
        <f>COUNTIF(B39:BE39,"N")</f>
        <v>0</v>
      </c>
      <c r="CE39" s="49">
        <f>SUMPRODUCT((COUNTIF(L39,{"S1";"S2";"S3";"Sm";"R";"H";"L";"A";"J";"Sm+";"R+";"RR"})))+SUMPRODUCT((COUNTIF(Z39,{"S1";"S2";"S3";"Sm";"R";"H";"L";"A";"J";"Sm+";"R+";"RR"})))+SUMPRODUCT((COUNTIF(AN39,{"S1";"S2";"S3";"Sm";"R";"H";"L";"A";"J";"Sm+";"R+";"RR"})))+SUMPRODUCT((COUNTIF(BB39,{"S1";"S2";"S3";"Sm";"R";"H";"L";"A";"J";"R+";"Sm+";"RR"})))</f>
        <v>0</v>
      </c>
      <c r="CF39" s="49">
        <f>SUMPRODUCT((COUNTIF(N39,{"S1";"S2";"S3";"Sm";"R";"H";"L";"A";"J";"Sm+";"R+"})))+SUMPRODUCT((COUNTIF(AB39,{"S1";"S2";"S3";"Sm";"R";"H";"L";"A";"J";"Sm+";"R+"})))+SUMPRODUCT((COUNTIF(AP39,{"S1";"S2";"S3";"Sm";"R";"H";"L";"A";"J";"Sm+";"R+"})))+SUMPRODUCT((COUNTIF(BD39,{"S1";"S2";"S3";"Sm";"R";"H";"L";"A";"J";"R+";"Sm+"})))</f>
        <v>1</v>
      </c>
      <c r="CG39" s="49">
        <f>SUMPRODUCT((COUNTIF(J39,{"S1";"S2";"S3";"Sm";"R";"H";"L";"A";"J";"Sm+";"R+"})))+SUMPRODUCT((COUNTIF(V39,{"S1";"S2";"S3";"Sm";"R";"H";"L";"A";"J";"Sm+";"R+"})))+SUMPRODUCT((COUNTIF(AR39,{"S1";"S2";"S3";"Sm";"R";"H";"L";"A";"J";"Sm+";"R+"})))</f>
        <v>0</v>
      </c>
      <c r="CH39" s="49">
        <f>(SUMPRODUCT((B39:BD39="S1")*(C39:BE39="NL"))+SUMPRODUCT((B39:BD39="S2")*(C39:BE39="NL"))+SUMPRODUCT((B39:BD39="Sm")*(C39:BE39="NL"))+SUMPRODUCT((B39:BD39="S3")*(C39:BE39="NL"))+SUMPRODUCT((B39:BD39="R")*(C39:BE39="NL"))+SUMPRODUCT((B39:BD39="H")*(C39:BE39="NL")))*1.5</f>
        <v>0</v>
      </c>
      <c r="CI39" s="49">
        <f>(SUMPRODUCT((D39:BD39="L")*(E39:BE39="Nu"))+SUMPRODUCT((D39:BD39="L")*(E39:BE39="Ns"))+SUMPRODUCT((D39:BD39="L")*(E39:BE39="Np"))+SUMPRODUCT((D39:BD39="L")*(E39:BE39="Nr"))+SUMPRODUCT((D39:BD39="L")*(E39:BE39="N")))*1.5</f>
        <v>0</v>
      </c>
      <c r="CJ39" s="49">
        <f>(SUMPRODUCT((B39:BD39="S1")*(C39:BE39="NA"))+SUMPRODUCT((B39:BD39="S2")*(C39:BE39="NA"))+SUMPRODUCT((B39:BD39="Sm")*(C39:BE39="NA"))+SUMPRODUCT((B39:BD39="S3")*(C39:BE39="NA"))+SUMPRODUCT((B39:BD39="R")*(C39:BE39="NA"))+SUMPRODUCT((B39:BD39="H")*(C39:BE39="NA")))*1.5</f>
        <v>0</v>
      </c>
      <c r="CK39" s="49">
        <f>(SUMPRODUCT((D39:BD39="A")*(E39:BE39="Nu"))+SUMPRODUCT((D39:BD39="A")*(E39:BE39="Ns"))+SUMPRODUCT((D39:BD39="A")*(E39:BE39="Np"))+SUMPRODUCT((D39:BD39="A")*(E39:BE39="Nr"))+SUMPRODUCT((D39:BD39="A")*(E39:BE39="N")))*1.5</f>
        <v>0</v>
      </c>
      <c r="CL39" s="50" t="e">
        <f>#REF!</f>
        <v>#REF!</v>
      </c>
    </row>
    <row r="40" spans="1:90" x14ac:dyDescent="0.25">
      <c r="A40" s="3" t="s">
        <v>119</v>
      </c>
      <c r="B40" s="4"/>
      <c r="C40" s="5"/>
      <c r="D40" s="4"/>
      <c r="E40" s="5"/>
      <c r="F40" s="4"/>
      <c r="G40" s="5"/>
      <c r="H40" s="4"/>
      <c r="I40" s="5"/>
      <c r="J40" s="37"/>
      <c r="K40" s="38"/>
      <c r="L40" s="6"/>
      <c r="M40" s="7"/>
      <c r="N40" s="6"/>
      <c r="O40" s="7"/>
      <c r="P40" s="4"/>
      <c r="Q40" s="5"/>
      <c r="R40" s="4"/>
      <c r="S40" s="5"/>
      <c r="T40" s="4"/>
      <c r="U40" s="5"/>
      <c r="V40" s="37"/>
      <c r="W40" s="38"/>
      <c r="X40" s="4"/>
      <c r="Y40" s="5"/>
      <c r="Z40" s="6"/>
      <c r="AA40" s="7"/>
      <c r="AB40" s="6"/>
      <c r="AC40" s="7"/>
      <c r="AD40" s="4"/>
      <c r="AE40" s="5"/>
      <c r="AF40" s="4"/>
      <c r="AG40" s="5"/>
      <c r="AH40" s="4"/>
      <c r="AI40" s="5"/>
      <c r="AJ40" s="4"/>
      <c r="AK40" s="5"/>
      <c r="AL40" s="4"/>
      <c r="AM40" s="5"/>
      <c r="AN40" s="6"/>
      <c r="AO40" s="7"/>
      <c r="AP40" s="6"/>
      <c r="AQ40" s="7"/>
      <c r="AR40" s="37"/>
      <c r="AS40" s="38"/>
      <c r="AT40" s="4"/>
      <c r="AU40" s="68" t="s">
        <v>38</v>
      </c>
      <c r="AV40" s="4"/>
      <c r="AW40" s="5"/>
      <c r="AX40" s="4"/>
      <c r="AY40" s="5"/>
      <c r="AZ40" s="4"/>
      <c r="BA40" s="5"/>
      <c r="BB40" s="6"/>
      <c r="BC40" s="7"/>
      <c r="BD40" s="6"/>
      <c r="BE40" s="7"/>
      <c r="BF40" s="43"/>
      <c r="BG40" s="43"/>
      <c r="BH40" s="49">
        <f>COUNTIF(B40:BE40,"S1")</f>
        <v>0</v>
      </c>
      <c r="BI40" s="49">
        <f>(COUNTIF(B40:BE40,"/S1")+COUNTIF(B40:BE40,"S1/"))/2</f>
        <v>0</v>
      </c>
      <c r="BJ40" s="49">
        <f>COUNTIF(B40:BE40,"Nu")</f>
        <v>0</v>
      </c>
      <c r="BK40" s="49">
        <f>COUNTIF(B40:BE40,"S2")</f>
        <v>0</v>
      </c>
      <c r="BL40" s="49">
        <f>COUNTIF(B40:BE40,"S3")+1/2*(COUNTIF(B40:BE40,"/S3")+COUNTIF(B40:BE40,"S3/"))</f>
        <v>0</v>
      </c>
      <c r="BM40" s="49">
        <f>COUNTIF(B40:BE40,"Np")</f>
        <v>0</v>
      </c>
      <c r="BN40" s="49">
        <f>COUNTIF(B40:BE40,"H")</f>
        <v>0</v>
      </c>
      <c r="BO40" s="49">
        <f>COUNTIF(B40:BE40,"Sm")</f>
        <v>0</v>
      </c>
      <c r="BP40" s="49">
        <f>COUNTIF(B40:BE40,"Ns")</f>
        <v>1</v>
      </c>
      <c r="BQ40" s="49">
        <f>COUNTIF(B40:BE40,"Sm+")</f>
        <v>0</v>
      </c>
      <c r="BR40" s="49">
        <f>COUNTIF(B40:BE40,"Ns+")</f>
        <v>0</v>
      </c>
      <c r="BS40" s="49">
        <f>COUNTIF(B40:BE40,"R")</f>
        <v>0</v>
      </c>
      <c r="BT40" s="49">
        <f>COUNTIF(B40:BE40,"R+")</f>
        <v>0</v>
      </c>
      <c r="BU40" s="49">
        <f>(COUNTIF(B40:BE40,"R/")+COUNTIF(B40:BE40,"/R"))/2</f>
        <v>0</v>
      </c>
      <c r="BV40" s="49">
        <f>COUNTIF(B40:BE40,"RR")</f>
        <v>0</v>
      </c>
      <c r="BW40" s="49">
        <f>COUNTIF(B40:BE40,"Nr")</f>
        <v>0</v>
      </c>
      <c r="BX40" s="49">
        <f>COUNTIF(B40:BE40,"N+")</f>
        <v>0</v>
      </c>
      <c r="BY40" s="49">
        <f>COUNTIF(B40:BE40,"L")</f>
        <v>0</v>
      </c>
      <c r="BZ40" s="49">
        <f>COUNTIF(B40:BE40,"NL")</f>
        <v>0</v>
      </c>
      <c r="CA40" s="49">
        <f>COUNTIF(B40:BE40,"A")</f>
        <v>0</v>
      </c>
      <c r="CB40" s="49">
        <f>COUNTIF(B40:BE40,"NA")</f>
        <v>0</v>
      </c>
      <c r="CC40" s="49">
        <f>COUNTIF(B40:BE40,"J")</f>
        <v>0</v>
      </c>
      <c r="CD40" s="49">
        <f>COUNTIF(B40:BE40,"N")</f>
        <v>0</v>
      </c>
      <c r="CE40" s="49">
        <f>SUMPRODUCT((COUNTIF(L40,{"S1";"S2";"S3";"Sm";"R";"H";"L";"A";"J";"Sm+";"R+";"RR"})))+SUMPRODUCT((COUNTIF(Z40,{"S1";"S2";"S3";"Sm";"R";"H";"L";"A";"J";"Sm+";"R+";"RR"})))+SUMPRODUCT((COUNTIF(AN40,{"S1";"S2";"S3";"Sm";"R";"H";"L";"A";"J";"Sm+";"R+";"RR"})))+SUMPRODUCT((COUNTIF(BB40,{"S1";"S2";"S3";"Sm";"R";"H";"L";"A";"J";"R+";"Sm+";"RR"})))</f>
        <v>0</v>
      </c>
      <c r="CF40" s="49">
        <f>SUMPRODUCT((COUNTIF(N40,{"S1";"S2";"S3";"Sm";"R";"H";"L";"A";"J";"Sm+";"R+"})))+SUMPRODUCT((COUNTIF(AB40,{"S1";"S2";"S3";"Sm";"R";"H";"L";"A";"J";"Sm+";"R+"})))+SUMPRODUCT((COUNTIF(AP40,{"S1";"S2";"S3";"Sm";"R";"H";"L";"A";"J";"Sm+";"R+"})))+SUMPRODUCT((COUNTIF(BD40,{"S1";"S2";"S3";"Sm";"R";"H";"L";"A";"J";"R+";"Sm+"})))</f>
        <v>0</v>
      </c>
      <c r="CG40" s="49">
        <f>SUMPRODUCT((COUNTIF(J40,{"S1";"S2";"S3";"Sm";"R";"H";"L";"A";"J";"Sm+";"R+"})))+SUMPRODUCT((COUNTIF(V40,{"S1";"S2";"S3";"Sm";"R";"H";"L";"A";"J";"Sm+";"R+"})))+SUMPRODUCT((COUNTIF(AR40,{"S1";"S2";"S3";"Sm";"R";"H";"L";"A";"J";"Sm+";"R+"})))</f>
        <v>0</v>
      </c>
      <c r="CH40" s="49">
        <f>(SUMPRODUCT((B40:BD40="S1")*(C40:BE40="NL"))+SUMPRODUCT((B40:BD40="S2")*(C40:BE40="NL"))+SUMPRODUCT((B40:BD40="Sm")*(C40:BE40="NL"))+SUMPRODUCT((B40:BD40="S3")*(C40:BE40="NL"))+SUMPRODUCT((B40:BD40="R")*(C40:BE40="NL"))+SUMPRODUCT((B40:BD40="H")*(C40:BE40="NL")))*1.5</f>
        <v>0</v>
      </c>
      <c r="CI40" s="49">
        <f>(SUMPRODUCT((D40:BD40="L")*(E40:BE40="Nu"))+SUMPRODUCT((D40:BD40="L")*(E40:BE40="Ns"))+SUMPRODUCT((D40:BD40="L")*(E40:BE40="Np"))+SUMPRODUCT((D40:BD40="L")*(E40:BE40="Nr"))+SUMPRODUCT((D40:BD40="L")*(E40:BE40="N")))*1.5</f>
        <v>0</v>
      </c>
      <c r="CJ40" s="49">
        <f>(SUMPRODUCT((B40:BD40="S1")*(C40:BE40="NA"))+SUMPRODUCT((B40:BD40="S2")*(C40:BE40="NA"))+SUMPRODUCT((B40:BD40="Sm")*(C40:BE40="NA"))+SUMPRODUCT((B40:BD40="S3")*(C40:BE40="NA"))+SUMPRODUCT((B40:BD40="R")*(C40:BE40="NA"))+SUMPRODUCT((B40:BD40="H")*(C40:BE40="NA")))*1.5</f>
        <v>0</v>
      </c>
      <c r="CK40" s="49">
        <f>(SUMPRODUCT((D40:BD40="A")*(E40:BE40="Nu"))+SUMPRODUCT((D40:BD40="A")*(E40:BE40="Ns"))+SUMPRODUCT((D40:BD40="A")*(E40:BE40="Np"))+SUMPRODUCT((D40:BD40="A")*(E40:BE40="Nr"))+SUMPRODUCT((D40:BD40="A")*(E40:BE40="N")))*1.5</f>
        <v>0</v>
      </c>
      <c r="CL40" s="50" t="e">
        <f>#REF!</f>
        <v>#REF!</v>
      </c>
    </row>
    <row r="41" spans="1:90" x14ac:dyDescent="0.25">
      <c r="A41" s="3" t="s">
        <v>120</v>
      </c>
      <c r="B41" s="4"/>
      <c r="C41" s="5"/>
      <c r="D41" s="4"/>
      <c r="E41" s="5"/>
      <c r="F41" s="4" t="s">
        <v>33</v>
      </c>
      <c r="G41" s="5" t="s">
        <v>41</v>
      </c>
      <c r="H41" s="4"/>
      <c r="I41" s="5"/>
      <c r="J41" s="67" t="s">
        <v>39</v>
      </c>
      <c r="K41" s="68" t="s">
        <v>38</v>
      </c>
      <c r="L41" s="6"/>
      <c r="M41" s="7"/>
      <c r="N41" s="6"/>
      <c r="O41" s="7"/>
      <c r="P41" s="4" t="s">
        <v>39</v>
      </c>
      <c r="Q41" s="5" t="s">
        <v>38</v>
      </c>
      <c r="R41" s="4"/>
      <c r="S41" s="5"/>
      <c r="T41" s="4"/>
      <c r="U41" s="5"/>
      <c r="V41" s="37"/>
      <c r="W41" s="68" t="s">
        <v>38</v>
      </c>
      <c r="X41" s="67"/>
      <c r="Y41" s="68"/>
      <c r="Z41" s="6"/>
      <c r="AA41" s="7"/>
      <c r="AB41" s="6"/>
      <c r="AC41" s="7"/>
      <c r="AD41" s="4"/>
      <c r="AE41" s="5"/>
      <c r="AF41" s="4" t="s">
        <v>6</v>
      </c>
      <c r="AG41" s="5" t="s">
        <v>42</v>
      </c>
      <c r="AH41" s="4"/>
      <c r="AI41" s="5"/>
      <c r="AJ41" s="4"/>
      <c r="AK41" s="5"/>
      <c r="AL41" s="4" t="s">
        <v>50</v>
      </c>
      <c r="AM41" s="5" t="s">
        <v>32</v>
      </c>
      <c r="AN41" s="6"/>
      <c r="AO41" s="7"/>
      <c r="AP41" s="71" t="s">
        <v>30</v>
      </c>
      <c r="AQ41" s="7"/>
      <c r="AR41" s="37" t="s">
        <v>43</v>
      </c>
      <c r="AS41" s="38" t="s">
        <v>44</v>
      </c>
      <c r="AT41" s="4"/>
      <c r="AU41" s="5"/>
      <c r="AV41" s="67"/>
      <c r="AW41" s="68"/>
      <c r="AX41" s="4"/>
      <c r="AY41" s="5"/>
      <c r="AZ41" s="4"/>
      <c r="BA41" s="5"/>
      <c r="BB41" s="6"/>
      <c r="BC41" s="7"/>
      <c r="BD41" s="6"/>
      <c r="BE41" s="7"/>
      <c r="BF41" s="43"/>
      <c r="BG41" s="43"/>
      <c r="BH41" s="49">
        <f>COUNTIF(B41:BE41,"S1")</f>
        <v>1</v>
      </c>
      <c r="BI41" s="49">
        <f>(COUNTIF(B41:BE41,"/S1")+COUNTIF(B41:BE41,"S1/"))/2</f>
        <v>0</v>
      </c>
      <c r="BJ41" s="49">
        <f>COUNTIF(B41:BE41,"Nu")</f>
        <v>1</v>
      </c>
      <c r="BK41" s="49">
        <f>COUNTIF(B41:BE41,"S2")</f>
        <v>1</v>
      </c>
      <c r="BL41" s="49">
        <f>COUNTIF(B41:BE41,"S3")+1/2*(COUNTIF(B41:BE41,"/S3")+COUNTIF(B41:BE41,"S3/"))</f>
        <v>0</v>
      </c>
      <c r="BM41" s="49">
        <f>COUNTIF(B41:BE41,"Np")</f>
        <v>0</v>
      </c>
      <c r="BN41" s="49">
        <f>COUNTIF(B41:BE41,"H")</f>
        <v>1</v>
      </c>
      <c r="BO41" s="49">
        <f>COUNTIF(B41:BE41,"Sm")</f>
        <v>0</v>
      </c>
      <c r="BP41" s="49">
        <f>COUNTIF(B41:BE41,"Ns")</f>
        <v>3</v>
      </c>
      <c r="BQ41" s="49">
        <f>COUNTIF(B41:BE41,"Sm+")</f>
        <v>0</v>
      </c>
      <c r="BR41" s="49">
        <f>COUNTIF(B41:BE41,"Ns+")</f>
        <v>0</v>
      </c>
      <c r="BS41" s="49">
        <f>COUNTIF(B41:BE41,"R")</f>
        <v>2</v>
      </c>
      <c r="BT41" s="49">
        <f>COUNTIF(B41:BE41,"R+")</f>
        <v>0</v>
      </c>
      <c r="BU41" s="49">
        <f>(COUNTIF(B41:BE41,"R/")+COUNTIF(B41:BE41,"/R"))/2</f>
        <v>0</v>
      </c>
      <c r="BV41" s="49">
        <f>COUNTIF(B41:BE41,"RR")</f>
        <v>0</v>
      </c>
      <c r="BW41" s="49">
        <f>COUNTIF(B41:BE41,"Nr")</f>
        <v>1</v>
      </c>
      <c r="BX41" s="49">
        <f>COUNTIF(B41:BE41,"N+")</f>
        <v>0</v>
      </c>
      <c r="BY41" s="49">
        <f>COUNTIF(B41:BE41,"L")</f>
        <v>1</v>
      </c>
      <c r="BZ41" s="49">
        <f>COUNTIF(B41:BE41,"NL")</f>
        <v>1</v>
      </c>
      <c r="CA41" s="49">
        <f>COUNTIF(B41:BE41,"A")</f>
        <v>1</v>
      </c>
      <c r="CB41" s="49">
        <f>COUNTIF(B41:BE41,"NA")</f>
        <v>1</v>
      </c>
      <c r="CC41" s="49">
        <f>COUNTIF(B41:BE41,"J")</f>
        <v>0</v>
      </c>
      <c r="CD41" s="49">
        <f>COUNTIF(B41:BE41,"N")</f>
        <v>0</v>
      </c>
      <c r="CE41" s="49">
        <f>SUMPRODUCT((COUNTIF(L41,{"S1";"S2";"S3";"Sm";"R";"H";"L";"A";"J";"Sm+";"R+";"RR"})))+SUMPRODUCT((COUNTIF(Z41,{"S1";"S2";"S3";"Sm";"R";"H";"L";"A";"J";"Sm+";"R+";"RR"})))+SUMPRODUCT((COUNTIF(AN41,{"S1";"S2";"S3";"Sm";"R";"H";"L";"A";"J";"Sm+";"R+";"RR"})))+SUMPRODUCT((COUNTIF(BB41,{"S1";"S2";"S3";"Sm";"R";"H";"L";"A";"J";"R+";"Sm+";"RR"})))</f>
        <v>0</v>
      </c>
      <c r="CF41" s="49">
        <f>SUMPRODUCT((COUNTIF(N41,{"S1";"S2";"S3";"Sm";"R";"H";"L";"A";"J";"Sm+";"R+"})))+SUMPRODUCT((COUNTIF(AB41,{"S1";"S2";"S3";"Sm";"R";"H";"L";"A";"J";"Sm+";"R+"})))+SUMPRODUCT((COUNTIF(AP41,{"S1";"S2";"S3";"Sm";"R";"H";"L";"A";"J";"Sm+";"R+"})))+SUMPRODUCT((COUNTIF(BD41,{"S1";"S2";"S3";"Sm";"R";"H";"L";"A";"J";"R+";"Sm+"})))</f>
        <v>1</v>
      </c>
      <c r="CG41" s="49">
        <f>SUMPRODUCT((COUNTIF(J41,{"S1";"S2";"S3";"Sm";"R";"H";"L";"A";"J";"Sm+";"R+"})))+SUMPRODUCT((COUNTIF(V41,{"S1";"S2";"S3";"Sm";"R";"H";"L";"A";"J";"Sm+";"R+"})))+SUMPRODUCT((COUNTIF(AR41,{"S1";"S2";"S3";"Sm";"R";"H";"L";"A";"J";"Sm+";"R+"})))</f>
        <v>2</v>
      </c>
      <c r="CH41" s="49">
        <f>(SUMPRODUCT((B41:BD41="S1")*(C41:BE41="NL"))+SUMPRODUCT((B41:BD41="S2")*(C41:BE41="NL"))+SUMPRODUCT((B41:BD41="Sm")*(C41:BE41="NL"))+SUMPRODUCT((B41:BD41="S3")*(C41:BE41="NL"))+SUMPRODUCT((B41:BD41="R")*(C41:BE41="NL"))+SUMPRODUCT((B41:BD41="H")*(C41:BE41="NL")))*1.5</f>
        <v>0</v>
      </c>
      <c r="CI41" s="49">
        <f>(SUMPRODUCT((D41:BD41="L")*(E41:BE41="Nu"))+SUMPRODUCT((D41:BD41="L")*(E41:BE41="Ns"))+SUMPRODUCT((D41:BD41="L")*(E41:BE41="Np"))+SUMPRODUCT((D41:BD41="L")*(E41:BE41="Nr"))+SUMPRODUCT((D41:BD41="L")*(E41:BE41="N")))*1.5</f>
        <v>0</v>
      </c>
      <c r="CJ41" s="49">
        <f>(SUMPRODUCT((B41:BD41="S1")*(C41:BE41="NA"))+SUMPRODUCT((B41:BD41="S2")*(C41:BE41="NA"))+SUMPRODUCT((B41:BD41="Sm")*(C41:BE41="NA"))+SUMPRODUCT((B41:BD41="S3")*(C41:BE41="NA"))+SUMPRODUCT((B41:BD41="R")*(C41:BE41="NA"))+SUMPRODUCT((B41:BD41="H")*(C41:BE41="NA")))*1.5</f>
        <v>0</v>
      </c>
      <c r="CK41" s="49">
        <f>(SUMPRODUCT((D41:BD41="A")*(E41:BE41="Nu"))+SUMPRODUCT((D41:BD41="A")*(E41:BE41="Ns"))+SUMPRODUCT((D41:BD41="A")*(E41:BE41="Np"))+SUMPRODUCT((D41:BD41="A")*(E41:BE41="Nr"))+SUMPRODUCT((D41:BD41="A")*(E41:BE41="N")))*1.5</f>
        <v>0</v>
      </c>
      <c r="CL41" s="50" t="e">
        <f>#REF!</f>
        <v>#REF!</v>
      </c>
    </row>
    <row r="42" spans="1:90" x14ac:dyDescent="0.25">
      <c r="A42" s="3" t="s">
        <v>121</v>
      </c>
      <c r="B42" s="4" t="s">
        <v>3</v>
      </c>
      <c r="C42" s="5"/>
      <c r="D42" s="4" t="s">
        <v>3</v>
      </c>
      <c r="E42" s="5"/>
      <c r="F42" s="4" t="s">
        <v>3</v>
      </c>
      <c r="G42" s="5"/>
      <c r="H42" s="4" t="s">
        <v>3</v>
      </c>
      <c r="I42" s="5"/>
      <c r="J42" s="37" t="s">
        <v>59</v>
      </c>
      <c r="K42" s="38"/>
      <c r="L42" s="6" t="s">
        <v>56</v>
      </c>
      <c r="M42" s="7" t="s">
        <v>56</v>
      </c>
      <c r="N42" s="6" t="s">
        <v>56</v>
      </c>
      <c r="O42" s="7" t="s">
        <v>56</v>
      </c>
      <c r="P42" s="4" t="s">
        <v>46</v>
      </c>
      <c r="Q42" s="5"/>
      <c r="R42" s="4" t="s">
        <v>4</v>
      </c>
      <c r="S42" s="5"/>
      <c r="T42" s="4" t="s">
        <v>46</v>
      </c>
      <c r="U42" s="5"/>
      <c r="V42" s="37"/>
      <c r="W42" s="38"/>
      <c r="X42" s="4" t="s">
        <v>46</v>
      </c>
      <c r="Y42" s="5"/>
      <c r="Z42" s="6"/>
      <c r="AA42" s="7"/>
      <c r="AB42" s="6"/>
      <c r="AC42" s="7"/>
      <c r="AD42" s="4" t="s">
        <v>46</v>
      </c>
      <c r="AE42" s="5"/>
      <c r="AF42" s="4" t="s">
        <v>30</v>
      </c>
      <c r="AG42" s="5"/>
      <c r="AH42" s="4" t="s">
        <v>4</v>
      </c>
      <c r="AI42" s="5" t="s">
        <v>56</v>
      </c>
      <c r="AJ42" s="4" t="s">
        <v>4</v>
      </c>
      <c r="AK42" s="5" t="s">
        <v>56</v>
      </c>
      <c r="AL42" s="4" t="s">
        <v>46</v>
      </c>
      <c r="AM42" s="5"/>
      <c r="AN42" s="6" t="s">
        <v>33</v>
      </c>
      <c r="AO42" s="7"/>
      <c r="AP42" s="6"/>
      <c r="AQ42" s="7"/>
      <c r="AR42" s="37"/>
      <c r="AS42" s="38"/>
      <c r="AT42" s="4" t="s">
        <v>30</v>
      </c>
      <c r="AU42" s="5"/>
      <c r="AV42" s="4" t="s">
        <v>46</v>
      </c>
      <c r="AW42" s="5"/>
      <c r="AX42" s="4" t="s">
        <v>46</v>
      </c>
      <c r="AY42" s="5"/>
      <c r="AZ42" s="4" t="s">
        <v>30</v>
      </c>
      <c r="BA42" s="5"/>
      <c r="BB42" s="6"/>
      <c r="BC42" s="7"/>
      <c r="BD42" s="6"/>
      <c r="BE42" s="7"/>
      <c r="BF42" s="43"/>
      <c r="BG42" s="43"/>
      <c r="BH42" s="49">
        <f>COUNTIF(B42:BE42,"S1")</f>
        <v>3</v>
      </c>
      <c r="BI42" s="49">
        <f>(COUNTIF(B42:BE42,"/S1")+COUNTIF(B42:BE42,"S1/"))/2</f>
        <v>0</v>
      </c>
      <c r="BJ42" s="49">
        <f>COUNTIF(B42:BE42,"Nu")</f>
        <v>0</v>
      </c>
      <c r="BK42" s="49">
        <f>COUNTIF(B42:BE42,"S2")</f>
        <v>1</v>
      </c>
      <c r="BL42" s="49">
        <f>COUNTIF(B42:BE42,"S3")+1/2*(COUNTIF(B42:BE42,"/S3")+COUNTIF(B42:BE42,"S3/"))</f>
        <v>0</v>
      </c>
      <c r="BM42" s="49">
        <f>COUNTIF(B42:BE42,"Np")</f>
        <v>0</v>
      </c>
      <c r="BN42" s="49">
        <f>COUNTIF(B42:BE42,"H")</f>
        <v>0</v>
      </c>
      <c r="BO42" s="49">
        <f>COUNTIF(B42:BE42,"Sm")</f>
        <v>0</v>
      </c>
      <c r="BP42" s="49">
        <f>COUNTIF(B42:BE42,"Ns")</f>
        <v>0</v>
      </c>
      <c r="BQ42" s="49">
        <f>COUNTIF(B42:BE42,"Sm+")</f>
        <v>7</v>
      </c>
      <c r="BR42" s="49">
        <f>COUNTIF(B42:BE42,"Ns+")</f>
        <v>0</v>
      </c>
      <c r="BS42" s="49">
        <f>COUNTIF(B42:BE42,"R")</f>
        <v>0</v>
      </c>
      <c r="BT42" s="49">
        <f>COUNTIF(B42:BE42,"R+")</f>
        <v>0</v>
      </c>
      <c r="BU42" s="49">
        <f>(COUNTIF(B42:BE42,"R/")+COUNTIF(B42:BE42,"/R"))/2</f>
        <v>0</v>
      </c>
      <c r="BV42" s="49">
        <f>COUNTIF(B42:BE42,"RR")</f>
        <v>0</v>
      </c>
      <c r="BW42" s="49">
        <f>COUNTIF(B42:BE42,"Nr")</f>
        <v>0</v>
      </c>
      <c r="BX42" s="49">
        <f>COUNTIF(B42:BE42,"N+")</f>
        <v>0</v>
      </c>
      <c r="BY42" s="49">
        <f>COUNTIF(B42:BE42,"L")</f>
        <v>0</v>
      </c>
      <c r="BZ42" s="49">
        <f>COUNTIF(B42:BE42,"NL")</f>
        <v>0</v>
      </c>
      <c r="CA42" s="49">
        <f>COUNTIF(B42:BE42,"A")</f>
        <v>0</v>
      </c>
      <c r="CB42" s="49">
        <f>COUNTIF(B42:BE42,"NA")</f>
        <v>0</v>
      </c>
      <c r="CC42" s="49">
        <f>COUNTIF(B42:BE42,"J")</f>
        <v>0</v>
      </c>
      <c r="CD42" s="49">
        <f>COUNTIF(B42:BE42,"N")</f>
        <v>0</v>
      </c>
      <c r="CE42" s="49">
        <f>SUMPRODUCT((COUNTIF(L42,{"S1";"S2";"S3";"Sm";"R";"H";"L";"A";"J";"Sm+";"R+";"RR"})))+SUMPRODUCT((COUNTIF(Z42,{"S1";"S2";"S3";"Sm";"R";"H";"L";"A";"J";"Sm+";"R+";"RR"})))+SUMPRODUCT((COUNTIF(AN42,{"S1";"S2";"S3";"Sm";"R";"H";"L";"A";"J";"Sm+";"R+";"RR"})))+SUMPRODUCT((COUNTIF(BB42,{"S1";"S2";"S3";"Sm";"R";"H";"L";"A";"J";"R+";"Sm+";"RR"})))</f>
        <v>1</v>
      </c>
      <c r="CF42" s="49">
        <f>SUMPRODUCT((COUNTIF(N42,{"S1";"S2";"S3";"Sm";"R";"H";"L";"A";"J";"Sm+";"R+"})))+SUMPRODUCT((COUNTIF(AB42,{"S1";"S2";"S3";"Sm";"R";"H";"L";"A";"J";"Sm+";"R+"})))+SUMPRODUCT((COUNTIF(AP42,{"S1";"S2";"S3";"Sm";"R";"H";"L";"A";"J";"Sm+";"R+"})))+SUMPRODUCT((COUNTIF(BD42,{"S1";"S2";"S3";"Sm";"R";"H";"L";"A";"J";"R+";"Sm+"})))</f>
        <v>0</v>
      </c>
      <c r="CG42" s="49">
        <f>SUMPRODUCT((COUNTIF(J42,{"S1";"S2";"S3";"Sm";"R";"H";"L";"A";"J";"Sm+";"R+"})))+SUMPRODUCT((COUNTIF(V42,{"S1";"S2";"S3";"Sm";"R";"H";"L";"A";"J";"Sm+";"R+"})))+SUMPRODUCT((COUNTIF(AR42,{"S1";"S2";"S3";"Sm";"R";"H";"L";"A";"J";"Sm+";"R+"})))</f>
        <v>0</v>
      </c>
      <c r="CH42" s="49">
        <f>(SUMPRODUCT((B42:BD42="S1")*(C42:BE42="NL"))+SUMPRODUCT((B42:BD42="S2")*(C42:BE42="NL"))+SUMPRODUCT((B42:BD42="Sm")*(C42:BE42="NL"))+SUMPRODUCT((B42:BD42="S3")*(C42:BE42="NL"))+SUMPRODUCT((B42:BD42="R")*(C42:BE42="NL"))+SUMPRODUCT((B42:BD42="H")*(C42:BE42="NL")))*1.5</f>
        <v>0</v>
      </c>
      <c r="CI42" s="49">
        <f>(SUMPRODUCT((D42:BD42="L")*(E42:BE42="Nu"))+SUMPRODUCT((D42:BD42="L")*(E42:BE42="Ns"))+SUMPRODUCT((D42:BD42="L")*(E42:BE42="Np"))+SUMPRODUCT((D42:BD42="L")*(E42:BE42="Nr"))+SUMPRODUCT((D42:BD42="L")*(E42:BE42="N")))*1.5</f>
        <v>0</v>
      </c>
      <c r="CJ42" s="49">
        <f>(SUMPRODUCT((B42:BD42="S1")*(C42:BE42="NA"))+SUMPRODUCT((B42:BD42="S2")*(C42:BE42="NA"))+SUMPRODUCT((B42:BD42="Sm")*(C42:BE42="NA"))+SUMPRODUCT((B42:BD42="S3")*(C42:BE42="NA"))+SUMPRODUCT((B42:BD42="R")*(C42:BE42="NA"))+SUMPRODUCT((B42:BD42="H")*(C42:BE42="NA")))*1.5</f>
        <v>0</v>
      </c>
      <c r="CK42" s="49">
        <f>(SUMPRODUCT((D42:BD42="A")*(E42:BE42="Nu"))+SUMPRODUCT((D42:BD42="A")*(E42:BE42="Ns"))+SUMPRODUCT((D42:BD42="A")*(E42:BE42="Np"))+SUMPRODUCT((D42:BD42="A")*(E42:BE42="Nr"))+SUMPRODUCT((D42:BD42="A")*(E42:BE42="N")))*1.5</f>
        <v>0</v>
      </c>
      <c r="CL42" s="50" t="e">
        <f>#REF!</f>
        <v>#REF!</v>
      </c>
    </row>
    <row r="43" spans="1:90" x14ac:dyDescent="0.25">
      <c r="A43" s="3" t="s">
        <v>122</v>
      </c>
      <c r="B43" s="4"/>
      <c r="C43" s="5"/>
      <c r="D43" s="4" t="s">
        <v>6</v>
      </c>
      <c r="E43" s="5" t="s">
        <v>42</v>
      </c>
      <c r="F43" s="4"/>
      <c r="G43" s="5" t="s">
        <v>59</v>
      </c>
      <c r="H43" s="4" t="s">
        <v>3</v>
      </c>
      <c r="I43" s="5"/>
      <c r="J43" s="37" t="s">
        <v>59</v>
      </c>
      <c r="K43" s="38"/>
      <c r="L43" s="6" t="s">
        <v>56</v>
      </c>
      <c r="M43" s="7" t="s">
        <v>56</v>
      </c>
      <c r="N43" s="6" t="s">
        <v>56</v>
      </c>
      <c r="O43" s="7" t="s">
        <v>56</v>
      </c>
      <c r="P43" s="4" t="s">
        <v>3</v>
      </c>
      <c r="Q43" s="5"/>
      <c r="R43" s="4" t="s">
        <v>2</v>
      </c>
      <c r="S43" s="5"/>
      <c r="T43" s="4" t="s">
        <v>2</v>
      </c>
      <c r="U43" s="5"/>
      <c r="V43" s="37" t="s">
        <v>59</v>
      </c>
      <c r="W43" s="38"/>
      <c r="X43" s="4" t="s">
        <v>2</v>
      </c>
      <c r="Y43" s="5"/>
      <c r="Z43" s="6" t="s">
        <v>56</v>
      </c>
      <c r="AA43" s="7" t="s">
        <v>56</v>
      </c>
      <c r="AB43" s="6" t="s">
        <v>56</v>
      </c>
      <c r="AC43" s="7" t="s">
        <v>56</v>
      </c>
      <c r="AD43" s="4" t="s">
        <v>39</v>
      </c>
      <c r="AE43" s="5" t="s">
        <v>32</v>
      </c>
      <c r="AF43" s="4" t="s">
        <v>58</v>
      </c>
      <c r="AG43" s="5"/>
      <c r="AH43" s="4"/>
      <c r="AI43" s="5"/>
      <c r="AJ43" s="4"/>
      <c r="AK43" s="5" t="s">
        <v>35</v>
      </c>
      <c r="AL43" s="4"/>
      <c r="AM43" s="5"/>
      <c r="AN43" s="6"/>
      <c r="AO43" s="7"/>
      <c r="AP43" s="6"/>
      <c r="AQ43" s="7"/>
      <c r="AR43" s="37" t="s">
        <v>50</v>
      </c>
      <c r="AS43" s="38" t="s">
        <v>35</v>
      </c>
      <c r="AT43" s="4"/>
      <c r="AU43" s="5"/>
      <c r="AV43" s="4"/>
      <c r="AW43" s="5"/>
      <c r="AX43" s="4"/>
      <c r="AY43" s="5" t="s">
        <v>59</v>
      </c>
      <c r="AZ43" s="4" t="s">
        <v>4</v>
      </c>
      <c r="BA43" s="5"/>
      <c r="BB43" s="6" t="s">
        <v>37</v>
      </c>
      <c r="BC43" s="7" t="s">
        <v>35</v>
      </c>
      <c r="BD43" s="6"/>
      <c r="BE43" s="7"/>
      <c r="BF43" s="43"/>
      <c r="BG43" s="43"/>
      <c r="BH43" s="49">
        <f>COUNTIF(B43:BE43,"S1")</f>
        <v>0</v>
      </c>
      <c r="BI43" s="49">
        <f>(COUNTIF(B43:BE43,"/S1")+COUNTIF(B43:BE43,"S1/"))/2</f>
        <v>0</v>
      </c>
      <c r="BJ43" s="49">
        <f>COUNTIF(B43:BE43,"Nu")</f>
        <v>1</v>
      </c>
      <c r="BK43" s="49">
        <f>COUNTIF(B43:BE43,"S2")</f>
        <v>0</v>
      </c>
      <c r="BL43" s="49">
        <f>COUNTIF(B43:BE43,"S3")+1/2*(COUNTIF(B43:BE43,"/S3")+COUNTIF(B43:BE43,"S3/"))</f>
        <v>0</v>
      </c>
      <c r="BM43" s="49">
        <f>COUNTIF(B43:BE43,"Np")</f>
        <v>3</v>
      </c>
      <c r="BN43" s="49">
        <f>COUNTIF(B43:BE43,"H")</f>
        <v>1</v>
      </c>
      <c r="BO43" s="49">
        <f>COUNTIF(B43:BE43,"Sm")</f>
        <v>1</v>
      </c>
      <c r="BP43" s="49">
        <f>COUNTIF(B43:BE43,"Ns")</f>
        <v>0</v>
      </c>
      <c r="BQ43" s="49">
        <f>COUNTIF(B43:BE43,"Sm+")</f>
        <v>0</v>
      </c>
      <c r="BR43" s="49">
        <f>COUNTIF(B43:BE43,"Ns+")</f>
        <v>0</v>
      </c>
      <c r="BS43" s="49">
        <f>COUNTIF(B43:BE43,"R")</f>
        <v>1</v>
      </c>
      <c r="BT43" s="49">
        <f>COUNTIF(B43:BE43,"R+")</f>
        <v>0</v>
      </c>
      <c r="BU43" s="49">
        <f>(COUNTIF(B43:BE43,"R/")+COUNTIF(B43:BE43,"/R"))/2</f>
        <v>0</v>
      </c>
      <c r="BV43" s="49">
        <f>COUNTIF(B43:BE43,"RR")</f>
        <v>0</v>
      </c>
      <c r="BW43" s="49">
        <f>COUNTIF(B43:BE43,"Nr")</f>
        <v>0</v>
      </c>
      <c r="BX43" s="49">
        <f>COUNTIF(B43:BE43,"N+")</f>
        <v>0</v>
      </c>
      <c r="BY43" s="49">
        <f>COUNTIF(B43:BE43,"L")</f>
        <v>1</v>
      </c>
      <c r="BZ43" s="49">
        <f>COUNTIF(B43:BE43,"NL")</f>
        <v>1</v>
      </c>
      <c r="CA43" s="49">
        <f>COUNTIF(B43:BE43,"A")</f>
        <v>0</v>
      </c>
      <c r="CB43" s="49">
        <f>COUNTIF(B43:BE43,"NA")</f>
        <v>0</v>
      </c>
      <c r="CC43" s="49">
        <f>COUNTIF(B43:BE43,"J")</f>
        <v>0</v>
      </c>
      <c r="CD43" s="49">
        <f>COUNTIF(B43:BE43,"N")</f>
        <v>0</v>
      </c>
      <c r="CE43" s="49">
        <f>SUMPRODUCT((COUNTIF(L43,{"S1";"S2";"S3";"Sm";"R";"H";"L";"A";"J";"Sm+";"R+";"RR"})))+SUMPRODUCT((COUNTIF(Z43,{"S1";"S2";"S3";"Sm";"R";"H";"L";"A";"J";"Sm+";"R+";"RR"})))+SUMPRODUCT((COUNTIF(AN43,{"S1";"S2";"S3";"Sm";"R";"H";"L";"A";"J";"Sm+";"R+";"RR"})))+SUMPRODUCT((COUNTIF(BB43,{"S1";"S2";"S3";"Sm";"R";"H";"L";"A";"J";"R+";"Sm+";"RR"})))</f>
        <v>1</v>
      </c>
      <c r="CF43" s="49">
        <f>SUMPRODUCT((COUNTIF(N43,{"S1";"S2";"S3";"Sm";"R";"H";"L";"A";"J";"Sm+";"R+"})))+SUMPRODUCT((COUNTIF(AB43,{"S1";"S2";"S3";"Sm";"R";"H";"L";"A";"J";"Sm+";"R+"})))+SUMPRODUCT((COUNTIF(AP43,{"S1";"S2";"S3";"Sm";"R";"H";"L";"A";"J";"Sm+";"R+"})))+SUMPRODUCT((COUNTIF(BD43,{"S1";"S2";"S3";"Sm";"R";"H";"L";"A";"J";"R+";"Sm+"})))</f>
        <v>0</v>
      </c>
      <c r="CG43" s="49">
        <f>SUMPRODUCT((COUNTIF(J43,{"S1";"S2";"S3";"Sm";"R";"H";"L";"A";"J";"Sm+";"R+"})))+SUMPRODUCT((COUNTIF(V43,{"S1";"S2";"S3";"Sm";"R";"H";"L";"A";"J";"Sm+";"R+"})))+SUMPRODUCT((COUNTIF(AR43,{"S1";"S2";"S3";"Sm";"R";"H";"L";"A";"J";"Sm+";"R+"})))</f>
        <v>1</v>
      </c>
      <c r="CH43" s="49">
        <f>(SUMPRODUCT((B43:BD43="S1")*(C43:BE43="NL"))+SUMPRODUCT((B43:BD43="S2")*(C43:BE43="NL"))+SUMPRODUCT((B43:BD43="Sm")*(C43:BE43="NL"))+SUMPRODUCT((B43:BD43="S3")*(C43:BE43="NL"))+SUMPRODUCT((B43:BD43="R")*(C43:BE43="NL"))+SUMPRODUCT((B43:BD43="H")*(C43:BE43="NL")))*1.5</f>
        <v>0</v>
      </c>
      <c r="CI43" s="49">
        <f>(SUMPRODUCT((D43:BD43="L")*(E43:BE43="Nu"))+SUMPRODUCT((D43:BD43="L")*(E43:BE43="Ns"))+SUMPRODUCT((D43:BD43="L")*(E43:BE43="Np"))+SUMPRODUCT((D43:BD43="L")*(E43:BE43="Nr"))+SUMPRODUCT((D43:BD43="L")*(E43:BE43="N")))*1.5</f>
        <v>0</v>
      </c>
      <c r="CJ43" s="49">
        <f>(SUMPRODUCT((B43:BD43="S1")*(C43:BE43="NA"))+SUMPRODUCT((B43:BD43="S2")*(C43:BE43="NA"))+SUMPRODUCT((B43:BD43="Sm")*(C43:BE43="NA"))+SUMPRODUCT((B43:BD43="S3")*(C43:BE43="NA"))+SUMPRODUCT((B43:BD43="R")*(C43:BE43="NA"))+SUMPRODUCT((B43:BD43="H")*(C43:BE43="NA")))*1.5</f>
        <v>0</v>
      </c>
      <c r="CK43" s="49">
        <f>(SUMPRODUCT((D43:BD43="A")*(E43:BE43="Nu"))+SUMPRODUCT((D43:BD43="A")*(E43:BE43="Ns"))+SUMPRODUCT((D43:BD43="A")*(E43:BE43="Np"))+SUMPRODUCT((D43:BD43="A")*(E43:BE43="Nr"))+SUMPRODUCT((D43:BD43="A")*(E43:BE43="N")))*1.5</f>
        <v>0</v>
      </c>
      <c r="CL43" s="50" t="e">
        <f>#REF!</f>
        <v>#REF!</v>
      </c>
    </row>
    <row r="44" spans="1:90" x14ac:dyDescent="0.25">
      <c r="A44" s="3" t="s">
        <v>123</v>
      </c>
      <c r="B44" s="4" t="s">
        <v>69</v>
      </c>
      <c r="C44" s="5"/>
      <c r="D44" s="4"/>
      <c r="E44" s="5"/>
      <c r="F44" s="4" t="s">
        <v>6</v>
      </c>
      <c r="G44" s="5" t="s">
        <v>42</v>
      </c>
      <c r="H44" s="4"/>
      <c r="I44" s="5"/>
      <c r="J44" s="37"/>
      <c r="K44" s="38"/>
      <c r="L44" s="6" t="s">
        <v>37</v>
      </c>
      <c r="M44" s="7" t="s">
        <v>38</v>
      </c>
      <c r="N44" s="6"/>
      <c r="O44" s="7"/>
      <c r="P44" s="4"/>
      <c r="Q44" s="5"/>
      <c r="R44" s="4" t="s">
        <v>33</v>
      </c>
      <c r="S44" s="5" t="s">
        <v>38</v>
      </c>
      <c r="T44" s="4"/>
      <c r="U44" s="5"/>
      <c r="V44" s="37"/>
      <c r="W44" s="38"/>
      <c r="X44" s="4" t="s">
        <v>37</v>
      </c>
      <c r="Y44" s="5" t="s">
        <v>38</v>
      </c>
      <c r="Z44" s="6"/>
      <c r="AA44" s="7"/>
      <c r="AB44" s="6"/>
      <c r="AC44" s="7"/>
      <c r="AD44" s="4"/>
      <c r="AE44" s="5"/>
      <c r="AF44" s="4"/>
      <c r="AG44" s="5"/>
      <c r="AH44" s="4"/>
      <c r="AI44" s="5"/>
      <c r="AJ44" s="4"/>
      <c r="AK44" s="5"/>
      <c r="AL44" s="4"/>
      <c r="AM44" s="5"/>
      <c r="AN44" s="6" t="s">
        <v>37</v>
      </c>
      <c r="AO44" s="7" t="s">
        <v>38</v>
      </c>
      <c r="AP44" s="6"/>
      <c r="AQ44" s="7"/>
      <c r="AR44" s="37" t="s">
        <v>59</v>
      </c>
      <c r="AS44" s="38" t="s">
        <v>59</v>
      </c>
      <c r="AT44" s="4" t="s">
        <v>3</v>
      </c>
      <c r="AU44" s="5" t="s">
        <v>59</v>
      </c>
      <c r="AV44" s="4" t="s">
        <v>3</v>
      </c>
      <c r="AW44" s="5" t="s">
        <v>59</v>
      </c>
      <c r="AX44" s="4" t="s">
        <v>2</v>
      </c>
      <c r="AY44" s="5" t="s">
        <v>59</v>
      </c>
      <c r="AZ44" s="4" t="s">
        <v>2</v>
      </c>
      <c r="BA44" s="5" t="s">
        <v>59</v>
      </c>
      <c r="BB44" s="6" t="s">
        <v>59</v>
      </c>
      <c r="BC44" s="7" t="s">
        <v>59</v>
      </c>
      <c r="BD44" s="6" t="s">
        <v>59</v>
      </c>
      <c r="BE44" s="7" t="s">
        <v>59</v>
      </c>
      <c r="BF44" s="43"/>
      <c r="BG44" s="43"/>
      <c r="BH44" s="49">
        <f>COUNTIF(B44:BE44,"S1")</f>
        <v>0</v>
      </c>
      <c r="BI44" s="49">
        <f>(COUNTIF(B44:BE44,"/S1")+COUNTIF(B44:BE44,"S1/"))/2</f>
        <v>0</v>
      </c>
      <c r="BJ44" s="49">
        <f>COUNTIF(B44:BE44,"Nu")</f>
        <v>0</v>
      </c>
      <c r="BK44" s="49">
        <f>COUNTIF(B44:BE44,"S2")</f>
        <v>1</v>
      </c>
      <c r="BL44" s="49">
        <f>COUNTIF(B44:BE44,"S3")+1/2*(COUNTIF(B44:BE44,"/S3")+COUNTIF(B44:BE44,"S3/"))</f>
        <v>0</v>
      </c>
      <c r="BM44" s="49">
        <f>COUNTIF(B44:BE44,"Np")</f>
        <v>0</v>
      </c>
      <c r="BN44" s="49">
        <f>COUNTIF(B44:BE44,"H")</f>
        <v>0</v>
      </c>
      <c r="BO44" s="49">
        <f>COUNTIF(B44:BE44,"Sm")</f>
        <v>3</v>
      </c>
      <c r="BP44" s="49">
        <f>COUNTIF(B44:BE44,"Ns")</f>
        <v>4</v>
      </c>
      <c r="BQ44" s="49">
        <f>COUNTIF(B44:BE44,"Sm+")</f>
        <v>0</v>
      </c>
      <c r="BR44" s="49">
        <f>COUNTIF(B44:BE44,"Ns+")</f>
        <v>0</v>
      </c>
      <c r="BS44" s="49">
        <f>COUNTIF(B44:BE44,"R")</f>
        <v>0</v>
      </c>
      <c r="BT44" s="49">
        <f>COUNTIF(B44:BE44,"R+")</f>
        <v>0</v>
      </c>
      <c r="BU44" s="49">
        <f>(COUNTIF(B44:BE44,"R/")+COUNTIF(B44:BE44,"/R"))/2</f>
        <v>0</v>
      </c>
      <c r="BV44" s="49">
        <f>COUNTIF(B44:BE44,"RR")</f>
        <v>0</v>
      </c>
      <c r="BW44" s="49">
        <f>COUNTIF(B44:BE44,"Nr")</f>
        <v>0</v>
      </c>
      <c r="BX44" s="49">
        <f>COUNTIF(B44:BE44,"N+")</f>
        <v>0</v>
      </c>
      <c r="BY44" s="49">
        <f>COUNTIF(B44:BE44,"L")</f>
        <v>1</v>
      </c>
      <c r="BZ44" s="49">
        <f>COUNTIF(B44:BE44,"NL")</f>
        <v>1</v>
      </c>
      <c r="CA44" s="49">
        <f>COUNTIF(B44:BE44,"A")</f>
        <v>0</v>
      </c>
      <c r="CB44" s="49">
        <f>COUNTIF(B44:BE44,"NA")</f>
        <v>0</v>
      </c>
      <c r="CC44" s="49">
        <f>COUNTIF(B44:BE44,"J")</f>
        <v>0</v>
      </c>
      <c r="CD44" s="49">
        <f>COUNTIF(B44:BE44,"N")</f>
        <v>0</v>
      </c>
      <c r="CE44" s="49">
        <f>SUMPRODUCT((COUNTIF(L44,{"S1";"S2";"S3";"Sm";"R";"H";"L";"A";"J";"Sm+";"R+";"RR"})))+SUMPRODUCT((COUNTIF(Z44,{"S1";"S2";"S3";"Sm";"R";"H";"L";"A";"J";"Sm+";"R+";"RR"})))+SUMPRODUCT((COUNTIF(AN44,{"S1";"S2";"S3";"Sm";"R";"H";"L";"A";"J";"Sm+";"R+";"RR"})))+SUMPRODUCT((COUNTIF(BB44,{"S1";"S2";"S3";"Sm";"R";"H";"L";"A";"J";"R+";"Sm+";"RR"})))</f>
        <v>2</v>
      </c>
      <c r="CF44" s="49">
        <f>SUMPRODUCT((COUNTIF(N44,{"S1";"S2";"S3";"Sm";"R";"H";"L";"A";"J";"Sm+";"R+"})))+SUMPRODUCT((COUNTIF(AB44,{"S1";"S2";"S3";"Sm";"R";"H";"L";"A";"J";"Sm+";"R+"})))+SUMPRODUCT((COUNTIF(AP44,{"S1";"S2";"S3";"Sm";"R";"H";"L";"A";"J";"Sm+";"R+"})))+SUMPRODUCT((COUNTIF(BD44,{"S1";"S2";"S3";"Sm";"R";"H";"L";"A";"J";"R+";"Sm+"})))</f>
        <v>0</v>
      </c>
      <c r="CG44" s="49">
        <f>SUMPRODUCT((COUNTIF(J44,{"S1";"S2";"S3";"Sm";"R";"H";"L";"A";"J";"Sm+";"R+"})))+SUMPRODUCT((COUNTIF(V44,{"S1";"S2";"S3";"Sm";"R";"H";"L";"A";"J";"Sm+";"R+"})))+SUMPRODUCT((COUNTIF(AR44,{"S1";"S2";"S3";"Sm";"R";"H";"L";"A";"J";"Sm+";"R+"})))</f>
        <v>0</v>
      </c>
      <c r="CH44" s="49">
        <f>(SUMPRODUCT((B44:BD44="S1")*(C44:BE44="NL"))+SUMPRODUCT((B44:BD44="S2")*(C44:BE44="NL"))+SUMPRODUCT((B44:BD44="Sm")*(C44:BE44="NL"))+SUMPRODUCT((B44:BD44="S3")*(C44:BE44="NL"))+SUMPRODUCT((B44:BD44="R")*(C44:BE44="NL"))+SUMPRODUCT((B44:BD44="H")*(C44:BE44="NL")))*1.5</f>
        <v>0</v>
      </c>
      <c r="CI44" s="49">
        <f>(SUMPRODUCT((D44:BD44="L")*(E44:BE44="Nu"))+SUMPRODUCT((D44:BD44="L")*(E44:BE44="Ns"))+SUMPRODUCT((D44:BD44="L")*(E44:BE44="Np"))+SUMPRODUCT((D44:BD44="L")*(E44:BE44="Nr"))+SUMPRODUCT((D44:BD44="L")*(E44:BE44="N")))*1.5</f>
        <v>0</v>
      </c>
      <c r="CJ44" s="49">
        <f>(SUMPRODUCT((B44:BD44="S1")*(C44:BE44="NA"))+SUMPRODUCT((B44:BD44="S2")*(C44:BE44="NA"))+SUMPRODUCT((B44:BD44="Sm")*(C44:BE44="NA"))+SUMPRODUCT((B44:BD44="S3")*(C44:BE44="NA"))+SUMPRODUCT((B44:BD44="R")*(C44:BE44="NA"))+SUMPRODUCT((B44:BD44="H")*(C44:BE44="NA")))*1.5</f>
        <v>0</v>
      </c>
      <c r="CK44" s="49">
        <f>(SUMPRODUCT((D44:BD44="A")*(E44:BE44="Nu"))+SUMPRODUCT((D44:BD44="A")*(E44:BE44="Ns"))+SUMPRODUCT((D44:BD44="A")*(E44:BE44="Np"))+SUMPRODUCT((D44:BD44="A")*(E44:BE44="Nr"))+SUMPRODUCT((D44:BD44="A")*(E44:BE44="N")))*1.5</f>
        <v>0</v>
      </c>
      <c r="CL44" s="50" t="e">
        <f>#REF!</f>
        <v>#REF!</v>
      </c>
    </row>
    <row r="45" spans="1:90" x14ac:dyDescent="0.25">
      <c r="A45" s="3" t="s">
        <v>124</v>
      </c>
      <c r="B45" s="4"/>
      <c r="C45" s="5"/>
      <c r="D45" s="4"/>
      <c r="E45" s="5"/>
      <c r="F45" s="4"/>
      <c r="G45" s="5"/>
      <c r="H45" s="4"/>
      <c r="I45" s="5"/>
      <c r="J45" s="37"/>
      <c r="K45" s="38"/>
      <c r="L45" s="6"/>
      <c r="M45" s="7"/>
      <c r="N45" s="6"/>
      <c r="O45" s="7"/>
      <c r="P45" s="4"/>
      <c r="Q45" s="5"/>
      <c r="R45" s="4"/>
      <c r="S45" s="5"/>
      <c r="T45" s="4"/>
      <c r="U45" s="5"/>
      <c r="V45" s="37"/>
      <c r="W45" s="38"/>
      <c r="X45" s="4"/>
      <c r="Y45" s="5"/>
      <c r="Z45" s="6"/>
      <c r="AA45" s="7"/>
      <c r="AB45" s="6"/>
      <c r="AC45" s="7"/>
      <c r="AD45" s="4"/>
      <c r="AE45" s="5"/>
      <c r="AF45" s="4"/>
      <c r="AG45" s="5"/>
      <c r="AH45" s="4"/>
      <c r="AI45" s="5"/>
      <c r="AJ45" s="4"/>
      <c r="AK45" s="5"/>
      <c r="AL45" s="4"/>
      <c r="AM45" s="5"/>
      <c r="AN45" s="6"/>
      <c r="AO45" s="7"/>
      <c r="AP45" s="6"/>
      <c r="AQ45" s="7"/>
      <c r="AR45" s="37"/>
      <c r="AS45" s="38"/>
      <c r="AT45" s="4"/>
      <c r="AU45" s="5"/>
      <c r="AV45" s="4"/>
      <c r="AW45" s="5"/>
      <c r="AX45" s="4"/>
      <c r="AY45" s="5"/>
      <c r="AZ45" s="4"/>
      <c r="BA45" s="5"/>
      <c r="BB45" s="6"/>
      <c r="BC45" s="7"/>
      <c r="BD45" s="6"/>
      <c r="BE45" s="7"/>
      <c r="BF45" s="43"/>
      <c r="BG45" s="43"/>
      <c r="BH45" s="49"/>
      <c r="BI45" s="49"/>
      <c r="BJ45" s="49"/>
      <c r="BK45" s="49"/>
      <c r="BL45" s="49"/>
      <c r="BM45" s="49"/>
      <c r="BN45" s="49"/>
      <c r="BO45" s="49"/>
      <c r="BP45" s="49"/>
      <c r="BQ45" s="49"/>
      <c r="BR45" s="49"/>
      <c r="BS45" s="49"/>
      <c r="BT45" s="49"/>
      <c r="BU45" s="49"/>
      <c r="BV45" s="49"/>
      <c r="BW45" s="49"/>
      <c r="BX45" s="49"/>
      <c r="BY45" s="49"/>
      <c r="BZ45" s="49"/>
      <c r="CA45" s="49"/>
      <c r="CB45" s="49"/>
      <c r="CC45" s="49"/>
      <c r="CD45" s="49"/>
      <c r="CE45" s="49"/>
      <c r="CF45" s="49"/>
      <c r="CG45" s="49"/>
      <c r="CH45" s="49"/>
      <c r="CI45" s="49"/>
      <c r="CJ45" s="49"/>
      <c r="CK45" s="49"/>
      <c r="CL45" s="50"/>
    </row>
    <row r="46" spans="1:90" x14ac:dyDescent="0.25">
      <c r="A46" s="3" t="s">
        <v>125</v>
      </c>
      <c r="B46" s="4"/>
      <c r="C46" s="5"/>
      <c r="D46" s="4"/>
      <c r="E46" s="5"/>
      <c r="F46" s="4"/>
      <c r="G46" s="5"/>
      <c r="H46" s="4"/>
      <c r="I46" s="5"/>
      <c r="J46" s="37"/>
      <c r="K46" s="38"/>
      <c r="L46" s="6"/>
      <c r="M46" s="7"/>
      <c r="N46" s="6"/>
      <c r="O46" s="7"/>
      <c r="P46" s="4"/>
      <c r="Q46" s="5"/>
      <c r="R46" s="4"/>
      <c r="S46" s="5"/>
      <c r="T46" s="4"/>
      <c r="U46" s="5"/>
      <c r="V46" s="37"/>
      <c r="W46" s="38"/>
      <c r="X46" s="4"/>
      <c r="Y46" s="5"/>
      <c r="Z46" s="6"/>
      <c r="AA46" s="7"/>
      <c r="AB46" s="6"/>
      <c r="AC46" s="7"/>
      <c r="AD46" s="4"/>
      <c r="AE46" s="5"/>
      <c r="AF46" s="4"/>
      <c r="AG46" s="5"/>
      <c r="AH46" s="4"/>
      <c r="AI46" s="5"/>
      <c r="AJ46" s="4"/>
      <c r="AK46" s="5"/>
      <c r="AL46" s="4"/>
      <c r="AM46" s="5"/>
      <c r="AN46" s="6"/>
      <c r="AO46" s="7"/>
      <c r="AP46" s="6"/>
      <c r="AQ46" s="7"/>
      <c r="AR46" s="37"/>
      <c r="AS46" s="38"/>
      <c r="AT46" s="4"/>
      <c r="AU46" s="5"/>
      <c r="AV46" s="4"/>
      <c r="AW46" s="5"/>
      <c r="AX46" s="4"/>
      <c r="AY46" s="5"/>
      <c r="AZ46" s="4"/>
      <c r="BA46" s="5"/>
      <c r="BB46" s="6"/>
      <c r="BC46" s="7"/>
      <c r="BD46" s="6"/>
      <c r="BE46" s="7"/>
      <c r="BF46" s="43"/>
      <c r="BG46" s="43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  <c r="BS46" s="49"/>
      <c r="BT46" s="49"/>
      <c r="BU46" s="49"/>
      <c r="BV46" s="49"/>
      <c r="BW46" s="49"/>
      <c r="BX46" s="49"/>
      <c r="BY46" s="49"/>
      <c r="BZ46" s="49"/>
      <c r="CA46" s="49"/>
      <c r="CB46" s="49"/>
      <c r="CC46" s="49"/>
      <c r="CD46" s="49"/>
      <c r="CE46" s="49"/>
      <c r="CF46" s="49"/>
      <c r="CG46" s="49"/>
      <c r="CH46" s="49"/>
      <c r="CI46" s="49"/>
      <c r="CJ46" s="49"/>
      <c r="CK46" s="49"/>
      <c r="CL46" s="50"/>
    </row>
    <row r="47" spans="1:90" x14ac:dyDescent="0.25">
      <c r="A47" s="3" t="s">
        <v>126</v>
      </c>
      <c r="B47" s="4"/>
      <c r="C47" s="5"/>
      <c r="D47" s="4"/>
      <c r="E47" s="5"/>
      <c r="F47" s="4"/>
      <c r="G47" s="5"/>
      <c r="H47" s="4"/>
      <c r="I47" s="5"/>
      <c r="J47" s="37"/>
      <c r="K47" s="38"/>
      <c r="L47" s="6"/>
      <c r="M47" s="7"/>
      <c r="N47" s="6"/>
      <c r="O47" s="7"/>
      <c r="P47" s="4"/>
      <c r="Q47" s="5"/>
      <c r="R47" s="4"/>
      <c r="S47" s="5"/>
      <c r="T47" s="4"/>
      <c r="U47" s="5"/>
      <c r="V47" s="37"/>
      <c r="W47" s="38"/>
      <c r="X47" s="4"/>
      <c r="Y47" s="5"/>
      <c r="Z47" s="6"/>
      <c r="AA47" s="7"/>
      <c r="AB47" s="6"/>
      <c r="AC47" s="7"/>
      <c r="AD47" s="4"/>
      <c r="AE47" s="5"/>
      <c r="AF47" s="4"/>
      <c r="AG47" s="5"/>
      <c r="AH47" s="4"/>
      <c r="AI47" s="5"/>
      <c r="AJ47" s="4"/>
      <c r="AK47" s="5"/>
      <c r="AL47" s="4"/>
      <c r="AM47" s="5"/>
      <c r="AN47" s="6"/>
      <c r="AO47" s="7"/>
      <c r="AP47" s="6"/>
      <c r="AQ47" s="7"/>
      <c r="AR47" s="37"/>
      <c r="AS47" s="38"/>
      <c r="AT47" s="4"/>
      <c r="AU47" s="5"/>
      <c r="AV47" s="4"/>
      <c r="AW47" s="5"/>
      <c r="AX47" s="4"/>
      <c r="AY47" s="5"/>
      <c r="AZ47" s="4"/>
      <c r="BA47" s="5"/>
      <c r="BB47" s="6"/>
      <c r="BC47" s="7"/>
      <c r="BD47" s="6"/>
      <c r="BE47" s="7"/>
      <c r="BF47" s="43"/>
      <c r="BG47" s="43"/>
      <c r="BH47" s="49"/>
      <c r="BI47" s="49"/>
      <c r="BJ47" s="49"/>
      <c r="BK47" s="49"/>
      <c r="BL47" s="49"/>
      <c r="BM47" s="49"/>
      <c r="BN47" s="49"/>
      <c r="BO47" s="49"/>
      <c r="BP47" s="49"/>
      <c r="BQ47" s="49"/>
      <c r="BR47" s="49"/>
      <c r="BS47" s="49"/>
      <c r="BT47" s="49"/>
      <c r="BU47" s="49"/>
      <c r="BV47" s="49"/>
      <c r="BW47" s="49"/>
      <c r="BX47" s="49"/>
      <c r="BY47" s="49"/>
      <c r="BZ47" s="49"/>
      <c r="CA47" s="49"/>
      <c r="CB47" s="49"/>
      <c r="CC47" s="49"/>
      <c r="CD47" s="49"/>
      <c r="CE47" s="49"/>
      <c r="CF47" s="49"/>
      <c r="CG47" s="49"/>
      <c r="CH47" s="49"/>
      <c r="CI47" s="49"/>
      <c r="CJ47" s="49"/>
      <c r="CK47" s="49"/>
      <c r="CL47" s="50"/>
    </row>
    <row r="48" spans="1:90" x14ac:dyDescent="0.25">
      <c r="A48" s="3" t="s">
        <v>127</v>
      </c>
      <c r="B48" s="4"/>
      <c r="C48" s="5"/>
      <c r="D48" s="4"/>
      <c r="E48" s="5"/>
      <c r="F48" s="4"/>
      <c r="G48" s="5"/>
      <c r="H48" s="4"/>
      <c r="I48" s="5"/>
      <c r="J48" s="37"/>
      <c r="K48" s="38"/>
      <c r="L48" s="6"/>
      <c r="M48" s="7"/>
      <c r="N48" s="6"/>
      <c r="O48" s="7"/>
      <c r="P48" s="4"/>
      <c r="Q48" s="5"/>
      <c r="R48" s="4"/>
      <c r="S48" s="5"/>
      <c r="T48" s="4"/>
      <c r="U48" s="5"/>
      <c r="V48" s="37"/>
      <c r="W48" s="38"/>
      <c r="X48" s="4"/>
      <c r="Y48" s="5"/>
      <c r="Z48" s="6"/>
      <c r="AA48" s="7"/>
      <c r="AB48" s="6"/>
      <c r="AC48" s="7"/>
      <c r="AD48" s="4"/>
      <c r="AE48" s="5"/>
      <c r="AF48" s="4"/>
      <c r="AG48" s="5"/>
      <c r="AH48" s="4"/>
      <c r="AI48" s="5"/>
      <c r="AJ48" s="4"/>
      <c r="AK48" s="5"/>
      <c r="AL48" s="4"/>
      <c r="AM48" s="5"/>
      <c r="AN48" s="6"/>
      <c r="AO48" s="7"/>
      <c r="AP48" s="6"/>
      <c r="AQ48" s="7"/>
      <c r="AR48" s="37"/>
      <c r="AS48" s="38"/>
      <c r="AT48" s="4"/>
      <c r="AU48" s="5"/>
      <c r="AV48" s="4"/>
      <c r="AW48" s="5"/>
      <c r="AX48" s="4"/>
      <c r="AY48" s="5"/>
      <c r="AZ48" s="4"/>
      <c r="BA48" s="5"/>
      <c r="BB48" s="6"/>
      <c r="BC48" s="7"/>
      <c r="BD48" s="6"/>
      <c r="BE48" s="7"/>
      <c r="BF48" s="43"/>
      <c r="BG48" s="43"/>
      <c r="BH48" s="49"/>
      <c r="BI48" s="49"/>
      <c r="BJ48" s="49"/>
      <c r="BK48" s="49"/>
      <c r="BL48" s="49"/>
      <c r="BM48" s="49"/>
      <c r="BN48" s="49"/>
      <c r="BO48" s="49"/>
      <c r="BP48" s="49"/>
      <c r="BQ48" s="49"/>
      <c r="BR48" s="49"/>
      <c r="BS48" s="49"/>
      <c r="BT48" s="49"/>
      <c r="BU48" s="49"/>
      <c r="BV48" s="49"/>
      <c r="BW48" s="49"/>
      <c r="BX48" s="49"/>
      <c r="BY48" s="49"/>
      <c r="BZ48" s="49"/>
      <c r="CA48" s="49"/>
      <c r="CB48" s="49"/>
      <c r="CC48" s="49"/>
      <c r="CD48" s="49"/>
      <c r="CE48" s="49"/>
      <c r="CF48" s="49"/>
      <c r="CG48" s="49"/>
      <c r="CH48" s="49"/>
      <c r="CI48" s="49"/>
      <c r="CJ48" s="49"/>
      <c r="CK48" s="49"/>
      <c r="CL48" s="50"/>
    </row>
    <row r="49" spans="1:942" x14ac:dyDescent="0.25">
      <c r="A49" s="3" t="s">
        <v>128</v>
      </c>
      <c r="B49" s="4"/>
      <c r="C49" s="5"/>
      <c r="D49" s="4"/>
      <c r="E49" s="5"/>
      <c r="F49" s="4"/>
      <c r="G49" s="5"/>
      <c r="H49" s="4"/>
      <c r="I49" s="5"/>
      <c r="J49" s="37"/>
      <c r="K49" s="38"/>
      <c r="L49" s="6"/>
      <c r="M49" s="7"/>
      <c r="N49" s="6"/>
      <c r="O49" s="7"/>
      <c r="P49" s="4"/>
      <c r="Q49" s="5"/>
      <c r="R49" s="4"/>
      <c r="S49" s="5"/>
      <c r="T49" s="4"/>
      <c r="U49" s="5"/>
      <c r="V49" s="37"/>
      <c r="W49" s="38"/>
      <c r="X49" s="4"/>
      <c r="Y49" s="5"/>
      <c r="Z49" s="6"/>
      <c r="AA49" s="7"/>
      <c r="AB49" s="6"/>
      <c r="AC49" s="7"/>
      <c r="AD49" s="4"/>
      <c r="AE49" s="5"/>
      <c r="AF49" s="4"/>
      <c r="AG49" s="5"/>
      <c r="AH49" s="4"/>
      <c r="AI49" s="5"/>
      <c r="AJ49" s="4"/>
      <c r="AK49" s="5"/>
      <c r="AL49" s="4"/>
      <c r="AM49" s="5"/>
      <c r="AN49" s="6"/>
      <c r="AO49" s="7"/>
      <c r="AP49" s="6"/>
      <c r="AQ49" s="7"/>
      <c r="AR49" s="37"/>
      <c r="AS49" s="38"/>
      <c r="AT49" s="4"/>
      <c r="AU49" s="5"/>
      <c r="AV49" s="4"/>
      <c r="AW49" s="5"/>
      <c r="AX49" s="4"/>
      <c r="AY49" s="5"/>
      <c r="AZ49" s="4"/>
      <c r="BA49" s="5"/>
      <c r="BB49" s="6"/>
      <c r="BC49" s="7"/>
      <c r="BD49" s="6"/>
      <c r="BE49" s="7"/>
      <c r="BF49" s="43"/>
      <c r="BG49" s="43"/>
      <c r="BH49" s="49">
        <f>COUNTIF(B49:BE49,"S1")</f>
        <v>0</v>
      </c>
      <c r="BI49" s="49">
        <f>(COUNTIF(B49:BE49,"/S1")+COUNTIF(B49:BE49,"S1/"))/2</f>
        <v>0</v>
      </c>
      <c r="BJ49" s="49">
        <f>COUNTIF(B49:BE49,"Nu")</f>
        <v>0</v>
      </c>
      <c r="BK49" s="49">
        <f>COUNTIF(B49:BE49,"S2")</f>
        <v>0</v>
      </c>
      <c r="BL49" s="49">
        <f>COUNTIF(B49:BE49,"S3")+1/2*(COUNTIF(B49:BE49,"/S3")+COUNTIF(B49:BE49,"S3/"))</f>
        <v>0</v>
      </c>
      <c r="BM49" s="49">
        <f>COUNTIF(B49:BE49,"Np")</f>
        <v>0</v>
      </c>
      <c r="BN49" s="49">
        <f>COUNTIF(B49:BE49,"H")</f>
        <v>0</v>
      </c>
      <c r="BO49" s="49">
        <f>COUNTIF(B49:BE49,"Sm")</f>
        <v>0</v>
      </c>
      <c r="BP49" s="49">
        <f>COUNTIF(B49:BE49,"Ns")</f>
        <v>0</v>
      </c>
      <c r="BQ49" s="49">
        <f>COUNTIF(B49:BE49,"Sm+")</f>
        <v>0</v>
      </c>
      <c r="BR49" s="49">
        <f>COUNTIF(B49:BE49,"Ns+")</f>
        <v>0</v>
      </c>
      <c r="BS49" s="49">
        <f>COUNTIF(B49:BE49,"R")</f>
        <v>0</v>
      </c>
      <c r="BT49" s="49">
        <f>COUNTIF(B49:BE49,"R+")</f>
        <v>0</v>
      </c>
      <c r="BU49" s="49">
        <f>(COUNTIF(B49:BE49,"R/")+COUNTIF(B49:BE49,"/R"))/2</f>
        <v>0</v>
      </c>
      <c r="BV49" s="49">
        <f>COUNTIF(B49:BE49,"RR")</f>
        <v>0</v>
      </c>
      <c r="BW49" s="49">
        <f>COUNTIF(B49:BE49,"Nr")</f>
        <v>0</v>
      </c>
      <c r="BX49" s="49">
        <f>COUNTIF(B49:BE49,"N+")</f>
        <v>0</v>
      </c>
      <c r="BY49" s="49">
        <f>COUNTIF(B49:BE49,"L")</f>
        <v>0</v>
      </c>
      <c r="BZ49" s="49">
        <f>COUNTIF(B49:BE49,"NL")</f>
        <v>0</v>
      </c>
      <c r="CA49" s="49">
        <f>COUNTIF(B49:BE49,"A")</f>
        <v>0</v>
      </c>
      <c r="CB49" s="49">
        <f>COUNTIF(B49:BE49,"NA")</f>
        <v>0</v>
      </c>
      <c r="CC49" s="49">
        <f>COUNTIF(B49:BE49,"J")</f>
        <v>0</v>
      </c>
      <c r="CD49" s="49">
        <f>COUNTIF(B49:BE49,"N")</f>
        <v>0</v>
      </c>
      <c r="CE49" s="49">
        <f>SUMPRODUCT((COUNTIF(L49,{"S1";"S2";"S3";"Sm";"R";"H";"L";"A";"J";"Sm+";"R+";"RR"})))+SUMPRODUCT((COUNTIF(Z49,{"S1";"S2";"S3";"Sm";"R";"H";"L";"A";"J";"Sm+";"R+";"RR"})))+SUMPRODUCT((COUNTIF(AN49,{"S1";"S2";"S3";"Sm";"R";"H";"L";"A";"J";"Sm+";"R+";"RR"})))+SUMPRODUCT((COUNTIF(BB49,{"S1";"S2";"S3";"Sm";"R";"H";"L";"A";"J";"R+";"Sm+";"RR"})))</f>
        <v>0</v>
      </c>
      <c r="CF49" s="49">
        <f>SUMPRODUCT((COUNTIF(N49,{"S1";"S2";"S3";"Sm";"R";"H";"L";"A";"J";"Sm+";"R+"})))+SUMPRODUCT((COUNTIF(AB49,{"S1";"S2";"S3";"Sm";"R";"H";"L";"A";"J";"Sm+";"R+"})))+SUMPRODUCT((COUNTIF(AP49,{"S1";"S2";"S3";"Sm";"R";"H";"L";"A";"J";"Sm+";"R+"})))+SUMPRODUCT((COUNTIF(BD49,{"S1";"S2";"S3";"Sm";"R";"H";"L";"A";"J";"R+";"Sm+"})))</f>
        <v>0</v>
      </c>
      <c r="CG49" s="49">
        <f>SUMPRODUCT((COUNTIF(J49,{"S1";"S2";"S3";"Sm";"R";"H";"L";"A";"J";"Sm+";"R+"})))+SUMPRODUCT((COUNTIF(V49,{"S1";"S2";"S3";"Sm";"R";"H";"L";"A";"J";"Sm+";"R+"})))+SUMPRODUCT((COUNTIF(AR49,{"S1";"S2";"S3";"Sm";"R";"H";"L";"A";"J";"Sm+";"R+"})))</f>
        <v>0</v>
      </c>
      <c r="CH49" s="49">
        <f>(SUMPRODUCT((B49:BD49="S1")*(C49:BE49="NL"))+SUMPRODUCT((B49:BD49="S2")*(C49:BE49="NL"))+SUMPRODUCT((B49:BD49="Sm")*(C49:BE49="NL"))+SUMPRODUCT((B49:BD49="S3")*(C49:BE49="NL"))+SUMPRODUCT((B49:BD49="R")*(C49:BE49="NL"))+SUMPRODUCT((B49:BD49="H")*(C49:BE49="NL")))*1.5</f>
        <v>0</v>
      </c>
      <c r="CI49" s="49">
        <f>(SUMPRODUCT((D49:BD49="L")*(E49:BE49="Nu"))+SUMPRODUCT((D49:BD49="L")*(E49:BE49="Ns"))+SUMPRODUCT((D49:BD49="L")*(E49:BE49="Np"))+SUMPRODUCT((D49:BD49="L")*(E49:BE49="Nr"))+SUMPRODUCT((D49:BD49="L")*(E49:BE49="N")))*1.5</f>
        <v>0</v>
      </c>
      <c r="CJ49" s="49">
        <f>(SUMPRODUCT((B49:BD49="S1")*(C49:BE49="NA"))+SUMPRODUCT((B49:BD49="S2")*(C49:BE49="NA"))+SUMPRODUCT((B49:BD49="Sm")*(C49:BE49="NA"))+SUMPRODUCT((B49:BD49="S3")*(C49:BE49="NA"))+SUMPRODUCT((B49:BD49="R")*(C49:BE49="NA"))+SUMPRODUCT((B49:BD49="H")*(C49:BE49="NA")))*1.5</f>
        <v>0</v>
      </c>
      <c r="CK49" s="49">
        <f>(SUMPRODUCT((D49:BD49="A")*(E49:BE49="Nu"))+SUMPRODUCT((D49:BD49="A")*(E49:BE49="Ns"))+SUMPRODUCT((D49:BD49="A")*(E49:BE49="Np"))+SUMPRODUCT((D49:BD49="A")*(E49:BE49="Nr"))+SUMPRODUCT((D49:BD49="A")*(E49:BE49="N")))*1.5</f>
        <v>0</v>
      </c>
      <c r="CL49" s="50" t="e">
        <f>#REF!</f>
        <v>#REF!</v>
      </c>
    </row>
    <row r="50" spans="1:942" x14ac:dyDescent="0.25">
      <c r="A50" s="3" t="s">
        <v>129</v>
      </c>
      <c r="B50" s="4"/>
      <c r="C50" s="5"/>
      <c r="D50" s="4"/>
      <c r="E50" s="5"/>
      <c r="F50" s="4"/>
      <c r="G50" s="5"/>
      <c r="H50" s="4"/>
      <c r="I50" s="5"/>
      <c r="J50" s="37"/>
      <c r="K50" s="38"/>
      <c r="L50" s="6"/>
      <c r="M50" s="7"/>
      <c r="N50" s="6"/>
      <c r="O50" s="7"/>
      <c r="P50" s="4"/>
      <c r="Q50" s="5"/>
      <c r="R50" s="4"/>
      <c r="S50" s="5"/>
      <c r="T50" s="4"/>
      <c r="U50" s="5"/>
      <c r="V50" s="37"/>
      <c r="W50" s="38"/>
      <c r="X50" s="4"/>
      <c r="Y50" s="5"/>
      <c r="Z50" s="6"/>
      <c r="AA50" s="7"/>
      <c r="AB50" s="6"/>
      <c r="AC50" s="7"/>
      <c r="AD50" s="4"/>
      <c r="AE50" s="5"/>
      <c r="AF50" s="4"/>
      <c r="AG50" s="5"/>
      <c r="AH50" s="4"/>
      <c r="AI50" s="5"/>
      <c r="AJ50" s="4"/>
      <c r="AK50" s="5"/>
      <c r="AL50" s="4"/>
      <c r="AM50" s="5"/>
      <c r="AN50" s="6"/>
      <c r="AO50" s="7"/>
      <c r="AP50" s="6"/>
      <c r="AQ50" s="7"/>
      <c r="AR50" s="37"/>
      <c r="AS50" s="38"/>
      <c r="AT50" s="4"/>
      <c r="AU50" s="5"/>
      <c r="AV50" s="4"/>
      <c r="AW50" s="5"/>
      <c r="AX50" s="4"/>
      <c r="AY50" s="5"/>
      <c r="AZ50" s="4"/>
      <c r="BA50" s="5"/>
      <c r="BB50" s="6"/>
      <c r="BC50" s="7"/>
      <c r="BD50" s="6"/>
      <c r="BE50" s="7"/>
      <c r="BF50" s="43"/>
      <c r="BG50" s="43"/>
      <c r="BH50" s="49">
        <f>COUNTIF(B50:BE50,"S1")</f>
        <v>0</v>
      </c>
      <c r="BI50" s="49">
        <f>(COUNTIF(B50:BE50,"/S1")+COUNTIF(B50:BE50,"S1/"))/2</f>
        <v>0</v>
      </c>
      <c r="BJ50" s="49">
        <f>COUNTIF(B50:BE50,"Nu")</f>
        <v>0</v>
      </c>
      <c r="BK50" s="49">
        <f>COUNTIF(B50:BE50,"S2")</f>
        <v>0</v>
      </c>
      <c r="BL50" s="49">
        <f>COUNTIF(B50:BE50,"S3")+1/2*(COUNTIF(B50:BE50,"/S3")+COUNTIF(B50:BE50,"S3/"))</f>
        <v>0</v>
      </c>
      <c r="BM50" s="49">
        <f>COUNTIF(B50:BE50,"Np")</f>
        <v>0</v>
      </c>
      <c r="BN50" s="49">
        <f>COUNTIF(B50:BE50,"H")</f>
        <v>0</v>
      </c>
      <c r="BO50" s="49">
        <f>COUNTIF(B50:BE50,"Sm")</f>
        <v>0</v>
      </c>
      <c r="BP50" s="49">
        <f>COUNTIF(B50:BE50,"Ns")</f>
        <v>0</v>
      </c>
      <c r="BQ50" s="49">
        <f>COUNTIF(B50:BE50,"Sm+")</f>
        <v>0</v>
      </c>
      <c r="BR50" s="49">
        <f>COUNTIF(B50:BE50,"Ns+")</f>
        <v>0</v>
      </c>
      <c r="BS50" s="49">
        <f>COUNTIF(B50:BE50,"R")</f>
        <v>0</v>
      </c>
      <c r="BT50" s="49">
        <f>COUNTIF(B50:BE50,"R+")</f>
        <v>0</v>
      </c>
      <c r="BU50" s="49">
        <f>(COUNTIF(B50:BE50,"R/")+COUNTIF(B50:BE50,"/R"))/2</f>
        <v>0</v>
      </c>
      <c r="BV50" s="49">
        <f>COUNTIF(B50:BE50,"RR")</f>
        <v>0</v>
      </c>
      <c r="BW50" s="49">
        <f>COUNTIF(B50:BE50,"Nr")</f>
        <v>0</v>
      </c>
      <c r="BX50" s="49">
        <f>COUNTIF(B50:BE50,"N+")</f>
        <v>0</v>
      </c>
      <c r="BY50" s="49">
        <f>COUNTIF(B50:BE50,"L")</f>
        <v>0</v>
      </c>
      <c r="BZ50" s="49">
        <f>COUNTIF(B50:BE50,"NL")</f>
        <v>0</v>
      </c>
      <c r="CA50" s="49">
        <f>COUNTIF(B50:BE50,"A")</f>
        <v>0</v>
      </c>
      <c r="CB50" s="49">
        <f>COUNTIF(B50:BE50,"NA")</f>
        <v>0</v>
      </c>
      <c r="CC50" s="49">
        <f>COUNTIF(B50:BE50,"J")</f>
        <v>0</v>
      </c>
      <c r="CD50" s="49">
        <f>COUNTIF(B50:BE50,"N")</f>
        <v>0</v>
      </c>
      <c r="CE50" s="49">
        <f>SUMPRODUCT((COUNTIF(L50,{"S1";"S2";"S3";"Sm";"R";"H";"L";"A";"J";"Sm+";"R+";"RR"})))+SUMPRODUCT((COUNTIF(Z50,{"S1";"S2";"S3";"Sm";"R";"H";"L";"A";"J";"Sm+";"R+";"RR"})))+SUMPRODUCT((COUNTIF(AN50,{"S1";"S2";"S3";"Sm";"R";"H";"L";"A";"J";"Sm+";"R+";"RR"})))+SUMPRODUCT((COUNTIF(BB50,{"S1";"S2";"S3";"Sm";"R";"H";"L";"A";"J";"R+";"Sm+";"RR"})))</f>
        <v>0</v>
      </c>
      <c r="CF50" s="49">
        <f>SUMPRODUCT((COUNTIF(N50,{"S1";"S2";"S3";"Sm";"R";"H";"L";"A";"J";"Sm+";"R+"})))+SUMPRODUCT((COUNTIF(AB50,{"S1";"S2";"S3";"Sm";"R";"H";"L";"A";"J";"Sm+";"R+"})))+SUMPRODUCT((COUNTIF(AP50,{"S1";"S2";"S3";"Sm";"R";"H";"L";"A";"J";"Sm+";"R+"})))+SUMPRODUCT((COUNTIF(BD50,{"S1";"S2";"S3";"Sm";"R";"H";"L";"A";"J";"R+";"Sm+"})))</f>
        <v>0</v>
      </c>
      <c r="CG50" s="49">
        <f>SUMPRODUCT((COUNTIF(J50,{"S1";"S2";"S3";"Sm";"R";"H";"L";"A";"J";"Sm+";"R+"})))+SUMPRODUCT((COUNTIF(V50,{"S1";"S2";"S3";"Sm";"R";"H";"L";"A";"J";"Sm+";"R+"})))+SUMPRODUCT((COUNTIF(AR50,{"S1";"S2";"S3";"Sm";"R";"H";"L";"A";"J";"Sm+";"R+"})))</f>
        <v>0</v>
      </c>
      <c r="CH50" s="49">
        <f>(SUMPRODUCT((B50:BD50="S1")*(C50:BE50="NL"))+SUMPRODUCT((B50:BD50="S2")*(C50:BE50="NL"))+SUMPRODUCT((B50:BD50="Sm")*(C50:BE50="NL"))+SUMPRODUCT((B50:BD50="S3")*(C50:BE50="NL"))+SUMPRODUCT((B50:BD50="R")*(C50:BE50="NL"))+SUMPRODUCT((B50:BD50="H")*(C50:BE50="NL")))*1.5</f>
        <v>0</v>
      </c>
      <c r="CI50" s="49">
        <f>(SUMPRODUCT((D50:BD50="L")*(E50:BE50="Nu"))+SUMPRODUCT((D50:BD50="L")*(E50:BE50="Ns"))+SUMPRODUCT((D50:BD50="L")*(E50:BE50="Np"))+SUMPRODUCT((D50:BD50="L")*(E50:BE50="Nr"))+SUMPRODUCT((D50:BD50="L")*(E50:BE50="N")))*1.5</f>
        <v>0</v>
      </c>
      <c r="CJ50" s="49">
        <f>(SUMPRODUCT((B50:BD50="S1")*(C50:BE50="NA"))+SUMPRODUCT((B50:BD50="S2")*(C50:BE50="NA"))+SUMPRODUCT((B50:BD50="Sm")*(C50:BE50="NA"))+SUMPRODUCT((B50:BD50="S3")*(C50:BE50="NA"))+SUMPRODUCT((B50:BD50="R")*(C50:BE50="NA"))+SUMPRODUCT((B50:BD50="H")*(C50:BE50="NA")))*1.5</f>
        <v>0</v>
      </c>
      <c r="CK50" s="49">
        <f>(SUMPRODUCT((D50:BD50="A")*(E50:BE50="Nu"))+SUMPRODUCT((D50:BD50="A")*(E50:BE50="Ns"))+SUMPRODUCT((D50:BD50="A")*(E50:BE50="Np"))+SUMPRODUCT((D50:BD50="A")*(E50:BE50="Nr"))+SUMPRODUCT((D50:BD50="A")*(E50:BE50="N")))*1.5</f>
        <v>0</v>
      </c>
      <c r="CL50" s="50" t="e">
        <f>#REF!</f>
        <v>#REF!</v>
      </c>
      <c r="CM50">
        <f>10*(BH50+BK50+BL50+BN50+BO50+BQ50+BS50+BT50+CC50)+5*(BI50+BU50+BV50)+14*(BJ50+BM50+BR50+BP50+BW50+BX50+CD50)+12*(BY50+BZ50+CA50+CB50)</f>
        <v>0</v>
      </c>
    </row>
    <row r="51" spans="1:942" x14ac:dyDescent="0.25">
      <c r="A51" s="3" t="s">
        <v>130</v>
      </c>
      <c r="B51" s="4"/>
      <c r="C51" s="5"/>
      <c r="D51" s="4"/>
      <c r="E51" s="5"/>
      <c r="F51" s="4"/>
      <c r="G51" s="5"/>
      <c r="H51" s="4"/>
      <c r="I51" s="5"/>
      <c r="J51" s="37"/>
      <c r="K51" s="38"/>
      <c r="L51" s="6"/>
      <c r="M51" s="7"/>
      <c r="N51" s="6"/>
      <c r="O51" s="7"/>
      <c r="P51" s="4"/>
      <c r="Q51" s="5"/>
      <c r="R51" s="4"/>
      <c r="S51" s="5"/>
      <c r="T51" s="4"/>
      <c r="U51" s="5"/>
      <c r="V51" s="37"/>
      <c r="W51" s="38"/>
      <c r="X51" s="4"/>
      <c r="Y51" s="5"/>
      <c r="Z51" s="6"/>
      <c r="AA51" s="7"/>
      <c r="AB51" s="6"/>
      <c r="AC51" s="7"/>
      <c r="AD51" s="4"/>
      <c r="AE51" s="5"/>
      <c r="AF51" s="4"/>
      <c r="AG51" s="5"/>
      <c r="AH51" s="4"/>
      <c r="AI51" s="5"/>
      <c r="AJ51" s="4"/>
      <c r="AK51" s="5"/>
      <c r="AL51" s="4"/>
      <c r="AM51" s="5"/>
      <c r="AN51" s="6"/>
      <c r="AO51" s="7"/>
      <c r="AP51" s="6"/>
      <c r="AQ51" s="7"/>
      <c r="AR51" s="37"/>
      <c r="AS51" s="38"/>
      <c r="AT51" s="4"/>
      <c r="AU51" s="5"/>
      <c r="AV51" s="4"/>
      <c r="AW51" s="5"/>
      <c r="AX51" s="4"/>
      <c r="AY51" s="5"/>
      <c r="AZ51" s="4"/>
      <c r="BA51" s="5"/>
      <c r="BB51" s="6"/>
      <c r="BC51" s="7"/>
      <c r="BD51" s="6"/>
      <c r="BE51" s="7"/>
      <c r="BF51" s="43"/>
      <c r="BG51" s="43"/>
      <c r="BH51" s="49">
        <f>COUNTIF(B51:BE51,"S1")</f>
        <v>0</v>
      </c>
      <c r="BI51" s="49">
        <f>(COUNTIF(B51:BE51,"/S1")+COUNTIF(B51:BE51,"S1/"))/2</f>
        <v>0</v>
      </c>
      <c r="BJ51" s="49">
        <f>COUNTIF(B51:BE51,"Nu")</f>
        <v>0</v>
      </c>
      <c r="BK51" s="49">
        <f>COUNTIF(B51:BE51,"S2")</f>
        <v>0</v>
      </c>
      <c r="BL51" s="49">
        <f>COUNTIF(B51:BE51,"S3")+1/2*(COUNTIF(B51:BE51,"/S3")+COUNTIF(B51:BE51,"S3/"))</f>
        <v>0</v>
      </c>
      <c r="BM51" s="49">
        <f>COUNTIF(B51:BE51,"Np")</f>
        <v>0</v>
      </c>
      <c r="BN51" s="49">
        <f>COUNTIF(B51:BE51,"H")</f>
        <v>0</v>
      </c>
      <c r="BO51" s="49">
        <f>COUNTIF(B51:BE51,"Sm")</f>
        <v>0</v>
      </c>
      <c r="BP51" s="49">
        <f>COUNTIF(B51:BE51,"Ns")</f>
        <v>0</v>
      </c>
      <c r="BQ51" s="49">
        <f>COUNTIF(B51:BE51,"Sm+")</f>
        <v>0</v>
      </c>
      <c r="BR51" s="49">
        <f>COUNTIF(B51:BE51,"Ns+")</f>
        <v>0</v>
      </c>
      <c r="BS51" s="49">
        <f>COUNTIF(B51:BE51,"R")</f>
        <v>0</v>
      </c>
      <c r="BT51" s="49">
        <f>COUNTIF(B51:BE51,"R+")</f>
        <v>0</v>
      </c>
      <c r="BU51" s="49">
        <f>(COUNTIF(B51:BE51,"R/")+COUNTIF(B51:BE51,"/R"))/2</f>
        <v>0</v>
      </c>
      <c r="BV51" s="49">
        <f>COUNTIF(B51:BE51,"RR")</f>
        <v>0</v>
      </c>
      <c r="BW51" s="49">
        <f>COUNTIF(B51:BE51,"Nr")</f>
        <v>0</v>
      </c>
      <c r="BX51" s="49">
        <f>COUNTIF(B51:BE51,"N+")</f>
        <v>0</v>
      </c>
      <c r="BY51" s="49">
        <f>COUNTIF(B51:BE51,"L")</f>
        <v>0</v>
      </c>
      <c r="BZ51" s="49">
        <f>COUNTIF(B51:BE51,"NL")</f>
        <v>0</v>
      </c>
      <c r="CA51" s="49">
        <f>COUNTIF(B51:BE51,"A")</f>
        <v>0</v>
      </c>
      <c r="CB51" s="49">
        <f>COUNTIF(B51:BE51,"NA")</f>
        <v>0</v>
      </c>
      <c r="CC51" s="49">
        <f>COUNTIF(B51:BE51,"J")</f>
        <v>0</v>
      </c>
      <c r="CD51" s="49">
        <f>COUNTIF(B51:BE51,"N")</f>
        <v>0</v>
      </c>
      <c r="CE51" s="49">
        <f>SUMPRODUCT((COUNTIF(L51,{"S1";"S2";"S3";"Sm";"R";"H";"L";"A";"J";"Sm+";"R+";"RR"})))+SUMPRODUCT((COUNTIF(Z51,{"S1";"S2";"S3";"Sm";"R";"H";"L";"A";"J";"Sm+";"R+";"RR"})))+SUMPRODUCT((COUNTIF(AN51,{"S1";"S2";"S3";"Sm";"R";"H";"L";"A";"J";"Sm+";"R+";"RR"})))+SUMPRODUCT((COUNTIF(BB51,{"S1";"S2";"S3";"Sm";"R";"H";"L";"A";"J";"R+";"Sm+";"RR"})))</f>
        <v>0</v>
      </c>
      <c r="CF51" s="49">
        <f>SUMPRODUCT((COUNTIF(N51,{"S1";"S2";"S3";"Sm";"R";"H";"L";"A";"J";"Sm+";"R+"})))+SUMPRODUCT((COUNTIF(AB51,{"S1";"S2";"S3";"Sm";"R";"H";"L";"A";"J";"Sm+";"R+"})))+SUMPRODUCT((COUNTIF(AP51,{"S1";"S2";"S3";"Sm";"R";"H";"L";"A";"J";"Sm+";"R+"})))+SUMPRODUCT((COUNTIF(BD51,{"S1";"S2";"S3";"Sm";"R";"H";"L";"A";"J";"R+";"Sm+"})))</f>
        <v>0</v>
      </c>
      <c r="CG51" s="49">
        <f>SUMPRODUCT((COUNTIF(J51,{"S1";"S2";"S3";"Sm";"R";"H";"L";"A";"J";"Sm+";"R+"})))+SUMPRODUCT((COUNTIF(V51,{"S1";"S2";"S3";"Sm";"R";"H";"L";"A";"J";"Sm+";"R+"})))+SUMPRODUCT((COUNTIF(AR51,{"S1";"S2";"S3";"Sm";"R";"H";"L";"A";"J";"Sm+";"R+"})))</f>
        <v>0</v>
      </c>
      <c r="CH51" s="49">
        <f>(SUMPRODUCT((B51:BD51="S1")*(C51:BE51="NL"))+SUMPRODUCT((B51:BD51="S2")*(C51:BE51="NL"))+SUMPRODUCT((B51:BD51="Sm")*(C51:BE51="NL"))+SUMPRODUCT((B51:BD51="S3")*(C51:BE51="NL"))+SUMPRODUCT((B51:BD51="R")*(C51:BE51="NL"))+SUMPRODUCT((B51:BD51="H")*(C51:BE51="NL")))*1.5</f>
        <v>0</v>
      </c>
      <c r="CI51" s="49">
        <f>(SUMPRODUCT((D51:BD51="L")*(E51:BE51="Nu"))+SUMPRODUCT((D51:BD51="L")*(E51:BE51="Ns"))+SUMPRODUCT((D51:BD51="L")*(E51:BE51="Np"))+SUMPRODUCT((D51:BD51="L")*(E51:BE51="Nr"))+SUMPRODUCT((D51:BD51="L")*(E51:BE51="N")))*1.5</f>
        <v>0</v>
      </c>
      <c r="CJ51" s="49">
        <f>(SUMPRODUCT((B51:BD51="S1")*(C51:BE51="NA"))+SUMPRODUCT((B51:BD51="S2")*(C51:BE51="NA"))+SUMPRODUCT((B51:BD51="Sm")*(C51:BE51="NA"))+SUMPRODUCT((B51:BD51="S3")*(C51:BE51="NA"))+SUMPRODUCT((B51:BD51="R")*(C51:BE51="NA"))+SUMPRODUCT((B51:BD51="H")*(C51:BE51="NA")))*1.5</f>
        <v>0</v>
      </c>
      <c r="CK51" s="49">
        <f>(SUMPRODUCT((D51:BD51="A")*(E51:BE51="Nu"))+SUMPRODUCT((D51:BD51="A")*(E51:BE51="Ns"))+SUMPRODUCT((D51:BD51="A")*(E51:BE51="Np"))+SUMPRODUCT((D51:BD51="A")*(E51:BE51="Nr"))+SUMPRODUCT((D51:BD51="A")*(E51:BE51="N")))*1.5</f>
        <v>0</v>
      </c>
      <c r="CL51" s="50" t="e">
        <f>#REF!</f>
        <v>#REF!</v>
      </c>
    </row>
    <row r="52" spans="1:942" ht="15.75" thickBot="1" x14ac:dyDescent="0.3">
      <c r="A52" s="3" t="s">
        <v>131</v>
      </c>
      <c r="B52" s="4"/>
      <c r="C52" s="5"/>
      <c r="D52" s="4"/>
      <c r="E52" s="5"/>
      <c r="F52" s="4"/>
      <c r="G52" s="5"/>
      <c r="H52" s="4"/>
      <c r="I52" s="5"/>
      <c r="J52" s="37"/>
      <c r="K52" s="38"/>
      <c r="L52" s="6"/>
      <c r="M52" s="7"/>
      <c r="N52" s="6"/>
      <c r="O52" s="7"/>
      <c r="P52" s="4" t="s">
        <v>6</v>
      </c>
      <c r="Q52" s="5" t="s">
        <v>42</v>
      </c>
      <c r="R52" s="4" t="s">
        <v>6</v>
      </c>
      <c r="S52" s="5" t="s">
        <v>42</v>
      </c>
      <c r="T52" s="4" t="s">
        <v>6</v>
      </c>
      <c r="U52" s="5" t="s">
        <v>42</v>
      </c>
      <c r="V52" s="37" t="s">
        <v>6</v>
      </c>
      <c r="W52" s="38" t="s">
        <v>42</v>
      </c>
      <c r="X52" s="4" t="s">
        <v>6</v>
      </c>
      <c r="Y52" s="5" t="s">
        <v>42</v>
      </c>
      <c r="Z52" s="6" t="s">
        <v>6</v>
      </c>
      <c r="AA52" s="7" t="s">
        <v>42</v>
      </c>
      <c r="AB52" s="6" t="s">
        <v>6</v>
      </c>
      <c r="AC52" s="7" t="s">
        <v>42</v>
      </c>
      <c r="AD52" s="4"/>
      <c r="AE52" s="5"/>
      <c r="AF52" s="4"/>
      <c r="AG52" s="5"/>
      <c r="AH52" s="4"/>
      <c r="AI52" s="5"/>
      <c r="AJ52" s="4"/>
      <c r="AK52" s="5"/>
      <c r="AL52" s="4"/>
      <c r="AM52" s="5"/>
      <c r="AN52" s="6"/>
      <c r="AO52" s="7"/>
      <c r="AP52" s="6"/>
      <c r="AQ52" s="7"/>
      <c r="AR52" s="37" t="s">
        <v>6</v>
      </c>
      <c r="AS52" s="38" t="s">
        <v>42</v>
      </c>
      <c r="AT52" s="4" t="s">
        <v>6</v>
      </c>
      <c r="AU52" s="5" t="s">
        <v>42</v>
      </c>
      <c r="AV52" s="4" t="s">
        <v>6</v>
      </c>
      <c r="AW52" s="5" t="s">
        <v>42</v>
      </c>
      <c r="AX52" s="4" t="s">
        <v>6</v>
      </c>
      <c r="AY52" s="5" t="s">
        <v>42</v>
      </c>
      <c r="AZ52" s="4" t="s">
        <v>6</v>
      </c>
      <c r="BA52" s="5" t="s">
        <v>42</v>
      </c>
      <c r="BB52" s="6" t="s">
        <v>6</v>
      </c>
      <c r="BC52" s="7" t="s">
        <v>42</v>
      </c>
      <c r="BD52" s="6" t="s">
        <v>6</v>
      </c>
      <c r="BE52" s="7" t="s">
        <v>42</v>
      </c>
      <c r="BF52" s="43"/>
      <c r="BG52" s="43"/>
      <c r="BH52" s="49">
        <f>COUNTIF(B52:BE52,"S1")</f>
        <v>0</v>
      </c>
      <c r="BI52" s="49">
        <f>(COUNTIF(B52:BE52,"/S1")+COUNTIF(B52:BE52,"S1/"))/2</f>
        <v>0</v>
      </c>
      <c r="BJ52" s="49">
        <f>COUNTIF(B52:BE52,"Nu")</f>
        <v>0</v>
      </c>
      <c r="BK52" s="49">
        <f>COUNTIF(B52:BE52,"S2")</f>
        <v>0</v>
      </c>
      <c r="BL52" s="49">
        <f>COUNTIF(B52:BE52,"S3")+1/2*(COUNTIF(B52:BE52,"/S3")+COUNTIF(B52:BE52,"S3/"))</f>
        <v>0</v>
      </c>
      <c r="BM52" s="49">
        <f>COUNTIF(B52:BE52,"Np")</f>
        <v>0</v>
      </c>
      <c r="BN52" s="49">
        <f>COUNTIF(B52:BE52,"H")</f>
        <v>0</v>
      </c>
      <c r="BO52" s="49">
        <f>COUNTIF(B52:BE52,"Sm")</f>
        <v>0</v>
      </c>
      <c r="BP52" s="49">
        <f>COUNTIF(B52:BE52,"Ns")</f>
        <v>0</v>
      </c>
      <c r="BQ52" s="49">
        <f>COUNTIF(B52:BE52,"Sm+")</f>
        <v>0</v>
      </c>
      <c r="BR52" s="49">
        <f>COUNTIF(B52:BE52,"Ns+")</f>
        <v>0</v>
      </c>
      <c r="BS52" s="49">
        <f>COUNTIF(B52:BE52,"R")</f>
        <v>0</v>
      </c>
      <c r="BT52" s="49">
        <f>COUNTIF(B52:BE52,"R+")</f>
        <v>0</v>
      </c>
      <c r="BU52" s="49">
        <f>(COUNTIF(B52:BE52,"R/")+COUNTIF(B52:BE52,"/R"))/2</f>
        <v>0</v>
      </c>
      <c r="BV52" s="49">
        <f>COUNTIF(B52:BE52,"RR")</f>
        <v>0</v>
      </c>
      <c r="BW52" s="49">
        <f>COUNTIF(B52:BE52,"Nr")</f>
        <v>0</v>
      </c>
      <c r="BX52" s="49">
        <f>COUNTIF(B52:BE52,"N+")</f>
        <v>0</v>
      </c>
      <c r="BY52" s="49">
        <f>COUNTIF(B52:BE52,"L")</f>
        <v>14</v>
      </c>
      <c r="BZ52" s="49">
        <f>COUNTIF(B52:BE52,"NL")</f>
        <v>14</v>
      </c>
      <c r="CA52" s="49">
        <f>COUNTIF(B52:BE52,"A")</f>
        <v>0</v>
      </c>
      <c r="CB52" s="49">
        <f>COUNTIF(B52:BE52,"NA")</f>
        <v>0</v>
      </c>
      <c r="CC52" s="49">
        <f>COUNTIF(B52:BE52,"J")</f>
        <v>0</v>
      </c>
      <c r="CD52" s="49">
        <f>COUNTIF(B52:BE52,"N")</f>
        <v>0</v>
      </c>
      <c r="CE52" s="49">
        <f>SUMPRODUCT((COUNTIF(L52,{"S1";"S2";"S3";"Sm";"R";"H";"L";"A";"J";"Sm+";"R+";"RR"})))+SUMPRODUCT((COUNTIF(Z52,{"S1";"S2";"S3";"Sm";"R";"H";"L";"A";"J";"Sm+";"R+";"RR"})))+SUMPRODUCT((COUNTIF(AN52,{"S1";"S2";"S3";"Sm";"R";"H";"L";"A";"J";"Sm+";"R+";"RR"})))+SUMPRODUCT((COUNTIF(BB52,{"S1";"S2";"S3";"Sm";"R";"H";"L";"A";"J";"R+";"Sm+";"RR"})))</f>
        <v>2</v>
      </c>
      <c r="CF52" s="49">
        <f>SUMPRODUCT((COUNTIF(N52,{"S1";"S2";"S3";"Sm";"R";"H";"L";"A";"J";"Sm+";"R+"})))+SUMPRODUCT((COUNTIF(AB52,{"S1";"S2";"S3";"Sm";"R";"H";"L";"A";"J";"Sm+";"R+"})))+SUMPRODUCT((COUNTIF(AP52,{"S1";"S2";"S3";"Sm";"R";"H";"L";"A";"J";"Sm+";"R+"})))+SUMPRODUCT((COUNTIF(BD52,{"S1";"S2";"S3";"Sm";"R";"H";"L";"A";"J";"R+";"Sm+"})))</f>
        <v>2</v>
      </c>
      <c r="CG52" s="49">
        <f>SUMPRODUCT((COUNTIF(J52,{"S1";"S2";"S3";"Sm";"R";"H";"L";"A";"J";"Sm+";"R+"})))+SUMPRODUCT((COUNTIF(V52,{"S1";"S2";"S3";"Sm";"R";"H";"L";"A";"J";"Sm+";"R+"})))+SUMPRODUCT((COUNTIF(AR52,{"S1";"S2";"S3";"Sm";"R";"H";"L";"A";"J";"Sm+";"R+"})))</f>
        <v>2</v>
      </c>
      <c r="CH52" s="49">
        <f>(SUMPRODUCT((B52:BD52="S1")*(C52:BE52="NL"))+SUMPRODUCT((B52:BD52="S2")*(C52:BE52="NL"))+SUMPRODUCT((B52:BD52="Sm")*(C52:BE52="NL"))+SUMPRODUCT((B52:BD52="S3")*(C52:BE52="NL"))+SUMPRODUCT((B52:BD52="R")*(C52:BE52="NL"))+SUMPRODUCT((B52:BD52="H")*(C52:BE52="NL")))*1.5</f>
        <v>0</v>
      </c>
      <c r="CI52" s="49">
        <f>(SUMPRODUCT((D52:BD52="L")*(E52:BE52="Nu"))+SUMPRODUCT((D52:BD52="L")*(E52:BE52="Ns"))+SUMPRODUCT((D52:BD52="L")*(E52:BE52="Np"))+SUMPRODUCT((D52:BD52="L")*(E52:BE52="Nr"))+SUMPRODUCT((D52:BD52="L")*(E52:BE52="N")))*1.5</f>
        <v>0</v>
      </c>
      <c r="CJ52" s="49">
        <f>(SUMPRODUCT((B52:BD52="S1")*(C52:BE52="NA"))+SUMPRODUCT((B52:BD52="S2")*(C52:BE52="NA"))+SUMPRODUCT((B52:BD52="Sm")*(C52:BE52="NA"))+SUMPRODUCT((B52:BD52="S3")*(C52:BE52="NA"))+SUMPRODUCT((B52:BD52="R")*(C52:BE52="NA"))+SUMPRODUCT((B52:BD52="H")*(C52:BE52="NA")))*1.5</f>
        <v>0</v>
      </c>
      <c r="CK52" s="49">
        <f>(SUMPRODUCT((D52:BD52="A")*(E52:BE52="Nu"))+SUMPRODUCT((D52:BD52="A")*(E52:BE52="Ns"))+SUMPRODUCT((D52:BD52="A")*(E52:BE52="Np"))+SUMPRODUCT((D52:BD52="A")*(E52:BE52="Nr"))+SUMPRODUCT((D52:BD52="A")*(E52:BE52="N")))*1.5</f>
        <v>0</v>
      </c>
      <c r="CL52" s="50" t="e">
        <f>#REF!</f>
        <v>#REF!</v>
      </c>
    </row>
    <row r="53" spans="1:942" s="54" customFormat="1" ht="12.75" thickTop="1" thickBot="1" x14ac:dyDescent="0.25">
      <c r="A53" s="13"/>
      <c r="B53" s="64" t="s">
        <v>73</v>
      </c>
      <c r="C53" s="64"/>
      <c r="D53" s="64" t="s">
        <v>73</v>
      </c>
      <c r="E53" s="64"/>
      <c r="F53" s="64" t="s">
        <v>73</v>
      </c>
      <c r="G53" s="64"/>
      <c r="H53" s="64" t="s">
        <v>73</v>
      </c>
      <c r="I53" s="64"/>
      <c r="J53" s="64" t="s">
        <v>73</v>
      </c>
      <c r="K53" s="64"/>
      <c r="L53" s="64" t="s">
        <v>73</v>
      </c>
      <c r="M53" s="64"/>
      <c r="N53" s="64" t="s">
        <v>73</v>
      </c>
      <c r="O53" s="64"/>
      <c r="P53" s="65" t="s">
        <v>74</v>
      </c>
      <c r="Q53" s="65"/>
      <c r="R53" s="65" t="s">
        <v>74</v>
      </c>
      <c r="S53" s="65"/>
      <c r="T53" s="65" t="s">
        <v>74</v>
      </c>
      <c r="U53" s="65"/>
      <c r="V53" s="65" t="s">
        <v>74</v>
      </c>
      <c r="W53" s="65"/>
      <c r="X53" s="65" t="s">
        <v>74</v>
      </c>
      <c r="Y53" s="65"/>
      <c r="Z53" s="65" t="s">
        <v>73</v>
      </c>
      <c r="AA53" s="65"/>
      <c r="AB53" s="65" t="s">
        <v>73</v>
      </c>
      <c r="AC53" s="65"/>
      <c r="AD53" s="65" t="s">
        <v>73</v>
      </c>
      <c r="AE53" s="65"/>
      <c r="AF53" s="65" t="s">
        <v>73</v>
      </c>
      <c r="AG53" s="65"/>
      <c r="AH53" s="65" t="s">
        <v>73</v>
      </c>
      <c r="AI53" s="65"/>
      <c r="AJ53" s="65" t="s">
        <v>73</v>
      </c>
      <c r="AK53" s="65"/>
      <c r="AL53" s="65" t="s">
        <v>73</v>
      </c>
      <c r="AM53" s="65"/>
      <c r="AN53" s="65" t="s">
        <v>73</v>
      </c>
      <c r="AO53" s="65"/>
      <c r="AP53" s="65" t="s">
        <v>73</v>
      </c>
      <c r="AQ53" s="65"/>
      <c r="AR53" s="65" t="s">
        <v>74</v>
      </c>
      <c r="AS53" s="65"/>
      <c r="AT53" s="65" t="s">
        <v>74</v>
      </c>
      <c r="AU53" s="65" t="s">
        <v>74</v>
      </c>
      <c r="AV53" s="65"/>
      <c r="AW53" s="65" t="s">
        <v>74</v>
      </c>
      <c r="AX53" s="65" t="s">
        <v>74</v>
      </c>
      <c r="AY53" s="65"/>
      <c r="AZ53" s="65" t="s">
        <v>74</v>
      </c>
      <c r="BA53" s="65" t="s">
        <v>74</v>
      </c>
      <c r="BB53" s="65" t="s">
        <v>73</v>
      </c>
      <c r="BC53" s="65"/>
      <c r="BD53" s="65" t="s">
        <v>73</v>
      </c>
      <c r="BE53" s="65" t="s">
        <v>72</v>
      </c>
      <c r="BH53" s="16">
        <f t="shared" ref="BH53:CK53" si="0">SUM(BH4:BH52)</f>
        <v>29</v>
      </c>
      <c r="BI53" s="16">
        <f t="shared" si="0"/>
        <v>0</v>
      </c>
      <c r="BJ53" s="16">
        <f t="shared" si="0"/>
        <v>28</v>
      </c>
      <c r="BK53" s="16">
        <f t="shared" si="0"/>
        <v>28</v>
      </c>
      <c r="BL53" s="16">
        <f t="shared" si="0"/>
        <v>3</v>
      </c>
      <c r="BM53" s="16">
        <f t="shared" si="0"/>
        <v>28</v>
      </c>
      <c r="BN53" s="16">
        <f t="shared" si="0"/>
        <v>28</v>
      </c>
      <c r="BO53" s="16">
        <f t="shared" si="0"/>
        <v>28</v>
      </c>
      <c r="BP53" s="16">
        <f t="shared" si="0"/>
        <v>28</v>
      </c>
      <c r="BQ53" s="16">
        <f t="shared" si="0"/>
        <v>7</v>
      </c>
      <c r="BR53" s="16">
        <f t="shared" si="0"/>
        <v>0</v>
      </c>
      <c r="BS53" s="16">
        <f t="shared" si="0"/>
        <v>28</v>
      </c>
      <c r="BT53" s="16">
        <f t="shared" si="0"/>
        <v>0</v>
      </c>
      <c r="BU53" s="16">
        <f t="shared" si="0"/>
        <v>0</v>
      </c>
      <c r="BV53" s="16">
        <f t="shared" si="0"/>
        <v>0</v>
      </c>
      <c r="BW53" s="16">
        <f t="shared" si="0"/>
        <v>28</v>
      </c>
      <c r="BX53" s="16">
        <f t="shared" si="0"/>
        <v>0</v>
      </c>
      <c r="BY53" s="16">
        <f t="shared" si="0"/>
        <v>28</v>
      </c>
      <c r="BZ53" s="16">
        <f t="shared" si="0"/>
        <v>28</v>
      </c>
      <c r="CA53" s="16">
        <f t="shared" si="0"/>
        <v>14</v>
      </c>
      <c r="CB53" s="16">
        <f t="shared" si="0"/>
        <v>14</v>
      </c>
      <c r="CC53" s="16">
        <f t="shared" si="0"/>
        <v>0</v>
      </c>
      <c r="CD53" s="16">
        <f t="shared" si="0"/>
        <v>0</v>
      </c>
      <c r="CE53" s="16">
        <f t="shared" si="0"/>
        <v>24</v>
      </c>
      <c r="CF53" s="16">
        <f t="shared" si="0"/>
        <v>24</v>
      </c>
      <c r="CG53" s="16">
        <f t="shared" si="0"/>
        <v>21</v>
      </c>
      <c r="CH53" s="16">
        <f t="shared" si="0"/>
        <v>0</v>
      </c>
      <c r="CI53" s="16">
        <f t="shared" si="0"/>
        <v>1.5</v>
      </c>
      <c r="CJ53" s="16">
        <f t="shared" si="0"/>
        <v>4.5</v>
      </c>
      <c r="CK53" s="16">
        <f t="shared" si="0"/>
        <v>1.5</v>
      </c>
    </row>
    <row r="54" spans="1:942" s="14" customFormat="1" ht="12.75" thickTop="1" thickBot="1" x14ac:dyDescent="0.25">
      <c r="A54" s="55" t="s">
        <v>29</v>
      </c>
      <c r="B54" s="56">
        <f>COUNTIF(B4:B52,"J")+COUNTIF(B4:B52,"S1")+COUNTIF(B4:B52,"S2")+COUNTIF(B4:B52,"S3")+COUNTIF(B4:B52,"Sm")+COUNTIF(B4:B52,"H")+COUNTIF(B4:B52,"R")+COUNTIF(B4:B52,"L")+COUNTIF(B4:B52,"A")</f>
        <v>7</v>
      </c>
      <c r="C54" s="56">
        <f>COUNTIF(C4:C52,"N")+COUNTIF(C4:C52,"N+")+COUNTIF(C4:C52,"Nu")+COUNTIF(C4:C52,"Np")+COUNTIF(C4:C52,"Ns")+COUNTIF(C4:C52,"Nr")+COUNTIF(C4:C52,"NL")+COUNTIF(C4:C52,"NA")</f>
        <v>5</v>
      </c>
      <c r="D54" s="56">
        <f>COUNTIF(D4:D52,"J")+COUNTIF(D4:D52,"S1")+COUNTIF(D4:D52,"S2")+COUNTIF(D4:D52,"S3")+COUNTIF(D4:D52,"Sm")+COUNTIF(D4:D52,"H")+COUNTIF(D4:D52,"R")+COUNTIF(D4:D52,"L")+COUNTIF(D4:D52,"A")</f>
        <v>7</v>
      </c>
      <c r="E54" s="56">
        <f>COUNTIF(E4:E52,"N")+COUNTIF(E4:E52,"N+")+COUNTIF(E4:E52,"Nu")+COUNTIF(E4:E52,"Np")+COUNTIF(E4:E52,"Ns")+COUNTIF(E4:E52,"Nr")+COUNTIF(E4:E52,"NL")+COUNTIF(E4:E52,"NA")</f>
        <v>5</v>
      </c>
      <c r="F54" s="56">
        <f>COUNTIF(F4:F52,"J")+COUNTIF(F4:F52,"S1")+COUNTIF(F4:F52,"S2")+COUNTIF(F4:F52,"S3")+COUNTIF(F4:F52,"Sm")+COUNTIF(F4:F52,"H")+COUNTIF(F4:F52,"R")+COUNTIF(F4:F52,"L")+COUNTIF(F4:F52,"A")</f>
        <v>8</v>
      </c>
      <c r="G54" s="56">
        <f>COUNTIF(G4:G52,"N")+COUNTIF(G4:G52,"N+")+COUNTIF(G4:G52,"Nu")+COUNTIF(G4:G52,"Np")+COUNTIF(G4:G52,"Ns")+COUNTIF(G4:G52,"Nr")+COUNTIF(G4:G52,"NL")+COUNTIF(G4:G52,"NA")</f>
        <v>5</v>
      </c>
      <c r="H54" s="56">
        <f>COUNTIF(H4:H52,"J")+COUNTIF(H4:H52,"S1")+COUNTIF(H4:H52,"S2")+COUNTIF(H4:H52,"S3")+COUNTIF(H4:H52,"Sm")+COUNTIF(H4:H52,"H")+COUNTIF(H4:H52,"R")+COUNTIF(H4:H52,"L")+COUNTIF(H4:H52,"A")</f>
        <v>7</v>
      </c>
      <c r="I54" s="56">
        <f>COUNTIF(I4:I52,"N")+COUNTIF(I4:I52,"N+")+COUNTIF(I4:I52,"Nu")+COUNTIF(I4:I52,"Np")+COUNTIF(I4:I52,"Ns")+COUNTIF(I4:I52,"Nr")+COUNTIF(I4:I52,"NL")+COUNTIF(I4:I52,"NA")</f>
        <v>6</v>
      </c>
      <c r="J54" s="56">
        <f>COUNTIF(J4:J52,"J")+COUNTIF(J4:J52,"S1")+COUNTIF(J4:J52,"S2")+COUNTIF(J4:J52,"S3")+COUNTIF(J4:J52,"Sm")+COUNTIF(J4:J52,"H")+COUNTIF(J4:J52,"R")+COUNTIF(J4:J52,"L")+COUNTIF(J4:J52,"A")</f>
        <v>7</v>
      </c>
      <c r="K54" s="56">
        <f>COUNTIF(K4:K52,"N")+COUNTIF(K4:K52,"N+")+COUNTIF(K4:K52,"Nu")+COUNTIF(K4:K52,"Np")+COUNTIF(K4:K52,"Ns")+COUNTIF(K4:K52,"Nr")+COUNTIF(K4:K52,"NL")+COUNTIF(K4:K52,"NA")</f>
        <v>5</v>
      </c>
      <c r="L54" s="56">
        <f>COUNTIF(L4:L52,"J")+COUNTIF(L4:L52,"S1")+COUNTIF(L4:L52,"S2")+COUNTIF(L4:L52,"S3")+COUNTIF(L4:L52,"Sm")+COUNTIF(L4:L52,"H")+COUNTIF(L4:L52,"R")+COUNTIF(L4:L52,"L")+COUNTIF(L4:L52,"A")</f>
        <v>6</v>
      </c>
      <c r="M54" s="56">
        <f>COUNTIF(M4:M52,"N")+COUNTIF(M4:M52,"N+")+COUNTIF(M4:M52,"Nu")+COUNTIF(M4:M52,"Np")+COUNTIF(M4:M52,"Ns")+COUNTIF(M4:M52,"Nr")+COUNTIF(M4:M52,"NL")+COUNTIF(M4:M52,"NA")</f>
        <v>5</v>
      </c>
      <c r="N54" s="56">
        <f>COUNTIF(N4:N52,"J")+COUNTIF(N4:N52,"S1")+COUNTIF(N4:N52,"S2")+COUNTIF(N4:N52,"S3")+COUNTIF(N4:N52,"Sm")+COUNTIF(N4:N52,"H")+COUNTIF(N4:N52,"R")+COUNTIF(N4:N52,"L")+COUNTIF(N4:N52,"A")</f>
        <v>6</v>
      </c>
      <c r="O54" s="56">
        <f>COUNTIF(O4:O52,"N")+COUNTIF(O4:O52,"N+")+COUNTIF(O4:O52,"Nu")+COUNTIF(O4:O52,"Np")+COUNTIF(O4:O52,"Ns")+COUNTIF(O4:O52,"Nr")+COUNTIF(O4:O52,"NL")+COUNTIF(O4:O52,"NA")</f>
        <v>5</v>
      </c>
      <c r="P54" s="56">
        <f>COUNTIF(P4:P52,"J")+COUNTIF(P4:P52,"S1")+COUNTIF(P4:P52,"S2")+COUNTIF(P4:P52,"S3")+COUNTIF(P4:P52,"Sm")+COUNTIF(P4:P52,"H")+COUNTIF(P4:P52,"R")+COUNTIF(P4:P52,"L")+COUNTIF(P4:P52,"A")</f>
        <v>7</v>
      </c>
      <c r="Q54" s="56">
        <f>COUNTIF(Q4:Q52,"N")+COUNTIF(Q4:Q52,"N+")+COUNTIF(Q4:Q52,"Nu")+COUNTIF(Q4:Q52,"Np")+COUNTIF(Q4:Q52,"Ns")+COUNTIF(Q4:Q52,"Nr")+COUNTIF(Q4:Q52,"NL")+COUNTIF(Q4:Q52,"NA")</f>
        <v>6</v>
      </c>
      <c r="R54" s="56">
        <f>COUNTIF(R4:R52,"J")+COUNTIF(R4:R52,"S1")+COUNTIF(R4:R52,"S2")+COUNTIF(R4:R52,"S3")+COUNTIF(R4:R52,"Sm")+COUNTIF(R4:R52,"H")+COUNTIF(R4:R52,"R")+COUNTIF(R4:R52,"L")+COUNTIF(R4:R52,"A")</f>
        <v>7</v>
      </c>
      <c r="S54" s="56">
        <f>COUNTIF(S4:S52,"N")+COUNTIF(S4:S52,"N+")+COUNTIF(S4:S52,"Nu")+COUNTIF(S4:S52,"Np")+COUNTIF(S4:S52,"Ns")+COUNTIF(S4:S52,"Nr")+COUNTIF(S4:S52,"NL")+COUNTIF(S4:S52,"NA")</f>
        <v>6</v>
      </c>
      <c r="T54" s="56">
        <f>COUNTIF(T4:T52,"J")+COUNTIF(T4:T52,"S1")+COUNTIF(T4:T52,"S2")+COUNTIF(T4:T52,"S3")+COUNTIF(T4:T52,"Sm")+COUNTIF(T4:T52,"H")+COUNTIF(T4:T52,"R")+COUNTIF(T4:T52,"L")+COUNTIF(T4:T52,"A")</f>
        <v>6</v>
      </c>
      <c r="U54" s="56">
        <f>COUNTIF(U4:U52,"N")+COUNTIF(U4:U52,"N+")+COUNTIF(U4:U52,"Nu")+COUNTIF(U4:U52,"Np")+COUNTIF(U4:U52,"Ns")+COUNTIF(U4:U52,"Nr")+COUNTIF(U4:U52,"NL")+COUNTIF(U4:U52,"NA")</f>
        <v>5</v>
      </c>
      <c r="V54" s="56">
        <f>COUNTIF(V4:V52,"J")+COUNTIF(V4:V52,"S1")+COUNTIF(V4:V52,"S2")+COUNTIF(V4:V52,"S3")+COUNTIF(V4:V52,"Sm")+COUNTIF(V4:V52,"H")+COUNTIF(V4:V52,"R")+COUNTIF(V4:V52,"L")+COUNTIF(V4:V52,"A")</f>
        <v>7</v>
      </c>
      <c r="W54" s="56">
        <f>COUNTIF(W4:W52,"N")+COUNTIF(W4:W52,"N+")+COUNTIF(W4:W52,"Nu")+COUNTIF(W4:W52,"Np")+COUNTIF(W4:W52,"Ns")+COUNTIF(W4:W52,"Nr")+COUNTIF(W4:W52,"NL")+COUNTIF(W4:W52,"NA")</f>
        <v>6</v>
      </c>
      <c r="X54" s="56">
        <f>COUNTIF(X4:X52,"J")+COUNTIF(X4:X52,"S1")+COUNTIF(X4:X52,"S2")+COUNTIF(X4:X52,"S3")+COUNTIF(X4:X52,"Sm")+COUNTIF(X4:X52,"H")+COUNTIF(X4:X52,"R")+COUNTIF(X4:X52,"L")+COUNTIF(X4:X52,"A")</f>
        <v>7</v>
      </c>
      <c r="Y54" s="56">
        <f>COUNTIF(Y4:Y52,"N")+COUNTIF(Y4:Y52,"N+")+COUNTIF(Y4:Y52,"Nu")+COUNTIF(Y4:Y52,"Np")+COUNTIF(Y4:Y52,"Ns")+COUNTIF(Y4:Y52,"Nr")+COUNTIF(Y4:Y52,"NL")+COUNTIF(Y4:Y52,"NA")</f>
        <v>6</v>
      </c>
      <c r="Z54" s="56">
        <f>COUNTIF(Z4:Z52,"J")+COUNTIF(Z4:Z52,"S1")+COUNTIF(Z4:Z52,"S2")+COUNTIF(Z4:Z52,"S3")+COUNTIF(Z4:Z52,"Sm")+COUNTIF(Z4:Z52,"H")+COUNTIF(Z4:Z52,"R")+COUNTIF(Z4:Z52,"L")+COUNTIF(Z4:Z52,"A")</f>
        <v>6</v>
      </c>
      <c r="AA54" s="56">
        <f>COUNTIF(AA4:AA52,"N")+COUNTIF(AA4:AA52,"N+")+COUNTIF(AA4:AA52,"Nu")+COUNTIF(AA4:AA52,"Np")+COUNTIF(AA4:AA52,"Ns")+COUNTIF(AA4:AA52,"Nr")+COUNTIF(AA4:AA52,"NL")+COUNTIF(AA4:AA52,"NA")</f>
        <v>5</v>
      </c>
      <c r="AB54" s="56">
        <f>COUNTIF(AB4:AB52,"J")+COUNTIF(AB4:AB52,"S1")+COUNTIF(AB4:AB52,"S2")+COUNTIF(AB4:AB52,"S3")+COUNTIF(AB4:AB52,"Sm")+COUNTIF(AB4:AB52,"H")+COUNTIF(AB4:AB52,"R")+COUNTIF(AB4:AB52,"L")+COUNTIF(AB4:AB52,"A")</f>
        <v>6</v>
      </c>
      <c r="AC54" s="56">
        <f>COUNTIF(AC4:AC52,"N")+COUNTIF(AC4:AC52,"N+")+COUNTIF(AC4:AC52,"Nu")+COUNTIF(AC4:AC52,"Np")+COUNTIF(AC4:AC52,"Ns")+COUNTIF(AC4:AC52,"Nr")+COUNTIF(AC4:AC52,"NL")+COUNTIF(AC4:AC52,"NA")</f>
        <v>6</v>
      </c>
      <c r="AD54" s="56">
        <f>COUNTIF(AD4:AD52,"J")+COUNTIF(AD4:AD52,"S1")+COUNTIF(AD4:AD52,"S2")+COUNTIF(AD4:AD52,"S3")+COUNTIF(AD4:AD52,"Sm")+COUNTIF(AD4:AD52,"H")+COUNTIF(AD4:AD52,"R")+COUNTIF(AD4:AD52,"L")+COUNTIF(AD4:AD52,"A")</f>
        <v>7</v>
      </c>
      <c r="AE54" s="56">
        <f>COUNTIF(AE4:AE52,"N")+COUNTIF(AE4:AE52,"N+")+COUNTIF(AE4:AE52,"Nu")+COUNTIF(AE4:AE52,"Np")+COUNTIF(AE4:AE52,"Ns")+COUNTIF(AE4:AE52,"Nr")+COUNTIF(AE4:AE52,"NL")+COUNTIF(AE4:AE52,"NA")</f>
        <v>6</v>
      </c>
      <c r="AF54" s="56">
        <f>COUNTIF(AF4:AF52,"J")+COUNTIF(AF4:AF52,"S1")+COUNTIF(AF4:AF52,"S2")+COUNTIF(AF4:AF52,"S3")+COUNTIF(AF4:AF52,"Sm")+COUNTIF(AF4:AF52,"H")+COUNTIF(AF4:AF52,"R")+COUNTIF(AF4:AF52,"L")+COUNTIF(AF4:AF52,"A")</f>
        <v>7</v>
      </c>
      <c r="AG54" s="56">
        <f>COUNTIF(AG4:AG52,"N")+COUNTIF(AG4:AG52,"N+")+COUNTIF(AG4:AG52,"Nu")+COUNTIF(AG4:AG52,"Np")+COUNTIF(AG4:AG52,"Ns")+COUNTIF(AG4:AG52,"Nr")+COUNTIF(AG4:AG52,"NL")+COUNTIF(AG4:AG52,"NA")</f>
        <v>5</v>
      </c>
      <c r="AH54" s="56">
        <f>COUNTIF(AH4:AH52,"J")+COUNTIF(AH4:AH52,"S1")+COUNTIF(AH4:AH52,"S2")+COUNTIF(AH4:AH52,"S3")+COUNTIF(AH4:AH52,"Sm")+COUNTIF(AH4:AH52,"H")+COUNTIF(AH4:AH52,"R")+COUNTIF(AH4:AH52,"L")+COUNTIF(AH4:AH52,"A")</f>
        <v>6</v>
      </c>
      <c r="AI54" s="56">
        <f>COUNTIF(AI4:AI52,"N")+COUNTIF(AI4:AI52,"N+")+COUNTIF(AI4:AI52,"Nu")+COUNTIF(AI4:AI52,"Np")+COUNTIF(AI4:AI52,"Ns")+COUNTIF(AI4:AI52,"Nr")+COUNTIF(AI4:AI52,"NL")+COUNTIF(AI4:AI52,"NA")</f>
        <v>5</v>
      </c>
      <c r="AJ54" s="56">
        <f>COUNTIF(AJ4:AJ52,"J")+COUNTIF(AJ4:AJ52,"S1")+COUNTIF(AJ4:AJ52,"S2")+COUNTIF(AJ4:AJ52,"S3")+COUNTIF(AJ4:AJ52,"Sm")+COUNTIF(AJ4:AJ52,"H")+COUNTIF(AJ4:AJ52,"R")+COUNTIF(AJ4:AJ52,"L")+COUNTIF(AJ4:AJ52,"A")</f>
        <v>6</v>
      </c>
      <c r="AK54" s="56">
        <f>COUNTIF(AK4:AK52,"N")+COUNTIF(AK4:AK52,"N+")+COUNTIF(AK4:AK52,"Nu")+COUNTIF(AK4:AK52,"Np")+COUNTIF(AK4:AK52,"Ns")+COUNTIF(AK4:AK52,"Nr")+COUNTIF(AK4:AK52,"NL")+COUNTIF(AK4:AK52,"NA")</f>
        <v>5</v>
      </c>
      <c r="AL54" s="56">
        <f>COUNTIF(AL4:AL52,"J")+COUNTIF(AL4:AL52,"S1")+COUNTIF(AL4:AL52,"S2")+COUNTIF(AL4:AL52,"S3")+COUNTIF(AL4:AL52,"Sm")+COUNTIF(AL4:AL52,"H")+COUNTIF(AL4:AL52,"R")+COUNTIF(AL4:AL52,"L")+COUNTIF(AL4:AL52,"A")</f>
        <v>6</v>
      </c>
      <c r="AM54" s="56">
        <f>COUNTIF(AM4:AM52,"N")+COUNTIF(AM4:AM52,"N+")+COUNTIF(AM4:AM52,"Nu")+COUNTIF(AM4:AM52,"Np")+COUNTIF(AM4:AM52,"Ns")+COUNTIF(AM4:AM52,"Nr")+COUNTIF(AM4:AM52,"NL")+COUNTIF(AM4:AM52,"NA")</f>
        <v>6</v>
      </c>
      <c r="AN54" s="56">
        <f>COUNTIF(AN4:AN52,"J")+COUNTIF(AN4:AN52,"S1")+COUNTIF(AN4:AN52,"S2")+COUNTIF(AN4:AN52,"S3")+COUNTIF(AN4:AN52,"Sm")+COUNTIF(AN4:AN52,"H")+COUNTIF(AN4:AN52,"R")+COUNTIF(AN4:AN52,"L")+COUNTIF(AN4:AN52,"A")</f>
        <v>6</v>
      </c>
      <c r="AO54" s="56">
        <f>COUNTIF(AO4:AO52,"N")+COUNTIF(AO4:AO52,"N+")+COUNTIF(AO4:AO52,"Nu")+COUNTIF(AO4:AO52,"Np")+COUNTIF(AO4:AO52,"Ns")+COUNTIF(AO4:AO52,"Nr")+COUNTIF(AO4:AO52,"NL")+COUNTIF(AO4:AO52,"NA")</f>
        <v>5</v>
      </c>
      <c r="AP54" s="56">
        <f>COUNTIF(AP4:AP52,"J")+COUNTIF(AP4:AP52,"S1")+COUNTIF(AP4:AP52,"S2")+COUNTIF(AP4:AP52,"S3")+COUNTIF(AP4:AP52,"Sm")+COUNTIF(AP4:AP52,"H")+COUNTIF(AP4:AP52,"R")+COUNTIF(AP4:AP52,"L")+COUNTIF(AP4:AP52,"A")</f>
        <v>6</v>
      </c>
      <c r="AQ54" s="56">
        <f>COUNTIF(AQ4:AQ52,"N")+COUNTIF(AQ4:AQ52,"N+")+COUNTIF(AQ4:AQ52,"Nu")+COUNTIF(AQ4:AQ52,"Np")+COUNTIF(AQ4:AQ52,"Ns")+COUNTIF(AQ4:AQ52,"Nr")+COUNTIF(AQ4:AQ52,"NL")+COUNTIF(AQ4:AQ52,"NA")</f>
        <v>5</v>
      </c>
      <c r="AR54" s="56">
        <f>COUNTIF(AR4:AR52,"J")+COUNTIF(AR4:AR52,"S1")+COUNTIF(AR4:AR52,"S2")+COUNTIF(AR4:AR52,"S3")+COUNTIF(AR4:AR52,"Sm")+COUNTIF(AR4:AR52,"H")+COUNTIF(AR4:AR52,"R")+COUNTIF(AR4:AR52,"L")+COUNTIF(AR4:AR52,"A")</f>
        <v>7</v>
      </c>
      <c r="AS54" s="56">
        <f>COUNTIF(AS4:AS52,"N")+COUNTIF(AS4:AS52,"N+")+COUNTIF(AS4:AS52,"Nu")+COUNTIF(AS4:AS52,"Np")+COUNTIF(AS4:AS52,"Ns")+COUNTIF(AS4:AS52,"Nr")+COUNTIF(AS4:AS52,"NL")+COUNTIF(AS4:AS52,"NA")</f>
        <v>6</v>
      </c>
      <c r="AT54" s="56">
        <f>COUNTIF(AT4:AT52,"J")+COUNTIF(AT4:AT52,"S1")+COUNTIF(AT4:AT52,"S2")+COUNTIF(AT4:AT52,"S3")+COUNTIF(AT4:AT52,"Sm")+COUNTIF(AT4:AT52,"H")+COUNTIF(AT4:AT52,"R")+COUNTIF(AT4:AT52,"L")+COUNTIF(AT4:AT52,"A")</f>
        <v>8</v>
      </c>
      <c r="AU54" s="56">
        <f>COUNTIF(AU4:AU52,"N")+COUNTIF(AU4:AU52,"N+")+COUNTIF(AU4:AU52,"Nu")+COUNTIF(AU4:AU52,"Np")+COUNTIF(AU4:AU52,"Ns")+COUNTIF(AU4:AU52,"Nr")+COUNTIF(AU4:AU52,"NL")+COUNTIF(AU4:AU52,"NA")</f>
        <v>6</v>
      </c>
      <c r="AV54" s="56">
        <f>COUNTIF(AV4:AV52,"J")+COUNTIF(AV4:AV52,"S1")+COUNTIF(AV4:AV52,"S2")+COUNTIF(AV4:AV52,"S3")+COUNTIF(AV4:AV52,"Sm")+COUNTIF(AV4:AV52,"H")+COUNTIF(AV4:AV52,"R")+COUNTIF(AV4:AV52,"L")+COUNTIF(AV4:AV52,"A")</f>
        <v>7</v>
      </c>
      <c r="AW54" s="56">
        <f>COUNTIF(AW4:AW52,"N")+COUNTIF(AW4:AW52,"N+")+COUNTIF(AW4:AW52,"Nu")+COUNTIF(AW4:AW52,"Np")+COUNTIF(AW4:AW52,"Ns")+COUNTIF(AW4:AW52,"Nr")+COUNTIF(AW4:AW52,"NL")+COUNTIF(AW4:AW52,"NA")</f>
        <v>6</v>
      </c>
      <c r="AX54" s="56">
        <f>COUNTIF(AX4:AX52,"J")+COUNTIF(AX4:AX52,"S1")+COUNTIF(AX4:AX52,"S2")+COUNTIF(AX4:AX52,"S3")+COUNTIF(AX4:AX52,"Sm")+COUNTIF(AX4:AX52,"H")+COUNTIF(AX4:AX52,"R")+COUNTIF(AX4:AX52,"L")+COUNTIF(AX4:AX52,"A")</f>
        <v>7</v>
      </c>
      <c r="AY54" s="56">
        <f>COUNTIF(AY4:AY52,"N")+COUNTIF(AY4:AY52,"N+")+COUNTIF(AY4:AY52,"Nu")+COUNTIF(AY4:AY52,"Np")+COUNTIF(AY4:AY52,"Ns")+COUNTIF(AY4:AY52,"Nr")+COUNTIF(AY4:AY52,"NL")+COUNTIF(AY4:AY52,"NA")</f>
        <v>6</v>
      </c>
      <c r="AZ54" s="56">
        <f>COUNTIF(AZ4:AZ52,"J")+COUNTIF(AZ4:AZ52,"S1")+COUNTIF(AZ4:AZ52,"S2")+COUNTIF(AZ4:AZ52,"S3")+COUNTIF(AZ4:AZ52,"Sm")+COUNTIF(AZ4:AZ52,"H")+COUNTIF(AZ4:AZ52,"R")+COUNTIF(AZ4:AZ52,"L")+COUNTIF(AZ4:AZ52,"A")</f>
        <v>7</v>
      </c>
      <c r="BA54" s="56">
        <f>COUNTIF(BA4:BA52,"N")+COUNTIF(BA4:BA52,"N+")+COUNTIF(BA4:BA52,"Nu")+COUNTIF(BA4:BA52,"Np")+COUNTIF(BA4:BA52,"Ns")+COUNTIF(BA4:BA52,"Nr")+COUNTIF(BA4:BA52,"NL")+COUNTIF(BA4:BA52,"NA")</f>
        <v>6</v>
      </c>
      <c r="BB54" s="56">
        <f>COUNTIF(BB4:BB52,"J")+COUNTIF(BB4:BB52,"S1")+COUNTIF(BB4:BB52,"S2")+COUNTIF(BB4:BB52,"S3")+COUNTIF(BB4:BB52,"Sm")+COUNTIF(BB4:BB52,"H")+COUNTIF(BB4:BB52,"R")+COUNTIF(BB4:BB52,"L")+COUNTIF(BB4:BB52,"A")</f>
        <v>6</v>
      </c>
      <c r="BC54" s="56">
        <f>COUNTIF(BC4:BC52,"N")+COUNTIF(BC4:BC52,"N+")+COUNTIF(BC4:BC52,"Nu")+COUNTIF(BC4:BC52,"Np")+COUNTIF(BC4:BC52,"Ns")+COUNTIF(BC4:BC52,"Nr")+COUNTIF(BC4:BC52,"NL")+COUNTIF(BC4:BC52,"NA")</f>
        <v>6</v>
      </c>
      <c r="BD54" s="56">
        <f>COUNTIF(BD4:BD52,"J")+COUNTIF(BD4:BD52,"S1")+COUNTIF(BD4:BD52,"S2")+COUNTIF(BD4:BD52,"S3")+COUNTIF(BD4:BD52,"Sm")+COUNTIF(BD4:BD52,"H")+COUNTIF(BD4:BD52,"R")+COUNTIF(BD4:BD52,"L")+COUNTIF(BD4:BD52,"A")</f>
        <v>6</v>
      </c>
      <c r="BE54" s="56">
        <f>COUNTIF(BE4:BE52,"N")+COUNTIF(BE4:BE52,"N+")+COUNTIF(BE4:BE52,"Nu")+COUNTIF(BE4:BE52,"Np")+COUNTIF(BE4:BE52,"Ns")+COUNTIF(BE4:BE52,"Nr")+COUNTIF(BE4:BE52,"NL")+COUNTIF(BE4:BE52,"NA")</f>
        <v>5</v>
      </c>
      <c r="BH54" s="17"/>
      <c r="BI54" s="17"/>
      <c r="BJ54" s="17"/>
      <c r="BK54" s="17"/>
      <c r="BL54" s="17"/>
      <c r="BM54" s="17"/>
      <c r="BN54" s="17"/>
      <c r="BO54" s="17"/>
      <c r="BP54" s="17"/>
      <c r="BQ54" s="17"/>
      <c r="BR54" s="17"/>
      <c r="BS54" s="17"/>
      <c r="BT54" s="17"/>
      <c r="BU54" s="17"/>
      <c r="BV54" s="17"/>
      <c r="BW54" s="17"/>
      <c r="BX54" s="17"/>
      <c r="BY54" s="17"/>
      <c r="BZ54" s="17"/>
      <c r="CA54" s="17"/>
      <c r="CB54" s="17"/>
      <c r="CC54" s="17"/>
      <c r="CD54" s="17"/>
      <c r="CE54" s="17"/>
      <c r="CF54" s="17"/>
      <c r="CG54" s="17"/>
      <c r="CH54" s="17"/>
      <c r="CI54" s="17"/>
      <c r="CJ54" s="17"/>
      <c r="CK54" s="17"/>
      <c r="CL54" s="54"/>
    </row>
    <row r="55" spans="1:942" s="54" customFormat="1" ht="12.75" thickTop="1" thickBot="1" x14ac:dyDescent="0.25">
      <c r="A55" s="55" t="s">
        <v>21</v>
      </c>
      <c r="B55" s="56" t="str">
        <f>IF(B54&gt;=6,"V","F")</f>
        <v>V</v>
      </c>
      <c r="C55" s="56" t="str">
        <f>IF(C54&gt;=5,"V","F")</f>
        <v>V</v>
      </c>
      <c r="D55" s="56" t="str">
        <f>IF(D54&gt;=6,"V","F")</f>
        <v>V</v>
      </c>
      <c r="E55" s="56" t="str">
        <f>IF(E54&gt;=5,"V","F")</f>
        <v>V</v>
      </c>
      <c r="F55" s="56" t="str">
        <f>IF(F54&gt;=6,"V","F")</f>
        <v>V</v>
      </c>
      <c r="G55" s="56" t="str">
        <f>IF(G54&gt;=5,"V","F")</f>
        <v>V</v>
      </c>
      <c r="H55" s="56" t="str">
        <f>IF(H54&gt;=6,"V","F")</f>
        <v>V</v>
      </c>
      <c r="I55" s="56" t="str">
        <f>IF(I54&gt;=5,"V","F")</f>
        <v>V</v>
      </c>
      <c r="J55" s="56" t="str">
        <f>IF(J54&gt;=6,"V","F")</f>
        <v>V</v>
      </c>
      <c r="K55" s="56" t="str">
        <f>IF(K54&gt;=5,"V","F")</f>
        <v>V</v>
      </c>
      <c r="L55" s="56" t="str">
        <f>IF(L54&gt;=6,"V","F")</f>
        <v>V</v>
      </c>
      <c r="M55" s="56" t="str">
        <f>IF(M54&gt;=5,"V","F")</f>
        <v>V</v>
      </c>
      <c r="N55" s="56" t="str">
        <f>IF(N54&gt;=6,"V","F")</f>
        <v>V</v>
      </c>
      <c r="O55" s="56" t="str">
        <f>IF(O54&gt;=5,"V","F")</f>
        <v>V</v>
      </c>
      <c r="P55" s="56" t="str">
        <f>IF(P54&gt;=7,"V","F")</f>
        <v>V</v>
      </c>
      <c r="Q55" s="56" t="str">
        <f>IF(Q54&gt;=6,"V","F")</f>
        <v>V</v>
      </c>
      <c r="R55" s="56" t="str">
        <f t="shared" ref="R55" si="1">IF(R54&gt;=7,"V","F")</f>
        <v>V</v>
      </c>
      <c r="S55" s="56" t="str">
        <f t="shared" ref="S55" si="2">IF(S54&gt;=6,"V","F")</f>
        <v>V</v>
      </c>
      <c r="T55" s="56" t="str">
        <f t="shared" ref="T55" si="3">IF(T54&gt;=7,"V","F")</f>
        <v>F</v>
      </c>
      <c r="U55" s="56" t="str">
        <f t="shared" ref="U55" si="4">IF(U54&gt;=6,"V","F")</f>
        <v>F</v>
      </c>
      <c r="V55" s="56" t="str">
        <f t="shared" ref="V55" si="5">IF(V54&gt;=7,"V","F")</f>
        <v>V</v>
      </c>
      <c r="W55" s="56" t="str">
        <f t="shared" ref="W55" si="6">IF(W54&gt;=6,"V","F")</f>
        <v>V</v>
      </c>
      <c r="X55" s="56" t="str">
        <f t="shared" ref="X55" si="7">IF(X54&gt;=7,"V","F")</f>
        <v>V</v>
      </c>
      <c r="Y55" s="56" t="str">
        <f t="shared" ref="Y55" si="8">IF(Y54&gt;=6,"V","F")</f>
        <v>V</v>
      </c>
      <c r="Z55" s="56" t="str">
        <f>IF(Z54&gt;=6,"V","F")</f>
        <v>V</v>
      </c>
      <c r="AA55" s="56" t="str">
        <f>IF(AA54&gt;=5,"V","F")</f>
        <v>V</v>
      </c>
      <c r="AB55" s="56" t="str">
        <f>IF(AB54&gt;=6,"V","F")</f>
        <v>V</v>
      </c>
      <c r="AC55" s="56" t="str">
        <f>IF(AC54&gt;=5,"V","F")</f>
        <v>V</v>
      </c>
      <c r="AD55" s="56" t="str">
        <f>IF(AD54&gt;=6,"V","F")</f>
        <v>V</v>
      </c>
      <c r="AE55" s="56" t="str">
        <f>IF(AE54&gt;=5,"V","F")</f>
        <v>V</v>
      </c>
      <c r="AF55" s="56" t="str">
        <f>IF(AF54&gt;=6,"V","F")</f>
        <v>V</v>
      </c>
      <c r="AG55" s="56" t="str">
        <f>IF(AG54&gt;=5,"V","F")</f>
        <v>V</v>
      </c>
      <c r="AH55" s="56" t="str">
        <f>IF(AH54&gt;=6,"V","F")</f>
        <v>V</v>
      </c>
      <c r="AI55" s="56" t="str">
        <f>IF(AI54&gt;=5,"V","F")</f>
        <v>V</v>
      </c>
      <c r="AJ55" s="56" t="str">
        <f>IF(AJ54&gt;=6,"V","F")</f>
        <v>V</v>
      </c>
      <c r="AK55" s="56" t="str">
        <f>IF(AK54&gt;=5,"V","F")</f>
        <v>V</v>
      </c>
      <c r="AL55" s="56" t="str">
        <f>IF(AL54&gt;=6,"V","F")</f>
        <v>V</v>
      </c>
      <c r="AM55" s="56" t="str">
        <f>IF(AM54&gt;=5,"V","F")</f>
        <v>V</v>
      </c>
      <c r="AN55" s="56" t="str">
        <f>IF(AN54&gt;=6,"V","F")</f>
        <v>V</v>
      </c>
      <c r="AO55" s="56" t="str">
        <f>IF(AO54&gt;=5,"V","F")</f>
        <v>V</v>
      </c>
      <c r="AP55" s="56" t="str">
        <f>IF(AP54&gt;=6,"V","F")</f>
        <v>V</v>
      </c>
      <c r="AQ55" s="56" t="str">
        <f>IF(AQ54&gt;=5,"V","F")</f>
        <v>V</v>
      </c>
      <c r="AR55" s="56" t="str">
        <f>IF(AR54&gt;=7,"V","F")</f>
        <v>V</v>
      </c>
      <c r="AS55" s="56" t="str">
        <f>IF(AS54&gt;=6,"V","F")</f>
        <v>V</v>
      </c>
      <c r="AT55" s="56" t="str">
        <f t="shared" ref="AT55" si="9">IF(AT54&gt;=7,"V","F")</f>
        <v>V</v>
      </c>
      <c r="AU55" s="56" t="str">
        <f t="shared" ref="AU55" si="10">IF(AU54&gt;=6,"V","F")</f>
        <v>V</v>
      </c>
      <c r="AV55" s="56" t="str">
        <f t="shared" ref="AV55" si="11">IF(AV54&gt;=7,"V","F")</f>
        <v>V</v>
      </c>
      <c r="AW55" s="56" t="str">
        <f t="shared" ref="AW55" si="12">IF(AW54&gt;=6,"V","F")</f>
        <v>V</v>
      </c>
      <c r="AX55" s="56" t="str">
        <f t="shared" ref="AX55" si="13">IF(AX54&gt;=7,"V","F")</f>
        <v>V</v>
      </c>
      <c r="AY55" s="56" t="str">
        <f t="shared" ref="AY55" si="14">IF(AY54&gt;=6,"V","F")</f>
        <v>V</v>
      </c>
      <c r="AZ55" s="56" t="str">
        <f t="shared" ref="AZ55" si="15">IF(AZ54&gt;=7,"V","F")</f>
        <v>V</v>
      </c>
      <c r="BA55" s="56" t="str">
        <f t="shared" ref="BA55" si="16">IF(BA54&gt;=6,"V","F")</f>
        <v>V</v>
      </c>
      <c r="BB55" s="56" t="str">
        <f>IF(BB54&gt;=6,"V","F")</f>
        <v>V</v>
      </c>
      <c r="BC55" s="56" t="str">
        <f>IF(BC54&gt;=5,"V","F")</f>
        <v>V</v>
      </c>
      <c r="BD55" s="56" t="str">
        <f>IF(BD54&gt;=6,"V","F")</f>
        <v>V</v>
      </c>
      <c r="BE55" s="56" t="str">
        <f>IF(BE54&gt;=5,"V","F")</f>
        <v>V</v>
      </c>
      <c r="BH55" s="18"/>
      <c r="BI55" s="18"/>
      <c r="BJ55" s="18"/>
      <c r="BK55" s="18"/>
      <c r="BL55" s="18"/>
      <c r="BM55" s="18"/>
      <c r="BN55" s="18"/>
      <c r="BO55" s="18"/>
      <c r="BP55" s="18"/>
      <c r="BQ55" s="18"/>
      <c r="BR55" s="18"/>
      <c r="BS55" s="18"/>
      <c r="BT55" s="18"/>
      <c r="BU55" s="18"/>
      <c r="BV55" s="18"/>
      <c r="BW55" s="18"/>
      <c r="BX55" s="18"/>
      <c r="BY55" s="18"/>
      <c r="BZ55" s="18"/>
      <c r="CA55" s="18"/>
      <c r="CB55" s="18"/>
      <c r="CC55" s="18"/>
      <c r="CD55" s="18"/>
      <c r="CE55" s="18"/>
      <c r="CF55" s="18"/>
      <c r="CG55" s="18"/>
      <c r="CH55" s="18"/>
      <c r="CI55" s="18"/>
      <c r="CJ55" s="18"/>
      <c r="CK55" s="18"/>
    </row>
    <row r="56" spans="1:942" s="54" customFormat="1" ht="12" thickTop="1" x14ac:dyDescent="0.2">
      <c r="A56" s="57" t="s">
        <v>22</v>
      </c>
      <c r="B56" s="58">
        <f>COUNTIF(B4:B52,"S1")</f>
        <v>1</v>
      </c>
      <c r="C56" s="58">
        <f>COUNTIF(C4:C52,"Nu")</f>
        <v>1</v>
      </c>
      <c r="D56" s="58">
        <f>COUNTIF(D4:D52,"S1")</f>
        <v>1</v>
      </c>
      <c r="E56" s="58">
        <f>COUNTIF(E4:E52,"Nu")</f>
        <v>1</v>
      </c>
      <c r="F56" s="58">
        <f>COUNTIF(F4:F52,"S1")</f>
        <v>1</v>
      </c>
      <c r="G56" s="58">
        <f>COUNTIF(G4:G52,"Nu")</f>
        <v>1</v>
      </c>
      <c r="H56" s="58">
        <f>COUNTIF(H4:H52,"S1")</f>
        <v>1</v>
      </c>
      <c r="I56" s="58">
        <f>COUNTIF(I4:I52,"Nu")</f>
        <v>1</v>
      </c>
      <c r="J56" s="58">
        <f>COUNTIF(J4:J52,"S1")</f>
        <v>1</v>
      </c>
      <c r="K56" s="58">
        <f>COUNTIF(K4:K52,"Nu")</f>
        <v>1</v>
      </c>
      <c r="L56" s="58">
        <f>COUNTIF(L4:L52,"S1")</f>
        <v>1</v>
      </c>
      <c r="M56" s="58">
        <f>COUNTIF(M4:M52,"Nu")</f>
        <v>1</v>
      </c>
      <c r="N56" s="58">
        <f>COUNTIF(N4:N52,"S1")</f>
        <v>1</v>
      </c>
      <c r="O56" s="58">
        <f>COUNTIF(O4:O52,"Nu")</f>
        <v>1</v>
      </c>
      <c r="P56" s="58">
        <f>COUNTIF(P4:P52,"S1")</f>
        <v>1</v>
      </c>
      <c r="Q56" s="58">
        <f>COUNTIF(Q4:Q52,"Nu")</f>
        <v>1</v>
      </c>
      <c r="R56" s="58">
        <f>COUNTIF(R4:R52,"S1")</f>
        <v>1</v>
      </c>
      <c r="S56" s="58">
        <f>COUNTIF(S4:S52,"Nu")</f>
        <v>1</v>
      </c>
      <c r="T56" s="58">
        <f>COUNTIF(T4:T52,"S1")</f>
        <v>1</v>
      </c>
      <c r="U56" s="58">
        <f>COUNTIF(U4:U52,"Nu")</f>
        <v>1</v>
      </c>
      <c r="V56" s="58">
        <f>COUNTIF(V4:V52,"S1")</f>
        <v>1</v>
      </c>
      <c r="W56" s="58">
        <f>COUNTIF(W4:W52,"Nu")</f>
        <v>1</v>
      </c>
      <c r="X56" s="58">
        <f>COUNTIF(X4:X52,"S1")</f>
        <v>1</v>
      </c>
      <c r="Y56" s="58">
        <f>COUNTIF(Y4:Y52,"Nu")</f>
        <v>1</v>
      </c>
      <c r="Z56" s="58">
        <f>COUNTIF(Z4:Z52,"S1")</f>
        <v>1</v>
      </c>
      <c r="AA56" s="58">
        <f>COUNTIF(AA4:AA52,"Nu")</f>
        <v>1</v>
      </c>
      <c r="AB56" s="58">
        <f>COUNTIF(AB4:AB52,"S1")</f>
        <v>1</v>
      </c>
      <c r="AC56" s="58">
        <f>COUNTIF(AC4:AC52,"Nu")</f>
        <v>1</v>
      </c>
      <c r="AD56" s="58">
        <f>COUNTIF(AD4:AD52,"S1")</f>
        <v>1</v>
      </c>
      <c r="AE56" s="58">
        <f>COUNTIF(AE4:AE52,"Nu")</f>
        <v>1</v>
      </c>
      <c r="AF56" s="58">
        <f>COUNTIF(AF4:AF52,"S1")</f>
        <v>1</v>
      </c>
      <c r="AG56" s="58">
        <f>COUNTIF(AG4:AG52,"Nu")</f>
        <v>1</v>
      </c>
      <c r="AH56" s="58">
        <f>COUNTIF(AH4:AH52,"S1")</f>
        <v>1</v>
      </c>
      <c r="AI56" s="58">
        <f>COUNTIF(AI4:AI52,"Nu")</f>
        <v>1</v>
      </c>
      <c r="AJ56" s="58">
        <f>COUNTIF(AJ4:AJ52,"S1")</f>
        <v>1</v>
      </c>
      <c r="AK56" s="58">
        <f>COUNTIF(AK4:AK52,"Nu")</f>
        <v>1</v>
      </c>
      <c r="AL56" s="58">
        <f>COUNTIF(AL4:AL52,"S1")</f>
        <v>1</v>
      </c>
      <c r="AM56" s="58">
        <f>COUNTIF(AM4:AM52,"Nu")</f>
        <v>1</v>
      </c>
      <c r="AN56" s="58">
        <f>COUNTIF(AN4:AN52,"S1")</f>
        <v>1</v>
      </c>
      <c r="AO56" s="58">
        <f>COUNTIF(AO4:AO52,"Nu")</f>
        <v>1</v>
      </c>
      <c r="AP56" s="58">
        <f>COUNTIF(AP4:AP52,"S1")</f>
        <v>1</v>
      </c>
      <c r="AQ56" s="58">
        <f>COUNTIF(AQ4:AQ52,"Nu")</f>
        <v>1</v>
      </c>
      <c r="AR56" s="58">
        <f>COUNTIF(AR4:AR52,"S1")</f>
        <v>1</v>
      </c>
      <c r="AS56" s="58">
        <f>COUNTIF(AS4:AS52,"Nu")</f>
        <v>1</v>
      </c>
      <c r="AT56" s="58">
        <f>COUNTIF(AT4:AT52,"S1")</f>
        <v>2</v>
      </c>
      <c r="AU56" s="58">
        <f>COUNTIF(AU4:AU52,"Nu")</f>
        <v>1</v>
      </c>
      <c r="AV56" s="58">
        <f>COUNTIF(AV4:AV52,"S1")</f>
        <v>1</v>
      </c>
      <c r="AW56" s="58">
        <f>COUNTIF(AW4:AW52,"Nu")</f>
        <v>1</v>
      </c>
      <c r="AX56" s="58">
        <f>COUNTIF(AX4:AX52,"S1")</f>
        <v>1</v>
      </c>
      <c r="AY56" s="58">
        <f>COUNTIF(AY4:AY52,"Nu")</f>
        <v>1</v>
      </c>
      <c r="AZ56" s="58">
        <f>COUNTIF(AZ4:AZ52,"S1")</f>
        <v>1</v>
      </c>
      <c r="BA56" s="58">
        <f>COUNTIF(BA4:BA52,"Nu")</f>
        <v>1</v>
      </c>
      <c r="BB56" s="58">
        <f>COUNTIF(BB4:BB52,"S1")</f>
        <v>1</v>
      </c>
      <c r="BC56" s="58">
        <f>COUNTIF(BC4:BC52,"Nu")</f>
        <v>1</v>
      </c>
      <c r="BD56" s="58">
        <f>COUNTIF(BD4:BD52,"S1")</f>
        <v>1</v>
      </c>
      <c r="BE56" s="58">
        <f>COUNTIF(BE4:BE52,"Nu")</f>
        <v>1</v>
      </c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</row>
    <row r="57" spans="1:942" s="54" customFormat="1" ht="11.25" x14ac:dyDescent="0.2">
      <c r="A57" s="59" t="s">
        <v>23</v>
      </c>
      <c r="B57" s="58">
        <f>COUNTIF(B4:B52,"S2")+COUNTIF(B4:B52,"S3")</f>
        <v>2</v>
      </c>
      <c r="C57" s="58">
        <f>COUNTIF(C3:C52,"Np")</f>
        <v>1</v>
      </c>
      <c r="D57" s="58">
        <f>COUNTIF(D4:D52,"S2")+COUNTIF(D4:D52,"S3")</f>
        <v>2</v>
      </c>
      <c r="E57" s="58">
        <f>COUNTIF(E3:E52,"Np")</f>
        <v>1</v>
      </c>
      <c r="F57" s="58">
        <f>COUNTIF(F4:F52,"S2")+COUNTIF(F4:F52,"S3")</f>
        <v>2</v>
      </c>
      <c r="G57" s="58">
        <f>COUNTIF(G3:G52,"Np")</f>
        <v>1</v>
      </c>
      <c r="H57" s="58">
        <f>COUNTIF(H4:H52,"S2")+COUNTIF(H4:H52,"S3")</f>
        <v>1</v>
      </c>
      <c r="I57" s="58">
        <f>COUNTIF(I3:I52,"Np")</f>
        <v>1</v>
      </c>
      <c r="J57" s="58">
        <f>COUNTIF(J4:J52,"S2")+COUNTIF(J4:J52,"S3")</f>
        <v>1</v>
      </c>
      <c r="K57" s="58">
        <f>COUNTIF(K3:K52,"Np")</f>
        <v>1</v>
      </c>
      <c r="L57" s="58">
        <f>COUNTIF(L4:L52,"S2")+COUNTIF(L4:L52,"S3")</f>
        <v>1</v>
      </c>
      <c r="M57" s="58">
        <f>COUNTIF(M3:M52,"Np")</f>
        <v>1</v>
      </c>
      <c r="N57" s="58">
        <f>COUNTIF(N4:N52,"S2")+COUNTIF(N4:N52,"S3")</f>
        <v>1</v>
      </c>
      <c r="O57" s="58">
        <f>COUNTIF(O3:O52,"Np")</f>
        <v>1</v>
      </c>
      <c r="P57" s="58">
        <f>COUNTIF(P4:P52,"S2")+COUNTIF(P4:P52,"S3")</f>
        <v>1</v>
      </c>
      <c r="Q57" s="58">
        <f>COUNTIF(Q3:Q52,"Np")</f>
        <v>1</v>
      </c>
      <c r="R57" s="58">
        <f>COUNTIF(R4:R52,"S2")+COUNTIF(R4:R52,"S3")</f>
        <v>1</v>
      </c>
      <c r="S57" s="58">
        <f>COUNTIF(S3:S52,"Np")</f>
        <v>1</v>
      </c>
      <c r="T57" s="58">
        <f>COUNTIF(T4:T52,"S2")+COUNTIF(T4:T52,"S3")</f>
        <v>1</v>
      </c>
      <c r="U57" s="58">
        <f>COUNTIF(U3:U52,"Np")</f>
        <v>1</v>
      </c>
      <c r="V57" s="58">
        <f>COUNTIF(V4:V52,"S2")+COUNTIF(V4:V52,"S3")</f>
        <v>1</v>
      </c>
      <c r="W57" s="58">
        <f>COUNTIF(W3:W52,"Np")</f>
        <v>1</v>
      </c>
      <c r="X57" s="58">
        <f>COUNTIF(X4:X52,"S2")+COUNTIF(X4:X52,"S3")</f>
        <v>1</v>
      </c>
      <c r="Y57" s="58">
        <f>COUNTIF(Y3:Y52,"Np")</f>
        <v>1</v>
      </c>
      <c r="Z57" s="58">
        <f>COUNTIF(Z4:Z52,"S2")+COUNTIF(Z4:Z52,"S3")</f>
        <v>1</v>
      </c>
      <c r="AA57" s="58">
        <f>COUNTIF(AA3:AA52,"Np")</f>
        <v>1</v>
      </c>
      <c r="AB57" s="58">
        <f>COUNTIF(AB4:AB52,"S2")+COUNTIF(AB4:AB52,"S3")</f>
        <v>1</v>
      </c>
      <c r="AC57" s="58">
        <f>COUNTIF(AC3:AC52,"Np")</f>
        <v>1</v>
      </c>
      <c r="AD57" s="58">
        <f>COUNTIF(AD4:AD52,"S2")+COUNTIF(AD4:AD52,"S3")</f>
        <v>1</v>
      </c>
      <c r="AE57" s="58">
        <f>COUNTIF(AE3:AE52,"Np")</f>
        <v>1</v>
      </c>
      <c r="AF57" s="58">
        <f>COUNTIF(AF4:AF52,"S2")+COUNTIF(AF4:AF52,"S3")</f>
        <v>1</v>
      </c>
      <c r="AG57" s="58">
        <f>COUNTIF(AG3:AG52,"Np")</f>
        <v>1</v>
      </c>
      <c r="AH57" s="58">
        <f>COUNTIF(AH4:AH52,"S2")+COUNTIF(AH4:AH52,"S3")</f>
        <v>1</v>
      </c>
      <c r="AI57" s="58">
        <f>COUNTIF(AI3:AI52,"Np")</f>
        <v>1</v>
      </c>
      <c r="AJ57" s="58">
        <f>COUNTIF(AJ4:AJ52,"S2")+COUNTIF(AJ4:AJ52,"S3")</f>
        <v>1</v>
      </c>
      <c r="AK57" s="58">
        <f>COUNTIF(AK3:AK52,"Np")</f>
        <v>1</v>
      </c>
      <c r="AL57" s="58">
        <f>COUNTIF(AL4:AL52,"S2")+COUNTIF(AL4:AL52,"S3")</f>
        <v>1</v>
      </c>
      <c r="AM57" s="58">
        <f>COUNTIF(AM3:AM52,"Np")</f>
        <v>1</v>
      </c>
      <c r="AN57" s="58">
        <f>COUNTIF(AN4:AN52,"S2")+COUNTIF(AN4:AN52,"S3")</f>
        <v>1</v>
      </c>
      <c r="AO57" s="58">
        <f>COUNTIF(AO3:AO52,"Np")</f>
        <v>1</v>
      </c>
      <c r="AP57" s="58">
        <f>COUNTIF(AP4:AP52,"S2")+COUNTIF(AP4:AP52,"S3")</f>
        <v>1</v>
      </c>
      <c r="AQ57" s="58">
        <f>COUNTIF(AQ3:AQ52,"Np")</f>
        <v>1</v>
      </c>
      <c r="AR57" s="58">
        <f>COUNTIF(AR4:AR52,"S2")+COUNTIF(AR4:AR52,"S3")</f>
        <v>1</v>
      </c>
      <c r="AS57" s="58">
        <f>COUNTIF(AS3:AS52,"Np")</f>
        <v>1</v>
      </c>
      <c r="AT57" s="58">
        <f>COUNTIF(AT4:AT52,"S2")+COUNTIF(AT4:AT52,"S3")</f>
        <v>1</v>
      </c>
      <c r="AU57" s="58">
        <f>COUNTIF(AU3:AU52,"Np")</f>
        <v>1</v>
      </c>
      <c r="AV57" s="58">
        <f>COUNTIF(AV4:AV52,"S2")+COUNTIF(AV4:AV52,"S3")</f>
        <v>1</v>
      </c>
      <c r="AW57" s="58">
        <f>COUNTIF(AW3:AW52,"Np")</f>
        <v>1</v>
      </c>
      <c r="AX57" s="58">
        <f>COUNTIF(AX4:AX52,"S2")+COUNTIF(AX4:AX52,"S3")</f>
        <v>1</v>
      </c>
      <c r="AY57" s="58">
        <f>COUNTIF(AY3:AY52,"Np")</f>
        <v>1</v>
      </c>
      <c r="AZ57" s="58">
        <f>COUNTIF(AZ4:AZ52,"S2")+COUNTIF(AZ4:AZ52,"S3")</f>
        <v>1</v>
      </c>
      <c r="BA57" s="58">
        <f>COUNTIF(BA3:BA52,"Np")</f>
        <v>1</v>
      </c>
      <c r="BB57" s="58">
        <f>COUNTIF(BB4:BB52,"S2")+COUNTIF(BB4:BB52,"S3")</f>
        <v>1</v>
      </c>
      <c r="BC57" s="58">
        <f>COUNTIF(BC3:BC52,"Np")</f>
        <v>1</v>
      </c>
      <c r="BD57" s="58">
        <f>COUNTIF(BD4:BD52,"S2")+COUNTIF(BD4:BD52,"S3")</f>
        <v>1</v>
      </c>
      <c r="BE57" s="58">
        <f>COUNTIF(BE3:BE52,"Np")</f>
        <v>1</v>
      </c>
      <c r="BH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</row>
    <row r="58" spans="1:942" s="54" customFormat="1" ht="11.25" x14ac:dyDescent="0.2">
      <c r="A58" s="59" t="s">
        <v>60</v>
      </c>
      <c r="B58" s="58">
        <f>COUNTIF(B4:B52,"Sm")</f>
        <v>1</v>
      </c>
      <c r="C58" s="58">
        <f>COUNTIF(C4:C52,"Ns")</f>
        <v>1</v>
      </c>
      <c r="D58" s="58">
        <f>COUNTIF(D4:D52,"Sm")</f>
        <v>1</v>
      </c>
      <c r="E58" s="58">
        <f>COUNTIF(E4:E52,"Ns")</f>
        <v>1</v>
      </c>
      <c r="F58" s="58">
        <f>COUNTIF(F4:F52,"Sm")</f>
        <v>1</v>
      </c>
      <c r="G58" s="58">
        <f>COUNTIF(G4:G52,"Ns")</f>
        <v>1</v>
      </c>
      <c r="H58" s="58">
        <f>COUNTIF(H4:H52,"Sm")</f>
        <v>1</v>
      </c>
      <c r="I58" s="58">
        <f>COUNTIF(I4:I52,"Ns")</f>
        <v>1</v>
      </c>
      <c r="J58" s="58">
        <f>COUNTIF(J4:J52,"Sm")</f>
        <v>1</v>
      </c>
      <c r="K58" s="58">
        <f>COUNTIF(K4:K52,"Ns")</f>
        <v>1</v>
      </c>
      <c r="L58" s="58">
        <f>COUNTIF(L4:L52,"Sm")</f>
        <v>1</v>
      </c>
      <c r="M58" s="58">
        <f>COUNTIF(M4:M52,"Ns")</f>
        <v>1</v>
      </c>
      <c r="N58" s="58">
        <f>COUNTIF(N4:N52,"Sm")</f>
        <v>1</v>
      </c>
      <c r="O58" s="58">
        <f>COUNTIF(O4:O52,"Ns")</f>
        <v>1</v>
      </c>
      <c r="P58" s="58">
        <f>COUNTIF(P4:P52,"Sm")</f>
        <v>1</v>
      </c>
      <c r="Q58" s="58">
        <f>COUNTIF(Q4:Q52,"Ns")</f>
        <v>1</v>
      </c>
      <c r="R58" s="58">
        <f>COUNTIF(R4:R52,"Sm")</f>
        <v>1</v>
      </c>
      <c r="S58" s="58">
        <f>COUNTIF(S4:S52,"Ns")</f>
        <v>1</v>
      </c>
      <c r="T58" s="58">
        <f>COUNTIF(T4:T52,"Sm")</f>
        <v>1</v>
      </c>
      <c r="U58" s="58">
        <f>COUNTIF(U4:U52,"Ns")</f>
        <v>1</v>
      </c>
      <c r="V58" s="58">
        <f>COUNTIF(V4:V52,"Sm")</f>
        <v>1</v>
      </c>
      <c r="W58" s="58">
        <f>COUNTIF(W4:W52,"Ns")</f>
        <v>1</v>
      </c>
      <c r="X58" s="58">
        <f>COUNTIF(X4:X52,"Sm")</f>
        <v>1</v>
      </c>
      <c r="Y58" s="58">
        <f>COUNTIF(Y4:Y52,"Ns")</f>
        <v>1</v>
      </c>
      <c r="Z58" s="58">
        <f>COUNTIF(Z4:Z52,"Sm")</f>
        <v>1</v>
      </c>
      <c r="AA58" s="58">
        <f>COUNTIF(AA4:AA52,"Ns")</f>
        <v>1</v>
      </c>
      <c r="AB58" s="58">
        <f>COUNTIF(AB4:AB52,"Sm")</f>
        <v>1</v>
      </c>
      <c r="AC58" s="58">
        <f>COUNTIF(AC4:AC52,"Ns")</f>
        <v>1</v>
      </c>
      <c r="AD58" s="58">
        <f>COUNTIF(AD4:AD52,"Sm")</f>
        <v>1</v>
      </c>
      <c r="AE58" s="58">
        <f>COUNTIF(AE4:AE52,"Ns")</f>
        <v>1</v>
      </c>
      <c r="AF58" s="58">
        <f>COUNTIF(AF4:AF52,"Sm")</f>
        <v>1</v>
      </c>
      <c r="AG58" s="58">
        <f>COUNTIF(AG4:AG52,"Ns")</f>
        <v>1</v>
      </c>
      <c r="AH58" s="58">
        <f>COUNTIF(AH4:AH52,"Sm")</f>
        <v>1</v>
      </c>
      <c r="AI58" s="58">
        <f>COUNTIF(AI4:AI52,"Ns")</f>
        <v>1</v>
      </c>
      <c r="AJ58" s="58">
        <f>COUNTIF(AJ4:AJ52,"Sm")</f>
        <v>1</v>
      </c>
      <c r="AK58" s="58">
        <f>COUNTIF(AK4:AK52,"Ns")</f>
        <v>1</v>
      </c>
      <c r="AL58" s="58">
        <f>COUNTIF(AL4:AL52,"Sm")</f>
        <v>1</v>
      </c>
      <c r="AM58" s="58">
        <f>COUNTIF(AM4:AM52,"Ns")</f>
        <v>1</v>
      </c>
      <c r="AN58" s="58">
        <f>COUNTIF(AN4:AN52,"Sm")</f>
        <v>1</v>
      </c>
      <c r="AO58" s="58">
        <f>COUNTIF(AO4:AO52,"Ns")</f>
        <v>1</v>
      </c>
      <c r="AP58" s="58">
        <f>COUNTIF(AP4:AP52,"Sm")</f>
        <v>1</v>
      </c>
      <c r="AQ58" s="58">
        <f>COUNTIF(AQ4:AQ52,"Ns")</f>
        <v>1</v>
      </c>
      <c r="AR58" s="58">
        <f>COUNTIF(AR4:AR52,"Sm")</f>
        <v>1</v>
      </c>
      <c r="AS58" s="58">
        <f>COUNTIF(AS4:AS52,"Ns")</f>
        <v>1</v>
      </c>
      <c r="AT58" s="58">
        <f>COUNTIF(AT4:AT52,"Sm")</f>
        <v>1</v>
      </c>
      <c r="AU58" s="58">
        <f>COUNTIF(AU4:AU52,"Ns")</f>
        <v>1</v>
      </c>
      <c r="AV58" s="58">
        <f>COUNTIF(AV4:AV52,"Sm")</f>
        <v>1</v>
      </c>
      <c r="AW58" s="58">
        <f>COUNTIF(AW4:AW52,"Ns")</f>
        <v>1</v>
      </c>
      <c r="AX58" s="58">
        <f>COUNTIF(AX4:AX52,"Sm")</f>
        <v>1</v>
      </c>
      <c r="AY58" s="58">
        <f>COUNTIF(AY4:AY52,"Ns")</f>
        <v>1</v>
      </c>
      <c r="AZ58" s="58">
        <f>COUNTIF(AZ4:AZ52,"Sm")</f>
        <v>1</v>
      </c>
      <c r="BA58" s="58">
        <f>COUNTIF(BA4:BA52,"Ns")</f>
        <v>1</v>
      </c>
      <c r="BB58" s="58">
        <f>COUNTIF(BB4:BB52,"Sm")</f>
        <v>1</v>
      </c>
      <c r="BC58" s="58">
        <f>COUNTIF(BC4:BC52,"Ns")</f>
        <v>1</v>
      </c>
      <c r="BD58" s="58">
        <f>COUNTIF(BD4:BD52,"Sm")</f>
        <v>1</v>
      </c>
      <c r="BE58" s="58">
        <f>COUNTIF(BE4:BE52,"Ns")</f>
        <v>1</v>
      </c>
      <c r="BH58" s="18"/>
      <c r="BI58" s="18"/>
      <c r="BJ58" s="18"/>
      <c r="BK58" s="18"/>
      <c r="BL58" s="18"/>
      <c r="BM58" s="18"/>
      <c r="BN58" s="18"/>
      <c r="BO58" s="18"/>
      <c r="BP58" s="18"/>
      <c r="BQ58" s="18"/>
      <c r="BR58" s="18"/>
      <c r="BS58" s="18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18"/>
      <c r="CI58" s="18"/>
      <c r="CJ58" s="18"/>
      <c r="CK58" s="18"/>
    </row>
    <row r="59" spans="1:942" s="54" customFormat="1" ht="11.25" x14ac:dyDescent="0.2">
      <c r="A59" s="59" t="s">
        <v>24</v>
      </c>
      <c r="B59" s="58">
        <f>COUNTIF(B4:B52,"R")</f>
        <v>1</v>
      </c>
      <c r="C59" s="58">
        <f>COUNTIF(C3:C52,"Nr")</f>
        <v>1</v>
      </c>
      <c r="D59" s="58">
        <f>COUNTIF(D4:D52,"R")</f>
        <v>1</v>
      </c>
      <c r="E59" s="58">
        <f>COUNTIF(E3:E52,"Nr")</f>
        <v>1</v>
      </c>
      <c r="F59" s="58">
        <f>COUNTIF(F4:F52,"R")</f>
        <v>1</v>
      </c>
      <c r="G59" s="58">
        <f>COUNTIF(G3:G52,"Nr")</f>
        <v>1</v>
      </c>
      <c r="H59" s="58">
        <f>COUNTIF(H4:H52,"R")</f>
        <v>1</v>
      </c>
      <c r="I59" s="58">
        <f>COUNTIF(I3:I52,"Nr")</f>
        <v>1</v>
      </c>
      <c r="J59" s="58">
        <f>COUNTIF(J4:J52,"R")</f>
        <v>1</v>
      </c>
      <c r="K59" s="58">
        <f>COUNTIF(K3:K52,"Nr")</f>
        <v>1</v>
      </c>
      <c r="L59" s="58">
        <f>COUNTIF(L4:L52,"R")</f>
        <v>1</v>
      </c>
      <c r="M59" s="58">
        <f>COUNTIF(M3:M52,"Nr")</f>
        <v>1</v>
      </c>
      <c r="N59" s="58">
        <f>COUNTIF(N4:N52,"R")</f>
        <v>1</v>
      </c>
      <c r="O59" s="58">
        <f>COUNTIF(O3:O52,"Nr")</f>
        <v>1</v>
      </c>
      <c r="P59" s="58">
        <f>COUNTIF(P4:P52,"R")</f>
        <v>1</v>
      </c>
      <c r="Q59" s="58">
        <f>COUNTIF(Q3:Q52,"Nr")</f>
        <v>1</v>
      </c>
      <c r="R59" s="58">
        <f>COUNTIF(R4:R52,"R")</f>
        <v>1</v>
      </c>
      <c r="S59" s="58">
        <f>COUNTIF(S3:S52,"Nr")</f>
        <v>1</v>
      </c>
      <c r="T59" s="58">
        <f>COUNTIF(T4:T52,"R")</f>
        <v>1</v>
      </c>
      <c r="U59" s="58">
        <f>COUNTIF(U3:U52,"Nr")</f>
        <v>1</v>
      </c>
      <c r="V59" s="58">
        <f>COUNTIF(V4:V52,"R")</f>
        <v>1</v>
      </c>
      <c r="W59" s="58">
        <f>COUNTIF(W3:W52,"Nr")</f>
        <v>1</v>
      </c>
      <c r="X59" s="58">
        <f>COUNTIF(X4:X52,"R")</f>
        <v>1</v>
      </c>
      <c r="Y59" s="58">
        <f>COUNTIF(Y3:Y52,"Nr")</f>
        <v>1</v>
      </c>
      <c r="Z59" s="58">
        <f>COUNTIF(Z4:Z52,"R")</f>
        <v>1</v>
      </c>
      <c r="AA59" s="58">
        <f>COUNTIF(AA3:AA52,"Nr")</f>
        <v>1</v>
      </c>
      <c r="AB59" s="58">
        <f>COUNTIF(AB4:AB52,"R")</f>
        <v>1</v>
      </c>
      <c r="AC59" s="58">
        <f>COUNTIF(AC3:AC52,"Nr")</f>
        <v>1</v>
      </c>
      <c r="AD59" s="58">
        <f>COUNTIF(AD4:AD52,"R")</f>
        <v>1</v>
      </c>
      <c r="AE59" s="58">
        <f>COUNTIF(AE3:AE52,"Nr")</f>
        <v>1</v>
      </c>
      <c r="AF59" s="58">
        <f>COUNTIF(AF4:AF52,"R")</f>
        <v>1</v>
      </c>
      <c r="AG59" s="58">
        <f>COUNTIF(AG3:AG52,"Nr")</f>
        <v>1</v>
      </c>
      <c r="AH59" s="58">
        <f>COUNTIF(AH4:AH52,"R")</f>
        <v>1</v>
      </c>
      <c r="AI59" s="58">
        <f>COUNTIF(AI3:AI52,"Nr")</f>
        <v>1</v>
      </c>
      <c r="AJ59" s="58">
        <f>COUNTIF(AJ4:AJ52,"R")</f>
        <v>1</v>
      </c>
      <c r="AK59" s="58">
        <f>COUNTIF(AK3:AK52,"Nr")</f>
        <v>1</v>
      </c>
      <c r="AL59" s="58">
        <f>COUNTIF(AL4:AL52,"R")</f>
        <v>1</v>
      </c>
      <c r="AM59" s="58">
        <f>COUNTIF(AM3:AM52,"Nr")</f>
        <v>1</v>
      </c>
      <c r="AN59" s="58">
        <f>COUNTIF(AN4:AN52,"R")</f>
        <v>1</v>
      </c>
      <c r="AO59" s="58">
        <f>COUNTIF(AO3:AO52,"Nr")</f>
        <v>1</v>
      </c>
      <c r="AP59" s="58">
        <f>COUNTIF(AP4:AP52,"R")</f>
        <v>1</v>
      </c>
      <c r="AQ59" s="58">
        <f>COUNTIF(AQ3:AQ52,"Nr")</f>
        <v>1</v>
      </c>
      <c r="AR59" s="58">
        <f>COUNTIF(AR4:AR52,"R")</f>
        <v>1</v>
      </c>
      <c r="AS59" s="58">
        <f>COUNTIF(AS3:AS52,"Nr")</f>
        <v>1</v>
      </c>
      <c r="AT59" s="58">
        <f>COUNTIF(AT4:AT52,"R")</f>
        <v>1</v>
      </c>
      <c r="AU59" s="58">
        <f>COUNTIF(AU3:AU52,"Nr")</f>
        <v>1</v>
      </c>
      <c r="AV59" s="58">
        <f>COUNTIF(AV4:AV52,"R")</f>
        <v>1</v>
      </c>
      <c r="AW59" s="58">
        <f>COUNTIF(AW3:AW52,"Nr")</f>
        <v>1</v>
      </c>
      <c r="AX59" s="58">
        <f>COUNTIF(AX4:AX52,"R")</f>
        <v>1</v>
      </c>
      <c r="AY59" s="58">
        <f>COUNTIF(AY3:AY52,"Nr")</f>
        <v>1</v>
      </c>
      <c r="AZ59" s="58">
        <f>COUNTIF(AZ4:AZ52,"R")</f>
        <v>1</v>
      </c>
      <c r="BA59" s="58">
        <f>COUNTIF(BA3:BA52,"Nr")</f>
        <v>1</v>
      </c>
      <c r="BB59" s="58">
        <f>COUNTIF(BB4:BB52,"R")</f>
        <v>1</v>
      </c>
      <c r="BC59" s="58">
        <f>COUNTIF(BC3:BC52,"Nr")</f>
        <v>1</v>
      </c>
      <c r="BD59" s="58">
        <f>COUNTIF(BD4:BD52,"R")</f>
        <v>1</v>
      </c>
      <c r="BE59" s="58">
        <f>COUNTIF(BE3:BE52,"Nr")</f>
        <v>1</v>
      </c>
      <c r="BH59" s="18"/>
      <c r="BI59" s="18"/>
      <c r="BJ59" s="18"/>
      <c r="BK59" s="18"/>
      <c r="BL59" s="18"/>
      <c r="BM59" s="18"/>
      <c r="BN59" s="18"/>
      <c r="BO59" s="18"/>
      <c r="BP59" s="18"/>
      <c r="BQ59" s="18"/>
      <c r="BR59" s="18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/>
    </row>
    <row r="60" spans="1:942" s="54" customFormat="1" ht="11.25" x14ac:dyDescent="0.2">
      <c r="A60" s="59" t="s">
        <v>61</v>
      </c>
      <c r="B60" s="58">
        <f>COUNTIF(B3:B52,"H")</f>
        <v>1</v>
      </c>
      <c r="C60" s="58"/>
      <c r="D60" s="58">
        <f>COUNTIF(D3:D52,"H")</f>
        <v>1</v>
      </c>
      <c r="E60" s="58"/>
      <c r="F60" s="58">
        <f>COUNTIF(F3:F52,"H")</f>
        <v>1</v>
      </c>
      <c r="G60" s="58"/>
      <c r="H60" s="58">
        <f>COUNTIF(H3:H52,"H")</f>
        <v>1</v>
      </c>
      <c r="I60" s="58"/>
      <c r="J60" s="58">
        <f>COUNTIF(J3:J52,"H")</f>
        <v>1</v>
      </c>
      <c r="K60" s="58"/>
      <c r="L60" s="58">
        <f>COUNTIF(L3:L52,"H")</f>
        <v>1</v>
      </c>
      <c r="M60" s="58"/>
      <c r="N60" s="58">
        <f>COUNTIF(N3:N52,"H")</f>
        <v>1</v>
      </c>
      <c r="O60" s="58"/>
      <c r="P60" s="58">
        <f>COUNTIF(P3:P52,"H")</f>
        <v>1</v>
      </c>
      <c r="Q60" s="58"/>
      <c r="R60" s="58">
        <f>COUNTIF(R3:R52,"H")</f>
        <v>1</v>
      </c>
      <c r="S60" s="58"/>
      <c r="T60" s="58">
        <f>COUNTIF(T3:T52,"H")</f>
        <v>1</v>
      </c>
      <c r="U60" s="58"/>
      <c r="V60" s="58">
        <f>COUNTIF(V3:V52,"H")</f>
        <v>1</v>
      </c>
      <c r="W60" s="58"/>
      <c r="X60" s="58">
        <f>COUNTIF(X3:X52,"H")</f>
        <v>1</v>
      </c>
      <c r="Y60" s="58"/>
      <c r="Z60" s="58">
        <f>COUNTIF(Z3:Z52,"H")</f>
        <v>1</v>
      </c>
      <c r="AA60" s="58"/>
      <c r="AB60" s="58">
        <f>COUNTIF(AB3:AB52,"H")</f>
        <v>1</v>
      </c>
      <c r="AC60" s="58"/>
      <c r="AD60" s="58">
        <f>COUNTIF(AD3:AD52,"H")</f>
        <v>1</v>
      </c>
      <c r="AE60" s="58"/>
      <c r="AF60" s="58">
        <f>COUNTIF(AF3:AF52,"H")</f>
        <v>1</v>
      </c>
      <c r="AG60" s="58"/>
      <c r="AH60" s="58">
        <f>COUNTIF(AH3:AH52,"H")</f>
        <v>1</v>
      </c>
      <c r="AI60" s="58"/>
      <c r="AJ60" s="58">
        <f>COUNTIF(AJ3:AJ52,"H")</f>
        <v>1</v>
      </c>
      <c r="AK60" s="58"/>
      <c r="AL60" s="58">
        <f>COUNTIF(AL3:AL52,"H")</f>
        <v>1</v>
      </c>
      <c r="AM60" s="58"/>
      <c r="AN60" s="58">
        <f>COUNTIF(AN3:AN52,"H")</f>
        <v>1</v>
      </c>
      <c r="AO60" s="58"/>
      <c r="AP60" s="58">
        <f>COUNTIF(AP3:AP52,"H")</f>
        <v>1</v>
      </c>
      <c r="AQ60" s="58"/>
      <c r="AR60" s="58">
        <f>COUNTIF(AR3:AR52,"H")</f>
        <v>1</v>
      </c>
      <c r="AS60" s="58"/>
      <c r="AT60" s="58">
        <f>COUNTIF(AT3:AT52,"H")</f>
        <v>1</v>
      </c>
      <c r="AU60" s="58"/>
      <c r="AV60" s="58">
        <f>COUNTIF(AV3:AV52,"H")</f>
        <v>1</v>
      </c>
      <c r="AW60" s="58"/>
      <c r="AX60" s="58">
        <f>COUNTIF(AX3:AX52,"H")</f>
        <v>1</v>
      </c>
      <c r="AY60" s="58"/>
      <c r="AZ60" s="58">
        <f>COUNTIF(AZ3:AZ52,"H")</f>
        <v>1</v>
      </c>
      <c r="BA60" s="58"/>
      <c r="BB60" s="58">
        <f>COUNTIF(BB3:BB52,"H")</f>
        <v>1</v>
      </c>
      <c r="BC60" s="58"/>
      <c r="BD60" s="58">
        <f>COUNTIF(BD3:BD52,"H")</f>
        <v>1</v>
      </c>
      <c r="BE60" s="58"/>
      <c r="BH60" s="18"/>
      <c r="BI60" s="18"/>
      <c r="BJ60" s="18"/>
      <c r="BK60" s="18"/>
      <c r="BL60" s="18"/>
      <c r="BM60" s="18"/>
      <c r="BN60" s="18"/>
      <c r="BO60" s="18"/>
      <c r="BP60" s="18"/>
      <c r="BQ60" s="18"/>
      <c r="BR60" s="18"/>
      <c r="BS60" s="18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  <c r="CH60" s="18"/>
      <c r="CI60" s="18"/>
      <c r="CJ60" s="18"/>
      <c r="CK60" s="18"/>
    </row>
    <row r="61" spans="1:942" s="8" customFormat="1" ht="11.25" x14ac:dyDescent="0.2">
      <c r="A61" s="59" t="s">
        <v>27</v>
      </c>
      <c r="B61" s="58">
        <f>COUNTIF(B3:B52,"A")</f>
        <v>0</v>
      </c>
      <c r="C61" s="58">
        <f>COUNTIF(C3:C52,"NA")</f>
        <v>0</v>
      </c>
      <c r="D61" s="58">
        <f>COUNTIF(D3:D52,"A")</f>
        <v>0</v>
      </c>
      <c r="E61" s="58">
        <f>COUNTIF(E3:E52,"NA")</f>
        <v>0</v>
      </c>
      <c r="F61" s="58">
        <f>COUNTIF(F3:F52,"A")</f>
        <v>1</v>
      </c>
      <c r="G61" s="58">
        <f>COUNTIF(G3:G52,"NA")</f>
        <v>0</v>
      </c>
      <c r="H61" s="58">
        <f>COUNTIF(H3:H52,"A")</f>
        <v>1</v>
      </c>
      <c r="I61" s="58">
        <f>COUNTIF(I3:I52,"NA")</f>
        <v>1</v>
      </c>
      <c r="J61" s="58">
        <f>COUNTIF(J3:J52,"A")</f>
        <v>1</v>
      </c>
      <c r="K61" s="58">
        <f>COUNTIF(K3:K52,"NA")</f>
        <v>0</v>
      </c>
      <c r="L61" s="58">
        <f>COUNTIF(L3:L52,"A")</f>
        <v>0</v>
      </c>
      <c r="M61" s="58">
        <f>COUNTIF(M3:M52,"NA")</f>
        <v>0</v>
      </c>
      <c r="N61" s="58">
        <f>COUNTIF(N3:N52,"A")</f>
        <v>0</v>
      </c>
      <c r="O61" s="58">
        <f>COUNTIF(O3:O52,"NA")</f>
        <v>0</v>
      </c>
      <c r="P61" s="58">
        <f>COUNTIF(P3:P52,"A")</f>
        <v>1</v>
      </c>
      <c r="Q61" s="58">
        <f>COUNTIF(Q3:Q52,"NA")</f>
        <v>1</v>
      </c>
      <c r="R61" s="58">
        <f>COUNTIF(R3:R52,"A")</f>
        <v>1</v>
      </c>
      <c r="S61" s="58">
        <f>COUNTIF(S3:S52,"NA")</f>
        <v>1</v>
      </c>
      <c r="T61" s="58">
        <f>COUNTIF(T3:T52,"A")</f>
        <v>0</v>
      </c>
      <c r="U61" s="58">
        <f>COUNTIF(U3:U52,"NA")</f>
        <v>0</v>
      </c>
      <c r="V61" s="58">
        <f>COUNTIF(V3:V52,"A")</f>
        <v>1</v>
      </c>
      <c r="W61" s="58">
        <f>COUNTIF(W3:W52,"NA")</f>
        <v>1</v>
      </c>
      <c r="X61" s="58">
        <f>COUNTIF(X3:X52,"A")</f>
        <v>1</v>
      </c>
      <c r="Y61" s="58">
        <f>COUNTIF(Y3:Y52,"NA")</f>
        <v>1</v>
      </c>
      <c r="Z61" s="58">
        <f>COUNTIF(Z3:Z52,"A")</f>
        <v>0</v>
      </c>
      <c r="AA61" s="58">
        <f>COUNTIF(AA3:AA52,"NA")</f>
        <v>0</v>
      </c>
      <c r="AB61" s="58">
        <f>COUNTIF(AB3:AB52,"A")</f>
        <v>0</v>
      </c>
      <c r="AC61" s="58">
        <f>COUNTIF(AC3:AC52,"NA")</f>
        <v>1</v>
      </c>
      <c r="AD61" s="58">
        <f>COUNTIF(AD3:AD52,"A")</f>
        <v>1</v>
      </c>
      <c r="AE61" s="58">
        <f>COUNTIF(AE3:AE52,"NA")</f>
        <v>1</v>
      </c>
      <c r="AF61" s="58">
        <f>COUNTIF(AF3:AF52,"A")</f>
        <v>1</v>
      </c>
      <c r="AG61" s="58">
        <f>COUNTIF(AG3:AG52,"NA")</f>
        <v>0</v>
      </c>
      <c r="AH61" s="58">
        <f>COUNTIF(AH3:AH52,"A")</f>
        <v>0</v>
      </c>
      <c r="AI61" s="58">
        <f>COUNTIF(AI3:AI52,"NA")</f>
        <v>0</v>
      </c>
      <c r="AJ61" s="58">
        <f>COUNTIF(AJ3:AJ52,"A")</f>
        <v>0</v>
      </c>
      <c r="AK61" s="58">
        <f>COUNTIF(AK3:AK52,"NA")</f>
        <v>0</v>
      </c>
      <c r="AL61" s="58">
        <f>COUNTIF(AL3:AL52,"A")</f>
        <v>0</v>
      </c>
      <c r="AM61" s="58">
        <f>COUNTIF(AM3:AM52,"NA")</f>
        <v>1</v>
      </c>
      <c r="AN61" s="58">
        <f>COUNTIF(AN3:AN52,"A")</f>
        <v>0</v>
      </c>
      <c r="AO61" s="58">
        <f>COUNTIF(AO3:AO52,"NA")</f>
        <v>0</v>
      </c>
      <c r="AP61" s="58">
        <f>COUNTIF(AP3:AP52,"A")</f>
        <v>0</v>
      </c>
      <c r="AQ61" s="58">
        <f>COUNTIF(AQ3:AQ52,"NA")</f>
        <v>0</v>
      </c>
      <c r="AR61" s="58">
        <f>COUNTIF(AR3:AR52,"A")</f>
        <v>1</v>
      </c>
      <c r="AS61" s="58">
        <f>COUNTIF(AS3:AS52,"NA")</f>
        <v>1</v>
      </c>
      <c r="AT61" s="58">
        <f>COUNTIF(AT3:AT52,"A")</f>
        <v>1</v>
      </c>
      <c r="AU61" s="58">
        <f>COUNTIF(AU3:AU52,"NA")</f>
        <v>1</v>
      </c>
      <c r="AV61" s="58">
        <f>COUNTIF(AV3:AV52,"A")</f>
        <v>1</v>
      </c>
      <c r="AW61" s="58">
        <f>COUNTIF(AW3:AW52,"NA")</f>
        <v>1</v>
      </c>
      <c r="AX61" s="58">
        <f>COUNTIF(AX3:AX52,"A")</f>
        <v>1</v>
      </c>
      <c r="AY61" s="58">
        <f>COUNTIF(AY3:AY52,"NA")</f>
        <v>1</v>
      </c>
      <c r="AZ61" s="58">
        <f>COUNTIF(AZ3:AZ52,"A")</f>
        <v>1</v>
      </c>
      <c r="BA61" s="58">
        <f>COUNTIF(BA3:BA52,"NA")</f>
        <v>1</v>
      </c>
      <c r="BB61" s="58">
        <f>COUNTIF(BB3:BB52,"A")</f>
        <v>0</v>
      </c>
      <c r="BC61" s="58">
        <f>COUNTIF(BC3:BC52,"NA")</f>
        <v>1</v>
      </c>
      <c r="BD61" s="58">
        <f>COUNTIF(BD3:BD52,"A")</f>
        <v>0</v>
      </c>
      <c r="BE61" s="58">
        <f>COUNTIF(BE3:BE52,"NA")</f>
        <v>0</v>
      </c>
      <c r="BH61" s="18"/>
      <c r="BI61" s="18"/>
      <c r="BJ61" s="18"/>
      <c r="BK61" s="18"/>
      <c r="BL61" s="18"/>
      <c r="BM61" s="18"/>
      <c r="BN61" s="18"/>
      <c r="BO61" s="18"/>
      <c r="BP61" s="18"/>
      <c r="BQ61" s="18"/>
      <c r="BR61" s="18"/>
      <c r="BS61" s="18"/>
      <c r="BT61" s="18"/>
      <c r="BU61" s="18"/>
      <c r="BV61" s="18"/>
      <c r="BW61" s="18"/>
      <c r="BX61" s="18"/>
      <c r="BY61" s="18"/>
      <c r="BZ61" s="18"/>
      <c r="CA61" s="18"/>
      <c r="CB61" s="18"/>
      <c r="CC61" s="18"/>
      <c r="CD61" s="18"/>
      <c r="CE61" s="18"/>
      <c r="CF61" s="18"/>
      <c r="CG61" s="18"/>
      <c r="CH61" s="18"/>
      <c r="CI61" s="18"/>
      <c r="CJ61" s="18"/>
      <c r="CK61" s="18"/>
      <c r="CL61" s="54"/>
    </row>
    <row r="62" spans="1:942" s="8" customFormat="1" ht="12" thickBot="1" x14ac:dyDescent="0.25">
      <c r="A62" s="59" t="s">
        <v>25</v>
      </c>
      <c r="B62" s="58">
        <f>COUNTIF(B3:B52,"L")</f>
        <v>1</v>
      </c>
      <c r="C62" s="58">
        <f>COUNTIF(C3:C52,"NL")</f>
        <v>1</v>
      </c>
      <c r="D62" s="58">
        <f>COUNTIF(D3:D52,"L")</f>
        <v>1</v>
      </c>
      <c r="E62" s="58">
        <f>COUNTIF(E3:E52,"NL")</f>
        <v>1</v>
      </c>
      <c r="F62" s="58">
        <f>COUNTIF(F3:F52,"L")</f>
        <v>1</v>
      </c>
      <c r="G62" s="58">
        <f>COUNTIF(G3:G52,"NL")</f>
        <v>1</v>
      </c>
      <c r="H62" s="58">
        <f>COUNTIF(H3:H52,"L")</f>
        <v>1</v>
      </c>
      <c r="I62" s="58">
        <f>COUNTIF(I3:I52,"NL")</f>
        <v>1</v>
      </c>
      <c r="J62" s="58">
        <f>COUNTIF(J3:J52,"L")</f>
        <v>1</v>
      </c>
      <c r="K62" s="58">
        <f>COUNTIF(K3:K52,"NL")</f>
        <v>1</v>
      </c>
      <c r="L62" s="58">
        <f>COUNTIF(L3:L52,"L")</f>
        <v>1</v>
      </c>
      <c r="M62" s="58">
        <f>COUNTIF(M3:M52,"NL")</f>
        <v>1</v>
      </c>
      <c r="N62" s="58">
        <f>COUNTIF(N3:N52,"L")</f>
        <v>1</v>
      </c>
      <c r="O62" s="58">
        <f>COUNTIF(O3:O52,"NL")</f>
        <v>1</v>
      </c>
      <c r="P62" s="58">
        <f>COUNTIF(P3:P52,"L")</f>
        <v>1</v>
      </c>
      <c r="Q62" s="58">
        <f>COUNTIF(Q3:Q52,"NL")</f>
        <v>1</v>
      </c>
      <c r="R62" s="58">
        <f>COUNTIF(R3:R52,"L")</f>
        <v>1</v>
      </c>
      <c r="S62" s="58">
        <f>COUNTIF(S3:S52,"NL")</f>
        <v>1</v>
      </c>
      <c r="T62" s="58">
        <f>COUNTIF(T3:T52,"L")</f>
        <v>1</v>
      </c>
      <c r="U62" s="58">
        <f>COUNTIF(U3:U52,"NL")</f>
        <v>1</v>
      </c>
      <c r="V62" s="58">
        <f>COUNTIF(V3:V52,"L")</f>
        <v>1</v>
      </c>
      <c r="W62" s="58">
        <f>COUNTIF(W3:W52,"NL")</f>
        <v>1</v>
      </c>
      <c r="X62" s="58">
        <f>COUNTIF(X3:X52,"L")</f>
        <v>1</v>
      </c>
      <c r="Y62" s="58">
        <f>COUNTIF(Y3:Y52,"NL")</f>
        <v>1</v>
      </c>
      <c r="Z62" s="58">
        <f>COUNTIF(Z3:Z52,"L")</f>
        <v>1</v>
      </c>
      <c r="AA62" s="58">
        <f>COUNTIF(AA3:AA52,"NL")</f>
        <v>1</v>
      </c>
      <c r="AB62" s="58">
        <f>COUNTIF(AB3:AB52,"L")</f>
        <v>1</v>
      </c>
      <c r="AC62" s="58">
        <f>COUNTIF(AC3:AC52,"NL")</f>
        <v>1</v>
      </c>
      <c r="AD62" s="58">
        <f>COUNTIF(AD3:AD52,"L")</f>
        <v>1</v>
      </c>
      <c r="AE62" s="58">
        <f>COUNTIF(AE3:AE52,"NL")</f>
        <v>1</v>
      </c>
      <c r="AF62" s="58">
        <f>COUNTIF(AF3:AF52,"L")</f>
        <v>1</v>
      </c>
      <c r="AG62" s="58">
        <f>COUNTIF(AG3:AG52,"NL")</f>
        <v>1</v>
      </c>
      <c r="AH62" s="58">
        <f>COUNTIF(AH3:AH52,"L")</f>
        <v>1</v>
      </c>
      <c r="AI62" s="58">
        <f>COUNTIF(AI3:AI52,"NL")</f>
        <v>1</v>
      </c>
      <c r="AJ62" s="58">
        <f>COUNTIF(AJ3:AJ52,"L")</f>
        <v>1</v>
      </c>
      <c r="AK62" s="58">
        <f>COUNTIF(AK3:AK52,"NL")</f>
        <v>1</v>
      </c>
      <c r="AL62" s="58">
        <f>COUNTIF(AL3:AL52,"L")</f>
        <v>1</v>
      </c>
      <c r="AM62" s="58">
        <f>COUNTIF(AM3:AM52,"NL")</f>
        <v>1</v>
      </c>
      <c r="AN62" s="58">
        <f>COUNTIF(AN3:AN52,"L")</f>
        <v>1</v>
      </c>
      <c r="AO62" s="58">
        <f>COUNTIF(AO3:AO52,"NL")</f>
        <v>1</v>
      </c>
      <c r="AP62" s="58">
        <f>COUNTIF(AP3:AP52,"L")</f>
        <v>1</v>
      </c>
      <c r="AQ62" s="58">
        <f>COUNTIF(AQ3:AQ52,"NL")</f>
        <v>1</v>
      </c>
      <c r="AR62" s="58">
        <f>COUNTIF(AR3:AR52,"L")</f>
        <v>1</v>
      </c>
      <c r="AS62" s="58">
        <f>COUNTIF(AS3:AS52,"NL")</f>
        <v>1</v>
      </c>
      <c r="AT62" s="58">
        <f>COUNTIF(AT3:AT52,"L")</f>
        <v>1</v>
      </c>
      <c r="AU62" s="58">
        <f>COUNTIF(AU3:AU52,"NL")</f>
        <v>1</v>
      </c>
      <c r="AV62" s="58">
        <f>COUNTIF(AV3:AV52,"L")</f>
        <v>1</v>
      </c>
      <c r="AW62" s="58">
        <f>COUNTIF(AW3:AW52,"NL")</f>
        <v>1</v>
      </c>
      <c r="AX62" s="58">
        <f>COUNTIF(AX3:AX52,"L")</f>
        <v>1</v>
      </c>
      <c r="AY62" s="58">
        <f>COUNTIF(AY3:AY52,"NL")</f>
        <v>1</v>
      </c>
      <c r="AZ62" s="58">
        <f>COUNTIF(AZ3:AZ52,"L")</f>
        <v>1</v>
      </c>
      <c r="BA62" s="58">
        <f>COUNTIF(BA3:BA52,"NL")</f>
        <v>1</v>
      </c>
      <c r="BB62" s="58">
        <f>COUNTIF(BB3:BB52,"L")</f>
        <v>1</v>
      </c>
      <c r="BC62" s="58">
        <f>COUNTIF(BC3:BC52,"NL")</f>
        <v>1</v>
      </c>
      <c r="BD62" s="58">
        <f>COUNTIF(BD3:BD52,"L")</f>
        <v>1</v>
      </c>
      <c r="BE62" s="58">
        <f>COUNTIF(BE3:BE52,"NL")</f>
        <v>1</v>
      </c>
      <c r="BH62" s="19"/>
      <c r="BI62" s="19"/>
      <c r="BJ62" s="19"/>
      <c r="BK62" s="19"/>
      <c r="BL62" s="19"/>
      <c r="BM62" s="19"/>
      <c r="BN62" s="19"/>
      <c r="BO62" s="19"/>
      <c r="BP62" s="19"/>
      <c r="BQ62" s="19"/>
      <c r="BR62" s="19"/>
      <c r="BS62" s="19"/>
      <c r="BT62" s="19"/>
      <c r="BU62" s="19"/>
      <c r="BV62" s="19"/>
      <c r="BW62" s="19"/>
      <c r="BX62" s="19"/>
      <c r="BY62" s="19"/>
      <c r="BZ62" s="19"/>
      <c r="CA62" s="19"/>
      <c r="CB62" s="19"/>
      <c r="CC62" s="19"/>
      <c r="CD62" s="19"/>
      <c r="CE62" s="19"/>
      <c r="CF62" s="19"/>
      <c r="CG62" s="19"/>
      <c r="CH62" s="19"/>
      <c r="CI62" s="19"/>
      <c r="CJ62" s="19"/>
      <c r="CK62" s="19"/>
      <c r="CL62" s="54"/>
    </row>
    <row r="63" spans="1:942" s="54" customFormat="1" ht="12.75" thickTop="1" thickBot="1" x14ac:dyDescent="0.25">
      <c r="A63" s="60" t="s">
        <v>28</v>
      </c>
      <c r="B63" s="56" t="str">
        <f>IF(AND(B56=1,B57&gt;=1,B58=1,B59=1,B60=1,B62=1),"V","F")</f>
        <v>V</v>
      </c>
      <c r="C63" s="56" t="str">
        <f>IF(AND(C56=1,C57=1,C58=1,C59=1,C62=1),"V","F")</f>
        <v>V</v>
      </c>
      <c r="D63" s="56" t="str">
        <f>IF(AND(D56=1,D57=1,D58=1,D59=1,D60=1,D62=1),"V","F")</f>
        <v>F</v>
      </c>
      <c r="E63" s="56" t="str">
        <f>IF(AND(E56=1,E57=1,E58=1,E59=1,E62=1),"V","F")</f>
        <v>V</v>
      </c>
      <c r="F63" s="56" t="str">
        <f>IF(AND(F56=1,F57=1,F58=1,F59=1,F60=1,F62=1),"V","F")</f>
        <v>F</v>
      </c>
      <c r="G63" s="56" t="str">
        <f>IF(AND(G56=1,G57=1,G58=1,G59=1,G62=1),"V","F")</f>
        <v>V</v>
      </c>
      <c r="H63" s="56" t="str">
        <f>IF(AND(H56=1,H57=1,H58=1,H59=1,H60=1,H62=1),"V","F")</f>
        <v>V</v>
      </c>
      <c r="I63" s="56" t="str">
        <f>IF(AND(I56=1,I57=1,I58=1,I59=1,I62=1),"V","F")</f>
        <v>V</v>
      </c>
      <c r="J63" s="56" t="str">
        <f>IF(AND(J56=1,J57=1,J58=1,J59=1,J60=1,J62=1),"V","F")</f>
        <v>V</v>
      </c>
      <c r="K63" s="56" t="str">
        <f>IF(AND(K56=1,K57=1,K58=1,K59=1,K62=1),"V","F")</f>
        <v>V</v>
      </c>
      <c r="L63" s="56" t="str">
        <f>IF(AND(L56=1,L57=1,L58=1,L59=1,L60=1,L62=1),"V","F")</f>
        <v>V</v>
      </c>
      <c r="M63" s="56" t="str">
        <f>IF(AND(M56=1,M57=1,M58=1,M59=1,M62=1),"V","F")</f>
        <v>V</v>
      </c>
      <c r="N63" s="56" t="str">
        <f>IF(AND(N56=1,N57=1,N58=1,N59=1,N60=1,N62=1),"V","F")</f>
        <v>V</v>
      </c>
      <c r="O63" s="56" t="str">
        <f>IF(AND(O56=1,O57=1,O58=1,O59=1,O62=1),"V","F")</f>
        <v>V</v>
      </c>
      <c r="P63" s="56" t="str">
        <f>IF(AND(P56=1,P57=1,P58=1,P59=1,P60=1,P62=1),"V","F")</f>
        <v>V</v>
      </c>
      <c r="Q63" s="56" t="str">
        <f>IF(AND(Q56=1,Q57=1,Q58=1,Q59=1,Q62=1),"V","F")</f>
        <v>V</v>
      </c>
      <c r="R63" s="56" t="str">
        <f>IF(AND(R56=1,R57=1,R58=1,R59=1,R60=1,R62=1),"V","F")</f>
        <v>V</v>
      </c>
      <c r="S63" s="56" t="str">
        <f>IF(AND(S56=1,S57=1,S58=1,S59=1,S62=1),"V","F")</f>
        <v>V</v>
      </c>
      <c r="T63" s="56" t="str">
        <f>IF(AND(T56=1,T57=1,T58=1,T59=1,T60=1,T62=1),"V","F")</f>
        <v>V</v>
      </c>
      <c r="U63" s="56" t="str">
        <f>IF(AND(U56=1,U57=1,U58=1,U59=1,U62=1),"V","F")</f>
        <v>V</v>
      </c>
      <c r="V63" s="56" t="str">
        <f>IF(AND(V56=1,V57=1,V58=1,V59=1,V60=1,V62=1),"V","F")</f>
        <v>V</v>
      </c>
      <c r="W63" s="56" t="str">
        <f>IF(AND(W56=1,W57=1,W58=1,W59=1,W62=1),"V","F")</f>
        <v>V</v>
      </c>
      <c r="X63" s="56" t="str">
        <f>IF(AND(X56=1,X57=1,X58=1,X59=1,X60=1,X62=1),"V","F")</f>
        <v>V</v>
      </c>
      <c r="Y63" s="56" t="str">
        <f>IF(AND(Y56=1,Y57=1,Y58=1,Y59=1,Y62=1),"V","F")</f>
        <v>V</v>
      </c>
      <c r="Z63" s="56" t="str">
        <f>IF(AND(Z56=1,Z57=1,Z58=1,Z59=1,Z60=1,Z62=1),"V","F")</f>
        <v>V</v>
      </c>
      <c r="AA63" s="56" t="str">
        <f>IF(AND(AA56=1,AA57=1,AA58=1,AA59=1,AA62=1),"V","F")</f>
        <v>V</v>
      </c>
      <c r="AB63" s="56" t="str">
        <f>IF(AND(AB56=1,AB57=1,AB58=1,AB59=1,AB60=1,AB62=1),"V","F")</f>
        <v>V</v>
      </c>
      <c r="AC63" s="56" t="str">
        <f>IF(AND(AC56=1,AC57=1,AC58=1,AC59=1,AC62=1),"V","F")</f>
        <v>V</v>
      </c>
      <c r="AD63" s="56" t="str">
        <f>IF(AND(AD56=1,AD57=1,AD58=1,AD59=1,AD60=1,AD62=1),"V","F")</f>
        <v>V</v>
      </c>
      <c r="AE63" s="56" t="str">
        <f>IF(AND(AE56=1,AE57=1,AE58=1,AE59=1,AE62=1),"V","F")</f>
        <v>V</v>
      </c>
      <c r="AF63" s="56" t="str">
        <f>IF(AND(AF56=1,AF57=1,AF58=1,AF59=1,AF60=1,AF62=1),"V","F")</f>
        <v>V</v>
      </c>
      <c r="AG63" s="56" t="str">
        <f>IF(AND(AG56=1,AG57=1,AG58=1,AG59=1,AG62=1),"V","F")</f>
        <v>V</v>
      </c>
      <c r="AH63" s="56" t="str">
        <f>IF(AND(AH56=1,AH57=1,AH58=1,AH59=1,AH60=1,AH62=1),"V","F")</f>
        <v>V</v>
      </c>
      <c r="AI63" s="56" t="str">
        <f>IF(AND(AI56=1,AI57=1,AI58=1,AI59=1,AI62=1),"V","F")</f>
        <v>V</v>
      </c>
      <c r="AJ63" s="56" t="str">
        <f>IF(AND(AJ56=1,AJ57=1,AJ58=1,AJ59=1,AJ60=1,AJ62=1),"V","F")</f>
        <v>V</v>
      </c>
      <c r="AK63" s="56" t="str">
        <f>IF(AND(AK56=1,AK57=1,AK58=1,AK59=1,AK62=1),"V","F")</f>
        <v>V</v>
      </c>
      <c r="AL63" s="56" t="str">
        <f>IF(AND(AL56=1,AL57=1,AL58=1,AL59=1,AL60=1,AL62=1),"V","F")</f>
        <v>V</v>
      </c>
      <c r="AM63" s="56" t="str">
        <f>IF(AND(AM56=1,AM57=1,AM58=1,AM59=1,AM62=1),"V","F")</f>
        <v>V</v>
      </c>
      <c r="AN63" s="56" t="str">
        <f>IF(AND(AN56=1,AN57=1,AN58=1,AN59=1,AN60=1,AN62=1),"V","F")</f>
        <v>V</v>
      </c>
      <c r="AO63" s="56" t="str">
        <f>IF(AND(AO56=1,AO57=1,AO58=1,AO59=1,AO62=1),"V","F")</f>
        <v>V</v>
      </c>
      <c r="AP63" s="56" t="str">
        <f>IF(AND(AP56=1,AP57=1,AP58=1,AP59=1,AP60=1,AP62=1),"V","F")</f>
        <v>V</v>
      </c>
      <c r="AQ63" s="56" t="str">
        <f>IF(AND(AQ56=1,AQ57=1,AQ58=1,AQ59=1,AQ62=1),"V","F")</f>
        <v>V</v>
      </c>
      <c r="AR63" s="56" t="str">
        <f>IF(AND(AR56=1,AR57=1,AR58=1,AR59=1,AR60=1,AR62=1),"V","F")</f>
        <v>V</v>
      </c>
      <c r="AS63" s="56" t="str">
        <f>IF(AND(AS56=1,AS57=1,AS58=1,AS59=1,AS62=1),"V","F")</f>
        <v>V</v>
      </c>
      <c r="AT63" s="56" t="str">
        <f>IF(AND(AT56=1,AT57=1,AT58=1,AT59=1,AT60=1,AT62=1),"V","F")</f>
        <v>F</v>
      </c>
      <c r="AU63" s="56" t="str">
        <f>IF(AND(AU56=1,AU57=1,AU58=1,AU59=1,AU62=1),"V","F")</f>
        <v>V</v>
      </c>
      <c r="AV63" s="56" t="str">
        <f>IF(AND(AV56=1,AV57=1,AV58=1,AV59=1,AV60=1,AV62=1),"V","F")</f>
        <v>V</v>
      </c>
      <c r="AW63" s="56" t="str">
        <f>IF(AND(AW56=1,AW57=1,AW58=1,AW59=1,AW62=1),"V","F")</f>
        <v>V</v>
      </c>
      <c r="AX63" s="56" t="str">
        <f>IF(AND(AX56=1,AX57=1,AX58=1,AX59=1,AX60=1,AX62=1),"V","F")</f>
        <v>V</v>
      </c>
      <c r="AY63" s="56" t="str">
        <f>IF(AND(AY56=1,AY57=1,AY58=1,AY59=1,AY62=1),"V","F")</f>
        <v>V</v>
      </c>
      <c r="AZ63" s="56" t="str">
        <f>IF(AND(AZ56=1,AZ57=1,AZ58=1,AZ59=1,AZ60=1,AZ62=1),"V","F")</f>
        <v>V</v>
      </c>
      <c r="BA63" s="56" t="str">
        <f>IF(AND(BA56=1,BA57=1,BA58=1,BA59=1,BA62=1),"V","F")</f>
        <v>V</v>
      </c>
      <c r="BB63" s="56" t="str">
        <f>IF(AND(BB56=1,BB57=1,BB58=1,BB59=1,BB60=1,BB62=1),"V","F")</f>
        <v>V</v>
      </c>
      <c r="BC63" s="56" t="str">
        <f>IF(AND(BC56=1,BC57=1,BC58=1,BC59=1,BC62=1),"V","F")</f>
        <v>V</v>
      </c>
      <c r="BD63" s="56" t="str">
        <f>IF(AND(BD56=1,BD57=1,BD58=1,BD59=1,BD60=1,BD62=1),"V","F")</f>
        <v>V</v>
      </c>
      <c r="BE63" s="56" t="str">
        <f>IF(AND(BE56=1,BE57=1,BE58=1,BE59=1,BE62=1),"V","F")</f>
        <v>V</v>
      </c>
      <c r="BF63" s="1"/>
      <c r="BG63" s="1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  <c r="IV63" s="1"/>
      <c r="IW63" s="1"/>
      <c r="IX63" s="1"/>
      <c r="IY63" s="1"/>
      <c r="IZ63" s="1"/>
      <c r="JA63" s="1"/>
      <c r="JB63" s="1"/>
      <c r="JC63" s="1"/>
      <c r="JD63" s="1"/>
      <c r="JE63" s="1"/>
      <c r="JF63" s="1"/>
      <c r="JG63" s="1"/>
      <c r="JH63" s="1"/>
      <c r="JI63" s="1"/>
      <c r="JJ63" s="1"/>
      <c r="JK63" s="1"/>
      <c r="JL63" s="1"/>
      <c r="JM63" s="1"/>
      <c r="JN63" s="1"/>
      <c r="JO63" s="1"/>
      <c r="JP63" s="1"/>
      <c r="JQ63" s="1"/>
      <c r="JR63" s="1"/>
      <c r="JS63" s="1"/>
      <c r="JT63" s="1"/>
      <c r="JU63" s="1"/>
      <c r="JV63" s="1"/>
      <c r="JW63" s="1"/>
      <c r="JX63" s="1"/>
      <c r="JY63" s="1"/>
      <c r="JZ63" s="1"/>
      <c r="KA63" s="1"/>
      <c r="KB63" s="1"/>
      <c r="KC63" s="1"/>
      <c r="KD63" s="1"/>
      <c r="KE63" s="1"/>
      <c r="KF63" s="1"/>
      <c r="KG63" s="1"/>
      <c r="KH63" s="1"/>
      <c r="KI63" s="1"/>
      <c r="KJ63" s="1"/>
      <c r="KK63" s="1"/>
      <c r="KL63" s="1"/>
      <c r="KM63" s="1"/>
      <c r="KN63" s="1"/>
      <c r="KO63" s="1"/>
      <c r="KP63" s="1"/>
      <c r="KQ63" s="1"/>
      <c r="KR63" s="1"/>
      <c r="KS63" s="1"/>
      <c r="KT63" s="1"/>
      <c r="KU63" s="1"/>
      <c r="KV63" s="1"/>
      <c r="KW63" s="1"/>
      <c r="KX63" s="1"/>
      <c r="KY63" s="1"/>
      <c r="KZ63" s="1"/>
      <c r="LA63" s="1"/>
      <c r="LB63" s="1"/>
      <c r="LC63" s="1"/>
      <c r="LD63" s="1"/>
      <c r="LE63" s="1"/>
      <c r="LF63" s="1"/>
      <c r="LG63" s="1"/>
      <c r="LH63" s="1"/>
      <c r="LI63" s="1"/>
      <c r="LJ63" s="1"/>
      <c r="LK63" s="1"/>
      <c r="LL63" s="1"/>
      <c r="LM63" s="1"/>
      <c r="LN63" s="1"/>
      <c r="LO63" s="1"/>
      <c r="LP63" s="1"/>
      <c r="LQ63" s="1"/>
      <c r="LR63" s="1"/>
      <c r="LS63" s="1"/>
      <c r="LT63" s="1"/>
      <c r="LU63" s="1"/>
      <c r="LV63" s="1"/>
      <c r="LW63" s="1"/>
      <c r="LX63" s="1"/>
      <c r="LY63" s="1"/>
      <c r="LZ63" s="1"/>
      <c r="MA63" s="1"/>
      <c r="MB63" s="1"/>
      <c r="MC63" s="1"/>
      <c r="MD63" s="1"/>
      <c r="ME63" s="1"/>
      <c r="MF63" s="1"/>
      <c r="MG63" s="1"/>
      <c r="MH63" s="1"/>
      <c r="MI63" s="1"/>
      <c r="MJ63" s="1"/>
      <c r="MK63" s="1"/>
      <c r="ML63" s="1"/>
      <c r="MM63" s="1"/>
      <c r="MN63" s="1"/>
      <c r="MO63" s="1"/>
      <c r="MP63" s="1"/>
      <c r="MQ63" s="1"/>
      <c r="MR63" s="1"/>
      <c r="MS63" s="1"/>
      <c r="MT63" s="1"/>
      <c r="MU63" s="1"/>
      <c r="MV63" s="1"/>
      <c r="MW63" s="1"/>
      <c r="MX63" s="1"/>
      <c r="MY63" s="1"/>
      <c r="MZ63" s="1"/>
      <c r="NA63" s="1"/>
      <c r="NB63" s="1"/>
      <c r="NC63" s="1"/>
      <c r="ND63" s="1"/>
      <c r="NE63" s="1"/>
      <c r="NF63" s="1"/>
      <c r="NG63" s="1"/>
      <c r="NH63" s="1"/>
      <c r="NI63" s="1"/>
      <c r="NJ63" s="1"/>
      <c r="NK63" s="1"/>
      <c r="NL63" s="1"/>
      <c r="NM63" s="1"/>
      <c r="NN63" s="1"/>
      <c r="NO63" s="1"/>
      <c r="NP63" s="1"/>
      <c r="NQ63" s="1"/>
      <c r="NR63" s="1"/>
      <c r="NS63" s="1"/>
      <c r="NT63" s="1"/>
      <c r="NU63" s="1"/>
      <c r="NV63" s="1"/>
      <c r="NW63" s="1"/>
      <c r="NX63" s="1"/>
      <c r="NY63" s="1"/>
      <c r="NZ63" s="1"/>
      <c r="OA63" s="1"/>
      <c r="OB63" s="1"/>
      <c r="OC63" s="1"/>
      <c r="OD63" s="1"/>
      <c r="OE63" s="1"/>
      <c r="OF63" s="1"/>
      <c r="OG63" s="1"/>
      <c r="OH63" s="1"/>
      <c r="OI63" s="1"/>
      <c r="OJ63" s="1"/>
      <c r="OK63" s="1"/>
      <c r="OL63" s="1"/>
      <c r="OM63" s="1"/>
      <c r="ON63" s="1"/>
      <c r="OO63" s="1"/>
      <c r="OP63" s="1"/>
      <c r="OQ63" s="1"/>
      <c r="OR63" s="1"/>
      <c r="OS63" s="1"/>
      <c r="OT63" s="1"/>
      <c r="OU63" s="1"/>
      <c r="OV63" s="1"/>
      <c r="OW63" s="1"/>
      <c r="OX63" s="1"/>
      <c r="OY63" s="1"/>
      <c r="OZ63" s="1"/>
      <c r="PA63" s="1"/>
      <c r="PB63" s="1"/>
      <c r="PC63" s="1"/>
      <c r="PD63" s="1"/>
      <c r="PE63" s="1"/>
      <c r="PF63" s="1"/>
      <c r="PG63" s="1"/>
      <c r="PH63" s="1"/>
      <c r="PI63" s="1"/>
      <c r="PJ63" s="1"/>
      <c r="PK63" s="1"/>
      <c r="PL63" s="1"/>
      <c r="PM63" s="1"/>
      <c r="PN63" s="1"/>
      <c r="PO63" s="1"/>
      <c r="PP63" s="1"/>
      <c r="PQ63" s="1"/>
      <c r="PR63" s="1"/>
      <c r="PS63" s="1"/>
      <c r="PT63" s="1"/>
      <c r="PU63" s="1"/>
      <c r="PV63" s="1"/>
      <c r="PW63" s="1"/>
      <c r="PX63" s="1"/>
      <c r="PY63" s="1"/>
      <c r="PZ63" s="1"/>
      <c r="QA63" s="1"/>
      <c r="QB63" s="1"/>
      <c r="QC63" s="1"/>
      <c r="QD63" s="1"/>
      <c r="QE63" s="1"/>
      <c r="QF63" s="1"/>
      <c r="QG63" s="1"/>
      <c r="QH63" s="1"/>
      <c r="QI63" s="1"/>
      <c r="QJ63" s="1"/>
      <c r="QK63" s="1"/>
      <c r="QL63" s="1"/>
      <c r="QM63" s="1"/>
      <c r="QN63" s="1"/>
      <c r="QO63" s="1"/>
      <c r="QP63" s="1"/>
      <c r="QQ63" s="1"/>
      <c r="QR63" s="1"/>
      <c r="QS63" s="1"/>
      <c r="QT63" s="1"/>
      <c r="QU63" s="1"/>
      <c r="QV63" s="1"/>
      <c r="QW63" s="1"/>
      <c r="QX63" s="1"/>
      <c r="QY63" s="1"/>
      <c r="QZ63" s="1"/>
      <c r="RA63" s="1"/>
      <c r="RB63" s="1"/>
      <c r="RC63" s="1"/>
      <c r="RD63" s="1"/>
      <c r="RE63" s="1"/>
      <c r="RF63" s="1"/>
      <c r="RG63" s="1"/>
      <c r="RH63" s="1"/>
      <c r="RI63" s="1"/>
      <c r="RJ63" s="1"/>
      <c r="RK63" s="1"/>
      <c r="RL63" s="1"/>
      <c r="RM63" s="1"/>
      <c r="RN63" s="1"/>
      <c r="RO63" s="1"/>
      <c r="RP63" s="1"/>
      <c r="RQ63" s="1"/>
      <c r="RR63" s="1"/>
      <c r="RS63" s="1"/>
      <c r="RT63" s="1"/>
      <c r="RU63" s="1"/>
      <c r="RV63" s="1"/>
      <c r="RW63" s="1"/>
      <c r="RX63" s="1"/>
      <c r="RY63" s="1"/>
      <c r="RZ63" s="1"/>
      <c r="SA63" s="1"/>
      <c r="SB63" s="1"/>
      <c r="SC63" s="1"/>
      <c r="SD63" s="1"/>
      <c r="SE63" s="1"/>
      <c r="SF63" s="1"/>
      <c r="SG63" s="1"/>
      <c r="SH63" s="1"/>
      <c r="SI63" s="1"/>
      <c r="SJ63" s="1"/>
      <c r="SK63" s="1"/>
      <c r="SL63" s="1"/>
      <c r="SM63" s="1"/>
      <c r="SN63" s="1"/>
      <c r="SO63" s="1"/>
      <c r="SP63" s="1"/>
      <c r="SQ63" s="1"/>
      <c r="SR63" s="1"/>
      <c r="SS63" s="1"/>
      <c r="ST63" s="1"/>
      <c r="SU63" s="1"/>
      <c r="SV63" s="1"/>
      <c r="SW63" s="1"/>
      <c r="SX63" s="1"/>
      <c r="SY63" s="1"/>
      <c r="SZ63" s="1"/>
      <c r="TA63" s="1"/>
      <c r="TB63" s="1"/>
      <c r="TC63" s="1"/>
      <c r="TD63" s="1"/>
      <c r="TE63" s="1"/>
      <c r="TF63" s="1"/>
      <c r="TG63" s="1"/>
      <c r="TH63" s="1"/>
      <c r="TI63" s="1"/>
      <c r="TJ63" s="1"/>
      <c r="TK63" s="1"/>
      <c r="TL63" s="1"/>
      <c r="TM63" s="1"/>
      <c r="TN63" s="1"/>
      <c r="TO63" s="1"/>
      <c r="TP63" s="1"/>
      <c r="TQ63" s="1"/>
      <c r="TR63" s="1"/>
      <c r="TS63" s="1"/>
      <c r="TT63" s="1"/>
      <c r="TU63" s="1"/>
      <c r="TV63" s="1"/>
      <c r="TW63" s="1"/>
      <c r="TX63" s="1"/>
      <c r="TY63" s="1"/>
      <c r="TZ63" s="1"/>
      <c r="UA63" s="1"/>
      <c r="UB63" s="1"/>
      <c r="UC63" s="1"/>
      <c r="UD63" s="1"/>
      <c r="UE63" s="1"/>
      <c r="UF63" s="1"/>
      <c r="UG63" s="1"/>
      <c r="UH63" s="1"/>
      <c r="UI63" s="1"/>
      <c r="UJ63" s="1"/>
      <c r="UK63" s="1"/>
      <c r="UL63" s="1"/>
      <c r="UM63" s="1"/>
      <c r="UN63" s="1"/>
      <c r="UO63" s="1"/>
      <c r="UP63" s="1"/>
      <c r="UQ63" s="1"/>
      <c r="UR63" s="1"/>
      <c r="US63" s="1"/>
      <c r="UT63" s="1"/>
      <c r="UU63" s="1"/>
      <c r="UV63" s="1"/>
      <c r="UW63" s="1"/>
      <c r="UX63" s="1"/>
      <c r="UY63" s="1"/>
      <c r="UZ63" s="1"/>
      <c r="VA63" s="1"/>
      <c r="VB63" s="1"/>
      <c r="VC63" s="1"/>
      <c r="VD63" s="1"/>
      <c r="VE63" s="1"/>
      <c r="VF63" s="1"/>
      <c r="VG63" s="1"/>
      <c r="VH63" s="1"/>
      <c r="VI63" s="1"/>
      <c r="VJ63" s="1"/>
      <c r="VK63" s="1"/>
      <c r="VL63" s="1"/>
      <c r="VM63" s="1"/>
      <c r="VN63" s="1"/>
      <c r="VO63" s="1"/>
      <c r="VP63" s="1"/>
      <c r="VQ63" s="1"/>
      <c r="VR63" s="1"/>
      <c r="VS63" s="1"/>
      <c r="VT63" s="1"/>
      <c r="VU63" s="1"/>
      <c r="VV63" s="1"/>
      <c r="VW63" s="1"/>
      <c r="VX63" s="1"/>
      <c r="VY63" s="1"/>
      <c r="VZ63" s="1"/>
      <c r="WA63" s="1"/>
      <c r="WB63" s="1"/>
      <c r="WC63" s="1"/>
      <c r="WD63" s="1"/>
      <c r="WE63" s="1"/>
      <c r="WF63" s="1"/>
      <c r="WG63" s="1"/>
      <c r="WH63" s="1"/>
      <c r="WI63" s="1"/>
      <c r="WJ63" s="1"/>
      <c r="WK63" s="1"/>
      <c r="WL63" s="1"/>
      <c r="WM63" s="1"/>
      <c r="WN63" s="1"/>
      <c r="WO63" s="1"/>
      <c r="WP63" s="1"/>
      <c r="WQ63" s="1"/>
      <c r="WR63" s="1"/>
      <c r="WS63" s="1"/>
      <c r="WT63" s="1"/>
      <c r="WU63" s="1"/>
      <c r="WV63" s="1"/>
      <c r="WW63" s="1"/>
      <c r="WX63" s="1"/>
      <c r="WY63" s="1"/>
      <c r="WZ63" s="1"/>
      <c r="XA63" s="1"/>
      <c r="XB63" s="1"/>
      <c r="XC63" s="1"/>
      <c r="XD63" s="1"/>
      <c r="XE63" s="1"/>
      <c r="XF63" s="1"/>
      <c r="XG63" s="1"/>
      <c r="XH63" s="1"/>
      <c r="XI63" s="1"/>
      <c r="XJ63" s="1"/>
      <c r="XK63" s="1"/>
      <c r="XL63" s="1"/>
      <c r="XM63" s="1"/>
      <c r="XN63" s="1"/>
      <c r="XO63" s="1"/>
      <c r="XP63" s="1"/>
      <c r="XQ63" s="1"/>
      <c r="XR63" s="1"/>
      <c r="XS63" s="1"/>
      <c r="XT63" s="1"/>
      <c r="XU63" s="1"/>
      <c r="XV63" s="1"/>
      <c r="XW63" s="1"/>
      <c r="XX63" s="1"/>
      <c r="XY63" s="1"/>
      <c r="XZ63" s="1"/>
      <c r="YA63" s="1"/>
      <c r="YB63" s="1"/>
      <c r="YC63" s="1"/>
      <c r="YD63" s="1"/>
      <c r="YE63" s="1"/>
      <c r="YF63" s="1"/>
      <c r="YG63" s="1"/>
      <c r="YH63" s="1"/>
      <c r="YI63" s="1"/>
      <c r="YJ63" s="1"/>
      <c r="YK63" s="1"/>
      <c r="YL63" s="1"/>
      <c r="YM63" s="1"/>
      <c r="YN63" s="1"/>
      <c r="YO63" s="1"/>
      <c r="YP63" s="1"/>
      <c r="YQ63" s="1"/>
      <c r="YR63" s="1"/>
      <c r="YS63" s="1"/>
      <c r="YT63" s="1"/>
      <c r="YU63" s="1"/>
      <c r="YV63" s="1"/>
      <c r="YW63" s="1"/>
      <c r="YX63" s="1"/>
      <c r="YY63" s="1"/>
      <c r="YZ63" s="1"/>
      <c r="ZA63" s="1"/>
      <c r="ZB63" s="1"/>
      <c r="ZC63" s="1"/>
      <c r="ZD63" s="1"/>
      <c r="ZE63" s="1"/>
      <c r="ZF63" s="1"/>
      <c r="ZG63" s="1"/>
      <c r="ZH63" s="1"/>
      <c r="ZI63" s="1"/>
      <c r="ZJ63" s="1"/>
      <c r="ZK63" s="1"/>
      <c r="ZL63" s="1"/>
      <c r="ZM63" s="1"/>
      <c r="ZN63" s="1"/>
      <c r="ZO63" s="1"/>
      <c r="ZP63" s="1"/>
      <c r="ZQ63" s="1"/>
      <c r="ZR63" s="1"/>
      <c r="ZS63" s="1"/>
      <c r="ZT63" s="1"/>
      <c r="ZU63" s="1"/>
      <c r="ZV63" s="1"/>
      <c r="ZW63" s="1"/>
      <c r="ZX63" s="1"/>
      <c r="ZY63" s="1"/>
      <c r="ZZ63" s="1"/>
      <c r="AAA63" s="1"/>
      <c r="AAB63" s="1"/>
      <c r="AAC63" s="1"/>
      <c r="AAD63" s="1"/>
      <c r="AAE63" s="1"/>
      <c r="AAF63" s="1"/>
      <c r="AAG63" s="1"/>
      <c r="AAH63" s="1"/>
      <c r="AAI63" s="1"/>
      <c r="AAJ63" s="1"/>
      <c r="AAK63" s="1"/>
      <c r="AAL63" s="1"/>
      <c r="AAM63" s="1"/>
      <c r="AAN63" s="1"/>
      <c r="AAO63" s="1"/>
      <c r="AAP63" s="1"/>
      <c r="AAQ63" s="1"/>
      <c r="AAR63" s="1"/>
      <c r="AAS63" s="1"/>
      <c r="AAT63" s="1"/>
      <c r="AAU63" s="1"/>
      <c r="AAV63" s="1"/>
      <c r="AAW63" s="1"/>
      <c r="AAX63" s="1"/>
      <c r="AAY63" s="1"/>
      <c r="AAZ63" s="1"/>
      <c r="ABA63" s="1"/>
      <c r="ABB63" s="1"/>
      <c r="ABC63" s="1"/>
      <c r="ABD63" s="1"/>
      <c r="ABE63" s="1"/>
      <c r="ABF63" s="1"/>
      <c r="ABG63" s="1"/>
      <c r="ABH63" s="1"/>
      <c r="ABI63" s="1"/>
      <c r="ABJ63" s="1"/>
      <c r="ABK63" s="1"/>
      <c r="ABL63" s="1"/>
      <c r="ABM63" s="1"/>
      <c r="ABN63" s="1"/>
      <c r="ABO63" s="1"/>
      <c r="ABP63" s="1"/>
      <c r="ABQ63" s="1"/>
      <c r="ABR63" s="1"/>
      <c r="ABS63" s="1"/>
      <c r="ABT63" s="1"/>
      <c r="ABU63" s="1"/>
      <c r="ABV63" s="1"/>
      <c r="ABW63" s="1"/>
      <c r="ABX63" s="1"/>
      <c r="ABY63" s="1"/>
      <c r="ABZ63" s="1"/>
      <c r="ACA63" s="1"/>
      <c r="ACB63" s="1"/>
      <c r="ACC63" s="1"/>
      <c r="ACD63" s="1"/>
      <c r="ACE63" s="1"/>
      <c r="ACF63" s="1"/>
      <c r="ACG63" s="1"/>
      <c r="ACH63" s="1"/>
      <c r="ACI63" s="1"/>
      <c r="ACJ63" s="1"/>
      <c r="ACK63" s="1"/>
      <c r="ACL63" s="1"/>
      <c r="ACM63" s="1"/>
      <c r="ACN63" s="1"/>
      <c r="ACO63" s="1"/>
      <c r="ACP63" s="1"/>
      <c r="ACQ63" s="1"/>
      <c r="ACR63" s="1"/>
      <c r="ACS63" s="1"/>
      <c r="ACT63" s="1"/>
      <c r="ACU63" s="1"/>
      <c r="ACV63" s="1"/>
      <c r="ACW63" s="1"/>
      <c r="ACX63" s="1"/>
      <c r="ACY63" s="1"/>
      <c r="ACZ63" s="1"/>
      <c r="ADA63" s="1"/>
      <c r="ADB63" s="1"/>
      <c r="ADC63" s="1"/>
      <c r="ADD63" s="1"/>
      <c r="ADE63" s="1"/>
      <c r="ADF63" s="1"/>
      <c r="ADG63" s="1"/>
      <c r="ADH63" s="1"/>
      <c r="ADI63" s="1"/>
      <c r="ADJ63" s="1"/>
      <c r="ADK63" s="1"/>
      <c r="ADL63" s="1"/>
      <c r="ADM63" s="1"/>
      <c r="ADN63" s="1"/>
      <c r="ADO63" s="1"/>
      <c r="ADP63" s="1"/>
      <c r="ADQ63" s="1"/>
      <c r="ADR63" s="1"/>
      <c r="ADS63" s="1"/>
      <c r="ADT63" s="1"/>
      <c r="ADU63" s="1"/>
      <c r="ADV63" s="1"/>
      <c r="ADW63" s="1"/>
      <c r="ADX63" s="1"/>
      <c r="ADY63" s="1"/>
      <c r="ADZ63" s="1"/>
      <c r="AEA63" s="1"/>
      <c r="AEB63" s="1"/>
      <c r="AEC63" s="1"/>
      <c r="AED63" s="1"/>
      <c r="AEE63" s="1"/>
      <c r="AEF63" s="1"/>
      <c r="AEG63" s="1"/>
      <c r="AEH63" s="1"/>
      <c r="AEI63" s="1"/>
      <c r="AEJ63" s="1"/>
      <c r="AEK63" s="1"/>
      <c r="AEL63" s="1"/>
      <c r="AEM63" s="1"/>
      <c r="AEN63" s="1"/>
      <c r="AEO63" s="1"/>
      <c r="AEP63" s="1"/>
      <c r="AEQ63" s="1"/>
      <c r="AER63" s="1"/>
      <c r="AES63" s="1"/>
      <c r="AET63" s="1"/>
      <c r="AEU63" s="1"/>
      <c r="AEV63" s="1"/>
      <c r="AEW63" s="1"/>
      <c r="AEX63" s="1"/>
      <c r="AEY63" s="1"/>
      <c r="AEZ63" s="1"/>
      <c r="AFA63" s="1"/>
      <c r="AFB63" s="1"/>
      <c r="AFC63" s="1"/>
      <c r="AFD63" s="1"/>
      <c r="AFE63" s="1"/>
      <c r="AFF63" s="1"/>
      <c r="AFG63" s="1"/>
      <c r="AFH63" s="1"/>
      <c r="AFI63" s="1"/>
      <c r="AFJ63" s="1"/>
      <c r="AFK63" s="1"/>
      <c r="AFL63" s="1"/>
      <c r="AFM63" s="1"/>
      <c r="AFN63" s="1"/>
      <c r="AFO63" s="1"/>
      <c r="AFP63" s="1"/>
      <c r="AFQ63" s="1"/>
      <c r="AFR63" s="1"/>
      <c r="AFS63" s="1"/>
      <c r="AFT63" s="1"/>
      <c r="AFU63" s="1"/>
      <c r="AFV63" s="1"/>
      <c r="AFW63" s="1"/>
      <c r="AFX63" s="1"/>
      <c r="AFY63" s="1"/>
      <c r="AFZ63" s="1"/>
      <c r="AGA63" s="1"/>
      <c r="AGB63" s="1"/>
      <c r="AGC63" s="1"/>
      <c r="AGD63" s="1"/>
      <c r="AGE63" s="1"/>
      <c r="AGF63" s="1"/>
      <c r="AGG63" s="1"/>
      <c r="AGH63" s="1"/>
      <c r="AGI63" s="1"/>
      <c r="AGJ63" s="1"/>
      <c r="AGK63" s="1"/>
      <c r="AGL63" s="1"/>
      <c r="AGM63" s="1"/>
      <c r="AGN63" s="1"/>
      <c r="AGO63" s="1"/>
      <c r="AGP63" s="1"/>
      <c r="AGQ63" s="1"/>
      <c r="AGR63" s="1"/>
      <c r="AGS63" s="1"/>
      <c r="AGT63" s="1"/>
      <c r="AGU63" s="1"/>
      <c r="AGV63" s="1"/>
      <c r="AGW63" s="1"/>
      <c r="AGX63" s="1"/>
      <c r="AGY63" s="1"/>
      <c r="AGZ63" s="1"/>
      <c r="AHA63" s="1"/>
      <c r="AHB63" s="1"/>
      <c r="AHC63" s="1"/>
      <c r="AHD63" s="1"/>
      <c r="AHE63" s="1"/>
      <c r="AHF63" s="1"/>
      <c r="AHG63" s="1"/>
      <c r="AHH63" s="1"/>
      <c r="AHI63" s="1"/>
      <c r="AHJ63" s="1"/>
      <c r="AHK63" s="1"/>
      <c r="AHL63" s="1"/>
      <c r="AHM63" s="1"/>
      <c r="AHN63" s="1"/>
      <c r="AHO63" s="1"/>
      <c r="AHP63" s="1"/>
      <c r="AHQ63" s="1"/>
      <c r="AHR63" s="1"/>
      <c r="AHS63" s="1"/>
      <c r="AHT63" s="1"/>
      <c r="AHU63" s="1"/>
      <c r="AHV63" s="1"/>
      <c r="AHW63" s="1"/>
      <c r="AHX63" s="1"/>
      <c r="AHY63" s="1"/>
      <c r="AHZ63" s="1"/>
      <c r="AIA63" s="1"/>
      <c r="AIB63" s="1"/>
      <c r="AIC63" s="1"/>
      <c r="AID63" s="1"/>
      <c r="AIE63" s="1"/>
      <c r="AIF63" s="1"/>
      <c r="AIG63" s="1"/>
      <c r="AIH63" s="1"/>
      <c r="AII63" s="1"/>
      <c r="AIJ63" s="1"/>
      <c r="AIK63" s="1"/>
      <c r="AIL63" s="1"/>
      <c r="AIM63" s="1"/>
      <c r="AIN63" s="1"/>
      <c r="AIO63" s="1"/>
      <c r="AIP63" s="1"/>
      <c r="AIQ63" s="1"/>
      <c r="AIR63" s="1"/>
      <c r="AIS63" s="1"/>
      <c r="AIT63" s="1"/>
      <c r="AIU63" s="1"/>
      <c r="AIV63" s="1"/>
      <c r="AIW63" s="1"/>
      <c r="AIX63" s="1"/>
      <c r="AIY63" s="1"/>
      <c r="AIZ63" s="1"/>
      <c r="AJA63" s="1"/>
      <c r="AJB63" s="1"/>
      <c r="AJC63" s="1"/>
      <c r="AJD63" s="1"/>
      <c r="AJE63" s="1"/>
      <c r="AJF63" s="1"/>
    </row>
    <row r="64" spans="1:942" ht="15.75" thickTop="1" x14ac:dyDescent="0.25">
      <c r="CL64" s="43"/>
    </row>
    <row r="65" spans="90:90" x14ac:dyDescent="0.25">
      <c r="CL65" s="43"/>
    </row>
    <row r="66" spans="90:90" x14ac:dyDescent="0.25">
      <c r="CL66" s="43"/>
    </row>
    <row r="67" spans="90:90" x14ac:dyDescent="0.25">
      <c r="CL67" s="43"/>
    </row>
    <row r="68" spans="90:90" x14ac:dyDescent="0.25">
      <c r="CL68" s="43"/>
    </row>
    <row r="69" spans="90:90" x14ac:dyDescent="0.25">
      <c r="CL69" s="43"/>
    </row>
    <row r="70" spans="90:90" x14ac:dyDescent="0.25">
      <c r="CL70" s="43"/>
    </row>
    <row r="71" spans="90:90" x14ac:dyDescent="0.25">
      <c r="CL71" s="43"/>
    </row>
    <row r="72" spans="90:90" x14ac:dyDescent="0.25">
      <c r="CL72" s="43"/>
    </row>
    <row r="73" spans="90:90" x14ac:dyDescent="0.25">
      <c r="CL73" s="43"/>
    </row>
    <row r="74" spans="90:90" x14ac:dyDescent="0.25">
      <c r="CL74" s="43"/>
    </row>
    <row r="75" spans="90:90" x14ac:dyDescent="0.25">
      <c r="CL75" s="43"/>
    </row>
    <row r="76" spans="90:90" x14ac:dyDescent="0.25">
      <c r="CL76" s="43"/>
    </row>
    <row r="77" spans="90:90" x14ac:dyDescent="0.25">
      <c r="CL77" s="43"/>
    </row>
    <row r="78" spans="90:90" x14ac:dyDescent="0.25">
      <c r="CL78" s="53"/>
    </row>
  </sheetData>
  <mergeCells count="51">
    <mergeCell ref="P3:Q3"/>
    <mergeCell ref="B3:C3"/>
    <mergeCell ref="D3:E3"/>
    <mergeCell ref="F3:G3"/>
    <mergeCell ref="H3:I3"/>
    <mergeCell ref="J3:K3"/>
    <mergeCell ref="AX3:AY3"/>
    <mergeCell ref="AZ3:BA3"/>
    <mergeCell ref="AV3:AW3"/>
    <mergeCell ref="R3:S3"/>
    <mergeCell ref="T3:U3"/>
    <mergeCell ref="V3:W3"/>
    <mergeCell ref="X3:Y3"/>
    <mergeCell ref="AD3:AE3"/>
    <mergeCell ref="AF3:AG3"/>
    <mergeCell ref="AH3:AI3"/>
    <mergeCell ref="AJ3:AK3"/>
    <mergeCell ref="AL3:AM3"/>
    <mergeCell ref="AR3:AS3"/>
    <mergeCell ref="AT3:AU3"/>
    <mergeCell ref="BH1:BW1"/>
    <mergeCell ref="BY1:CK1"/>
    <mergeCell ref="BZ2:BZ3"/>
    <mergeCell ref="CA2:CA3"/>
    <mergeCell ref="CB2:CB3"/>
    <mergeCell ref="CC2:CC3"/>
    <mergeCell ref="CD2:CD3"/>
    <mergeCell ref="CE2:CE3"/>
    <mergeCell ref="CF2:CF3"/>
    <mergeCell ref="CG2:CG3"/>
    <mergeCell ref="CH2:CH3"/>
    <mergeCell ref="CI2:CI3"/>
    <mergeCell ref="BO2:BO3"/>
    <mergeCell ref="BP2:BP3"/>
    <mergeCell ref="BQ2:BQ3"/>
    <mergeCell ref="BR2:BR3"/>
    <mergeCell ref="BS2:BS3"/>
    <mergeCell ref="CK2:CK3"/>
    <mergeCell ref="BT2:BT3"/>
    <mergeCell ref="BU2:BU3"/>
    <mergeCell ref="BV2:BV3"/>
    <mergeCell ref="BW2:BW3"/>
    <mergeCell ref="BY2:BY3"/>
    <mergeCell ref="BH2:BH3"/>
    <mergeCell ref="BI2:BI3"/>
    <mergeCell ref="BJ2:BJ3"/>
    <mergeCell ref="BK2:BK3"/>
    <mergeCell ref="BL2:BL3"/>
    <mergeCell ref="BM2:BM3"/>
    <mergeCell ref="BN2:BN3"/>
    <mergeCell ref="CJ2:CJ3"/>
  </mergeCells>
  <conditionalFormatting sqref="F22:AW22 AZ22:BE22">
    <cfRule type="cellIs" dxfId="12" priority="17" operator="equal">
      <formula>"CA"</formula>
    </cfRule>
    <cfRule type="cellIs" dxfId="11" priority="18" operator="equal">
      <formula>"RTT"</formula>
    </cfRule>
    <cfRule type="cellIs" dxfId="10" priority="19" operator="equal">
      <formula>"CF"</formula>
    </cfRule>
  </conditionalFormatting>
  <conditionalFormatting sqref="AX22:AY22">
    <cfRule type="cellIs" dxfId="9" priority="14" operator="equal">
      <formula>"CA"</formula>
    </cfRule>
    <cfRule type="cellIs" dxfId="8" priority="15" operator="equal">
      <formula>"RTT"</formula>
    </cfRule>
    <cfRule type="cellIs" dxfId="7" priority="16" operator="equal">
      <formula>"CF"</formula>
    </cfRule>
  </conditionalFormatting>
  <conditionalFormatting sqref="B56:BE62">
    <cfRule type="cellIs" dxfId="6" priority="8" operator="greaterThan">
      <formula>0</formula>
    </cfRule>
  </conditionalFormatting>
  <conditionalFormatting sqref="B55:BE55">
    <cfRule type="cellIs" dxfId="5" priority="7" operator="equal">
      <formula>"F"</formula>
    </cfRule>
  </conditionalFormatting>
  <conditionalFormatting sqref="B54 D54 F54 H54 J54 L54 N54 P54 AD54 AF54 AH54 AJ54 AL54 AN54 AP54 AR54 AT54 AV54 AX54 AZ54 BB54 R54 T54 V54 X54 Z54 AB54 BD54">
    <cfRule type="cellIs" dxfId="4" priority="6" operator="greaterThan">
      <formula>6</formula>
    </cfRule>
  </conditionalFormatting>
  <conditionalFormatting sqref="C54 E54 G54 I54 K54 M54 O54 Q54 AE54 AG54 AI54 AK54 AM54 AO54 AQ54 AS54 AU54 AW54 AY54 BA54 BC54 S54 U54 W54 Y54 AA54 AC54 BE54">
    <cfRule type="cellIs" dxfId="3" priority="5" operator="greaterThan">
      <formula>5</formula>
    </cfRule>
  </conditionalFormatting>
  <conditionalFormatting sqref="B4:BE52">
    <cfRule type="cellIs" dxfId="2" priority="34" operator="equal">
      <formula>$AZ$43</formula>
    </cfRule>
    <cfRule type="cellIs" dxfId="1" priority="35" operator="equal">
      <formula>$AD$19</formula>
    </cfRule>
    <cfRule type="cellIs" dxfId="0" priority="36" operator="equal">
      <formula>$AH$21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3"/>
  <sheetViews>
    <sheetView tabSelected="1" workbookViewId="0"/>
  </sheetViews>
  <sheetFormatPr baseColWidth="10" defaultColWidth="11.42578125" defaultRowHeight="11.25" x14ac:dyDescent="0.2"/>
  <cols>
    <col min="1" max="1" width="13.140625" style="54" customWidth="1"/>
    <col min="2" max="2" width="11.42578125" style="58"/>
    <col min="3" max="16384" width="11.42578125" style="54"/>
  </cols>
  <sheetData>
    <row r="1" spans="1:29" ht="14.45" x14ac:dyDescent="0.35">
      <c r="A1" s="76">
        <v>42125</v>
      </c>
      <c r="B1" s="72" t="s">
        <v>75</v>
      </c>
      <c r="C1" s="72" t="s">
        <v>76</v>
      </c>
      <c r="D1" s="72" t="s">
        <v>77</v>
      </c>
      <c r="E1" s="72" t="s">
        <v>78</v>
      </c>
      <c r="F1" s="72" t="s">
        <v>79</v>
      </c>
      <c r="G1" s="72" t="s">
        <v>80</v>
      </c>
      <c r="H1" s="72" t="s">
        <v>81</v>
      </c>
      <c r="I1" s="72" t="s">
        <v>75</v>
      </c>
      <c r="J1" s="72" t="s">
        <v>76</v>
      </c>
      <c r="K1" s="72" t="s">
        <v>77</v>
      </c>
      <c r="L1" s="72" t="s">
        <v>78</v>
      </c>
      <c r="M1" s="72" t="s">
        <v>79</v>
      </c>
      <c r="N1" s="72" t="s">
        <v>80</v>
      </c>
      <c r="O1" s="72" t="s">
        <v>81</v>
      </c>
      <c r="P1" s="72" t="s">
        <v>75</v>
      </c>
      <c r="Q1" s="72" t="s">
        <v>76</v>
      </c>
      <c r="R1" s="72" t="s">
        <v>77</v>
      </c>
      <c r="S1" s="72" t="s">
        <v>78</v>
      </c>
      <c r="T1" s="72" t="s">
        <v>79</v>
      </c>
      <c r="U1" s="72" t="s">
        <v>80</v>
      </c>
      <c r="V1" s="72" t="s">
        <v>81</v>
      </c>
      <c r="W1" s="72" t="s">
        <v>75</v>
      </c>
      <c r="X1" s="72" t="s">
        <v>76</v>
      </c>
      <c r="Y1" s="72" t="s">
        <v>77</v>
      </c>
      <c r="Z1" s="72" t="s">
        <v>78</v>
      </c>
      <c r="AA1" s="72" t="s">
        <v>79</v>
      </c>
      <c r="AB1" s="72" t="s">
        <v>80</v>
      </c>
      <c r="AC1" s="72" t="s">
        <v>81</v>
      </c>
    </row>
    <row r="2" spans="1:29" ht="14.45" x14ac:dyDescent="0.35">
      <c r="A2" s="3"/>
      <c r="B2" s="73">
        <v>42128</v>
      </c>
      <c r="C2" s="73">
        <v>42129</v>
      </c>
      <c r="D2" s="73">
        <v>42130</v>
      </c>
      <c r="E2" s="73">
        <v>42131</v>
      </c>
      <c r="F2" s="73">
        <v>42132</v>
      </c>
      <c r="G2" s="73">
        <v>42133</v>
      </c>
      <c r="H2" s="73">
        <v>42134</v>
      </c>
      <c r="I2" s="73">
        <v>42135</v>
      </c>
      <c r="J2" s="73">
        <v>42136</v>
      </c>
      <c r="K2" s="73">
        <v>42137</v>
      </c>
      <c r="L2" s="73">
        <v>42138</v>
      </c>
      <c r="M2" s="73">
        <v>42139</v>
      </c>
      <c r="N2" s="73">
        <v>42140</v>
      </c>
      <c r="O2" s="73">
        <v>42141</v>
      </c>
      <c r="P2" s="73">
        <v>42142</v>
      </c>
      <c r="Q2" s="73">
        <v>42143</v>
      </c>
      <c r="R2" s="73">
        <v>42144</v>
      </c>
      <c r="S2" s="73">
        <v>42145</v>
      </c>
      <c r="T2" s="73">
        <v>42146</v>
      </c>
      <c r="U2" s="73">
        <v>42147</v>
      </c>
      <c r="V2" s="73">
        <v>42148</v>
      </c>
      <c r="W2" s="73">
        <v>42149</v>
      </c>
      <c r="X2" s="73">
        <v>42150</v>
      </c>
      <c r="Y2" s="73">
        <v>42151</v>
      </c>
      <c r="Z2" s="73">
        <v>42152</v>
      </c>
      <c r="AA2" s="73">
        <v>42153</v>
      </c>
      <c r="AB2" s="73">
        <v>42154</v>
      </c>
      <c r="AC2" s="73">
        <v>42155</v>
      </c>
    </row>
    <row r="3" spans="1:29" ht="14.45" x14ac:dyDescent="0.35">
      <c r="A3" s="77" t="s">
        <v>82</v>
      </c>
      <c r="B3" s="78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</row>
    <row r="4" spans="1:29" ht="14.45" x14ac:dyDescent="0.35">
      <c r="A4" s="3" t="s">
        <v>30</v>
      </c>
      <c r="B4" s="74" t="str">
        <f>IFERROR(INDEX(MAI!$A$4:$A$52,MATCH(Feuil2!$A4,MAI!B$4:B$52,0)),0)</f>
        <v>Azerty</v>
      </c>
      <c r="C4" s="74" t="str">
        <f>IFERROR(INDEX(MAI!$A$4:$A$52,MATCH(Feuil2!$A4,MAI!D$4:D$52,0)),0)</f>
        <v>Steve 19</v>
      </c>
      <c r="D4" s="74" t="str">
        <f>IFERROR(INDEX(MAI!$A$4:$A$52,MATCH(Feuil2!$A4,MAI!F$4:F$52,0)),0)</f>
        <v>Steve 12</v>
      </c>
      <c r="E4" s="74" t="str">
        <f>IFERROR(INDEX(MAI!$A$4:$A$52,MATCH(Feuil2!$A4,MAI!H$4:H$52,0)),0)</f>
        <v>Steve 10</v>
      </c>
      <c r="F4" s="74" t="str">
        <f>IFERROR(INDEX(MAI!$A$4:$A$52,MATCH(Feuil2!$A4,MAI!J$4:J$52,0)),0)</f>
        <v>Steve 13</v>
      </c>
      <c r="G4" s="74" t="str">
        <f>IFERROR(INDEX(MAI!$A$4:$A$52,MATCH(Feuil2!$A4,MAI!L$4:L$52,0)),0)</f>
        <v>Morau</v>
      </c>
      <c r="H4" s="74" t="str">
        <f>IFERROR(INDEX(MAI!$A$4:$A$52,MATCH(Feuil2!$A4,MAI!H$4:H$52,0)),0)</f>
        <v>Steve 10</v>
      </c>
      <c r="I4" s="74" t="str">
        <f>IFERROR(INDEX(MAI!$A$4:$A$52,MATCH(Feuil2!$A4,MAI!J$4:J$52,0)),0)</f>
        <v>Steve 13</v>
      </c>
      <c r="J4" s="74" t="str">
        <f>IFERROR(INDEX(MAI!$A$4:$A$52,MATCH(Feuil2!$A4,MAI!L$4:L$52,0)),0)</f>
        <v>Morau</v>
      </c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</row>
    <row r="5" spans="1:29" ht="14.45" x14ac:dyDescent="0.35">
      <c r="A5" s="3" t="s">
        <v>33</v>
      </c>
      <c r="B5" s="74" t="str">
        <f>IFERROR(INDEX(MAI!$A$4:$A$52,MATCH(Feuil2!$A5,MAI!B$4:B$52,0)),0)</f>
        <v>Steve 4</v>
      </c>
      <c r="C5" s="74" t="str">
        <f>IFERROR(INDEX(MAI!$A$4:$A$52,MATCH(Feuil2!$A5,MAI!D$4:D$52,0)),0)</f>
        <v>Steve 9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5"/>
      <c r="AC5" s="75"/>
    </row>
    <row r="6" spans="1:29" ht="14.45" x14ac:dyDescent="0.35">
      <c r="A6" s="3" t="s">
        <v>50</v>
      </c>
      <c r="B6" s="74" t="str">
        <f>IFERROR(INDEX(MAI!$A$4:$A$52,MATCH(Feuil2!$A6,MAI!B$4:B$52,0)),0)</f>
        <v>House</v>
      </c>
      <c r="C6" s="74" t="str">
        <f>IFERROR(INDEX(MAI!$A$4:$A$52,MATCH(Feuil2!$A6,MAI!D$4:D$52,0)),0)</f>
        <v>Steve 18</v>
      </c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  <c r="AA6" s="75"/>
      <c r="AB6" s="75"/>
      <c r="AC6" s="75"/>
    </row>
    <row r="7" spans="1:29" ht="14.45" x14ac:dyDescent="0.35">
      <c r="A7" s="3" t="s">
        <v>39</v>
      </c>
      <c r="B7" s="74" t="str">
        <f>IFERROR(INDEX(MAI!$A$4:$A$52,MATCH(Feuil2!$A7,MAI!B$4:B$52,0)),0)</f>
        <v>Steve 27</v>
      </c>
      <c r="C7" s="74" t="str">
        <f>IFERROR(INDEX(MAI!$A$4:$A$52,MATCH(Feuil2!$A7,MAI!D$4:D$52,0)),0)</f>
        <v>John</v>
      </c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</row>
    <row r="8" spans="1:29" ht="14.45" x14ac:dyDescent="0.35">
      <c r="A8" s="3" t="s">
        <v>37</v>
      </c>
      <c r="B8" s="74" t="str">
        <f>IFERROR(INDEX(MAI!$A$4:$A$52,MATCH(Feuil2!$A8,MAI!B$4:B$52,0)),0)</f>
        <v>Steve 21</v>
      </c>
      <c r="C8" s="74" t="str">
        <f>IFERROR(INDEX(MAI!$A$4:$A$52,MATCH(Feuil2!$A8,MAI!D$4:D$52,0)),0)</f>
        <v>Gray</v>
      </c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  <c r="AB8" s="75"/>
      <c r="AC8" s="75"/>
    </row>
    <row r="9" spans="1:29" ht="14.45" x14ac:dyDescent="0.35">
      <c r="A9" s="3" t="s">
        <v>6</v>
      </c>
      <c r="B9" s="74" t="str">
        <f>IFERROR(INDEX(MAI!$A$4:$A$52,MATCH(Feuil2!$A9,MAI!B$4:B$52,0)),0)</f>
        <v>Steve 12</v>
      </c>
      <c r="C9" s="74" t="str">
        <f>IFERROR(INDEX(MAI!$A$4:$A$52,MATCH(Feuil2!$A9,MAI!D$4:D$52,0)),0)</f>
        <v>Steve 31</v>
      </c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  <c r="AA9" s="75"/>
      <c r="AB9" s="75"/>
      <c r="AC9" s="75"/>
    </row>
    <row r="10" spans="1:29" ht="14.45" x14ac:dyDescent="0.35">
      <c r="A10" s="3" t="s">
        <v>43</v>
      </c>
      <c r="B10" s="74">
        <f>IFERROR(INDEX(MAI!$A$4:$A$52,MATCH(Feuil2!$A10,MAI!B$4:B$52,0)),0)</f>
        <v>0</v>
      </c>
      <c r="C10" s="74">
        <f>IFERROR(INDEX(MAI!$A$4:$A$52,MATCH(Feuil2!$A10,MAI!D$4:D$52,0)),0)</f>
        <v>0</v>
      </c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75"/>
      <c r="X10" s="75"/>
      <c r="Y10" s="75"/>
      <c r="Z10" s="75"/>
      <c r="AA10" s="75"/>
      <c r="AB10" s="75"/>
      <c r="AC10" s="75"/>
    </row>
    <row r="11" spans="1:29" ht="14.45" x14ac:dyDescent="0.35">
      <c r="A11" s="3" t="s">
        <v>26</v>
      </c>
      <c r="B11" s="74">
        <f>IFERROR(INDEX(MAI!$A$4:$A$52,MATCH(Feuil2!$A11,MAI!B$4:B$52,0)),0)</f>
        <v>0</v>
      </c>
      <c r="C11" s="74">
        <f>IFERROR(INDEX(MAI!$A$4:$A$52,MATCH(Feuil2!$A11,MAI!D$4:D$52,0)),0)</f>
        <v>0</v>
      </c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  <c r="AA11" s="75"/>
      <c r="AB11" s="75"/>
      <c r="AC11" s="75"/>
    </row>
    <row r="12" spans="1:29" ht="14.45" x14ac:dyDescent="0.35">
      <c r="A12" s="3" t="s">
        <v>34</v>
      </c>
      <c r="B12" s="74" t="str">
        <f>IFERROR(INDEX(MAI!$A$4:$A$52,MATCH(Feuil2!$A12,MAI!B$4:B$52,0)),0)</f>
        <v>Steve 16</v>
      </c>
      <c r="C12" s="74" t="str">
        <f>IFERROR(INDEX(MAI!$A$4:$A$52,MATCH(Feuil2!$A12,MAI!D$4:D$52,0)),0)</f>
        <v>Morau</v>
      </c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  <c r="AA12" s="75"/>
      <c r="AB12" s="75"/>
      <c r="AC12" s="75"/>
    </row>
    <row r="13" spans="1:29" ht="14.45" x14ac:dyDescent="0.35">
      <c r="A13" s="3" t="s">
        <v>46</v>
      </c>
      <c r="B13" s="74">
        <f>IFERROR(INDEX(MAI!$A$4:$A$52,MATCH(Feuil2!$A13,MAI!B$4:B$52,0)),0)</f>
        <v>0</v>
      </c>
      <c r="C13" s="74">
        <f>IFERROR(INDEX(MAI!$A$4:$A$52,MATCH(Feuil2!$A13,MAI!D$4:D$52,0)),0)</f>
        <v>0</v>
      </c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  <c r="AA13" s="75"/>
      <c r="AB13" s="75"/>
      <c r="AC13" s="75"/>
    </row>
    <row r="14" spans="1:29" ht="14.45" x14ac:dyDescent="0.35">
      <c r="A14" s="3"/>
      <c r="B14" s="74">
        <f>IFERROR(INDEX(MAI!$A$4:$A$52,MATCH(Feuil2!$A14,MAI!B$4:B$52,0)),0)</f>
        <v>0</v>
      </c>
      <c r="C14" s="74">
        <f>IFERROR(INDEX(MAI!$A$4:$A$52,MATCH(Feuil2!$A14,MAI!D$4:D$52,0)),0)</f>
        <v>0</v>
      </c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</row>
    <row r="15" spans="1:29" ht="14.45" x14ac:dyDescent="0.35">
      <c r="A15" s="77" t="s">
        <v>83</v>
      </c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</row>
    <row r="16" spans="1:29" ht="14.45" x14ac:dyDescent="0.35">
      <c r="A16" s="3" t="s">
        <v>32</v>
      </c>
      <c r="B16" s="74" t="str">
        <f>IFERROR(INDEX(MAI!$A$4:$A$52,MATCH(Feuil2!A16,MAI!C$4:C$52,0)),0)</f>
        <v>Steve 20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5"/>
      <c r="R16" s="75"/>
      <c r="S16" s="75"/>
      <c r="T16" s="75"/>
      <c r="U16" s="75"/>
      <c r="V16" s="75"/>
      <c r="W16" s="75"/>
      <c r="X16" s="75"/>
      <c r="Y16" s="75"/>
      <c r="Z16" s="75"/>
      <c r="AA16" s="75"/>
      <c r="AB16" s="75"/>
      <c r="AC16" s="75"/>
    </row>
    <row r="17" spans="1:29" ht="14.45" x14ac:dyDescent="0.35">
      <c r="A17" s="3" t="s">
        <v>35</v>
      </c>
      <c r="B17" s="74" t="str">
        <f>IFERROR(INDEX(MAI!$A$4:$A$52,MATCH(Feuil2!A17,MAI!C$4:C$52,0)),0)</f>
        <v>Steve 10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75"/>
      <c r="T17" s="75"/>
      <c r="U17" s="75"/>
      <c r="V17" s="75"/>
      <c r="W17" s="75"/>
      <c r="X17" s="75"/>
      <c r="Y17" s="75"/>
      <c r="Z17" s="75"/>
      <c r="AA17" s="75"/>
      <c r="AB17" s="75"/>
      <c r="AC17" s="75"/>
    </row>
    <row r="18" spans="1:29" ht="14.45" x14ac:dyDescent="0.35">
      <c r="A18" s="3" t="s">
        <v>41</v>
      </c>
      <c r="B18" s="74" t="str">
        <f>IFERROR(INDEX(MAI!$A$4:$A$52,MATCH(Feuil2!A18,MAI!C$4:C$52,0)),0)</f>
        <v>Steve 16</v>
      </c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5"/>
      <c r="S18" s="75"/>
      <c r="T18" s="75"/>
      <c r="U18" s="75"/>
      <c r="V18" s="75"/>
      <c r="W18" s="75"/>
      <c r="X18" s="75"/>
      <c r="Y18" s="75"/>
      <c r="Z18" s="75"/>
      <c r="AA18" s="75"/>
      <c r="AB18" s="75"/>
      <c r="AC18" s="75"/>
    </row>
    <row r="19" spans="1:29" ht="14.45" x14ac:dyDescent="0.35">
      <c r="A19" s="3" t="s">
        <v>42</v>
      </c>
      <c r="B19" s="74" t="str">
        <f>IFERROR(INDEX(MAI!$A$4:$A$52,MATCH(Feuil2!A19,MAI!C$4:C$52,0)),0)</f>
        <v>Steve 12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</row>
    <row r="20" spans="1:29" ht="14.45" x14ac:dyDescent="0.35">
      <c r="A20" s="3" t="s">
        <v>44</v>
      </c>
      <c r="B20" s="74">
        <f>IFERROR(INDEX(MAI!$A$4:$A$52,MATCH(Feuil2!A20,MAI!C$4:C$52,0)),0)</f>
        <v>0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</row>
    <row r="21" spans="1:29" ht="14.45" x14ac:dyDescent="0.35">
      <c r="A21" s="3" t="s">
        <v>51</v>
      </c>
      <c r="B21" s="74">
        <f>IFERROR(INDEX(MAI!$A$4:$A$52,MATCH(Feuil2!A21,MAI!C$4:C$52,0)),0)</f>
        <v>0</v>
      </c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5"/>
      <c r="W21" s="75"/>
      <c r="X21" s="75"/>
      <c r="Y21" s="75"/>
      <c r="Z21" s="75"/>
      <c r="AA21" s="75"/>
      <c r="AB21" s="75"/>
      <c r="AC21" s="75"/>
    </row>
    <row r="23" spans="1:29" x14ac:dyDescent="0.2">
      <c r="A23" s="54" t="s">
        <v>30</v>
      </c>
      <c r="B23" s="58">
        <f ca="1">IFERROR(INDEX(MAI!$A$4:$A$52,MATCH(Feuil2!$A4,OFFSET(MAI!$A$4,,((COLUMN()-4)*2)-1,48,1),0)),0)</f>
        <v>0</v>
      </c>
      <c r="C23" s="58">
        <f ca="1">IFERROR(INDEX(MAI!$A$4:$A$52,MATCH(Feuil2!$A4,OFFSET(MAI!$A$4,,((COLUMN(MAI!C$4:C$52)-4)*2)-1,48,1),0)),0)</f>
        <v>0</v>
      </c>
      <c r="D23" s="58">
        <f ca="1">IFERROR(INDEX(MAI!$A$4:$A$52,MATCH(Feuil2!$A4,OFFSET(MAI!$A$4,,((COLUMN(MAI!D$4:D$52)-4)*2)-1,48,1),0)),0)</f>
        <v>0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MAI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</dc:creator>
  <cp:lastModifiedBy>MEDURG2</cp:lastModifiedBy>
  <dcterms:created xsi:type="dcterms:W3CDTF">2014-09-12T13:06:21Z</dcterms:created>
  <dcterms:modified xsi:type="dcterms:W3CDTF">2015-06-15T09:39:22Z</dcterms:modified>
</cp:coreProperties>
</file>